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0. Ovan\01.IT-MT\2. To Be Project\01_Sejati\"/>
    </mc:Choice>
  </mc:AlternateContent>
  <bookViews>
    <workbookView xWindow="0" yWindow="0" windowWidth="20490" windowHeight="9045" tabRatio="867" firstSheet="7" activeTab="10"/>
  </bookViews>
  <sheets>
    <sheet name="Jurnal Entri(draft)" sheetId="20" r:id="rId1"/>
    <sheet name="LAP PENJUALAN" sheetId="22" r:id="rId2"/>
    <sheet name="COA" sheetId="19" r:id="rId3"/>
    <sheet name="1.1 LR Depo" sheetId="13" r:id="rId4"/>
    <sheet name="1.3 LR PT" sheetId="15" r:id="rId5"/>
    <sheet name="HPP DEPO" sheetId="24" r:id="rId6"/>
    <sheet name="2. Neraca" sheetId="16" r:id="rId7"/>
    <sheet name="1.2 Konsolidasi LR Depo" sheetId="14" r:id="rId8"/>
    <sheet name="3. Arus Kas" sheetId="18" r:id="rId9"/>
    <sheet name="Jenis Laporan" sheetId="26" r:id="rId10"/>
    <sheet name="REKAP GL" sheetId="21" r:id="rId11"/>
    <sheet name="selisih GL" sheetId="28" r:id="rId12"/>
    <sheet name="Mutasi Kas dan Bank" sheetId="23" r:id="rId13"/>
    <sheet name="HPP PABRIK" sheetId="25" r:id="rId14"/>
    <sheet name="CashJournalReport" sheetId="27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</externalReferences>
  <definedNames>
    <definedName name="\a" localSheetId="7">#REF!</definedName>
    <definedName name="\a">#REF!</definedName>
    <definedName name="\e" localSheetId="7">[1]Granit!#REF!</definedName>
    <definedName name="\e">[1]Granit!#REF!</definedName>
    <definedName name="\Q" localSheetId="7">#REF!</definedName>
    <definedName name="\Q">#REF!</definedName>
    <definedName name="\s" localSheetId="7">[1]Granit!#REF!</definedName>
    <definedName name="\s">[1]Granit!#REF!</definedName>
    <definedName name="\u" localSheetId="7">[1]Granit!#REF!</definedName>
    <definedName name="\u">[1]Granit!#REF!</definedName>
    <definedName name="_" localSheetId="7">[2]Jurnal!#REF!</definedName>
    <definedName name="_">[2]Jurnal!#REF!</definedName>
    <definedName name="____" localSheetId="7">'[3]LKH SPS'!#REF!</definedName>
    <definedName name="____">'[3]LKH SPS'!#REF!</definedName>
    <definedName name="_____________________________________________________NC19" localSheetId="7">'[4]LKH SPS'!#REF!</definedName>
    <definedName name="_____________________________________________________NC19">'[4]LKH SPS'!#REF!</definedName>
    <definedName name="_____________________________________________________NC21" localSheetId="7">'[4]LKH SPS'!#REF!</definedName>
    <definedName name="_____________________________________________________NC21">'[4]LKH SPS'!#REF!</definedName>
    <definedName name="____________________________________________________NC19" localSheetId="7">'[4]LKH SPS'!#REF!</definedName>
    <definedName name="____________________________________________________NC19">'[4]LKH SPS'!#REF!</definedName>
    <definedName name="____________________________________________________NC21" localSheetId="7">'[4]LKH SPS'!#REF!</definedName>
    <definedName name="____________________________________________________NC21">'[4]LKH SPS'!#REF!</definedName>
    <definedName name="___________________________________________________NC19" localSheetId="7">'[4]LKH SPS'!#REF!</definedName>
    <definedName name="___________________________________________________NC19">'[4]LKH SPS'!#REF!</definedName>
    <definedName name="___________________________________________________NC21" localSheetId="7">'[4]LKH SPS'!#REF!</definedName>
    <definedName name="___________________________________________________NC21">'[4]LKH SPS'!#REF!</definedName>
    <definedName name="__________________________________________________NC19" localSheetId="7">'[4]LKH SPS'!#REF!</definedName>
    <definedName name="__________________________________________________NC19">'[4]LKH SPS'!#REF!</definedName>
    <definedName name="__________________________________________________NC21" localSheetId="7">'[4]LKH SPS'!#REF!</definedName>
    <definedName name="__________________________________________________NC21">'[4]LKH SPS'!#REF!</definedName>
    <definedName name="_________________________________________________NC19" localSheetId="7">'[4]LKH SPS'!#REF!</definedName>
    <definedName name="_________________________________________________NC19">'[4]LKH SPS'!#REF!</definedName>
    <definedName name="_________________________________________________NC21" localSheetId="7">'[4]LKH SPS'!#REF!</definedName>
    <definedName name="_________________________________________________NC21">'[4]LKH SPS'!#REF!</definedName>
    <definedName name="________________________________________________NC19" localSheetId="7">'[4]LKH SPS'!#REF!</definedName>
    <definedName name="________________________________________________NC19">'[4]LKH SPS'!#REF!</definedName>
    <definedName name="________________________________________________NC21" localSheetId="7">'[4]LKH SPS'!#REF!</definedName>
    <definedName name="________________________________________________NC21">'[4]LKH SPS'!#REF!</definedName>
    <definedName name="_______________________________________________NC19" localSheetId="7">'[4]LKH SPS'!#REF!</definedName>
    <definedName name="_______________________________________________NC19">'[4]LKH SPS'!#REF!</definedName>
    <definedName name="_______________________________________________NC21" localSheetId="7">'[4]LKH SPS'!#REF!</definedName>
    <definedName name="_______________________________________________NC21">'[4]LKH SPS'!#REF!</definedName>
    <definedName name="______________________________________________NC19" localSheetId="7">'[5]LKH SPS'!#REF!</definedName>
    <definedName name="______________________________________________NC19">'[5]LKH SPS'!#REF!</definedName>
    <definedName name="______________________________________________NC21" localSheetId="7">'[5]LKH SPS'!#REF!</definedName>
    <definedName name="______________________________________________NC21">'[5]LKH SPS'!#REF!</definedName>
    <definedName name="_____________________________________________NC19" localSheetId="7">'[4]LKH SPS'!#REF!</definedName>
    <definedName name="_____________________________________________NC19">'[4]LKH SPS'!#REF!</definedName>
    <definedName name="_____________________________________________NC21" localSheetId="7">'[4]LKH SPS'!#REF!</definedName>
    <definedName name="_____________________________________________NC21">'[4]LKH SPS'!#REF!</definedName>
    <definedName name="____________________________________________NC19" localSheetId="7">'[4]LKH SPS'!#REF!</definedName>
    <definedName name="____________________________________________NC19">'[4]LKH SPS'!#REF!</definedName>
    <definedName name="____________________________________________NC21" localSheetId="7">'[4]LKH SPS'!#REF!</definedName>
    <definedName name="____________________________________________NC21">'[4]LKH SPS'!#REF!</definedName>
    <definedName name="___________________________________________NC19" localSheetId="7">'[4]LKH SPS'!#REF!</definedName>
    <definedName name="___________________________________________NC19">'[4]LKH SPS'!#REF!</definedName>
    <definedName name="___________________________________________NC21" localSheetId="7">'[4]LKH SPS'!#REF!</definedName>
    <definedName name="___________________________________________NC21">'[4]LKH SPS'!#REF!</definedName>
    <definedName name="__________________________________________NC19" localSheetId="7">'[4]LKH SPS'!#REF!</definedName>
    <definedName name="__________________________________________NC19">'[4]LKH SPS'!#REF!</definedName>
    <definedName name="__________________________________________NC21" localSheetId="7">'[4]LKH SPS'!#REF!</definedName>
    <definedName name="__________________________________________NC21">'[4]LKH SPS'!#REF!</definedName>
    <definedName name="_________________________________________NC19" localSheetId="7">'[4]LKH SPS'!#REF!</definedName>
    <definedName name="_________________________________________NC19">'[4]LKH SPS'!#REF!</definedName>
    <definedName name="_________________________________________NC21" localSheetId="7">'[4]LKH SPS'!#REF!</definedName>
    <definedName name="_________________________________________NC21">'[4]LKH SPS'!#REF!</definedName>
    <definedName name="________________________________________NC19" localSheetId="7">'[4]LKH SPS'!#REF!</definedName>
    <definedName name="________________________________________NC19">'[4]LKH SPS'!#REF!</definedName>
    <definedName name="________________________________________NC21" localSheetId="7">'[4]LKH SPS'!#REF!</definedName>
    <definedName name="________________________________________NC21">'[4]LKH SPS'!#REF!</definedName>
    <definedName name="_______________________________________NC19" localSheetId="7">'[4]LKH SPS'!#REF!</definedName>
    <definedName name="_______________________________________NC19">'[4]LKH SPS'!#REF!</definedName>
    <definedName name="_______________________________________NC21" localSheetId="7">'[4]LKH SPS'!#REF!</definedName>
    <definedName name="_______________________________________NC21">'[4]LKH SPS'!#REF!</definedName>
    <definedName name="______________________________________NC19" localSheetId="7">'[4]LKH SPS'!#REF!</definedName>
    <definedName name="______________________________________NC19">'[4]LKH SPS'!#REF!</definedName>
    <definedName name="______________________________________NC21" localSheetId="7">'[4]LKH SPS'!#REF!</definedName>
    <definedName name="______________________________________NC21">'[4]LKH SPS'!#REF!</definedName>
    <definedName name="_____________________________________NC19" localSheetId="7">'[4]LKH SPS'!#REF!</definedName>
    <definedName name="_____________________________________NC19">'[4]LKH SPS'!#REF!</definedName>
    <definedName name="_____________________________________NC21" localSheetId="7">'[4]LKH SPS'!#REF!</definedName>
    <definedName name="_____________________________________NC21">'[4]LKH SPS'!#REF!</definedName>
    <definedName name="____________________________________NC19" localSheetId="7">'[4]LKH SPS'!#REF!</definedName>
    <definedName name="____________________________________NC19">'[4]LKH SPS'!#REF!</definedName>
    <definedName name="____________________________________NC21" localSheetId="7">'[4]LKH SPS'!#REF!</definedName>
    <definedName name="____________________________________NC21">'[4]LKH SPS'!#REF!</definedName>
    <definedName name="___________________________________NC19" localSheetId="7">'[4]LKH SPS'!#REF!</definedName>
    <definedName name="___________________________________NC19">'[4]LKH SPS'!#REF!</definedName>
    <definedName name="___________________________________NC21" localSheetId="7">'[4]LKH SPS'!#REF!</definedName>
    <definedName name="___________________________________NC21">'[4]LKH SPS'!#REF!</definedName>
    <definedName name="__________________________________NC19" localSheetId="7">[6]LKH!#REF!</definedName>
    <definedName name="__________________________________NC19">[6]LKH!#REF!</definedName>
    <definedName name="__________________________________NC21" localSheetId="7">[6]LKH!#REF!</definedName>
    <definedName name="__________________________________NC21">[6]LKH!#REF!</definedName>
    <definedName name="_________________________________NC19" localSheetId="7">[6]LKH!#REF!</definedName>
    <definedName name="_________________________________NC19">[6]LKH!#REF!</definedName>
    <definedName name="_________________________________NC21" localSheetId="7">[6]LKH!#REF!</definedName>
    <definedName name="_________________________________NC21">[6]LKH!#REF!</definedName>
    <definedName name="________________________________NC19" localSheetId="7">[6]LKH!#REF!</definedName>
    <definedName name="________________________________NC19">[6]LKH!#REF!</definedName>
    <definedName name="________________________________NC21" localSheetId="7">[6]LKH!#REF!</definedName>
    <definedName name="________________________________NC21">[6]LKH!#REF!</definedName>
    <definedName name="_______________________________NC19" localSheetId="7">[6]LKH!#REF!</definedName>
    <definedName name="_______________________________NC19">[6]LKH!#REF!</definedName>
    <definedName name="_______________________________NC21" localSheetId="7">[6]LKH!#REF!</definedName>
    <definedName name="_______________________________NC21">[6]LKH!#REF!</definedName>
    <definedName name="______________________________NC19" localSheetId="7">[6]LKH!#REF!</definedName>
    <definedName name="______________________________NC19">[6]LKH!#REF!</definedName>
    <definedName name="______________________________NC21" localSheetId="7">[6]LKH!#REF!</definedName>
    <definedName name="______________________________NC21">[6]LKH!#REF!</definedName>
    <definedName name="_____________________________NC19" localSheetId="7">[6]LKH!#REF!</definedName>
    <definedName name="_____________________________NC19">[6]LKH!#REF!</definedName>
    <definedName name="_____________________________NC21" localSheetId="7">[7]LKH!#REF!</definedName>
    <definedName name="_____________________________NC21">[7]LKH!#REF!</definedName>
    <definedName name="____________________________NC19" localSheetId="7">[7]LKH!#REF!</definedName>
    <definedName name="____________________________NC19">[7]LKH!#REF!</definedName>
    <definedName name="____________________________NC21" localSheetId="7">'[3]LKH SPS'!#REF!</definedName>
    <definedName name="____________________________NC21">'[3]LKH SPS'!#REF!</definedName>
    <definedName name="___________________________NC19" localSheetId="7">'[3]LKH SPS'!#REF!</definedName>
    <definedName name="___________________________NC19">'[3]LKH SPS'!#REF!</definedName>
    <definedName name="___________________________NC21" localSheetId="7">[7]LKH!#REF!</definedName>
    <definedName name="___________________________NC21">[7]LKH!#REF!</definedName>
    <definedName name="__________________________NC19" localSheetId="7">[7]LKH!#REF!</definedName>
    <definedName name="__________________________NC19">[7]LKH!#REF!</definedName>
    <definedName name="__________________________NC21" localSheetId="7">'[3]LKH SPS'!#REF!</definedName>
    <definedName name="__________________________NC21">'[3]LKH SPS'!#REF!</definedName>
    <definedName name="_________________________NC19" localSheetId="7">'[3]LKH SPS'!#REF!</definedName>
    <definedName name="_________________________NC19">'[3]LKH SPS'!#REF!</definedName>
    <definedName name="_________________________NC21" localSheetId="7">'[8]LKH SPS'!#REF!</definedName>
    <definedName name="_________________________NC21">'[8]LKH SPS'!#REF!</definedName>
    <definedName name="________________________NC19" localSheetId="7">'[8]LKH SPS'!#REF!</definedName>
    <definedName name="________________________NC19">'[8]LKH SPS'!#REF!</definedName>
    <definedName name="________________________NC21" localSheetId="7">'[3]LKH SPS'!#REF!</definedName>
    <definedName name="________________________NC21">'[3]LKH SPS'!#REF!</definedName>
    <definedName name="_______________________NC19" localSheetId="7">'[3]LKH SPS'!#REF!</definedName>
    <definedName name="_______________________NC19">'[3]LKH SPS'!#REF!</definedName>
    <definedName name="_______________________NC21" localSheetId="7">'[3]LKH SPS'!#REF!</definedName>
    <definedName name="_______________________NC21">'[3]LKH SPS'!#REF!</definedName>
    <definedName name="______________________NC19" localSheetId="7">'[3]LKH SPS'!#REF!</definedName>
    <definedName name="______________________NC19">'[3]LKH SPS'!#REF!</definedName>
    <definedName name="______________________NC21" localSheetId="7">'[3]LKH SPS'!#REF!</definedName>
    <definedName name="______________________NC21">'[3]LKH SPS'!#REF!</definedName>
    <definedName name="_____________________NC19" localSheetId="7">'[3]LKH SPS'!#REF!</definedName>
    <definedName name="_____________________NC19">'[3]LKH SPS'!#REF!</definedName>
    <definedName name="_____________________NC21" localSheetId="7">'[3]LKH SPS'!#REF!</definedName>
    <definedName name="_____________________NC21">'[3]LKH SPS'!#REF!</definedName>
    <definedName name="____________________NC19" localSheetId="7">'[3]LKH SPS'!#REF!</definedName>
    <definedName name="____________________NC19">'[3]LKH SPS'!#REF!</definedName>
    <definedName name="____________________NC21" localSheetId="7">'[3]LKH SPS'!#REF!</definedName>
    <definedName name="____________________NC21">'[3]LKH SPS'!#REF!</definedName>
    <definedName name="___________________NC19" localSheetId="7">'[3]LKH SPS'!#REF!</definedName>
    <definedName name="___________________NC19">'[3]LKH SPS'!#REF!</definedName>
    <definedName name="___________________NC21" localSheetId="7">'[3]LKH SPS'!#REF!</definedName>
    <definedName name="___________________NC21">'[3]LKH SPS'!#REF!</definedName>
    <definedName name="__________________NC19" localSheetId="7">'[3]LKH SPS'!#REF!</definedName>
    <definedName name="__________________NC19">'[3]LKH SPS'!#REF!</definedName>
    <definedName name="__________________NC21" localSheetId="7">'[3]LKH SPS'!#REF!</definedName>
    <definedName name="__________________NC21">'[3]LKH SPS'!#REF!</definedName>
    <definedName name="_________________aje05" localSheetId="8" hidden="1">#REF!</definedName>
    <definedName name="_________________aje05" hidden="1">#REF!</definedName>
    <definedName name="_________________NC19" localSheetId="7">'[3]LKH SPS'!#REF!</definedName>
    <definedName name="_________________NC19">'[3]LKH SPS'!#REF!</definedName>
    <definedName name="_________________NC21" localSheetId="7">'[3]LKH SPS'!#REF!</definedName>
    <definedName name="_________________NC21">'[3]LKH SPS'!#REF!</definedName>
    <definedName name="________________aje05" localSheetId="8" hidden="1">#REF!</definedName>
    <definedName name="________________aje05" hidden="1">#REF!</definedName>
    <definedName name="________________NC19" localSheetId="7">'[3]LKH SPS'!#REF!</definedName>
    <definedName name="________________NC19">'[3]LKH SPS'!#REF!</definedName>
    <definedName name="________________NC21" localSheetId="7">'[3]LKH SPS'!#REF!</definedName>
    <definedName name="________________NC21">'[3]LKH SPS'!#REF!</definedName>
    <definedName name="_______________aje05" localSheetId="8" hidden="1">#REF!</definedName>
    <definedName name="_______________aje05" hidden="1">#REF!</definedName>
    <definedName name="_______________NC19" localSheetId="7">'[3]LKH SPS'!#REF!</definedName>
    <definedName name="_______________NC19">'[3]LKH SPS'!#REF!</definedName>
    <definedName name="_______________NC21" localSheetId="7">'[3]LKH SPS'!#REF!</definedName>
    <definedName name="_______________NC21">'[3]LKH SPS'!#REF!</definedName>
    <definedName name="______________aje05" localSheetId="8" hidden="1">#REF!</definedName>
    <definedName name="______________aje05" hidden="1">#REF!</definedName>
    <definedName name="______________NC19" localSheetId="7">'[3]LKH SPS'!#REF!</definedName>
    <definedName name="______________NC19">'[3]LKH SPS'!#REF!</definedName>
    <definedName name="______________NC21" localSheetId="7">'[3]LKH SPS'!#REF!</definedName>
    <definedName name="______________NC21">'[3]LKH SPS'!#REF!</definedName>
    <definedName name="_____________aje05" localSheetId="8" hidden="1">#REF!</definedName>
    <definedName name="_____________aje05" hidden="1">#REF!</definedName>
    <definedName name="_____________NC19" localSheetId="7">'[3]LKH SPS'!#REF!</definedName>
    <definedName name="_____________NC19">'[3]LKH SPS'!#REF!</definedName>
    <definedName name="_____________NC21" localSheetId="7">'[3]LKH SPS'!#REF!</definedName>
    <definedName name="_____________NC21">'[3]LKH SPS'!#REF!</definedName>
    <definedName name="____________aje05" localSheetId="8" hidden="1">#REF!</definedName>
    <definedName name="____________aje05" hidden="1">#REF!</definedName>
    <definedName name="____________NC19" localSheetId="7">'[3]LKH SPS'!#REF!</definedName>
    <definedName name="____________NC19">'[3]LKH SPS'!#REF!</definedName>
    <definedName name="____________NC21" localSheetId="7">'[3]LKH SPS'!#REF!</definedName>
    <definedName name="____________NC21">'[3]LKH SPS'!#REF!</definedName>
    <definedName name="___________aje05" localSheetId="8" hidden="1">#REF!</definedName>
    <definedName name="___________aje05" hidden="1">#REF!</definedName>
    <definedName name="___________NC19" localSheetId="7">'[3]LKH SPS'!#REF!</definedName>
    <definedName name="___________NC19">'[3]LKH SPS'!#REF!</definedName>
    <definedName name="___________NC21" localSheetId="7">'[3]LKH SPS'!#REF!</definedName>
    <definedName name="___________NC21">'[3]LKH SPS'!#REF!</definedName>
    <definedName name="__________aje05" localSheetId="8" hidden="1">#REF!</definedName>
    <definedName name="__________aje05" hidden="1">#REF!</definedName>
    <definedName name="__________NC19" localSheetId="7">'[3]LKH SPS'!#REF!</definedName>
    <definedName name="__________NC19">'[3]LKH SPS'!#REF!</definedName>
    <definedName name="__________NC21" localSheetId="7">'[3]LKH SPS'!#REF!</definedName>
    <definedName name="__________NC21">'[3]LKH SPS'!#REF!</definedName>
    <definedName name="_________aje05" localSheetId="8" hidden="1">#REF!</definedName>
    <definedName name="_________aje05" hidden="1">#REF!</definedName>
    <definedName name="_________NC19" localSheetId="7">'[9]LKH SPS'!#REF!</definedName>
    <definedName name="_________NC19">'[9]LKH SPS'!#REF!</definedName>
    <definedName name="_________NC21" localSheetId="7">'[9]LKH SPS'!#REF!</definedName>
    <definedName name="_________NC21">'[9]LKH SPS'!#REF!</definedName>
    <definedName name="________aje05" localSheetId="8" hidden="1">#REF!</definedName>
    <definedName name="________aje05" hidden="1">#REF!</definedName>
    <definedName name="________NC19" localSheetId="7">'[10]LKH SPS'!#REF!</definedName>
    <definedName name="________NC19">'[10]LKH SPS'!#REF!</definedName>
    <definedName name="________NC21" localSheetId="7">'[10]LKH SPS'!#REF!</definedName>
    <definedName name="________NC21">'[10]LKH SPS'!#REF!</definedName>
    <definedName name="_______aje05" localSheetId="8" hidden="1">#REF!</definedName>
    <definedName name="_______aje05" hidden="1">#REF!</definedName>
    <definedName name="_______NC19" localSheetId="7">'[10]LKH SPS'!#REF!</definedName>
    <definedName name="_______NC19">'[10]LKH SPS'!#REF!</definedName>
    <definedName name="_______NC21" localSheetId="7">'[10]LKH SPS'!#REF!</definedName>
    <definedName name="_______NC21">'[10]LKH SPS'!#REF!</definedName>
    <definedName name="______aje05" localSheetId="8" hidden="1">#REF!</definedName>
    <definedName name="______aje05" hidden="1">#REF!</definedName>
    <definedName name="______NC19" localSheetId="7">'[10]LKH SPS'!#REF!</definedName>
    <definedName name="______NC19">'[10]LKH SPS'!#REF!</definedName>
    <definedName name="______NC21" localSheetId="7">'[10]LKH SPS'!#REF!</definedName>
    <definedName name="______NC21">'[10]LKH SPS'!#REF!</definedName>
    <definedName name="_____aje05" localSheetId="8" hidden="1">#REF!</definedName>
    <definedName name="_____aje05" hidden="1">#REF!</definedName>
    <definedName name="_____NC19" localSheetId="7">'[10]LKH SPS'!#REF!</definedName>
    <definedName name="_____NC19">'[10]LKH SPS'!#REF!</definedName>
    <definedName name="_____NC21" localSheetId="7">'[10]LKH SPS'!#REF!</definedName>
    <definedName name="_____NC21">'[10]LKH SPS'!#REF!</definedName>
    <definedName name="____aje05" localSheetId="8" hidden="1">#REF!</definedName>
    <definedName name="____aje05" hidden="1">#REF!</definedName>
    <definedName name="____NC19" localSheetId="7">'[11]LKH SPS'!#REF!</definedName>
    <definedName name="____NC19">'[11]LKH SPS'!#REF!</definedName>
    <definedName name="____NC21" localSheetId="7">'[10]LKH SPS'!#REF!</definedName>
    <definedName name="____NC21">'[10]LKH SPS'!#REF!</definedName>
    <definedName name="___aje05" localSheetId="8" hidden="1">#REF!</definedName>
    <definedName name="___aje05" hidden="1">#REF!</definedName>
    <definedName name="___DAT1" localSheetId="7">'[12]RINCI TRF'!#REF!</definedName>
    <definedName name="___DAT1">'[12]RINCI TRF'!#REF!</definedName>
    <definedName name="___DAT10" localSheetId="7">'[12]RINCI TRF'!#REF!</definedName>
    <definedName name="___DAT10">'[12]RINCI TRF'!#REF!</definedName>
    <definedName name="___DAT14" localSheetId="7">'[12]RINCI TRF'!#REF!</definedName>
    <definedName name="___DAT14">'[12]RINCI TRF'!#REF!</definedName>
    <definedName name="___DAT15" localSheetId="7">'[12]RINCI TRF'!#REF!</definedName>
    <definedName name="___DAT15">'[12]RINCI TRF'!#REF!</definedName>
    <definedName name="___DAT16" localSheetId="7">'[12]RINCI TRF'!#REF!</definedName>
    <definedName name="___DAT16">'[12]RINCI TRF'!#REF!</definedName>
    <definedName name="___DAT19" localSheetId="7">'[12]RINCI TRF'!#REF!</definedName>
    <definedName name="___DAT19">'[12]RINCI TRF'!#REF!</definedName>
    <definedName name="___DAT20" localSheetId="7">'[12]RINCI TRF'!#REF!</definedName>
    <definedName name="___DAT20">'[12]RINCI TRF'!#REF!</definedName>
    <definedName name="___DAT4" localSheetId="7">'[12]RINCI TRF'!#REF!</definedName>
    <definedName name="___DAT4">'[12]RINCI TRF'!#REF!</definedName>
    <definedName name="___DAT6" localSheetId="7">'[12]RINCI TRF'!#REF!</definedName>
    <definedName name="___DAT6">'[12]RINCI TRF'!#REF!</definedName>
    <definedName name="___DAT7" localSheetId="7">'[12]RINCI TRF'!#REF!</definedName>
    <definedName name="___DAT7">'[12]RINCI TRF'!#REF!</definedName>
    <definedName name="___DAT7888" localSheetId="7">'[12]RINCI TRF'!#REF!</definedName>
    <definedName name="___DAT7888">'[12]RINCI TRF'!#REF!</definedName>
    <definedName name="___DAT8" localSheetId="7">'[12]RINCI TRF'!#REF!</definedName>
    <definedName name="___DAT8">'[12]RINCI TRF'!#REF!</definedName>
    <definedName name="___DAT9" localSheetId="7">'[12]RINCI TRF'!#REF!</definedName>
    <definedName name="___DAT9">'[12]RINCI TRF'!#REF!</definedName>
    <definedName name="___NC19" localSheetId="7">'[10]LKH SPS'!#REF!</definedName>
    <definedName name="___NC19">'[10]LKH SPS'!#REF!</definedName>
    <definedName name="___NC21" localSheetId="7">'[10]LKH SPS'!#REF!</definedName>
    <definedName name="___NC21">'[10]LKH SPS'!#REF!</definedName>
    <definedName name="__123Graph_A" hidden="1">#N/A</definedName>
    <definedName name="__123Graph_AChart1" hidden="1">#N/A</definedName>
    <definedName name="__123Graph_AChart2" hidden="1">#N/A</definedName>
    <definedName name="__123Graph_ACurrent" hidden="1">#N/A</definedName>
    <definedName name="__123Graph_B" localSheetId="8" hidden="1">#REF!</definedName>
    <definedName name="__123Graph_B" hidden="1">#REF!</definedName>
    <definedName name="__123Graph_C" hidden="1">'[13]aktdit(WP)'!#REF!</definedName>
    <definedName name="__123Graph_D" hidden="1">'[13]aktdit(WP)'!#REF!</definedName>
    <definedName name="__123Graph_E" hidden="1">'[13]aktdit(WP)'!#REF!</definedName>
    <definedName name="__123Graph_F" hidden="1">'[13]aktdit(WP)'!#REF!</definedName>
    <definedName name="__123Graph_X" hidden="1">#N/A</definedName>
    <definedName name="__123Graph_XChart1" hidden="1">#N/A</definedName>
    <definedName name="__123Graph_XChart2" hidden="1">#N/A</definedName>
    <definedName name="__123Graph_XCurrent" hidden="1">#N/A</definedName>
    <definedName name="__abb91" localSheetId="7">[14]chitimc!#REF!</definedName>
    <definedName name="__abb91">[14]chitimc!#REF!</definedName>
    <definedName name="__aje05" localSheetId="8" hidden="1">#REF!</definedName>
    <definedName name="__aje05" hidden="1">#REF!</definedName>
    <definedName name="__AT2007" localSheetId="7">#REF!</definedName>
    <definedName name="__AT2007">#REF!</definedName>
    <definedName name="__CT250" localSheetId="7">'[14]dongia (2)'!#REF!</definedName>
    <definedName name="__CT250">'[14]dongia (2)'!#REF!</definedName>
    <definedName name="__CX722222" localSheetId="7">#REF!</definedName>
    <definedName name="__CX722222">#REF!</definedName>
    <definedName name="__CX729000" localSheetId="7">#REF!</definedName>
    <definedName name="__CX729000">#REF!</definedName>
    <definedName name="__DAT1" localSheetId="7">'[15]RINCI TRF'!#REF!</definedName>
    <definedName name="__DAT1">'[15]RINCI TRF'!#REF!</definedName>
    <definedName name="__DAT10" localSheetId="7">'[15]RINCI TRF'!#REF!</definedName>
    <definedName name="__DAT10">'[15]RINCI TRF'!#REF!</definedName>
    <definedName name="__DAT14" localSheetId="7">'[15]RINCI TRF'!#REF!</definedName>
    <definedName name="__DAT14">'[15]RINCI TRF'!#REF!</definedName>
    <definedName name="__DAT15" localSheetId="7">'[15]RINCI TRF'!#REF!</definedName>
    <definedName name="__DAT15">'[15]RINCI TRF'!#REF!</definedName>
    <definedName name="__DAT16" localSheetId="7">'[15]RINCI TRF'!#REF!</definedName>
    <definedName name="__DAT16">'[15]RINCI TRF'!#REF!</definedName>
    <definedName name="__DAT19" localSheetId="7">'[15]RINCI TRF'!#REF!</definedName>
    <definedName name="__DAT19">'[15]RINCI TRF'!#REF!</definedName>
    <definedName name="__DAT20" localSheetId="7">'[15]RINCI TRF'!#REF!</definedName>
    <definedName name="__DAT20">'[15]RINCI TRF'!#REF!</definedName>
    <definedName name="__DAT4" localSheetId="7">'[15]RINCI TRF'!#REF!</definedName>
    <definedName name="__DAT4">'[15]RINCI TRF'!#REF!</definedName>
    <definedName name="__DAT6" localSheetId="7">'[15]RINCI TRF'!#REF!</definedName>
    <definedName name="__DAT6">'[15]RINCI TRF'!#REF!</definedName>
    <definedName name="__DAT7" localSheetId="7">'[15]RINCI TRF'!#REF!</definedName>
    <definedName name="__DAT7">'[15]RINCI TRF'!#REF!</definedName>
    <definedName name="__DAT7888" localSheetId="7">'[15]RINCI TRF'!#REF!</definedName>
    <definedName name="__DAT7888">'[15]RINCI TRF'!#REF!</definedName>
    <definedName name="__DAT8" localSheetId="7">'[15]RINCI TRF'!#REF!</definedName>
    <definedName name="__DAT8">'[15]RINCI TRF'!#REF!</definedName>
    <definedName name="__DAT9" localSheetId="7">'[15]RINCI TRF'!#REF!</definedName>
    <definedName name="__DAT9">'[15]RINCI TRF'!#REF!</definedName>
    <definedName name="__ddn400" localSheetId="7">#REF!</definedName>
    <definedName name="__ddn400">#REF!</definedName>
    <definedName name="__ddn600" localSheetId="7">#REF!</definedName>
    <definedName name="__ddn600">#REF!</definedName>
    <definedName name="__dgt100" localSheetId="7">'[14]dongia (2)'!#REF!</definedName>
    <definedName name="__dgt100">'[14]dongia (2)'!#REF!</definedName>
    <definedName name="__gab08" localSheetId="8" hidden="1">#REF!</definedName>
    <definedName name="__gab08" hidden="1">#REF!</definedName>
    <definedName name="__GID1">'[14]LKVL-CK-HT-GD1'!$A$4</definedName>
    <definedName name="__hu1" localSheetId="7" hidden="1">{#N/A,#N/A,FALSE,"DATA"}</definedName>
    <definedName name="__hu1" localSheetId="4" hidden="1">{#N/A,#N/A,FALSE,"DATA"}</definedName>
    <definedName name="__hu1" localSheetId="6" hidden="1">{#N/A,#N/A,FALSE,"DATA"}</definedName>
    <definedName name="__hu1" localSheetId="8" hidden="1">{#N/A,#N/A,FALSE,"DATA"}</definedName>
    <definedName name="__hu1" hidden="1">{#N/A,#N/A,FALSE,"DATA"}</definedName>
    <definedName name="__IntlFixup" hidden="1">TRUE</definedName>
    <definedName name="__MAC12" localSheetId="7">#REF!</definedName>
    <definedName name="__MAC12">#REF!</definedName>
    <definedName name="__MAC46" localSheetId="7">#REF!</definedName>
    <definedName name="__MAC46">#REF!</definedName>
    <definedName name="__NC19" localSheetId="7">'[10]LKH SPS'!#REF!</definedName>
    <definedName name="__NC19">'[10]LKH SPS'!#REF!</definedName>
    <definedName name="__NC21" localSheetId="7">'[10]LKH SPS'!#REF!</definedName>
    <definedName name="__NC21">'[10]LKH SPS'!#REF!</definedName>
    <definedName name="__NCL100" localSheetId="7">#REF!</definedName>
    <definedName name="__NCL100">#REF!</definedName>
    <definedName name="__NCL200" localSheetId="7">#REF!</definedName>
    <definedName name="__NCL200">#REF!</definedName>
    <definedName name="__NCL250" localSheetId="7">#REF!</definedName>
    <definedName name="__NCL250">#REF!</definedName>
    <definedName name="__nin190" localSheetId="7">#REF!</definedName>
    <definedName name="__nin190">#REF!</definedName>
    <definedName name="__pn2" localSheetId="7" hidden="1">#REF!</definedName>
    <definedName name="__pn2" localSheetId="8" hidden="1">#REF!</definedName>
    <definedName name="__pn2" localSheetId="14" hidden="1">#REF!</definedName>
    <definedName name="__pn2" localSheetId="5" hidden="1">#REF!</definedName>
    <definedName name="__pn2" localSheetId="13" hidden="1">#REF!</definedName>
    <definedName name="__pn2" localSheetId="1" hidden="1">#REF!</definedName>
    <definedName name="__pn2" localSheetId="10" hidden="1">#REF!</definedName>
    <definedName name="__pn2" hidden="1">#REF!</definedName>
    <definedName name="__sc1" localSheetId="7">#REF!</definedName>
    <definedName name="__sc1">#REF!</definedName>
    <definedName name="__SC2" localSheetId="7">#REF!</definedName>
    <definedName name="__SC2">#REF!</definedName>
    <definedName name="__sc3" localSheetId="7">#REF!</definedName>
    <definedName name="__sc3">#REF!</definedName>
    <definedName name="__SN3" localSheetId="7">#REF!</definedName>
    <definedName name="__SN3">#REF!</definedName>
    <definedName name="__th100" localSheetId="7">'[14]dongia (2)'!#REF!</definedName>
    <definedName name="__th100">'[14]dongia (2)'!#REF!</definedName>
    <definedName name="__TH160" localSheetId="7">'[14]dongia (2)'!#REF!</definedName>
    <definedName name="__TH160">'[14]dongia (2)'!#REF!</definedName>
    <definedName name="__TL1" localSheetId="7">#REF!</definedName>
    <definedName name="__TL1">#REF!</definedName>
    <definedName name="__TL2" localSheetId="7">#REF!</definedName>
    <definedName name="__TL2">#REF!</definedName>
    <definedName name="__TL3" localSheetId="7">#REF!</definedName>
    <definedName name="__TL3">#REF!</definedName>
    <definedName name="__TLA120" localSheetId="7">#REF!</definedName>
    <definedName name="__TLA120">#REF!</definedName>
    <definedName name="__TLA35" localSheetId="7">#REF!</definedName>
    <definedName name="__TLA35">#REF!</definedName>
    <definedName name="__TLA50" localSheetId="7">#REF!</definedName>
    <definedName name="__TLA50">#REF!</definedName>
    <definedName name="__TLA70" localSheetId="7">#REF!</definedName>
    <definedName name="__TLA70">#REF!</definedName>
    <definedName name="__TLA95" localSheetId="7">#REF!</definedName>
    <definedName name="__TLA95">#REF!</definedName>
    <definedName name="__TR250" localSheetId="7">'[14]dongia (2)'!#REF!</definedName>
    <definedName name="__TR250">'[14]dongia (2)'!#REF!</definedName>
    <definedName name="__tr375" localSheetId="7">[14]giathanh1!#REF!</definedName>
    <definedName name="__tr375">[14]giathanh1!#REF!</definedName>
    <definedName name="__VL100" localSheetId="7">#REF!</definedName>
    <definedName name="__VL100">#REF!</definedName>
    <definedName name="__VL200" localSheetId="7">#REF!</definedName>
    <definedName name="__VL200">#REF!</definedName>
    <definedName name="__VL250" localSheetId="7">#REF!</definedName>
    <definedName name="__VL250">#REF!</definedName>
    <definedName name="_003_OMSET_BRUTO_NETTO" localSheetId="7">#REF!</definedName>
    <definedName name="_003_OMSET_BRUTO_NETTO">#REF!</definedName>
    <definedName name="_02_LAPORAN_PIUTANG_CN" localSheetId="7">#REF!</definedName>
    <definedName name="_02_LAPORAN_PIUTANG_CN">#REF!</definedName>
    <definedName name="_1" localSheetId="7">[2]Jurnal!#REF!</definedName>
    <definedName name="_1">[2]Jurnal!#REF!</definedName>
    <definedName name="_123Graph_E" hidden="1">'[16]aktdit(WP)'!#REF!</definedName>
    <definedName name="_abb91" localSheetId="7">[14]chitimc!#REF!</definedName>
    <definedName name="_abb91">[14]chitimc!#REF!</definedName>
    <definedName name="_aje05" localSheetId="8" hidden="1">#REF!</definedName>
    <definedName name="_aje05" hidden="1">#REF!</definedName>
    <definedName name="_AT2007" localSheetId="7">#REF!</definedName>
    <definedName name="_AT2007">#REF!</definedName>
    <definedName name="_BEN4" localSheetId="7">[17]TIS!$B$6:$K$484</definedName>
    <definedName name="_BEN4">[18]TIS!$B$6:$K$484</definedName>
    <definedName name="_CT250" localSheetId="7">'[14]dongia (2)'!#REF!</definedName>
    <definedName name="_CT250">'[14]dongia (2)'!#REF!</definedName>
    <definedName name="_CX722222" localSheetId="7">#REF!</definedName>
    <definedName name="_CX722222">#REF!</definedName>
    <definedName name="_CX729000" localSheetId="7">#REF!</definedName>
    <definedName name="_CX729000">#REF!</definedName>
    <definedName name="_DAT1" localSheetId="7">'[12]RINCI TRF'!#REF!</definedName>
    <definedName name="_DAT1">'[12]RINCI TRF'!#REF!</definedName>
    <definedName name="_DAT10" localSheetId="7">'[12]RINCI TRF'!#REF!</definedName>
    <definedName name="_DAT10">'[12]RINCI TRF'!#REF!</definedName>
    <definedName name="_DAT14" localSheetId="7">'[12]RINCI TRF'!#REF!</definedName>
    <definedName name="_DAT14">'[12]RINCI TRF'!#REF!</definedName>
    <definedName name="_DAT15" localSheetId="7">'[12]RINCI TRF'!#REF!</definedName>
    <definedName name="_DAT15">'[12]RINCI TRF'!#REF!</definedName>
    <definedName name="_DAT16" localSheetId="7">'[12]RINCI TRF'!#REF!</definedName>
    <definedName name="_DAT16">'[12]RINCI TRF'!#REF!</definedName>
    <definedName name="_DAT19" localSheetId="7">'[12]RINCI TRF'!#REF!</definedName>
    <definedName name="_DAT19">'[12]RINCI TRF'!#REF!</definedName>
    <definedName name="_DAT20" localSheetId="7">'[12]RINCI TRF'!#REF!</definedName>
    <definedName name="_DAT20">'[12]RINCI TRF'!#REF!</definedName>
    <definedName name="_DAT4" localSheetId="7">'[12]RINCI TRF'!#REF!</definedName>
    <definedName name="_DAT4">'[12]RINCI TRF'!#REF!</definedName>
    <definedName name="_DAT6" localSheetId="7">'[12]RINCI TRF'!#REF!</definedName>
    <definedName name="_DAT6">'[12]RINCI TRF'!#REF!</definedName>
    <definedName name="_DAT7" localSheetId="7">'[12]RINCI TRF'!#REF!</definedName>
    <definedName name="_DAT7">'[12]RINCI TRF'!#REF!</definedName>
    <definedName name="_DAT7888" localSheetId="7">'[12]RINCI TRF'!#REF!</definedName>
    <definedName name="_DAT7888">'[12]RINCI TRF'!#REF!</definedName>
    <definedName name="_DAT8" localSheetId="7">'[12]RINCI TRF'!#REF!</definedName>
    <definedName name="_DAT8">'[12]RINCI TRF'!#REF!</definedName>
    <definedName name="_DAT9" localSheetId="7">'[12]RINCI TRF'!#REF!</definedName>
    <definedName name="_DAT9">'[12]RINCI TRF'!#REF!</definedName>
    <definedName name="_DD2" localSheetId="7" hidden="1">{#N/A,#N/A,FALSE,"DATA"}</definedName>
    <definedName name="_DD2" localSheetId="4" hidden="1">{#N/A,#N/A,FALSE,"DATA"}</definedName>
    <definedName name="_DD2" localSheetId="6" hidden="1">{#N/A,#N/A,FALSE,"DATA"}</definedName>
    <definedName name="_DD2" localSheetId="8" hidden="1">{#N/A,#N/A,FALSE,"DATA"}</definedName>
    <definedName name="_DD2" hidden="1">{#N/A,#N/A,FALSE,"DATA"}</definedName>
    <definedName name="_ddn400" localSheetId="7">#REF!</definedName>
    <definedName name="_ddn400">#REF!</definedName>
    <definedName name="_ddn600" localSheetId="7">#REF!</definedName>
    <definedName name="_ddn600">#REF!</definedName>
    <definedName name="_dgt100" localSheetId="7">'[14]dongia (2)'!#REF!</definedName>
    <definedName name="_dgt100">'[14]dongia (2)'!#REF!</definedName>
    <definedName name="_Dist_Bin" localSheetId="8" hidden="1">#REF!</definedName>
    <definedName name="_Dist_Bin" hidden="1">#REF!</definedName>
    <definedName name="_Dist_Values" localSheetId="8" hidden="1">#REF!</definedName>
    <definedName name="_Dist_Values" hidden="1">#REF!</definedName>
    <definedName name="_ff3" localSheetId="7" hidden="1">{#N/A,#N/A,FALSE,"DATA"}</definedName>
    <definedName name="_ff3" localSheetId="4" hidden="1">{#N/A,#N/A,FALSE,"DATA"}</definedName>
    <definedName name="_ff3" localSheetId="6" hidden="1">{#N/A,#N/A,FALSE,"DATA"}</definedName>
    <definedName name="_ff3" localSheetId="8" hidden="1">{#N/A,#N/A,FALSE,"DATA"}</definedName>
    <definedName name="_ff3" hidden="1">{#N/A,#N/A,FALSE,"DATA"}</definedName>
    <definedName name="_Fill" localSheetId="7" hidden="1">#REF!</definedName>
    <definedName name="_Fill" localSheetId="8" hidden="1">#REF!</definedName>
    <definedName name="_Fill" localSheetId="5" hidden="1">#REF!</definedName>
    <definedName name="_Fill" localSheetId="13" hidden="1">#REF!</definedName>
    <definedName name="_Fill" localSheetId="10" hidden="1">#REF!</definedName>
    <definedName name="_Fill" hidden="1">#REF!</definedName>
    <definedName name="_xlnm._FilterDatabase" localSheetId="3" hidden="1">'1.1 LR Depo'!$C$43:$I$43</definedName>
    <definedName name="_xlnm._FilterDatabase" localSheetId="8" hidden="1">#REF!</definedName>
    <definedName name="_xlnm._FilterDatabase" localSheetId="14" hidden="1">CashJournalReport!$A$3:$K$1332</definedName>
    <definedName name="_xlnm._FilterDatabase" localSheetId="2" hidden="1">COA!$A$2:$C$2</definedName>
    <definedName name="_xlnm._FilterDatabase" localSheetId="5" hidden="1">'HPP DEPO'!$A$3:$L$218</definedName>
    <definedName name="_xlnm._FilterDatabase" localSheetId="1" hidden="1">'LAP PENJUALAN'!$A$6:$AH$45</definedName>
    <definedName name="_xlnm._FilterDatabase" hidden="1">#REF!</definedName>
    <definedName name="_G1" localSheetId="7" hidden="1">{#N/A,#N/A,FALSE,"DATA"}</definedName>
    <definedName name="_G1" localSheetId="4" hidden="1">{#N/A,#N/A,FALSE,"DATA"}</definedName>
    <definedName name="_G1" localSheetId="6" hidden="1">{#N/A,#N/A,FALSE,"DATA"}</definedName>
    <definedName name="_G1" localSheetId="8" hidden="1">{#N/A,#N/A,FALSE,"DATA"}</definedName>
    <definedName name="_G1" hidden="1">{#N/A,#N/A,FALSE,"DATA"}</definedName>
    <definedName name="_G11" localSheetId="7" hidden="1">{#N/A,#N/A,FALSE,"DATA"}</definedName>
    <definedName name="_G11" localSheetId="4" hidden="1">{#N/A,#N/A,FALSE,"DATA"}</definedName>
    <definedName name="_G11" localSheetId="6" hidden="1">{#N/A,#N/A,FALSE,"DATA"}</definedName>
    <definedName name="_G11" localSheetId="8" hidden="1">{#N/A,#N/A,FALSE,"DATA"}</definedName>
    <definedName name="_G11" hidden="1">{#N/A,#N/A,FALSE,"DATA"}</definedName>
    <definedName name="_G2" localSheetId="7" hidden="1">{#N/A,#N/A,FALSE,"DATA"}</definedName>
    <definedName name="_G2" localSheetId="4" hidden="1">{#N/A,#N/A,FALSE,"DATA"}</definedName>
    <definedName name="_G2" localSheetId="6" hidden="1">{#N/A,#N/A,FALSE,"DATA"}</definedName>
    <definedName name="_G2" localSheetId="8" hidden="1">{#N/A,#N/A,FALSE,"DATA"}</definedName>
    <definedName name="_G2" hidden="1">{#N/A,#N/A,FALSE,"DATA"}</definedName>
    <definedName name="_gab08" localSheetId="8" hidden="1">#REF!</definedName>
    <definedName name="_gab08" hidden="1">#REF!</definedName>
    <definedName name="_GID1">'[14]LKVL-CK-HT-GD1'!$A$4</definedName>
    <definedName name="_Key1" localSheetId="7" hidden="1">#REF!</definedName>
    <definedName name="_Key1" localSheetId="8" hidden="1">#REF!</definedName>
    <definedName name="_Key1" localSheetId="14" hidden="1">#REF!</definedName>
    <definedName name="_Key1" localSheetId="5" hidden="1">#REF!</definedName>
    <definedName name="_Key1" localSheetId="13" hidden="1">#REF!</definedName>
    <definedName name="_Key1" localSheetId="1" hidden="1">#REF!</definedName>
    <definedName name="_Key1" localSheetId="10" hidden="1">#REF!</definedName>
    <definedName name="_Key1" hidden="1">#REF!</definedName>
    <definedName name="_Key2" localSheetId="7" hidden="1">#REF!</definedName>
    <definedName name="_Key2" localSheetId="8" hidden="1">#REF!</definedName>
    <definedName name="_Key2" localSheetId="5" hidden="1">#REF!</definedName>
    <definedName name="_Key2" localSheetId="13" hidden="1">#REF!</definedName>
    <definedName name="_Key2" localSheetId="10" hidden="1">#REF!</definedName>
    <definedName name="_Key2" hidden="1">#REF!</definedName>
    <definedName name="_KR00" localSheetId="7">#REF!</definedName>
    <definedName name="_KR00">#REF!</definedName>
    <definedName name="_KR04" localSheetId="7">#REF!</definedName>
    <definedName name="_KR04">#REF!</definedName>
    <definedName name="_MAC12" localSheetId="7">#REF!</definedName>
    <definedName name="_MAC12">#REF!</definedName>
    <definedName name="_MAC46" localSheetId="7">#REF!</definedName>
    <definedName name="_MAC46">#REF!</definedName>
    <definedName name="_MatInverse_In" localSheetId="8" hidden="1">#REF!</definedName>
    <definedName name="_MatInverse_In" hidden="1">#REF!</definedName>
    <definedName name="_MatMult_A" localSheetId="8" hidden="1">#REF!</definedName>
    <definedName name="_MatMult_A" hidden="1">#REF!</definedName>
    <definedName name="_NC19" localSheetId="7">'[10]LKH SPS'!#REF!</definedName>
    <definedName name="_NC19">'[4]LKH SPS'!#REF!</definedName>
    <definedName name="_NC21" localSheetId="7">'[10]LKH SPS'!#REF!</definedName>
    <definedName name="_NC21">'[4]LKH SPS'!#REF!</definedName>
    <definedName name="_NCL100" localSheetId="7">#REF!</definedName>
    <definedName name="_NCL100">#REF!</definedName>
    <definedName name="_NCL200" localSheetId="7">#REF!</definedName>
    <definedName name="_NCL200">#REF!</definedName>
    <definedName name="_NCL250" localSheetId="7">#REF!</definedName>
    <definedName name="_NCL250">#REF!</definedName>
    <definedName name="_new2" hidden="1">'[19]1106-M&amp;E'!#REF!</definedName>
    <definedName name="_nin190" localSheetId="7">#REF!</definedName>
    <definedName name="_nin190">#REF!</definedName>
    <definedName name="_Order1" hidden="1">255</definedName>
    <definedName name="_Order2" hidden="1">255</definedName>
    <definedName name="_PHK3" localSheetId="7">#REF!</definedName>
    <definedName name="_PHK3">#REF!</definedName>
    <definedName name="_PJ04" localSheetId="7">#REF!</definedName>
    <definedName name="_PJ04">#REF!</definedName>
    <definedName name="_PJ05" localSheetId="7">#REF!</definedName>
    <definedName name="_PJ05">#REF!</definedName>
    <definedName name="_pn2" localSheetId="7" hidden="1">#REF!</definedName>
    <definedName name="_pn2" localSheetId="8" hidden="1">#REF!</definedName>
    <definedName name="_pn2" localSheetId="14" hidden="1">#REF!</definedName>
    <definedName name="_pn2" localSheetId="5" hidden="1">#REF!</definedName>
    <definedName name="_pn2" localSheetId="13" hidden="1">#REF!</definedName>
    <definedName name="_pn2" localSheetId="1" hidden="1">#REF!</definedName>
    <definedName name="_pn2" localSheetId="10" hidden="1">#REF!</definedName>
    <definedName name="_pn2" hidden="1">#REF!</definedName>
    <definedName name="_RAT5">'[20]LAP PENJUALAN'!$B$1:$I$65536</definedName>
    <definedName name="_Regression_Out" localSheetId="8" hidden="1">#REF!</definedName>
    <definedName name="_Regression_Out" hidden="1">#REF!</definedName>
    <definedName name="_Regression_X" hidden="1">'[21]1106-M&amp;E'!#REF!</definedName>
    <definedName name="_Regression_Y" localSheetId="8" hidden="1">#REF!</definedName>
    <definedName name="_Regression_Y" hidden="1">#REF!</definedName>
    <definedName name="_sc1" localSheetId="7">#REF!</definedName>
    <definedName name="_sc1">#REF!</definedName>
    <definedName name="_SC2" localSheetId="7">#REF!</definedName>
    <definedName name="_SC2">#REF!</definedName>
    <definedName name="_sc3" localSheetId="7">#REF!</definedName>
    <definedName name="_sc3">#REF!</definedName>
    <definedName name="_SN3" localSheetId="7">#REF!</definedName>
    <definedName name="_SN3">#REF!</definedName>
    <definedName name="_Sort" localSheetId="7" hidden="1">#REF!</definedName>
    <definedName name="_Sort" localSheetId="8" hidden="1">#REF!</definedName>
    <definedName name="_Sort" localSheetId="5" hidden="1">#REF!</definedName>
    <definedName name="_Sort" localSheetId="13" hidden="1">#REF!</definedName>
    <definedName name="_Sort" localSheetId="10" hidden="1">#REF!</definedName>
    <definedName name="_Sort" hidden="1">#REF!</definedName>
    <definedName name="_Table1_In1" hidden="1">'[21]1105-B&amp;I-OK'!#REF!</definedName>
    <definedName name="_Table1_Out" hidden="1">'[21]1105-B&amp;I-OK'!#REF!</definedName>
    <definedName name="_th100" localSheetId="7">'[14]dongia (2)'!#REF!</definedName>
    <definedName name="_th100">'[14]dongia (2)'!#REF!</definedName>
    <definedName name="_TH160" localSheetId="7">'[14]dongia (2)'!#REF!</definedName>
    <definedName name="_TH160">'[14]dongia (2)'!#REF!</definedName>
    <definedName name="_TIS04" localSheetId="7">[17]TIS!$B$6:$G$484</definedName>
    <definedName name="_TIS04">[18]TIS!$B$6:$G$484</definedName>
    <definedName name="_TL1" localSheetId="7">#REF!</definedName>
    <definedName name="_TL1">#REF!</definedName>
    <definedName name="_TL2" localSheetId="7">#REF!</definedName>
    <definedName name="_TL2">#REF!</definedName>
    <definedName name="_TL3" localSheetId="7">#REF!</definedName>
    <definedName name="_TL3">#REF!</definedName>
    <definedName name="_TLA120" localSheetId="7">#REF!</definedName>
    <definedName name="_TLA120">#REF!</definedName>
    <definedName name="_TLA35" localSheetId="7">#REF!</definedName>
    <definedName name="_TLA35">#REF!</definedName>
    <definedName name="_TLA50" localSheetId="7">#REF!</definedName>
    <definedName name="_TLA50">#REF!</definedName>
    <definedName name="_TLA70" localSheetId="7">#REF!</definedName>
    <definedName name="_TLA70">#REF!</definedName>
    <definedName name="_TLA95" localSheetId="7">#REF!</definedName>
    <definedName name="_TLA95">#REF!</definedName>
    <definedName name="_TR250" localSheetId="7">'[14]dongia (2)'!#REF!</definedName>
    <definedName name="_TR250">'[14]dongia (2)'!#REF!</definedName>
    <definedName name="_tr375" localSheetId="7">[14]giathanh1!#REF!</definedName>
    <definedName name="_tr375">[14]giathanh1!#REF!</definedName>
    <definedName name="_VL100" localSheetId="7">#REF!</definedName>
    <definedName name="_VL100">#REF!</definedName>
    <definedName name="_VL200" localSheetId="7">#REF!</definedName>
    <definedName name="_VL200">#REF!</definedName>
    <definedName name="_VL250" localSheetId="7">#REF!</definedName>
    <definedName name="_VL250">#REF!</definedName>
    <definedName name="A" localSheetId="7">#REF!</definedName>
    <definedName name="A">#REF!</definedName>
    <definedName name="A_" localSheetId="7">'[3]LKH SPS'!#REF!</definedName>
    <definedName name="A_">'[3]LKH SPS'!#REF!</definedName>
    <definedName name="A120_" localSheetId="7">#REF!</definedName>
    <definedName name="A120_">#REF!</definedName>
    <definedName name="A35_" localSheetId="7">#REF!</definedName>
    <definedName name="A35_">#REF!</definedName>
    <definedName name="A50_" localSheetId="7">#REF!</definedName>
    <definedName name="A50_">#REF!</definedName>
    <definedName name="A70_" localSheetId="7">#REF!</definedName>
    <definedName name="A70_">#REF!</definedName>
    <definedName name="A95_" localSheetId="7">#REF!</definedName>
    <definedName name="A95_">#REF!</definedName>
    <definedName name="aa" localSheetId="7">[22]WWb!#REF!</definedName>
    <definedName name="aa">[22]WWb!#REF!</definedName>
    <definedName name="AAA">'[23]LAP PENJUALAN'!$B$1:$I$65536</definedName>
    <definedName name="aaaa" localSheetId="7">#REF!</definedName>
    <definedName name="aaaa">#REF!</definedName>
    <definedName name="aaaaaaa" localSheetId="7" hidden="1">{#N/A,#N/A,FALSE,"DATA"}</definedName>
    <definedName name="aaaaaaa" localSheetId="4" hidden="1">{#N/A,#N/A,FALSE,"DATA"}</definedName>
    <definedName name="aaaaaaa" localSheetId="6" hidden="1">{#N/A,#N/A,FALSE,"DATA"}</definedName>
    <definedName name="aaaaaaa" localSheetId="8" hidden="1">{#N/A,#N/A,FALSE,"DATA"}</definedName>
    <definedName name="aaaaaaa" hidden="1">{#N/A,#N/A,FALSE,"DATA"}</definedName>
    <definedName name="aaaaaaaa" localSheetId="7">#REF!</definedName>
    <definedName name="aaaaaaaa">#REF!</definedName>
    <definedName name="aaaaaaaaa" localSheetId="7">[24]WWb!#REF!</definedName>
    <definedName name="aaaaaaaaa">[24]WWb!#REF!</definedName>
    <definedName name="aaaaaaaaaaaaa" localSheetId="7" hidden="1">#REF!</definedName>
    <definedName name="aaaaaaaaaaaaa" localSheetId="8" hidden="1">#REF!</definedName>
    <definedName name="aaaaaaaaaaaaa" localSheetId="5" hidden="1">#REF!</definedName>
    <definedName name="aaaaaaaaaaaaa" localSheetId="13" hidden="1">#REF!</definedName>
    <definedName name="aaaaaaaaaaaaa" localSheetId="10" hidden="1">#REF!</definedName>
    <definedName name="aaaaaaaaaaaaa" hidden="1">#REF!</definedName>
    <definedName name="aaaaaaaaaaaaaa" localSheetId="7" hidden="1">{#N/A,#N/A,FALSE,"DATA"}</definedName>
    <definedName name="aaaaaaaaaaaaaa" localSheetId="4" hidden="1">{#N/A,#N/A,FALSE,"DATA"}</definedName>
    <definedName name="aaaaaaaaaaaaaa" localSheetId="6" hidden="1">{#N/A,#N/A,FALSE,"DATA"}</definedName>
    <definedName name="aaaaaaaaaaaaaa" localSheetId="8" hidden="1">{#N/A,#N/A,FALSE,"DATA"}</definedName>
    <definedName name="aaaaaaaaaaaaaa" hidden="1">{#N/A,#N/A,FALSE,"DATA"}</definedName>
    <definedName name="aaaaaaaaaaaaaaa" localSheetId="7">#REF!</definedName>
    <definedName name="aaaaaaaaaaaaaaa">#REF!</definedName>
    <definedName name="aaaaaaaaaaaaaaaaaaaaaaaaa" localSheetId="7" hidden="1">{#N/A,#N/A,FALSE,"DATA"}</definedName>
    <definedName name="aaaaaaaaaaaaaaaaaaaaaaaaa" localSheetId="4" hidden="1">{#N/A,#N/A,FALSE,"DATA"}</definedName>
    <definedName name="aaaaaaaaaaaaaaaaaaaaaaaaa" localSheetId="6" hidden="1">{#N/A,#N/A,FALSE,"DATA"}</definedName>
    <definedName name="aaaaaaaaaaaaaaaaaaaaaaaaa" localSheetId="8" hidden="1">{#N/A,#N/A,FALSE,"DATA"}</definedName>
    <definedName name="aaaaaaaaaaaaaaaaaaaaaaaaa" hidden="1">{#N/A,#N/A,FALSE,"DATA"}</definedName>
    <definedName name="aaaaaaaaaaaaaaaaaaaaaaaaaaaaa" localSheetId="7" hidden="1">{#N/A,#N/A,FALSE,"DATA"}</definedName>
    <definedName name="aaaaaaaaaaaaaaaaaaaaaaaaaaaaa" localSheetId="4" hidden="1">{#N/A,#N/A,FALSE,"DATA"}</definedName>
    <definedName name="aaaaaaaaaaaaaaaaaaaaaaaaaaaaa" localSheetId="6" hidden="1">{#N/A,#N/A,FALSE,"DATA"}</definedName>
    <definedName name="aaaaaaaaaaaaaaaaaaaaaaaaaaaaa" localSheetId="8" hidden="1">{#N/A,#N/A,FALSE,"DATA"}</definedName>
    <definedName name="aaaaaaaaaaaaaaaaaaaaaaaaaaaaa" hidden="1">{#N/A,#N/A,FALSE,"DATA"}</definedName>
    <definedName name="ac" localSheetId="7" hidden="1">{#N/A,#N/A,FALSE,"DATA"}</definedName>
    <definedName name="ac" localSheetId="4" hidden="1">{#N/A,#N/A,FALSE,"DATA"}</definedName>
    <definedName name="ac" localSheetId="6" hidden="1">{#N/A,#N/A,FALSE,"DATA"}</definedName>
    <definedName name="ac" localSheetId="8" hidden="1">{#N/A,#N/A,FALSE,"DATA"}</definedName>
    <definedName name="ac" hidden="1">{#N/A,#N/A,FALSE,"DATA"}</definedName>
    <definedName name="AC120_" localSheetId="7">#REF!</definedName>
    <definedName name="AC120_">#REF!</definedName>
    <definedName name="AC35_" localSheetId="7">#REF!</definedName>
    <definedName name="AC35_">#REF!</definedName>
    <definedName name="AC50_" localSheetId="7">#REF!</definedName>
    <definedName name="AC50_">#REF!</definedName>
    <definedName name="AC70_" localSheetId="7">#REF!</definedName>
    <definedName name="AC70_">#REF!</definedName>
    <definedName name="AC95_" localSheetId="7">#REF!</definedName>
    <definedName name="AC95_">#REF!</definedName>
    <definedName name="ADAD">'[25]LAP PENJUALAN'!$L$1:$S$65536</definedName>
    <definedName name="ADEEVA">'[26]LAP PENJUALAN'!$B$1:$I$65536</definedName>
    <definedName name="ADEVA">'[27]LAP PENJUALAN'!$L$1:$S$65536</definedName>
    <definedName name="ADI">'[28]LAP PENJUALAN'!$B$1:$I$65536</definedName>
    <definedName name="ADIT">[29]COGS!$B$1:$AF$65536</definedName>
    <definedName name="adiva">'[30]LAP PENJUALAN'!$B$1:$I$65536</definedName>
    <definedName name="ag142X42" localSheetId="7">[14]chitimc!#REF!</definedName>
    <definedName name="ag142X42">[14]chitimc!#REF!</definedName>
    <definedName name="ag267N59" localSheetId="7">[14]chitimc!#REF!</definedName>
    <definedName name="ag267N59">[14]chitimc!#REF!</definedName>
    <definedName name="AJE" localSheetId="7" hidden="1">{#N/A,#N/A,FALSE,"Aging Summary";#N/A,#N/A,FALSE,"Ratio Analysis";#N/A,#N/A,FALSE,"Test 120 Day Accts";#N/A,#N/A,FALSE,"Tickmarks"}</definedName>
    <definedName name="AJE" localSheetId="4" hidden="1">{#N/A,#N/A,FALSE,"Aging Summary";#N/A,#N/A,FALSE,"Ratio Analysis";#N/A,#N/A,FALSE,"Test 120 Day Accts";#N/A,#N/A,FALSE,"Tickmarks"}</definedName>
    <definedName name="AJE" localSheetId="6" hidden="1">{#N/A,#N/A,FALSE,"Aging Summary";#N/A,#N/A,FALSE,"Ratio Analysis";#N/A,#N/A,FALSE,"Test 120 Day Accts";#N/A,#N/A,FALSE,"Tickmarks"}</definedName>
    <definedName name="AJE" localSheetId="8" hidden="1">{#N/A,#N/A,FALSE,"Aging Summary";#N/A,#N/A,FALSE,"Ratio Analysis";#N/A,#N/A,FALSE,"Test 120 Day Accts";#N/A,#N/A,FALSE,"Tickmarks"}</definedName>
    <definedName name="AJE" hidden="1">{#N/A,#N/A,FALSE,"Aging Summary";#N/A,#N/A,FALSE,"Ratio Analysis";#N/A,#N/A,FALSE,"Test 120 Day Accts";#N/A,#N/A,FALSE,"Tickmarks"}</definedName>
    <definedName name="AK.GOLF">"$'catatan Laporon'.$#REF!$#REF!"</definedName>
    <definedName name="AL7_">#N/A</definedName>
    <definedName name="alk.1" localSheetId="7">#REF!</definedName>
    <definedName name="alk.1">#REF!</definedName>
    <definedName name="alk.2" localSheetId="7">#REF!</definedName>
    <definedName name="alk.2">#REF!</definedName>
    <definedName name="alk.3" localSheetId="7">#REF!</definedName>
    <definedName name="alk.3">#REF!</definedName>
    <definedName name="ALK.4" localSheetId="7">#REF!</definedName>
    <definedName name="ALK.4">#REF!</definedName>
    <definedName name="alkeu.3" localSheetId="7">#REF!</definedName>
    <definedName name="alkeu.3">#REF!</definedName>
    <definedName name="ame" localSheetId="7">'[3]LKH SPS'!#REF!</definedName>
    <definedName name="ame">'[3]LKH SPS'!#REF!</definedName>
    <definedName name="amel" localSheetId="7">'[3]LKH SPS'!#REF!</definedName>
    <definedName name="amel">'[3]LKH SPS'!#REF!</definedName>
    <definedName name="anscount" hidden="1">1</definedName>
    <definedName name="AP" localSheetId="7">#REF!</definedName>
    <definedName name="AP">#REF!</definedName>
    <definedName name="APR" localSheetId="7">#REF!</definedName>
    <definedName name="APR">#REF!</definedName>
    <definedName name="APRIL" localSheetId="7">#REF!</definedName>
    <definedName name="APRIL">#REF!</definedName>
    <definedName name="ARI">'[28]LAP PENJUALAN'!$B$1:$I$65536</definedName>
    <definedName name="AS2DocOpenMode" hidden="1">"AS2DocumentEdit"</definedName>
    <definedName name="AS2ReportLS" hidden="1">1</definedName>
    <definedName name="AS2StaticLS" localSheetId="8" hidden="1">#REF!</definedName>
    <definedName name="AS2StaticLS" hidden="1">#REF!</definedName>
    <definedName name="AS2SyncStepLS" hidden="1">0</definedName>
    <definedName name="AS2TickmarkLS" localSheetId="8" hidden="1">#REF!</definedName>
    <definedName name="AS2TickmarkLS" hidden="1">#REF!</definedName>
    <definedName name="AS2VersionLS" hidden="1">300</definedName>
    <definedName name="asasa">[31]COGS!$B$1:$AF$65536</definedName>
    <definedName name="asdad" localSheetId="8" hidden="1">#REF!</definedName>
    <definedName name="asdad" hidden="1">#REF!</definedName>
    <definedName name="aset" localSheetId="8" hidden="1">#REF!</definedName>
    <definedName name="aset" hidden="1">#REF!</definedName>
    <definedName name="ASGHGH">'[32]LAP MUTASI PRODUK'!$A$1:$M$65536</definedName>
    <definedName name="asih">[33]COGS!$B$1:$AF$65536</definedName>
    <definedName name="atk" localSheetId="7">#REF!</definedName>
    <definedName name="atk">#REF!</definedName>
    <definedName name="atkom" localSheetId="7" hidden="1">{"'TT'!$A$1:$AH$53"}</definedName>
    <definedName name="atkom" localSheetId="4" hidden="1">{"'TT'!$A$1:$AH$53"}</definedName>
    <definedName name="atkom" localSheetId="6" hidden="1">{"'TT'!$A$1:$AH$53"}</definedName>
    <definedName name="atkom" localSheetId="8" hidden="1">{"'TT'!$A$1:$AH$53"}</definedName>
    <definedName name="atkom" hidden="1">{"'TT'!$A$1:$AH$53"}</definedName>
    <definedName name="B" localSheetId="7">#REF!</definedName>
    <definedName name="B">#REF!</definedName>
    <definedName name="B.OPRSL." localSheetId="8" hidden="1">#REF!</definedName>
    <definedName name="B.OPRSL." hidden="1">#REF!</definedName>
    <definedName name="b_240" localSheetId="7">'[14]THPDMoi  (2)'!#REF!</definedName>
    <definedName name="b_240">'[14]THPDMoi  (2)'!#REF!</definedName>
    <definedName name="b_280" localSheetId="7">'[14]THPDMoi  (2)'!#REF!</definedName>
    <definedName name="b_280">'[14]THPDMoi  (2)'!#REF!</definedName>
    <definedName name="b_320" localSheetId="7">'[14]THPDMoi  (2)'!#REF!</definedName>
    <definedName name="b_320">'[14]THPDMoi  (2)'!#REF!</definedName>
    <definedName name="b243xbbxnd" localSheetId="7" hidden="1">{#N/A,#N/A,FALSE,"12MFC"}</definedName>
    <definedName name="b243xbbxnd" localSheetId="4" hidden="1">{#N/A,#N/A,FALSE,"12MFC"}</definedName>
    <definedName name="b243xbbxnd" localSheetId="6" hidden="1">{#N/A,#N/A,FALSE,"12MFC"}</definedName>
    <definedName name="b243xbbxnd" localSheetId="8" hidden="1">{#N/A,#N/A,FALSE,"12MFC"}</definedName>
    <definedName name="b243xbbxnd" hidden="1">{#N/A,#N/A,FALSE,"12MFC"}</definedName>
    <definedName name="bad" localSheetId="7" hidden="1">{"'TT'!$A$1:$AH$53"}</definedName>
    <definedName name="bad" localSheetId="4" hidden="1">{"'TT'!$A$1:$AH$53"}</definedName>
    <definedName name="bad" localSheetId="6" hidden="1">{"'TT'!$A$1:$AH$53"}</definedName>
    <definedName name="bad" localSheetId="8" hidden="1">{"'TT'!$A$1:$AH$53"}</definedName>
    <definedName name="bad" hidden="1">{"'TT'!$A$1:$AH$53"}</definedName>
    <definedName name="BADM" localSheetId="7">#REF!</definedName>
    <definedName name="BADM">#REF!</definedName>
    <definedName name="bangciti" localSheetId="7">'[14]dongia (2)'!#REF!</definedName>
    <definedName name="bangciti">'[14]dongia (2)'!#REF!</definedName>
    <definedName name="BANK">"$'catatan Laporon'.$#REF!$#REF!"</definedName>
    <definedName name="baru" localSheetId="8" hidden="1">#REF!</definedName>
    <definedName name="baru" hidden="1">#REF!</definedName>
    <definedName name="BBJRMU" localSheetId="7">#REF!</definedName>
    <definedName name="BBJRMU">#REF!</definedName>
    <definedName name="BBKRMT" localSheetId="7">#REF!</definedName>
    <definedName name="BBKRMT">#REF!</definedName>
    <definedName name="bdht15nc" localSheetId="7">[14]gtrinh!#REF!</definedName>
    <definedName name="bdht15nc">[14]gtrinh!#REF!</definedName>
    <definedName name="bdht15vl" localSheetId="7">[14]gtrinh!#REF!</definedName>
    <definedName name="bdht15vl">[14]gtrinh!#REF!</definedName>
    <definedName name="bdht25nc" localSheetId="7">[14]gtrinh!#REF!</definedName>
    <definedName name="bdht25nc">[14]gtrinh!#REF!</definedName>
    <definedName name="bdht25vl" localSheetId="7">[14]gtrinh!#REF!</definedName>
    <definedName name="bdht25vl">[14]gtrinh!#REF!</definedName>
    <definedName name="bdht325nc" localSheetId="7">[14]gtrinh!#REF!</definedName>
    <definedName name="bdht325nc">[14]gtrinh!#REF!</definedName>
    <definedName name="bdht325vl" localSheetId="7">[14]gtrinh!#REF!</definedName>
    <definedName name="bdht325vl">[14]gtrinh!#REF!</definedName>
    <definedName name="BDNS" localSheetId="7">#REF!</definedName>
    <definedName name="BDNS">#REF!</definedName>
    <definedName name="bensin" localSheetId="7">#REF!</definedName>
    <definedName name="bensin">#REF!</definedName>
    <definedName name="BG_Del" hidden="1">15</definedName>
    <definedName name="BG_Ins" hidden="1">4</definedName>
    <definedName name="BG_Mod" hidden="1">6</definedName>
    <definedName name="bh" localSheetId="7" hidden="1">{#N/A,#N/A,FALSE,"DATA"}</definedName>
    <definedName name="bh" localSheetId="4" hidden="1">{#N/A,#N/A,FALSE,"DATA"}</definedName>
    <definedName name="bh" localSheetId="6" hidden="1">{#N/A,#N/A,FALSE,"DATA"}</definedName>
    <definedName name="bh" localSheetId="8" hidden="1">{#N/A,#N/A,FALSE,"DATA"}</definedName>
    <definedName name="bh" hidden="1">{#N/A,#N/A,FALSE,"DATA"}</definedName>
    <definedName name="biaya" localSheetId="7">#REF!</definedName>
    <definedName name="biaya">#REF!</definedName>
    <definedName name="bj" localSheetId="8" hidden="1">'[34]Sale-Leaseback (2)'!#REF!</definedName>
    <definedName name="bj" hidden="1">'[34]Sale-Leaseback (2)'!#REF!</definedName>
    <definedName name="BNE" localSheetId="8" hidden="1">#REF!</definedName>
    <definedName name="BNE" hidden="1">#REF!</definedName>
    <definedName name="BON">"$'catatan Laporon'.$#REF!$#REF!"</definedName>
    <definedName name="bp" localSheetId="7">[17]COGS!$A$8:$T$24</definedName>
    <definedName name="bp">[18]COGS!$A$8:$T$24</definedName>
    <definedName name="BPBGN" localSheetId="7">#REF!</definedName>
    <definedName name="BPBGN">#REF!</definedName>
    <definedName name="BPGRDO" localSheetId="7">#REF!</definedName>
    <definedName name="BPGRDO">#REF!</definedName>
    <definedName name="BPMLHRN" localSheetId="7">#REF!</definedName>
    <definedName name="BPMLHRN">#REF!</definedName>
    <definedName name="BPOS" localSheetId="7">#REF!</definedName>
    <definedName name="BPOS">#REF!</definedName>
    <definedName name="brg" localSheetId="7">[17]COGS!$B$8:$R$24</definedName>
    <definedName name="brg">[18]COGS!$B$8:$R$24</definedName>
    <definedName name="BRPKG" localSheetId="7">#REF!</definedName>
    <definedName name="BRPKG">#REF!</definedName>
    <definedName name="brt" localSheetId="7">#REF!</definedName>
    <definedName name="brt">#REF!</definedName>
    <definedName name="BTLP" localSheetId="7">#REF!</definedName>
    <definedName name="BTLP">#REF!</definedName>
    <definedName name="bubga" localSheetId="7">#REF!</definedName>
    <definedName name="bubga">#REF!</definedName>
    <definedName name="BULANAN" localSheetId="7">#REF!</definedName>
    <definedName name="BULANAN">#REF!</definedName>
    <definedName name="by" localSheetId="7">[35]TISJUN!$B$481:$K$545</definedName>
    <definedName name="by">[18]TIS!$B$485:$K$550</definedName>
    <definedName name="BY.UMUM">"$'catatan Laporon'.$#REF!$#REF!"</definedName>
    <definedName name="C_" localSheetId="7">#REF!</definedName>
    <definedName name="C_">#REF!</definedName>
    <definedName name="C_Ok" localSheetId="7">#REF!</definedName>
    <definedName name="C_Ok">#REF!</definedName>
    <definedName name="CAPDAT" localSheetId="7">[14]phuluc1!#REF!</definedName>
    <definedName name="CAPDAT">[14]phuluc1!#REF!</definedName>
    <definedName name="CASH" localSheetId="7">'[36]LAP PENJUALAN'!$B$1:$I$65536</definedName>
    <definedName name="CASH">'[37]LAP PENJUALAN'!$B:$I</definedName>
    <definedName name="cashflow" localSheetId="7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cashflow" localSheetId="4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cashflow" localSheetId="6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cashflow" localSheetId="8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cashflow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cashflow2004" localSheetId="7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cashflow2004" localSheetId="4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cashflow2004" localSheetId="6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cashflow2004" localSheetId="8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cashflow2004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cc">[38]COGS!$B:$AF</definedName>
    <definedName name="CCC">[39]Customer!$A$2:$A$2472</definedName>
    <definedName name="cccccccccccccccccccc" localSheetId="7" hidden="1">{#N/A,#N/A,FALSE,"DATA"}</definedName>
    <definedName name="cccccccccccccccccccc" localSheetId="4" hidden="1">{#N/A,#N/A,FALSE,"DATA"}</definedName>
    <definedName name="cccccccccccccccccccc" localSheetId="6" hidden="1">{#N/A,#N/A,FALSE,"DATA"}</definedName>
    <definedName name="cccccccccccccccccccc" localSheetId="8" hidden="1">{#N/A,#N/A,FALSE,"DATA"}</definedName>
    <definedName name="cccccccccccccccccccc" hidden="1">{#N/A,#N/A,FALSE,"DATA"}</definedName>
    <definedName name="CCS" localSheetId="7">#REF!</definedName>
    <definedName name="CCS">#REF!</definedName>
    <definedName name="CDD" localSheetId="7">#REF!</definedName>
    <definedName name="CDD">#REF!</definedName>
    <definedName name="CDDD" localSheetId="7">'[14]THPDMoi  (2)'!#REF!</definedName>
    <definedName name="CDDD">'[14]THPDMoi  (2)'!#REF!</definedName>
    <definedName name="cddd1p">'[14]TONG HOP VL-NC'!$C$3</definedName>
    <definedName name="cddd3p">'[14]TONG HOP VL-NC'!$C$2</definedName>
    <definedName name="cdvv" localSheetId="7" hidden="1">{"'TT'!$A$1:$AH$53"}</definedName>
    <definedName name="cdvv" localSheetId="4" hidden="1">{"'TT'!$A$1:$AH$53"}</definedName>
    <definedName name="cdvv" localSheetId="6" hidden="1">{"'TT'!$A$1:$AH$53"}</definedName>
    <definedName name="cdvv" localSheetId="8" hidden="1">{"'TT'!$A$1:$AH$53"}</definedName>
    <definedName name="cdvv" hidden="1">{"'TT'!$A$1:$AH$53"}</definedName>
    <definedName name="cgionc" localSheetId="7">'[14]lam-moi'!#REF!</definedName>
    <definedName name="cgionc">'[14]lam-moi'!#REF!</definedName>
    <definedName name="cgiovl" localSheetId="7">'[14]lam-moi'!#REF!</definedName>
    <definedName name="cgiovl">'[14]lam-moi'!#REF!</definedName>
    <definedName name="CH" localSheetId="7">#REF!</definedName>
    <definedName name="CH">#REF!</definedName>
    <definedName name="chhtnc" localSheetId="7">'[14]lam-moi'!#REF!</definedName>
    <definedName name="chhtnc">'[14]lam-moi'!#REF!</definedName>
    <definedName name="chhtvl" localSheetId="7">'[14]lam-moi'!#REF!</definedName>
    <definedName name="chhtvl">'[14]lam-moi'!#REF!</definedName>
    <definedName name="chnc" localSheetId="7">'[14]lam-moi'!#REF!</definedName>
    <definedName name="chnc">'[14]lam-moi'!#REF!</definedName>
    <definedName name="chvl" localSheetId="7">'[14]lam-moi'!#REF!</definedName>
    <definedName name="chvl">'[14]lam-moi'!#REF!</definedName>
    <definedName name="citidd" localSheetId="7">'[14]dongia (2)'!#REF!</definedName>
    <definedName name="citidd">'[14]dongia (2)'!#REF!</definedName>
    <definedName name="CK" localSheetId="7">#REF!</definedName>
    <definedName name="CK">#REF!</definedName>
    <definedName name="cknc" localSheetId="7">'[14]lam-moi'!#REF!</definedName>
    <definedName name="cknc">'[14]lam-moi'!#REF!</definedName>
    <definedName name="ckvl" localSheetId="7">'[14]lam-moi'!#REF!</definedName>
    <definedName name="ckvl">'[14]lam-moi'!#REF!</definedName>
    <definedName name="CL_CC">[40]Sheet2!$T$2:$U$427</definedName>
    <definedName name="clvc1">[14]chitiet!$D$3</definedName>
    <definedName name="CLVC3">0.1</definedName>
    <definedName name="CLVCTB" localSheetId="7">#REF!</definedName>
    <definedName name="CLVCTB">#REF!</definedName>
    <definedName name="CN3p">'[14]TONGKE3p '!$X$295</definedName>
    <definedName name="COGS" localSheetId="7">[36]COGS!$B$1:$AE$65536</definedName>
    <definedName name="COGS" localSheetId="14">[41]COGS!$B:$AH</definedName>
    <definedName name="COGS" localSheetId="5">[41]COGS!$B:$AH</definedName>
    <definedName name="COGS" localSheetId="13">[41]COGS!$B:$AH</definedName>
    <definedName name="COGS" localSheetId="1">[42]COGS!$B:$AH</definedName>
    <definedName name="COGS" localSheetId="10">[43]COGS!$B:$AH</definedName>
    <definedName name="COGS">[37]COGS!$B:$AE</definedName>
    <definedName name="Cöï_ly_vaän_chuyeãn" localSheetId="7">#REF!</definedName>
    <definedName name="Cöï_ly_vaän_chuyeãn">#REF!</definedName>
    <definedName name="CÖÏ_LY_VAÄN_CHUYEÅN" localSheetId="7">#REF!</definedName>
    <definedName name="CÖÏ_LY_VAÄN_CHUYEÅN">#REF!</definedName>
    <definedName name="cong1x15" localSheetId="7">[14]giathanh1!#REF!</definedName>
    <definedName name="cong1x15">[14]giathanh1!#REF!</definedName>
    <definedName name="COPY" localSheetId="7" hidden="1">{#N/A,#N/A,FALSE,"DATA"}</definedName>
    <definedName name="COPY" localSheetId="4" hidden="1">{#N/A,#N/A,FALSE,"DATA"}</definedName>
    <definedName name="COPY" localSheetId="6" hidden="1">{#N/A,#N/A,FALSE,"DATA"}</definedName>
    <definedName name="COPY" localSheetId="8" hidden="1">{#N/A,#N/A,FALSE,"DATA"}</definedName>
    <definedName name="COPY" hidden="1">{#N/A,#N/A,FALSE,"DATA"}</definedName>
    <definedName name="Cot_thep">[44]Du_lieu!$C$19</definedName>
    <definedName name="Cov_oK" localSheetId="7">[45]WWb!#REF!</definedName>
    <definedName name="Cov_oK">[45]WWb!#REF!</definedName>
    <definedName name="CPVC100" localSheetId="7">#REF!</definedName>
    <definedName name="CPVC100">#REF!</definedName>
    <definedName name="CPVC1KM">'[14]TH VL, NC, DDHT Thanhphuoc'!$J$19</definedName>
    <definedName name="CPVCDN">'[14]#REF'!$K$33</definedName>
    <definedName name="CRD" localSheetId="7">#REF!</definedName>
    <definedName name="CRD">#REF!</definedName>
    <definedName name="CREDIT" localSheetId="7">'[36]LAP PENJUALAN'!$L$1:$S$65536</definedName>
    <definedName name="CREDIT">'[37]LAP PENJUALAN'!$L:$S</definedName>
    <definedName name="CRS" localSheetId="7">#REF!</definedName>
    <definedName name="CRS">#REF!</definedName>
    <definedName name="CS" localSheetId="7">#REF!</definedName>
    <definedName name="CS">#REF!</definedName>
    <definedName name="csd3p" localSheetId="7">#REF!</definedName>
    <definedName name="csd3p">#REF!</definedName>
    <definedName name="csddg1p" localSheetId="7">#REF!</definedName>
    <definedName name="csddg1p">#REF!</definedName>
    <definedName name="csddt1p" localSheetId="7">#REF!</definedName>
    <definedName name="csddt1p">#REF!</definedName>
    <definedName name="csht3p" localSheetId="7">#REF!</definedName>
    <definedName name="csht3p">#REF!</definedName>
    <definedName name="cti3x15" localSheetId="7">[14]giathanh1!#REF!</definedName>
    <definedName name="cti3x15">[14]giathanh1!#REF!</definedName>
    <definedName name="culy1" localSheetId="7">[14]DONGIA!#REF!</definedName>
    <definedName name="culy1">[14]DONGIA!#REF!</definedName>
    <definedName name="culy2" localSheetId="7">[14]DONGIA!#REF!</definedName>
    <definedName name="culy2">[14]DONGIA!#REF!</definedName>
    <definedName name="culy3" localSheetId="7">[14]DONGIA!#REF!</definedName>
    <definedName name="culy3">[14]DONGIA!#REF!</definedName>
    <definedName name="culy4" localSheetId="7">[14]DONGIA!#REF!</definedName>
    <definedName name="culy4">[14]DONGIA!#REF!</definedName>
    <definedName name="culy5" localSheetId="7">[14]DONGIA!#REF!</definedName>
    <definedName name="culy5">[14]DONGIA!#REF!</definedName>
    <definedName name="cuoc" localSheetId="7">[14]DONGIA!#REF!</definedName>
    <definedName name="cuoc">[14]DONGIA!#REF!</definedName>
    <definedName name="CUST" localSheetId="7">[46]KKP!#REF!</definedName>
    <definedName name="CUST">[46]KKP!#REF!</definedName>
    <definedName name="customerID">[47]Customers!$A$1:$A$65536</definedName>
    <definedName name="cv">[48]gvl!$N$17</definedName>
    <definedName name="CX" localSheetId="7">#REF!</definedName>
    <definedName name="CX">#REF!</definedName>
    <definedName name="cxhtnc" localSheetId="7">'[14]lam-moi'!#REF!</definedName>
    <definedName name="cxhtnc">'[14]lam-moi'!#REF!</definedName>
    <definedName name="cxhtvl" localSheetId="7">'[14]lam-moi'!#REF!</definedName>
    <definedName name="cxhtvl">'[14]lam-moi'!#REF!</definedName>
    <definedName name="cxnc" localSheetId="7">'[14]lam-moi'!#REF!</definedName>
    <definedName name="cxnc">'[14]lam-moi'!#REF!</definedName>
    <definedName name="cxvl" localSheetId="7">'[14]lam-moi'!#REF!</definedName>
    <definedName name="cxvl">'[14]lam-moi'!#REF!</definedName>
    <definedName name="cxxnc" localSheetId="7">'[14]lam-moi'!#REF!</definedName>
    <definedName name="cxxnc">'[14]lam-moi'!#REF!</definedName>
    <definedName name="cxxvl" localSheetId="7">'[14]lam-moi'!#REF!</definedName>
    <definedName name="cxxvl">'[14]lam-moi'!#REF!</definedName>
    <definedName name="D">'[49]NERACA LAJUR'!$A$1:$S$65536</definedName>
    <definedName name="D1x49" localSheetId="7">[14]chitimc!#REF!</definedName>
    <definedName name="D1x49">[14]chitimc!#REF!</definedName>
    <definedName name="D1x49x49" localSheetId="7">[14]chitimc!#REF!</definedName>
    <definedName name="D1x49x49">[14]chitimc!#REF!</definedName>
    <definedName name="d24nc" localSheetId="7">'[14]lam-moi'!#REF!</definedName>
    <definedName name="d24nc">'[14]lam-moi'!#REF!</definedName>
    <definedName name="d24vl" localSheetId="7">'[14]lam-moi'!#REF!</definedName>
    <definedName name="d24vl">'[14]lam-moi'!#REF!</definedName>
    <definedName name="dani">'[50]LAP PENJUALAN'!$B$1:$I$65536</definedName>
    <definedName name="DANONE" localSheetId="7">'[12]RINCI TRF'!#REF!</definedName>
    <definedName name="DANONE">'[12]RINCI TRF'!#REF!</definedName>
    <definedName name="DANONE." localSheetId="7">'[12]RINCI TRF'!#REF!</definedName>
    <definedName name="DANONE.">'[12]RINCI TRF'!#REF!</definedName>
    <definedName name="data" localSheetId="7">#REF!</definedName>
    <definedName name="data">#REF!</definedName>
    <definedName name="Data.Dump" localSheetId="8" hidden="1">OFFSET([51]!Data.Top.Left,1,0)</definedName>
    <definedName name="Data.Dump" hidden="1">OFFSET([52]!Data.Top.Left,1,0)</definedName>
    <definedName name="_xlnm.Database" localSheetId="7">#REF!</definedName>
    <definedName name="_xlnm.Database">#REF!</definedName>
    <definedName name="dataq" localSheetId="7">#REF!</definedName>
    <definedName name="dataq">#REF!</definedName>
    <definedName name="davit">'[53]LAP PENJUALAN'!$B$1:$I$65536</definedName>
    <definedName name="DD" localSheetId="7">#REF!</definedName>
    <definedName name="DD">#REF!</definedName>
    <definedName name="dd.l">[54]COGS!$B$1:$AF$65536</definedName>
    <definedName name="dd1pnc">[14]chitiet!$G$404</definedName>
    <definedName name="dd1pvl">[14]chitiet!$G$383</definedName>
    <definedName name="dd1x2">[48]gvl!$N$9</definedName>
    <definedName name="dd3pctnc" localSheetId="7">'[14]lam-moi'!#REF!</definedName>
    <definedName name="dd3pctnc">'[14]lam-moi'!#REF!</definedName>
    <definedName name="dd3pctvl" localSheetId="7">'[14]lam-moi'!#REF!</definedName>
    <definedName name="dd3pctvl">'[14]lam-moi'!#REF!</definedName>
    <definedName name="dd3plmvl" localSheetId="7">'[14]lam-moi'!#REF!</definedName>
    <definedName name="dd3plmvl">'[14]lam-moi'!#REF!</definedName>
    <definedName name="dd3pnc" localSheetId="7">'[14]lam-moi'!#REF!</definedName>
    <definedName name="dd3pnc">'[14]lam-moi'!#REF!</definedName>
    <definedName name="dd3pvl" localSheetId="7">'[14]lam-moi'!#REF!</definedName>
    <definedName name="dd3pvl">'[14]lam-moi'!#REF!</definedName>
    <definedName name="ddd" localSheetId="8" hidden="1">{"'TT'!$A$1:$AH$53"}</definedName>
    <definedName name="DDD">[39]Customer!$A$2:$A$2472</definedName>
    <definedName name="ddhtnc" localSheetId="7">'[14]lam-moi'!#REF!</definedName>
    <definedName name="ddhtnc">'[14]lam-moi'!#REF!</definedName>
    <definedName name="ddhtvl" localSheetId="7">'[14]lam-moi'!#REF!</definedName>
    <definedName name="ddhtvl">'[14]lam-moi'!#REF!</definedName>
    <definedName name="ddk">[55]COGS!$B$1:$AE$65536</definedName>
    <definedName name="ddt2nc" localSheetId="7">[14]gtrinh!#REF!</definedName>
    <definedName name="ddt2nc">[14]gtrinh!#REF!</definedName>
    <definedName name="ddt2vl" localSheetId="7">[14]gtrinh!#REF!</definedName>
    <definedName name="ddt2vl">[14]gtrinh!#REF!</definedName>
    <definedName name="ddtd3pnc" localSheetId="7">'[14]thao-go'!#REF!</definedName>
    <definedName name="ddtd3pnc">'[14]thao-go'!#REF!</definedName>
    <definedName name="ddtt1pnc" localSheetId="7">[14]gtrinh!#REF!</definedName>
    <definedName name="ddtt1pnc">[14]gtrinh!#REF!</definedName>
    <definedName name="ddtt1pvl" localSheetId="7">[14]gtrinh!#REF!</definedName>
    <definedName name="ddtt1pvl">[14]gtrinh!#REF!</definedName>
    <definedName name="ddtt3pnc" localSheetId="7">[14]gtrinh!#REF!</definedName>
    <definedName name="ddtt3pnc">[14]gtrinh!#REF!</definedName>
    <definedName name="ddtt3pvl" localSheetId="7">[14]gtrinh!#REF!</definedName>
    <definedName name="ddtt3pvl">[14]gtrinh!#REF!</definedName>
    <definedName name="DEDEN">'[56]LAP PENJUALAN'!$B$1:$I$65536</definedName>
    <definedName name="DENI">'[57]LAP MUTASI PRODUK'!$A$1:$M$65536</definedName>
    <definedName name="depo" localSheetId="7">'[58]LAP PENJUALAN'!$B$1:$I$65536</definedName>
    <definedName name="DEPO">'[59]LAP PENJUALAN'!$B$1:$I$65536</definedName>
    <definedName name="DEPOSITO">"$'catatan Laporon'.$#REF!$#REF!"</definedName>
    <definedName name="DETAIL" localSheetId="8" hidden="1">#REF!</definedName>
    <definedName name="DETAIL" hidden="1">#REF!</definedName>
    <definedName name="deva" localSheetId="7">'[60]LAP PENJUALAN'!$B$1:$I$65536</definedName>
    <definedName name="DEVA">'[53]LAP PENJUALAN'!$B$1:$I$65536</definedName>
    <definedName name="df" localSheetId="7" hidden="1">{#N/A,#N/A,FALSE,"DATA"}</definedName>
    <definedName name="df" localSheetId="4" hidden="1">{#N/A,#N/A,FALSE,"DATA"}</definedName>
    <definedName name="df" localSheetId="6" hidden="1">{#N/A,#N/A,FALSE,"DATA"}</definedName>
    <definedName name="df" localSheetId="8" hidden="1">{#N/A,#N/A,FALSE,"DATA"}</definedName>
    <definedName name="df" hidden="1">{#N/A,#N/A,FALSE,"DATA"}</definedName>
    <definedName name="dffffgf">'[61]LAP PENJUALAN'!$B$1:$I$65536</definedName>
    <definedName name="dfg">[54]COGS!$B$1:$AF$65536</definedName>
    <definedName name="DGM">[14]DONGIA!$A$453:$F$459</definedName>
    <definedName name="dgnc" localSheetId="7">#REF!</definedName>
    <definedName name="dgnc">#REF!</definedName>
    <definedName name="DGTH" localSheetId="7">[14]DONGIA!#REF!</definedName>
    <definedName name="DGTH">[14]DONGIA!#REF!</definedName>
    <definedName name="DGTH1">[14]DONGIA!$A$414:$G$452</definedName>
    <definedName name="dgth2">[14]DONGIA!$A$414:$G$439</definedName>
    <definedName name="DGTR">[14]DONGIA!$A$472:$I$521</definedName>
    <definedName name="dgvl" localSheetId="7">#REF!</definedName>
    <definedName name="dgvl">#REF!</definedName>
    <definedName name="DGVL1">[14]DONGIA!$A$5:$F$235</definedName>
    <definedName name="DGVT">'[14]DON GIA'!$C$5:$G$137</definedName>
    <definedName name="dia">'[62]LAP PENJUALAN'!$B$1:$I$65536</definedName>
    <definedName name="DIAH">[18]TIS!$B$6:$K$484</definedName>
    <definedName name="DIDIK" localSheetId="7">'[63]LAP PENJUALAN'!$B$1:$I$65536</definedName>
    <definedName name="DIDIK">'[53]LAP PENJUALAN'!$B$1:$I$65536</definedName>
    <definedName name="DIDIT" localSheetId="7">'[56]LAP PENJUALAN'!$B$1:$I$65536</definedName>
    <definedName name="DIDIT">[64]COGS!$B$1:$AE$65536</definedName>
    <definedName name="DINA">[59]COGS!$B$1:$AF$65536</definedName>
    <definedName name="DITA">'[28]LAP PENJUALAN'!$B$1:$I$65536</definedName>
    <definedName name="djdjdk">'[65]LAP PENJUALAN'!$B$1:$I$65536</definedName>
    <definedName name="DL15HT" localSheetId="7">'[14]TONGKE-HT'!#REF!</definedName>
    <definedName name="DL15HT">'[14]TONGKE-HT'!#REF!</definedName>
    <definedName name="DL16HT" localSheetId="7">'[14]TONGKE-HT'!#REF!</definedName>
    <definedName name="DL16HT">'[14]TONGKE-HT'!#REF!</definedName>
    <definedName name="DL19HT" localSheetId="7">'[14]TONGKE-HT'!#REF!</definedName>
    <definedName name="DL19HT">'[14]TONGKE-HT'!#REF!</definedName>
    <definedName name="DL20HT" localSheetId="7">'[14]TONGKE-HT'!#REF!</definedName>
    <definedName name="DL20HT">'[14]TONGKE-HT'!#REF!</definedName>
    <definedName name="DLDLD">[66]COGS!$B$1:$AF$65536</definedName>
    <definedName name="dongia">[14]DG!$A$4:$I$567</definedName>
    <definedName name="dongia1">[14]DG!$A$4:$H$606</definedName>
    <definedName name="dp" localSheetId="7">#REF!</definedName>
    <definedName name="dp">#REF!</definedName>
    <definedName name="DRIVER">[67]Driver!$A:$B</definedName>
    <definedName name="ds1pnc" localSheetId="7">#REF!</definedName>
    <definedName name="ds1pnc">#REF!</definedName>
    <definedName name="ds1pvl" localSheetId="7">#REF!</definedName>
    <definedName name="ds1pvl">#REF!</definedName>
    <definedName name="ds3pnc" localSheetId="7">#REF!</definedName>
    <definedName name="ds3pnc">#REF!</definedName>
    <definedName name="ds3pvl" localSheetId="7">#REF!</definedName>
    <definedName name="ds3pvl">#REF!</definedName>
    <definedName name="dsct3pnc" localSheetId="7">'[14]#REF'!#REF!</definedName>
    <definedName name="dsct3pnc">'[14]#REF'!#REF!</definedName>
    <definedName name="dsct3pvl" localSheetId="7">'[14]#REF'!#REF!</definedName>
    <definedName name="dsct3pvl">'[14]#REF'!#REF!</definedName>
    <definedName name="DSD">'[68]LAP MUTASI PRODUK'!$A$1:$M$65536</definedName>
    <definedName name="dtr" localSheetId="7">[22]WWb!#REF!</definedName>
    <definedName name="dtr">[22]WWb!#REF!</definedName>
    <definedName name="duong1" localSheetId="7">[14]DONGIA!#REF!</definedName>
    <definedName name="duong1">[14]DONGIA!#REF!</definedName>
    <definedName name="duong2" localSheetId="7">[14]DONGIA!#REF!</definedName>
    <definedName name="duong2">[14]DONGIA!#REF!</definedName>
    <definedName name="duong3" localSheetId="7">[14]DONGIA!#REF!</definedName>
    <definedName name="duong3">[14]DONGIA!#REF!</definedName>
    <definedName name="duong4" localSheetId="7">[14]DONGIA!#REF!</definedName>
    <definedName name="duong4">[14]DONGIA!#REF!</definedName>
    <definedName name="duong5" localSheetId="7">[14]DONGIA!#REF!</definedName>
    <definedName name="duong5">[14]DONGIA!#REF!</definedName>
    <definedName name="ERIK">'[28]LAP PENJUALAN'!$B$1:$I$65536</definedName>
    <definedName name="Excel_BuiltIn_Print_Area_1" localSheetId="7">#REF!</definedName>
    <definedName name="Excel_BuiltIn_Print_Area_1">#REF!</definedName>
    <definedName name="Excel_BuiltIn_Print_Area_2" localSheetId="7">#REF!</definedName>
    <definedName name="Excel_BuiltIn_Print_Area_2">#REF!</definedName>
    <definedName name="Excel_BuiltIn_Print_Area_4_1_1" localSheetId="7">[69]NERACA_05!#REF!</definedName>
    <definedName name="Excel_BuiltIn_Print_Area_4_1_1">[69]NERACA_05!#REF!</definedName>
    <definedName name="Excel_BuiltIn_Print_Area_4_1_1_1" localSheetId="7">[69]NERACA_05!#REF!</definedName>
    <definedName name="Excel_BuiltIn_Print_Area_4_1_1_1">[69]NERACA_05!#REF!</definedName>
    <definedName name="Excel_BuiltIn_Print_Area_4_1_1_1_1" localSheetId="7">[69]NERACA_05!#REF!</definedName>
    <definedName name="Excel_BuiltIn_Print_Area_4_1_1_1_1">[69]NERACA_05!#REF!</definedName>
    <definedName name="Excel_BuiltIn_Print_Area_5_1_1_1" localSheetId="7">[69]LABA_RUGI!#REF!</definedName>
    <definedName name="Excel_BuiltIn_Print_Area_5_1_1_1">[69]LABA_RUGI!#REF!</definedName>
    <definedName name="Excel_BuiltIn_Print_Area_5_1_1_1_1" localSheetId="7">[69]LABA_RUGI!#REF!</definedName>
    <definedName name="Excel_BuiltIn_Print_Area_5_1_1_1_1">[69]LABA_RUGI!#REF!</definedName>
    <definedName name="Excel_BuiltIn_Print_Area_6" localSheetId="7">[2]Jurnal!#REF!</definedName>
    <definedName name="Excel_BuiltIn_Print_Area_6">[2]Jurnal!#REF!</definedName>
    <definedName name="Excel_BuiltIn_Print_Area_7" localSheetId="7">#REF!</definedName>
    <definedName name="Excel_BuiltIn_Print_Area_7">#REF!</definedName>
    <definedName name="Excel_BuiltIn_Print_Area_8_1_1">[70]NERACA!$A$2:$F$66,[70]NERACA!$D$3:$E$53</definedName>
    <definedName name="Excel_BuiltIn_Print_Area_8_1_1_1">[70]NERACA!$A$2:$F$67,[70]NERACA!$D$3:$E$54</definedName>
    <definedName name="F" localSheetId="8" hidden="1">'[71]Sale-Leaseback (2)'!#REF!</definedName>
    <definedName name="f">'[72]LAP MUTASI PRODUK'!$A$1:$M$65536</definedName>
    <definedName name="F115_" localSheetId="7">[1]Granit!#REF!</definedName>
    <definedName name="F115_">[1]Granit!#REF!</definedName>
    <definedName name="f92F56" localSheetId="7">[14]dtxl!#REF!</definedName>
    <definedName name="f92F56">[14]dtxl!#REF!</definedName>
    <definedName name="fara">'[60]LAP PENJUALAN'!$B$1:$I$65536</definedName>
    <definedName name="FAS" localSheetId="8" hidden="1">#REF!</definedName>
    <definedName name="FAS" hidden="1">#REF!</definedName>
    <definedName name="FD" localSheetId="7" hidden="1">{#N/A,#N/A,FALSE,"DATA"}</definedName>
    <definedName name="FD" localSheetId="4" hidden="1">{#N/A,#N/A,FALSE,"DATA"}</definedName>
    <definedName name="FD" localSheetId="6" hidden="1">{#N/A,#N/A,FALSE,"DATA"}</definedName>
    <definedName name="FD" localSheetId="8" hidden="1">{#N/A,#N/A,FALSE,"DATA"}</definedName>
    <definedName name="FD" hidden="1">{#N/A,#N/A,FALSE,"DATA"}</definedName>
    <definedName name="FF" localSheetId="7" hidden="1">{#N/A,#N/A,FALSE,"DATA"}</definedName>
    <definedName name="FF" localSheetId="4" hidden="1">{#N/A,#N/A,FALSE,"DATA"}</definedName>
    <definedName name="FF" localSheetId="6" hidden="1">{#N/A,#N/A,FALSE,"DATA"}</definedName>
    <definedName name="FF" localSheetId="8" hidden="1">{#N/A,#N/A,FALSE,"DATA"}</definedName>
    <definedName name="FF" hidden="1">{#N/A,#N/A,FALSE,"DATA"}</definedName>
    <definedName name="FFFF" localSheetId="8" hidden="1">#REF!</definedName>
    <definedName name="FFFF" hidden="1">#REF!</definedName>
    <definedName name="ffffffffff" localSheetId="7">#REF!</definedName>
    <definedName name="ffffffffff">#REF!</definedName>
    <definedName name="fg" localSheetId="7" hidden="1">{#N/A,#N/A,FALSE,"DATA"}</definedName>
    <definedName name="fg" localSheetId="4" hidden="1">{#N/A,#N/A,FALSE,"DATA"}</definedName>
    <definedName name="fg" localSheetId="6" hidden="1">{#N/A,#N/A,FALSE,"DATA"}</definedName>
    <definedName name="fg" localSheetId="8" hidden="1">{#N/A,#N/A,FALSE,"DATA"}</definedName>
    <definedName name="fg" hidden="1">{#N/A,#N/A,FALSE,"DATA"}</definedName>
    <definedName name="fgfj">'[73]NERACA LAJUR'!$A$1:$S$65536</definedName>
    <definedName name="fgfjjgjgjhghjgjgjg" localSheetId="8" hidden="1">#REF!</definedName>
    <definedName name="fgfjjgjgjhghjgjgjg" hidden="1">#REF!</definedName>
    <definedName name="FIFI">'[74]LAP PENJUALAN'!$B$1:$I$65536</definedName>
    <definedName name="fill" localSheetId="8" hidden="1">[75]analis!#REF!</definedName>
    <definedName name="fill" hidden="1">[75]analis!#REF!</definedName>
    <definedName name="FiscalYearStartDate" localSheetId="7">#REF!</definedName>
    <definedName name="FiscalYearStartDate">#REF!</definedName>
    <definedName name="FITA">'[76]LAP PENJUALAN'!$B$1:$I$65536</definedName>
    <definedName name="fitra">'[77]LAP PENJUALAN'!$B$1:$I$65536</definedName>
    <definedName name="FITRI">'[56]LAP PENJUALAN'!$B$1:$I$65536</definedName>
    <definedName name="FJHK">'[78]LAP PENJUALAN'!$B$1:$I$65536</definedName>
    <definedName name="fr" localSheetId="7" hidden="1">{#N/A,#N/A,FALSE,"DATA"}</definedName>
    <definedName name="fr" localSheetId="4" hidden="1">{#N/A,#N/A,FALSE,"DATA"}</definedName>
    <definedName name="fr" localSheetId="6" hidden="1">{#N/A,#N/A,FALSE,"DATA"}</definedName>
    <definedName name="fr" localSheetId="8" hidden="1">{#N/A,#N/A,FALSE,"DATA"}</definedName>
    <definedName name="fr" hidden="1">{#N/A,#N/A,FALSE,"DATA"}</definedName>
    <definedName name="ftr">'[79]REKAP GL'!$B$1:$H$65536</definedName>
    <definedName name="g">'[72]REKAP GL'!$B$1:$H$65536</definedName>
    <definedName name="GAJI" localSheetId="7">#REF!</definedName>
    <definedName name="GAJI">#REF!</definedName>
    <definedName name="GEGEG">'[56]LAP PENJUALAN'!$B$1:$I$65536</definedName>
    <definedName name="gg_sort" localSheetId="8" hidden="1">#REF!</definedName>
    <definedName name="gg_sort" hidden="1">#REF!</definedName>
    <definedName name="GIRO">'[78]LAP PENJUALAN'!$L$1:$S$65536</definedName>
    <definedName name="gl3p" localSheetId="7">#REF!</definedName>
    <definedName name="gl3p">#REF!</definedName>
    <definedName name="GLS" localSheetId="8" hidden="1">#REF!</definedName>
    <definedName name="GLS" hidden="1">#REF!</definedName>
    <definedName name="goni">'[79]LAP PENJUALAN'!$B$1:$I$65536</definedName>
    <definedName name="GRESIK" localSheetId="7">#REF!</definedName>
    <definedName name="GRESIK">#REF!</definedName>
    <definedName name="H">'[80]NERACA LAJUR'!$A:$S</definedName>
    <definedName name="HAHA">'[81]LAP PENJUALAN'!$L$1:$S$65536</definedName>
    <definedName name="HARGA">[82]HARGA!$C$1:$D$65536</definedName>
    <definedName name="Heä_soá_laép_xaø_H">1.7</definedName>
    <definedName name="heä_soá_sình_laày" localSheetId="7">#REF!</definedName>
    <definedName name="heä_soá_sình_laày">#REF!</definedName>
    <definedName name="hfg" localSheetId="7">#REF!</definedName>
    <definedName name="hfg">#REF!</definedName>
    <definedName name="HH15HT" localSheetId="7">'[14]TONGKE-HT'!#REF!</definedName>
    <definedName name="HH15HT">'[14]TONGKE-HT'!#REF!</definedName>
    <definedName name="HH16HT" localSheetId="7">'[14]TONGKE-HT'!#REF!</definedName>
    <definedName name="HH16HT">'[14]TONGKE-HT'!#REF!</definedName>
    <definedName name="HH19HT" localSheetId="7">'[14]TONGKE-HT'!#REF!</definedName>
    <definedName name="HH19HT">'[14]TONGKE-HT'!#REF!</definedName>
    <definedName name="HH20HT" localSheetId="7">'[14]TONGKE-HT'!#REF!</definedName>
    <definedName name="HH20HT">'[14]TONGKE-HT'!#REF!</definedName>
    <definedName name="hhdgkjd" localSheetId="8" hidden="1">#REF!</definedName>
    <definedName name="hhdgkjd" hidden="1">#REF!</definedName>
    <definedName name="hit" localSheetId="7">#REF!</definedName>
    <definedName name="hit">#REF!</definedName>
    <definedName name="HJ" localSheetId="7" hidden="1">{#N/A,#N/A,FALSE,"DATA"}</definedName>
    <definedName name="HJ" localSheetId="4" hidden="1">{#N/A,#N/A,FALSE,"DATA"}</definedName>
    <definedName name="HJ" localSheetId="6" hidden="1">{#N/A,#N/A,FALSE,"DATA"}</definedName>
    <definedName name="HJ" localSheetId="8" hidden="1">{#N/A,#N/A,FALSE,"DATA"}</definedName>
    <definedName name="HJ" hidden="1">{#N/A,#N/A,FALSE,"DATA"}</definedName>
    <definedName name="HJCBGKUYHszB">[83]COGS!$B:$AF</definedName>
    <definedName name="hjhj" localSheetId="7" hidden="1">{#N/A,#N/A,FALSE,"DATA"}</definedName>
    <definedName name="hjhj" localSheetId="4" hidden="1">{#N/A,#N/A,FALSE,"DATA"}</definedName>
    <definedName name="hjhj" localSheetId="6" hidden="1">{#N/A,#N/A,FALSE,"DATA"}</definedName>
    <definedName name="hjhj" localSheetId="8" hidden="1">{#N/A,#N/A,FALSE,"DATA"}</definedName>
    <definedName name="hjhj" hidden="1">{#N/A,#N/A,FALSE,"DATA"}</definedName>
    <definedName name="hkgkgf" localSheetId="7">#REF!</definedName>
    <definedName name="hkgkgf">#REF!</definedName>
    <definedName name="hkjk">'[25]LAP PENJUALAN'!$B$1:$I$65536</definedName>
    <definedName name="HLL">"$'catatan Laporon'.$#REF!$#REF!"</definedName>
    <definedName name="HP.PRY">"$'catatan Laporon'.$#REF!$#REF!"</definedName>
    <definedName name="HPP" localSheetId="7">[17]COGS!$A$4:$T$24</definedName>
    <definedName name="HPP" localSheetId="14">'[41]HPP PABRIK'!$C:$AB</definedName>
    <definedName name="HPP" localSheetId="5">'[41]HPP PABRIK'!$C:$AB</definedName>
    <definedName name="HPP" localSheetId="13">'HPP PABRIK'!$C:$AB</definedName>
    <definedName name="HPP" localSheetId="1">'[42]HPP PABRIK'!$C:$AB</definedName>
    <definedName name="HPP" localSheetId="10">'[43]HPP PABRIK'!$C:$AB</definedName>
    <definedName name="HPP">[18]COGS!$A$4:$T$24</definedName>
    <definedName name="HPPDEPO" localSheetId="14">'[41]HPP DEPO'!$1:$1048576</definedName>
    <definedName name="HPPDEPO" localSheetId="5">'HPP DEPO'!$1:$1048576</definedName>
    <definedName name="HPPDEPO" localSheetId="13">'[41]HPP DEPO'!$1:$1048576</definedName>
    <definedName name="HPPDEPO" localSheetId="1">'[42]HPP DEPO'!$1:$1048576</definedName>
    <definedName name="HPPDEPO" localSheetId="10">'[43]HPP DEPO'!$1:$1048576</definedName>
    <definedName name="HPPDEPO">'[84]HPP DEPO'!$1:$1048576</definedName>
    <definedName name="HSCT3">0.1</definedName>
    <definedName name="hsdc1" localSheetId="7">#REF!</definedName>
    <definedName name="hsdc1">#REF!</definedName>
    <definedName name="HSDD" localSheetId="7">[14]phuluc1!#REF!</definedName>
    <definedName name="HSDD">[14]phuluc1!#REF!</definedName>
    <definedName name="HSDN">2.5</definedName>
    <definedName name="HSHH" localSheetId="7">#REF!</definedName>
    <definedName name="HSHH">#REF!</definedName>
    <definedName name="HSHHUT" localSheetId="7">#REF!</definedName>
    <definedName name="HSHHUT">#REF!</definedName>
    <definedName name="hskk1">[14]chitiet!$D$4</definedName>
    <definedName name="HSL.PJL">"$'catatan Laporon'.$#REF!$#REF!"</definedName>
    <definedName name="HSNC">[44]Du_lieu!$C$6</definedName>
    <definedName name="HSSL" localSheetId="7">#REF!</definedName>
    <definedName name="HSSL">#REF!</definedName>
    <definedName name="HSVC1" localSheetId="7">#REF!</definedName>
    <definedName name="HSVC1">#REF!</definedName>
    <definedName name="HSVC2" localSheetId="7">#REF!</definedName>
    <definedName name="HSVC2">#REF!</definedName>
    <definedName name="HSVC3" localSheetId="7">#REF!</definedName>
    <definedName name="HSVC3">#REF!</definedName>
    <definedName name="ht25nc" localSheetId="7">'[14]lam-moi'!#REF!</definedName>
    <definedName name="ht25nc">'[14]lam-moi'!#REF!</definedName>
    <definedName name="ht25vl" localSheetId="7">'[14]lam-moi'!#REF!</definedName>
    <definedName name="ht25vl">'[14]lam-moi'!#REF!</definedName>
    <definedName name="ht325nc" localSheetId="7">'[14]lam-moi'!#REF!</definedName>
    <definedName name="ht325nc">'[14]lam-moi'!#REF!</definedName>
    <definedName name="ht325vl" localSheetId="7">'[14]lam-moi'!#REF!</definedName>
    <definedName name="ht325vl">'[14]lam-moi'!#REF!</definedName>
    <definedName name="ht37k" localSheetId="7">'[14]lam-moi'!#REF!</definedName>
    <definedName name="ht37k">'[14]lam-moi'!#REF!</definedName>
    <definedName name="ht37nc" localSheetId="7">'[14]lam-moi'!#REF!</definedName>
    <definedName name="ht37nc">'[14]lam-moi'!#REF!</definedName>
    <definedName name="ht50nc" localSheetId="7">'[14]lam-moi'!#REF!</definedName>
    <definedName name="ht50nc">'[14]lam-moi'!#REF!</definedName>
    <definedName name="ht50vl" localSheetId="7">'[14]lam-moi'!#REF!</definedName>
    <definedName name="ht50vl">'[14]lam-moi'!#REF!</definedName>
    <definedName name="HTML_CodePage" hidden="1">1252</definedName>
    <definedName name="HTML_Control" localSheetId="7" hidden="1">{"'Leverage'!$B$2:$M$418"}</definedName>
    <definedName name="HTML_Control" localSheetId="4" hidden="1">{"'Leverage'!$B$2:$M$418"}</definedName>
    <definedName name="HTML_Control" localSheetId="6" hidden="1">{"'Leverage'!$B$2:$M$418"}</definedName>
    <definedName name="HTML_Control" localSheetId="8" hidden="1">{"'TT'!$A$1:$AH$53"}</definedName>
    <definedName name="HTML_Control" hidden="1">{"'Leverage'!$B$2:$M$418"}</definedName>
    <definedName name="HTML_Description" hidden="1">""</definedName>
    <definedName name="HTML_Email" hidden="1">""</definedName>
    <definedName name="HTML_Header" localSheetId="8" hidden="1">"TT"</definedName>
    <definedName name="HTML_Header" hidden="1">"Leverage"</definedName>
    <definedName name="HTML_LastUpdate" localSheetId="8" hidden="1">"17 April 2000"</definedName>
    <definedName name="HTML_LastUpdate" hidden="1">"8/21/00"</definedName>
    <definedName name="HTML_LineAfter" hidden="1">FALSE</definedName>
    <definedName name="HTML_LineBefore" hidden="1">FALSE</definedName>
    <definedName name="HTML_Name" localSheetId="8" hidden="1">"ANDREE"</definedName>
    <definedName name="HTML_Name" hidden="1">"Frank Vickers"</definedName>
    <definedName name="HTML_OBDlg2" hidden="1">TRUE</definedName>
    <definedName name="HTML_OBDlg4" hidden="1">TRUE</definedName>
    <definedName name="HTML_OS" hidden="1">0</definedName>
    <definedName name="HTML_PathFile" localSheetId="8" hidden="1">"D:\MyHTML.htm"</definedName>
    <definedName name="HTML_PathFile" hidden="1">"C:\my documents\lever.htm"</definedName>
    <definedName name="HTML_Title" localSheetId="8" hidden="1">"TANDA TERIMA"</definedName>
    <definedName name="HTML_Title" hidden="1">"leverage"</definedName>
    <definedName name="HTNC" localSheetId="7">#REF!</definedName>
    <definedName name="HTNC">#REF!</definedName>
    <definedName name="HTVL" localSheetId="7">#REF!</definedName>
    <definedName name="HTVL">#REF!</definedName>
    <definedName name="hu" localSheetId="7" hidden="1">{#N/A,#N/A,FALSE,"DATA"}</definedName>
    <definedName name="hu" localSheetId="4" hidden="1">{#N/A,#N/A,FALSE,"DATA"}</definedName>
    <definedName name="hu" localSheetId="6" hidden="1">{#N/A,#N/A,FALSE,"DATA"}</definedName>
    <definedName name="hu" localSheetId="8" hidden="1">{#N/A,#N/A,FALSE,"DATA"}</definedName>
    <definedName name="hu" hidden="1">{#N/A,#N/A,FALSE,"DATA"}</definedName>
    <definedName name="HUT.BANK">"$'catatan Laporon'.$#REF!$#REF!"</definedName>
    <definedName name="HUT.PAJAK">"$'catatan Laporon'.$#REF!$#REF!"</definedName>
    <definedName name="HUT.USAHA">"$Hutang.$#REF!$#REF!"</definedName>
    <definedName name="huy" localSheetId="7" hidden="1">{#N/A,#N/A,FALSE,"DATA"}</definedName>
    <definedName name="huy" localSheetId="4" hidden="1">{#N/A,#N/A,FALSE,"DATA"}</definedName>
    <definedName name="huy" localSheetId="6" hidden="1">{#N/A,#N/A,FALSE,"DATA"}</definedName>
    <definedName name="huy" localSheetId="8" hidden="1">{#N/A,#N/A,FALSE,"DATA"}</definedName>
    <definedName name="huy" hidden="1">{#N/A,#N/A,FALSE,"DATA"}</definedName>
    <definedName name="HYYY">[81]COGS!$B$1:$AF$65536</definedName>
    <definedName name="I_LI">[40]Sheet2!$K$2:$L$786</definedName>
    <definedName name="I2É6" localSheetId="7">[14]chitimc!#REF!</definedName>
    <definedName name="I2É6">[14]chitimc!#REF!</definedName>
    <definedName name="ID" localSheetId="7">#REF!</definedName>
    <definedName name="ID">#REF!</definedName>
    <definedName name="IIN">'[85]LAP PENJUALAN'!$B$1:$I$65536</definedName>
    <definedName name="IIS">'[86]LAP PENJUALAN'!$B$1:$I$65536</definedName>
    <definedName name="IK" localSheetId="8" hidden="1">'[87]Sale-Leaseback (2)'!#REF!</definedName>
    <definedName name="IK" hidden="1">'[87]Sale-Leaseback (2)'!#REF!</definedName>
    <definedName name="INEM">[18]TIS!$B$6:$K$484</definedName>
    <definedName name="info" localSheetId="7" hidden="1">{#N/A,#N/A,FALSE,"DATA"}</definedName>
    <definedName name="info" localSheetId="4" hidden="1">{#N/A,#N/A,FALSE,"DATA"}</definedName>
    <definedName name="info" localSheetId="6" hidden="1">{#N/A,#N/A,FALSE,"DATA"}</definedName>
    <definedName name="info" localSheetId="8" hidden="1">{#N/A,#N/A,FALSE,"DATA"}</definedName>
    <definedName name="info" hidden="1">{#N/A,#N/A,FALSE,"DATA"}</definedName>
    <definedName name="information" localSheetId="7" hidden="1">{#N/A,#N/A,FALSE,"DATA"}</definedName>
    <definedName name="information" localSheetId="4" hidden="1">{#N/A,#N/A,FALSE,"DATA"}</definedName>
    <definedName name="information" localSheetId="6" hidden="1">{#N/A,#N/A,FALSE,"DATA"}</definedName>
    <definedName name="information" localSheetId="8" hidden="1">{#N/A,#N/A,FALSE,"DATA"}</definedName>
    <definedName name="information" hidden="1">{#N/A,#N/A,FALSE,"DATA"}</definedName>
    <definedName name="INFORMATIONS" localSheetId="7" hidden="1">{#N/A,#N/A,FALSE,"DATA"}</definedName>
    <definedName name="INFORMATIONS" localSheetId="4" hidden="1">{#N/A,#N/A,FALSE,"DATA"}</definedName>
    <definedName name="INFORMATIONS" localSheetId="6" hidden="1">{#N/A,#N/A,FALSE,"DATA"}</definedName>
    <definedName name="INFORMATIONS" localSheetId="8" hidden="1">{#N/A,#N/A,FALSE,"DATA"}</definedName>
    <definedName name="INFORMATIONS" hidden="1">{#N/A,#N/A,FALSE,"DATA"}</definedName>
    <definedName name="INSTL" localSheetId="7">#REF!</definedName>
    <definedName name="INSTL">#REF!</definedName>
    <definedName name="Investasi_new" localSheetId="8" hidden="1">#REF!</definedName>
    <definedName name="Investasi_new" hidden="1">#REF!</definedName>
    <definedName name="ITI">'[28]LAP PENJUALAN'!$B$1:$I$65536</definedName>
    <definedName name="J">'[88]LAP MUTASI PRODUK'!$A$1:$M$65536</definedName>
    <definedName name="jhm" localSheetId="7">#REF!</definedName>
    <definedName name="jhm">#REF!</definedName>
    <definedName name="ji" localSheetId="7" hidden="1">{#N/A,#N/A,FALSE,"DATA"}</definedName>
    <definedName name="ji" localSheetId="4" hidden="1">{#N/A,#N/A,FALSE,"DATA"}</definedName>
    <definedName name="ji" localSheetId="6" hidden="1">{#N/A,#N/A,FALSE,"DATA"}</definedName>
    <definedName name="ji" localSheetId="8" hidden="1">{#N/A,#N/A,FALSE,"DATA"}</definedName>
    <definedName name="ji" hidden="1">{#N/A,#N/A,FALSE,"DATA"}</definedName>
    <definedName name="JK">'[61]LAP PENJUALAN'!$B$1:$I$65536</definedName>
    <definedName name="jkkl">'[65]LAP PENJUALAN'!$B$1:$I$65536</definedName>
    <definedName name="jsg34jdkllfhheue" localSheetId="7" hidden="1">{#N/A,#N/A,FALSE,"Index";#N/A,#N/A,FALSE,"Cash";#N/A,#N/A,FALSE,"Debtors&amp;Retns";#N/A,#N/A,FALSE,"DoubtfulDebts";#N/A,#N/A,FALSE,"ODrsPrepays";#N/A,#N/A,FALSE,"EmpLoansSTDs";#N/A,#N/A,FALSE,"Inventories";#N/A,#N/A,FALSE,"Investments";#N/A,#N/A,FALSE,"SharesUnlisted";#N/A,#N/A,FALSE,"SharesListed";#N/A,#N/A,FALSE,"Depnschds";#N/A,#N/A,FALSE,"InvestAllow";#N/A,#N/A,FALSE,"BankOdraft";#N/A,#N/A,FALSE,"TradeCreds";#N/A,#N/A,FALSE,"OthCredsClr";#N/A,#N/A,FALSE,"Borrowings";#N/A,#N/A,FALSE,"Provisions";#N/A,#N/A,FALSE,"DeferredInc";#N/A,#N/A,FALSE,"STI_ACCOUNTS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apGainLoss";#N/A,#N/A,FALSE,"Stock";#N/A,#N/A,FALSE,"Legals";#N/A,#N/A,FALSE,"SubsDonations";#N/A,#N/A,FALSE,"BadDebts";#N/A,#N/A,FALSE,"Repairs";#N/A,#N/A,FALSE,"Consulting";#N/A,#N/A,FALSE,"Borrowexps";#N/A,#N/A,FALSE,"Royalties";#N/A,#N/A,FALSE,"FinLeaseAdjs";#N/A,#N/A,FALSE,"ForeignExchg";#N/A,#N/A,FALSE,"Research";#N/A,#N/A,FALSE,"Extraordinary";#N/A,#N/A,FALSE,"Contingencies";#N/A,#N/A,FALSE,"CapitalComm";#N/A,#N/A,FALSE,"Dividendspaid"}</definedName>
    <definedName name="jsg34jdkllfhheue" localSheetId="4" hidden="1">{#N/A,#N/A,FALSE,"Index";#N/A,#N/A,FALSE,"Cash";#N/A,#N/A,FALSE,"Debtors&amp;Retns";#N/A,#N/A,FALSE,"DoubtfulDebts";#N/A,#N/A,FALSE,"ODrsPrepays";#N/A,#N/A,FALSE,"EmpLoansSTDs";#N/A,#N/A,FALSE,"Inventories";#N/A,#N/A,FALSE,"Investments";#N/A,#N/A,FALSE,"SharesUnlisted";#N/A,#N/A,FALSE,"SharesListed";#N/A,#N/A,FALSE,"Depnschds";#N/A,#N/A,FALSE,"InvestAllow";#N/A,#N/A,FALSE,"BankOdraft";#N/A,#N/A,FALSE,"TradeCreds";#N/A,#N/A,FALSE,"OthCredsClr";#N/A,#N/A,FALSE,"Borrowings";#N/A,#N/A,FALSE,"Provisions";#N/A,#N/A,FALSE,"DeferredInc";#N/A,#N/A,FALSE,"STI_ACCOUNTS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apGainLoss";#N/A,#N/A,FALSE,"Stock";#N/A,#N/A,FALSE,"Legals";#N/A,#N/A,FALSE,"SubsDonations";#N/A,#N/A,FALSE,"BadDebts";#N/A,#N/A,FALSE,"Repairs";#N/A,#N/A,FALSE,"Consulting";#N/A,#N/A,FALSE,"Borrowexps";#N/A,#N/A,FALSE,"Royalties";#N/A,#N/A,FALSE,"FinLeaseAdjs";#N/A,#N/A,FALSE,"ForeignExchg";#N/A,#N/A,FALSE,"Research";#N/A,#N/A,FALSE,"Extraordinary";#N/A,#N/A,FALSE,"Contingencies";#N/A,#N/A,FALSE,"CapitalComm";#N/A,#N/A,FALSE,"Dividendspaid"}</definedName>
    <definedName name="jsg34jdkllfhheue" localSheetId="6" hidden="1">{#N/A,#N/A,FALSE,"Index";#N/A,#N/A,FALSE,"Cash";#N/A,#N/A,FALSE,"Debtors&amp;Retns";#N/A,#N/A,FALSE,"DoubtfulDebts";#N/A,#N/A,FALSE,"ODrsPrepays";#N/A,#N/A,FALSE,"EmpLoansSTDs";#N/A,#N/A,FALSE,"Inventories";#N/A,#N/A,FALSE,"Investments";#N/A,#N/A,FALSE,"SharesUnlisted";#N/A,#N/A,FALSE,"SharesListed";#N/A,#N/A,FALSE,"Depnschds";#N/A,#N/A,FALSE,"InvestAllow";#N/A,#N/A,FALSE,"BankOdraft";#N/A,#N/A,FALSE,"TradeCreds";#N/A,#N/A,FALSE,"OthCredsClr";#N/A,#N/A,FALSE,"Borrowings";#N/A,#N/A,FALSE,"Provisions";#N/A,#N/A,FALSE,"DeferredInc";#N/A,#N/A,FALSE,"STI_ACCOUNTS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apGainLoss";#N/A,#N/A,FALSE,"Stock";#N/A,#N/A,FALSE,"Legals";#N/A,#N/A,FALSE,"SubsDonations";#N/A,#N/A,FALSE,"BadDebts";#N/A,#N/A,FALSE,"Repairs";#N/A,#N/A,FALSE,"Consulting";#N/A,#N/A,FALSE,"Borrowexps";#N/A,#N/A,FALSE,"Royalties";#N/A,#N/A,FALSE,"FinLeaseAdjs";#N/A,#N/A,FALSE,"ForeignExchg";#N/A,#N/A,FALSE,"Research";#N/A,#N/A,FALSE,"Extraordinary";#N/A,#N/A,FALSE,"Contingencies";#N/A,#N/A,FALSE,"CapitalComm";#N/A,#N/A,FALSE,"Dividendspaid"}</definedName>
    <definedName name="jsg34jdkllfhheue" localSheetId="8" hidden="1">{#N/A,#N/A,FALSE,"Index";#N/A,#N/A,FALSE,"Cash";#N/A,#N/A,FALSE,"Debtors&amp;Retns";#N/A,#N/A,FALSE,"DoubtfulDebts";#N/A,#N/A,FALSE,"ODrsPrepays";#N/A,#N/A,FALSE,"EmpLoansSTDs";#N/A,#N/A,FALSE,"Inventories";#N/A,#N/A,FALSE,"Investments";#N/A,#N/A,FALSE,"SharesUnlisted";#N/A,#N/A,FALSE,"SharesListed";#N/A,#N/A,FALSE,"Depnschds";#N/A,#N/A,FALSE,"InvestAllow";#N/A,#N/A,FALSE,"BankOdraft";#N/A,#N/A,FALSE,"TradeCreds";#N/A,#N/A,FALSE,"OthCredsClr";#N/A,#N/A,FALSE,"Borrowings";#N/A,#N/A,FALSE,"Provisions";#N/A,#N/A,FALSE,"DeferredInc";#N/A,#N/A,FALSE,"STI_ACCOUNTS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apGainLoss";#N/A,#N/A,FALSE,"Stock";#N/A,#N/A,FALSE,"Legals";#N/A,#N/A,FALSE,"SubsDonations";#N/A,#N/A,FALSE,"BadDebts";#N/A,#N/A,FALSE,"Repairs";#N/A,#N/A,FALSE,"Consulting";#N/A,#N/A,FALSE,"Borrowexps";#N/A,#N/A,FALSE,"Royalties";#N/A,#N/A,FALSE,"FinLeaseAdjs";#N/A,#N/A,FALSE,"ForeignExchg";#N/A,#N/A,FALSE,"Research";#N/A,#N/A,FALSE,"Extraordinary";#N/A,#N/A,FALSE,"Contingencies";#N/A,#N/A,FALSE,"CapitalComm";#N/A,#N/A,FALSE,"Dividendspaid"}</definedName>
    <definedName name="jsg34jdkllfhheue" hidden="1">{#N/A,#N/A,FALSE,"Index";#N/A,#N/A,FALSE,"Cash";#N/A,#N/A,FALSE,"Debtors&amp;Retns";#N/A,#N/A,FALSE,"DoubtfulDebts";#N/A,#N/A,FALSE,"ODrsPrepays";#N/A,#N/A,FALSE,"EmpLoansSTDs";#N/A,#N/A,FALSE,"Inventories";#N/A,#N/A,FALSE,"Investments";#N/A,#N/A,FALSE,"SharesUnlisted";#N/A,#N/A,FALSE,"SharesListed";#N/A,#N/A,FALSE,"Depnschds";#N/A,#N/A,FALSE,"InvestAllow";#N/A,#N/A,FALSE,"BankOdraft";#N/A,#N/A,FALSE,"TradeCreds";#N/A,#N/A,FALSE,"OthCredsClr";#N/A,#N/A,FALSE,"Borrowings";#N/A,#N/A,FALSE,"Provisions";#N/A,#N/A,FALSE,"DeferredInc";#N/A,#N/A,FALSE,"STI_ACCOUNTS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apGainLoss";#N/A,#N/A,FALSE,"Stock";#N/A,#N/A,FALSE,"Legals";#N/A,#N/A,FALSE,"SubsDonations";#N/A,#N/A,FALSE,"BadDebts";#N/A,#N/A,FALSE,"Repairs";#N/A,#N/A,FALSE,"Consulting";#N/A,#N/A,FALSE,"Borrowexps";#N/A,#N/A,FALSE,"Royalties";#N/A,#N/A,FALSE,"FinLeaseAdjs";#N/A,#N/A,FALSE,"ForeignExchg";#N/A,#N/A,FALSE,"Research";#N/A,#N/A,FALSE,"Extraordinary";#N/A,#N/A,FALSE,"Contingencies";#N/A,#N/A,FALSE,"CapitalComm";#N/A,#N/A,FALSE,"Dividendspaid"}</definedName>
    <definedName name="k" localSheetId="7">#REF!</definedName>
    <definedName name="k">#REF!</definedName>
    <definedName name="k2b" localSheetId="7">'[14]THPDMoi  (2)'!#REF!</definedName>
    <definedName name="k2b">'[14]THPDMoi  (2)'!#REF!</definedName>
    <definedName name="kamis" localSheetId="7">'[89]WTB kamis'!$AW$1:$BD$65536</definedName>
    <definedName name="kamis">'[90]WTB kamis'!$AW:$BD</definedName>
    <definedName name="KAS" localSheetId="7">[91]KKP!#REF!</definedName>
    <definedName name="KAS">[91]KKP!#REF!</definedName>
    <definedName name="KECIL" localSheetId="7">#REF!</definedName>
    <definedName name="KECIL">#REF!</definedName>
    <definedName name="kend" localSheetId="7">#REF!</definedName>
    <definedName name="kend">#REF!</definedName>
    <definedName name="ki" localSheetId="7" hidden="1">{#N/A,#N/A,FALSE,"DATA"}</definedName>
    <definedName name="ki" localSheetId="4" hidden="1">{#N/A,#N/A,FALSE,"DATA"}</definedName>
    <definedName name="ki" localSheetId="6" hidden="1">{#N/A,#N/A,FALSE,"DATA"}</definedName>
    <definedName name="ki" localSheetId="8" hidden="1">{#N/A,#N/A,FALSE,"DATA"}</definedName>
    <definedName name="ki" hidden="1">{#N/A,#N/A,FALSE,"DATA"}</definedName>
    <definedName name="kiuy" localSheetId="7" hidden="1">{#N/A,#N/A,FALSE,"DATA"}</definedName>
    <definedName name="kiuy" localSheetId="4" hidden="1">{#N/A,#N/A,FALSE,"DATA"}</definedName>
    <definedName name="kiuy" localSheetId="6" hidden="1">{#N/A,#N/A,FALSE,"DATA"}</definedName>
    <definedName name="kiuy" localSheetId="8" hidden="1">{#N/A,#N/A,FALSE,"DATA"}</definedName>
    <definedName name="kiuy" hidden="1">{#N/A,#N/A,FALSE,"DATA"}</definedName>
    <definedName name="KJ" localSheetId="7" hidden="1">{#N/A,#N/A,FALSE,"DATA"}</definedName>
    <definedName name="KJ" localSheetId="4" hidden="1">{#N/A,#N/A,FALSE,"DATA"}</definedName>
    <definedName name="KJ" localSheetId="6" hidden="1">{#N/A,#N/A,FALSE,"DATA"}</definedName>
    <definedName name="KJ" localSheetId="8" hidden="1">{#N/A,#N/A,FALSE,"DATA"}</definedName>
    <definedName name="KJ" hidden="1">{#N/A,#N/A,FALSE,"DATA"}</definedName>
    <definedName name="KL" localSheetId="7" hidden="1">{#N/A,#N/A,FALSE,"DATA"}</definedName>
    <definedName name="KL" localSheetId="4" hidden="1">{#N/A,#N/A,FALSE,"DATA"}</definedName>
    <definedName name="KL" localSheetId="6" hidden="1">{#N/A,#N/A,FALSE,"DATA"}</definedName>
    <definedName name="KL" localSheetId="8" hidden="1">{#N/A,#N/A,FALSE,"DATA"}</definedName>
    <definedName name="KL" hidden="1">{#N/A,#N/A,FALSE,"DATA"}</definedName>
    <definedName name="kldd1p" localSheetId="7">'[14]#REF'!#REF!</definedName>
    <definedName name="kldd1p">'[14]#REF'!#REF!</definedName>
    <definedName name="kldd3p" localSheetId="7">'[14]lam-moi'!#REF!</definedName>
    <definedName name="kldd3p">'[14]lam-moi'!#REF!</definedName>
    <definedName name="KLL">'[92]LAP PENJUALAN'!$B$1:$I$65536</definedName>
    <definedName name="KM" localSheetId="8" hidden="1">#REF!</definedName>
    <definedName name="KM" hidden="1">#REF!</definedName>
    <definedName name="kmong" localSheetId="7">[14]giathanh1!#REF!</definedName>
    <definedName name="kmong">[14]giathanh1!#REF!</definedName>
    <definedName name="KO" localSheetId="7">#REF!</definedName>
    <definedName name="KO">#REF!</definedName>
    <definedName name="Kode" localSheetId="7">#REF!</definedName>
    <definedName name="Kode">#REF!</definedName>
    <definedName name="KOMISI" localSheetId="7">#REF!</definedName>
    <definedName name="KOMISI">#REF!</definedName>
    <definedName name="kp1ph" localSheetId="7">#REF!</definedName>
    <definedName name="kp1ph">#REF!</definedName>
    <definedName name="kredit" localSheetId="7">[17]COGS!$U$8:$AA$23</definedName>
    <definedName name="kredit">[18]COGS!$U$8:$AA$23</definedName>
    <definedName name="L" localSheetId="7">#REF!</definedName>
    <definedName name="L" localSheetId="8" hidden="1">{#N/A,#N/A,FALSE,"DATA"}</definedName>
    <definedName name="L">#REF!</definedName>
    <definedName name="L_R.BERJALAN">"$'Rugi laba'.$#REF!$#REF!"</definedName>
    <definedName name="lain" localSheetId="7">#REF!</definedName>
    <definedName name="lain" localSheetId="8" hidden="1">[93]neraca!#REF!</definedName>
    <definedName name="lain">#REF!</definedName>
    <definedName name="lampkas" localSheetId="7">[22]WWb!#REF!</definedName>
    <definedName name="lampkas">[22]WWb!#REF!</definedName>
    <definedName name="LEMBUR" localSheetId="7">#REF!</definedName>
    <definedName name="LEMBUR">#REF!</definedName>
    <definedName name="LL" localSheetId="7">#REF!</definedName>
    <definedName name="LL" localSheetId="8" hidden="1">#REF!</definedName>
    <definedName name="LL">#REF!</definedName>
    <definedName name="LLL" localSheetId="8" hidden="1">#REF!</definedName>
    <definedName name="LLL" hidden="1">#REF!</definedName>
    <definedName name="Lmk" localSheetId="7">#REF!</definedName>
    <definedName name="Lmk">#REF!</definedName>
    <definedName name="lms">[94]HARGA!$B$2:$K$49</definedName>
    <definedName name="ln.g1" localSheetId="7">#REF!</definedName>
    <definedName name="ln.g1">#REF!</definedName>
    <definedName name="ln.g10" localSheetId="7">#REF!</definedName>
    <definedName name="ln.g10">#REF!</definedName>
    <definedName name="ln.g2" localSheetId="7">#REF!</definedName>
    <definedName name="ln.g2">#REF!</definedName>
    <definedName name="ln.g3" localSheetId="7">#REF!</definedName>
    <definedName name="ln.g3">#REF!</definedName>
    <definedName name="ln.g4" localSheetId="7">#REF!</definedName>
    <definedName name="ln.g4">#REF!</definedName>
    <definedName name="ln.g5" localSheetId="7">#REF!</definedName>
    <definedName name="ln.g5">#REF!</definedName>
    <definedName name="ln.g6" localSheetId="7">#REF!</definedName>
    <definedName name="ln.g6">#REF!</definedName>
    <definedName name="ln.g7" localSheetId="7">#REF!</definedName>
    <definedName name="ln.g7">#REF!</definedName>
    <definedName name="ln.g8" localSheetId="7">#REF!</definedName>
    <definedName name="ln.g8">#REF!</definedName>
    <definedName name="ln.g9" localSheetId="7">#REF!</definedName>
    <definedName name="ln.g9">#REF!</definedName>
    <definedName name="ln.s1" localSheetId="7">#REF!</definedName>
    <definedName name="ln.s1">#REF!</definedName>
    <definedName name="ln.s2" localSheetId="7">#REF!</definedName>
    <definedName name="ln.s2">#REF!</definedName>
    <definedName name="ln.s3" localSheetId="7">#REF!</definedName>
    <definedName name="ln.s3">#REF!</definedName>
    <definedName name="ln.s4" localSheetId="7">#REF!</definedName>
    <definedName name="ln.s4">#REF!</definedName>
    <definedName name="ln.s5" localSheetId="7">#REF!</definedName>
    <definedName name="ln.s5">#REF!</definedName>
    <definedName name="ln.s6" localSheetId="7">#REF!</definedName>
    <definedName name="ln.s6">#REF!</definedName>
    <definedName name="ln.s7" localSheetId="7">#REF!</definedName>
    <definedName name="ln.s7">#REF!</definedName>
    <definedName name="lo" localSheetId="7" hidden="1">{#N/A,#N/A,FALSE,"DATA"}</definedName>
    <definedName name="lo" localSheetId="4" hidden="1">{#N/A,#N/A,FALSE,"DATA"}</definedName>
    <definedName name="lo" localSheetId="6" hidden="1">{#N/A,#N/A,FALSE,"DATA"}</definedName>
    <definedName name="lo" localSheetId="8" hidden="1">{#N/A,#N/A,FALSE,"DATA"}</definedName>
    <definedName name="lo" hidden="1">{#N/A,#N/A,FALSE,"DATA"}</definedName>
    <definedName name="lop" localSheetId="7" hidden="1">{#N/A,#N/A,FALSE,"DATA"}</definedName>
    <definedName name="lop" localSheetId="4" hidden="1">{#N/A,#N/A,FALSE,"DATA"}</definedName>
    <definedName name="lop" localSheetId="6" hidden="1">{#N/A,#N/A,FALSE,"DATA"}</definedName>
    <definedName name="lop" localSheetId="8" hidden="1">{#N/A,#N/A,FALSE,"DATA"}</definedName>
    <definedName name="lop" hidden="1">{#N/A,#N/A,FALSE,"DATA"}</definedName>
    <definedName name="LT">[40]Sheet2!$N$2:$O$677</definedName>
    <definedName name="m" localSheetId="7">'[3]LKH SPS'!#REF!</definedName>
    <definedName name="m" localSheetId="8" hidden="1">#REF!</definedName>
    <definedName name="m">'[3]LKH SPS'!#REF!</definedName>
    <definedName name="m102bnnc" localSheetId="7">'[14]lam-moi'!#REF!</definedName>
    <definedName name="m102bnnc">'[14]lam-moi'!#REF!</definedName>
    <definedName name="m102bnvl" localSheetId="7">'[14]lam-moi'!#REF!</definedName>
    <definedName name="m102bnvl">'[14]lam-moi'!#REF!</definedName>
    <definedName name="m10aamtc" localSheetId="7">'[14]t-h HA THE'!#REF!</definedName>
    <definedName name="m10aamtc">'[14]t-h HA THE'!#REF!</definedName>
    <definedName name="m10aanc" localSheetId="7">'[14]lam-moi'!#REF!</definedName>
    <definedName name="m10aanc">'[14]lam-moi'!#REF!</definedName>
    <definedName name="m10aavl" localSheetId="7">'[14]lam-moi'!#REF!</definedName>
    <definedName name="m10aavl">'[14]lam-moi'!#REF!</definedName>
    <definedName name="m10anc" localSheetId="7">'[14]lam-moi'!#REF!</definedName>
    <definedName name="m10anc">'[14]lam-moi'!#REF!</definedName>
    <definedName name="m10avl" localSheetId="7">'[14]lam-moi'!#REF!</definedName>
    <definedName name="m10avl">'[14]lam-moi'!#REF!</definedName>
    <definedName name="m10banc" localSheetId="7">'[14]lam-moi'!#REF!</definedName>
    <definedName name="m10banc">'[14]lam-moi'!#REF!</definedName>
    <definedName name="m10bavl" localSheetId="7">'[14]lam-moi'!#REF!</definedName>
    <definedName name="m10bavl">'[14]lam-moi'!#REF!</definedName>
    <definedName name="m122bnnc" localSheetId="7">'[14]lam-moi'!#REF!</definedName>
    <definedName name="m122bnnc">'[14]lam-moi'!#REF!</definedName>
    <definedName name="m122bnvl" localSheetId="7">'[14]lam-moi'!#REF!</definedName>
    <definedName name="m122bnvl">'[14]lam-moi'!#REF!</definedName>
    <definedName name="m12aanc" localSheetId="7">'[14]lam-moi'!#REF!</definedName>
    <definedName name="m12aanc">'[14]lam-moi'!#REF!</definedName>
    <definedName name="m12aavl" localSheetId="7">'[14]lam-moi'!#REF!</definedName>
    <definedName name="m12aavl">'[14]lam-moi'!#REF!</definedName>
    <definedName name="m12anc" localSheetId="7">'[14]lam-moi'!#REF!</definedName>
    <definedName name="m12anc">'[14]lam-moi'!#REF!</definedName>
    <definedName name="m12avl" localSheetId="7">'[14]lam-moi'!#REF!</definedName>
    <definedName name="m12avl">'[14]lam-moi'!#REF!</definedName>
    <definedName name="M12ba3p" localSheetId="7">#REF!</definedName>
    <definedName name="M12ba3p">#REF!</definedName>
    <definedName name="m12banc" localSheetId="7">'[14]lam-moi'!#REF!</definedName>
    <definedName name="m12banc">'[14]lam-moi'!#REF!</definedName>
    <definedName name="m12bavl" localSheetId="7">'[14]lam-moi'!#REF!</definedName>
    <definedName name="m12bavl">'[14]lam-moi'!#REF!</definedName>
    <definedName name="M12bb1p" localSheetId="7">#REF!</definedName>
    <definedName name="M12bb1p">#REF!</definedName>
    <definedName name="m12bbnc" localSheetId="7">'[14]lam-moi'!#REF!</definedName>
    <definedName name="m12bbnc">'[14]lam-moi'!#REF!</definedName>
    <definedName name="m12bbvl" localSheetId="7">'[14]lam-moi'!#REF!</definedName>
    <definedName name="m12bbvl">'[14]lam-moi'!#REF!</definedName>
    <definedName name="M12bnnc" localSheetId="7">'[14]#REF'!#REF!</definedName>
    <definedName name="M12bnnc">'[14]#REF'!#REF!</definedName>
    <definedName name="M12bnvl" localSheetId="7">'[14]#REF'!#REF!</definedName>
    <definedName name="M12bnvl">'[14]#REF'!#REF!</definedName>
    <definedName name="M12cbnc" localSheetId="7">#REF!</definedName>
    <definedName name="M12cbnc">#REF!</definedName>
    <definedName name="M12cbvl" localSheetId="7">#REF!</definedName>
    <definedName name="M12cbvl">#REF!</definedName>
    <definedName name="m142bnnc" localSheetId="7">'[14]lam-moi'!#REF!</definedName>
    <definedName name="m142bnnc">'[14]lam-moi'!#REF!</definedName>
    <definedName name="m142bnvl" localSheetId="7">'[14]lam-moi'!#REF!</definedName>
    <definedName name="m142bnvl">'[14]lam-moi'!#REF!</definedName>
    <definedName name="M14bb1p" localSheetId="7">#REF!</definedName>
    <definedName name="M14bb1p">#REF!</definedName>
    <definedName name="m14bbnc" localSheetId="7">'[14]lam-moi'!#REF!</definedName>
    <definedName name="m14bbnc">'[14]lam-moi'!#REF!</definedName>
    <definedName name="M14bbvc" localSheetId="7">'[14]CHITIET VL-NC-TT -1p'!#REF!</definedName>
    <definedName name="M14bbvc">'[14]CHITIET VL-NC-TT -1p'!#REF!</definedName>
    <definedName name="m14bbvl" localSheetId="7">'[14]lam-moi'!#REF!</definedName>
    <definedName name="m14bbvl">'[14]lam-moi'!#REF!</definedName>
    <definedName name="M8a" localSheetId="7">'[14]THPDMoi  (2)'!#REF!</definedName>
    <definedName name="M8a">'[14]THPDMoi  (2)'!#REF!</definedName>
    <definedName name="M8aa" localSheetId="7">'[14]THPDMoi  (2)'!#REF!</definedName>
    <definedName name="M8aa">'[14]THPDMoi  (2)'!#REF!</definedName>
    <definedName name="m8aanc" localSheetId="7">#REF!</definedName>
    <definedName name="m8aanc">#REF!</definedName>
    <definedName name="m8aavl" localSheetId="7">#REF!</definedName>
    <definedName name="m8aavl">#REF!</definedName>
    <definedName name="m8amtc" localSheetId="7">'[14]t-h HA THE'!#REF!</definedName>
    <definedName name="m8amtc">'[14]t-h HA THE'!#REF!</definedName>
    <definedName name="m8anc" localSheetId="7">'[14]lam-moi'!#REF!</definedName>
    <definedName name="m8anc">'[14]lam-moi'!#REF!</definedName>
    <definedName name="m8avl" localSheetId="7">'[14]lam-moi'!#REF!</definedName>
    <definedName name="m8avl">'[14]lam-moi'!#REF!</definedName>
    <definedName name="Ma3pnc" localSheetId="7">#REF!</definedName>
    <definedName name="Ma3pnc">#REF!</definedName>
    <definedName name="Ma3pvl" localSheetId="7">#REF!</definedName>
    <definedName name="Ma3pvl">#REF!</definedName>
    <definedName name="Maa3pnc" localSheetId="7">#REF!</definedName>
    <definedName name="Maa3pnc">#REF!</definedName>
    <definedName name="Maa3pvl" localSheetId="7">#REF!</definedName>
    <definedName name="Maa3pvl">#REF!</definedName>
    <definedName name="MASTER_BARANG">[95]Barang!$A$2:$C$377</definedName>
    <definedName name="MATRE" localSheetId="8" hidden="1">#REF!</definedName>
    <definedName name="MATRE" hidden="1">#REF!</definedName>
    <definedName name="Mba1p" localSheetId="7">#REF!</definedName>
    <definedName name="Mba1p">#REF!</definedName>
    <definedName name="Mba3p" localSheetId="7">#REF!</definedName>
    <definedName name="Mba3p">#REF!</definedName>
    <definedName name="Mbb3p" localSheetId="7">#REF!</definedName>
    <definedName name="Mbb3p">#REF!</definedName>
    <definedName name="Mbn1p" localSheetId="7">#REF!</definedName>
    <definedName name="Mbn1p">#REF!</definedName>
    <definedName name="mbnc" localSheetId="7">'[14]lam-moi'!#REF!</definedName>
    <definedName name="mbnc">'[14]lam-moi'!#REF!</definedName>
    <definedName name="mbuh" localSheetId="7" hidden="1">{#N/A,#N/A,FALSE,"DATA"}</definedName>
    <definedName name="mbuh" localSheetId="4" hidden="1">{#N/A,#N/A,FALSE,"DATA"}</definedName>
    <definedName name="mbuh" localSheetId="6" hidden="1">{#N/A,#N/A,FALSE,"DATA"}</definedName>
    <definedName name="mbuh" localSheetId="8" hidden="1">{#N/A,#N/A,FALSE,"DATA"}</definedName>
    <definedName name="mbuh" hidden="1">{#N/A,#N/A,FALSE,"DATA"}</definedName>
    <definedName name="mbvl" localSheetId="7">'[14]lam-moi'!#REF!</definedName>
    <definedName name="mbvl">'[14]lam-moi'!#REF!</definedName>
    <definedName name="MEI">[96]JAN!$E$1:$I$853</definedName>
    <definedName name="mito" localSheetId="7" hidden="1">{#N/A,#N/A,FALSE,"India - 3f";#N/A,#N/A,FALSE,"India - 3";#N/A,#N/A,FALSE,"India - 4f";#N/A,#N/A,FALSE,"India - 4";#N/A,#N/A,FALSE,"Retail Spider"}</definedName>
    <definedName name="mito" localSheetId="4" hidden="1">{#N/A,#N/A,FALSE,"India - 3f";#N/A,#N/A,FALSE,"India - 3";#N/A,#N/A,FALSE,"India - 4f";#N/A,#N/A,FALSE,"India - 4";#N/A,#N/A,FALSE,"Retail Spider"}</definedName>
    <definedName name="mito" localSheetId="6" hidden="1">{#N/A,#N/A,FALSE,"India - 3f";#N/A,#N/A,FALSE,"India - 3";#N/A,#N/A,FALSE,"India - 4f";#N/A,#N/A,FALSE,"India - 4";#N/A,#N/A,FALSE,"Retail Spider"}</definedName>
    <definedName name="mito" localSheetId="8" hidden="1">{#N/A,#N/A,FALSE,"India - 3f";#N/A,#N/A,FALSE,"India - 3";#N/A,#N/A,FALSE,"India - 4f";#N/A,#N/A,FALSE,"India - 4";#N/A,#N/A,FALSE,"Retail Spider"}</definedName>
    <definedName name="mito" hidden="1">{#N/A,#N/A,FALSE,"India - 3f";#N/A,#N/A,FALSE,"India - 3";#N/A,#N/A,FALSE,"India - 4f";#N/A,#N/A,FALSE,"India - 4";#N/A,#N/A,FALSE,"Retail Spider"}</definedName>
    <definedName name="MIX_LC">[40]Sheet2!$H$2:$I$703</definedName>
    <definedName name="mjs">[94]HARGA!$B$183:$K$209</definedName>
    <definedName name="MK" localSheetId="8" hidden="1">#REF!</definedName>
    <definedName name="MK" hidden="1">#REF!</definedName>
    <definedName name="mmm" localSheetId="7">[14]giathanh1!#REF!</definedName>
    <definedName name="mmm">[14]giathanh1!#REF!</definedName>
    <definedName name="more" localSheetId="10">'REKAP GL'!$D$60</definedName>
    <definedName name="mp1x25" localSheetId="7">'[14]dongia (2)'!#REF!</definedName>
    <definedName name="mp1x25">'[14]dongia (2)'!#REF!</definedName>
    <definedName name="mrt">[96]JAN!$E$2:$I$863</definedName>
    <definedName name="MTC1P" localSheetId="7">'[14]TONG HOP VL-NC TT'!#REF!</definedName>
    <definedName name="MTC1P">'[14]TONG HOP VL-NC TT'!#REF!</definedName>
    <definedName name="MTC3P" localSheetId="7">'[14]TONG HOP VL-NC TT'!#REF!</definedName>
    <definedName name="MTC3P">'[14]TONG HOP VL-NC TT'!#REF!</definedName>
    <definedName name="MTCHC">[14]TNHCHINH!$K$38</definedName>
    <definedName name="MTCMB" localSheetId="7">'[14]#REF'!#REF!</definedName>
    <definedName name="MTCMB">'[14]#REF'!#REF!</definedName>
    <definedName name="MTMAC12" localSheetId="7">#REF!</definedName>
    <definedName name="MTMAC12">#REF!</definedName>
    <definedName name="mtr" localSheetId="7">'[14]TH XL'!#REF!</definedName>
    <definedName name="mtr">'[14]TH XL'!#REF!</definedName>
    <definedName name="mtram" localSheetId="7">#REF!</definedName>
    <definedName name="mtram">#REF!</definedName>
    <definedName name="n" localSheetId="7">'[3]LKH SPS'!#REF!</definedName>
    <definedName name="n">'[3]LKH SPS'!#REF!</definedName>
    <definedName name="N_" localSheetId="7">#REF!</definedName>
    <definedName name="N_">#REF!</definedName>
    <definedName name="N1IN">'[14]TONGKE3p '!$U$295</definedName>
    <definedName name="n1pig" localSheetId="7">#REF!</definedName>
    <definedName name="n1pig">#REF!</definedName>
    <definedName name="n1pignc" localSheetId="7">'[14]lam-moi'!#REF!</definedName>
    <definedName name="n1pignc">'[14]lam-moi'!#REF!</definedName>
    <definedName name="n1pigvl" localSheetId="7">'[14]lam-moi'!#REF!</definedName>
    <definedName name="n1pigvl">'[14]lam-moi'!#REF!</definedName>
    <definedName name="n1pind" localSheetId="7">#REF!</definedName>
    <definedName name="n1pind">#REF!</definedName>
    <definedName name="n1pindnc" localSheetId="7">'[14]lam-moi'!#REF!</definedName>
    <definedName name="n1pindnc">'[14]lam-moi'!#REF!</definedName>
    <definedName name="n1pindvl" localSheetId="7">'[14]lam-moi'!#REF!</definedName>
    <definedName name="n1pindvl">'[14]lam-moi'!#REF!</definedName>
    <definedName name="n1ping" localSheetId="7">#REF!</definedName>
    <definedName name="n1ping">#REF!</definedName>
    <definedName name="n1pingnc" localSheetId="7">'[14]lam-moi'!#REF!</definedName>
    <definedName name="n1pingnc">'[14]lam-moi'!#REF!</definedName>
    <definedName name="n1pingvl" localSheetId="7">'[14]lam-moi'!#REF!</definedName>
    <definedName name="n1pingvl">'[14]lam-moi'!#REF!</definedName>
    <definedName name="n1pint" localSheetId="7">#REF!</definedName>
    <definedName name="n1pint">#REF!</definedName>
    <definedName name="n1pintnc" localSheetId="7">'[14]lam-moi'!#REF!</definedName>
    <definedName name="n1pintnc">'[14]lam-moi'!#REF!</definedName>
    <definedName name="n1pintvl" localSheetId="7">'[14]lam-moi'!#REF!</definedName>
    <definedName name="n1pintvl">'[14]lam-moi'!#REF!</definedName>
    <definedName name="n24nc" localSheetId="7">'[14]lam-moi'!#REF!</definedName>
    <definedName name="n24nc">'[14]lam-moi'!#REF!</definedName>
    <definedName name="n24vl" localSheetId="7">'[14]lam-moi'!#REF!</definedName>
    <definedName name="n24vl">'[14]lam-moi'!#REF!</definedName>
    <definedName name="n2mignc" localSheetId="7">'[14]lam-moi'!#REF!</definedName>
    <definedName name="n2mignc">'[14]lam-moi'!#REF!</definedName>
    <definedName name="n2migvl" localSheetId="7">'[14]lam-moi'!#REF!</definedName>
    <definedName name="n2migvl">'[14]lam-moi'!#REF!</definedName>
    <definedName name="n2min1nc" localSheetId="7">'[14]lam-moi'!#REF!</definedName>
    <definedName name="n2min1nc">'[14]lam-moi'!#REF!</definedName>
    <definedName name="n2min1vl" localSheetId="7">'[14]lam-moi'!#REF!</definedName>
    <definedName name="n2min1vl">'[14]lam-moi'!#REF!</definedName>
    <definedName name="NAMA_CUSTOMER">[97]Customer!$A$2:$A$2472</definedName>
    <definedName name="NB">'[98]Jurnal Umum'!$B$7:$B$18</definedName>
    <definedName name="nc1nc" localSheetId="7">'[14]lam-moi'!#REF!</definedName>
    <definedName name="nc1nc">'[14]lam-moi'!#REF!</definedName>
    <definedName name="nc1p" localSheetId="7">#REF!</definedName>
    <definedName name="nc1p">#REF!</definedName>
    <definedName name="nc1vl" localSheetId="7">'[14]lam-moi'!#REF!</definedName>
    <definedName name="nc1vl">'[14]lam-moi'!#REF!</definedName>
    <definedName name="nc24nc" localSheetId="7">'[14]lam-moi'!#REF!</definedName>
    <definedName name="nc24nc">'[14]lam-moi'!#REF!</definedName>
    <definedName name="nc24vl" localSheetId="7">'[14]lam-moi'!#REF!</definedName>
    <definedName name="nc24vl">'[14]lam-moi'!#REF!</definedName>
    <definedName name="nc3p" localSheetId="7">#REF!</definedName>
    <definedName name="nc3p">#REF!</definedName>
    <definedName name="NCBD100" localSheetId="7">#REF!</definedName>
    <definedName name="NCBD100">#REF!</definedName>
    <definedName name="NCBD200" localSheetId="7">#REF!</definedName>
    <definedName name="NCBD200">#REF!</definedName>
    <definedName name="NCBD250" localSheetId="7">#REF!</definedName>
    <definedName name="NCBD250">#REF!</definedName>
    <definedName name="ncdd" localSheetId="7">'[14]TH XL'!#REF!</definedName>
    <definedName name="ncdd">'[14]TH XL'!#REF!</definedName>
    <definedName name="NCDD2" localSheetId="7">'[14]TH XL'!#REF!</definedName>
    <definedName name="NCDD2">'[14]TH XL'!#REF!</definedName>
    <definedName name="NCHC">[14]TNHCHINH!$J$38</definedName>
    <definedName name="nctr" localSheetId="7">'[14]TH XL'!#REF!</definedName>
    <definedName name="nctr">'[14]TH XL'!#REF!</definedName>
    <definedName name="nctram" localSheetId="7">#REF!</definedName>
    <definedName name="nctram">#REF!</definedName>
    <definedName name="NCVC100" localSheetId="7">#REF!</definedName>
    <definedName name="NCVC100">#REF!</definedName>
    <definedName name="NCVC200" localSheetId="7">#REF!</definedName>
    <definedName name="NCVC200">#REF!</definedName>
    <definedName name="NCVC250" localSheetId="7">#REF!</definedName>
    <definedName name="NCVC250">#REF!</definedName>
    <definedName name="NCVC3P" localSheetId="7">#REF!</definedName>
    <definedName name="NCVC3P">#REF!</definedName>
    <definedName name="new" localSheetId="8" hidden="1">'[34]Sale-Leaseback (2)'!#REF!</definedName>
    <definedName name="new" hidden="1">'[34]Sale-Leaseback (2)'!#REF!</definedName>
    <definedName name="nhn" localSheetId="7">#REF!</definedName>
    <definedName name="nhn">#REF!</definedName>
    <definedName name="nhnnc" localSheetId="7">'[14]lam-moi'!#REF!</definedName>
    <definedName name="nhnnc">'[14]lam-moi'!#REF!</definedName>
    <definedName name="nhnvl" localSheetId="7">'[14]lam-moi'!#REF!</definedName>
    <definedName name="nhnvl">'[14]lam-moi'!#REF!</definedName>
    <definedName name="nig" localSheetId="7">#REF!</definedName>
    <definedName name="nig">#REF!</definedName>
    <definedName name="NIG13p">'[14]TONGKE3p '!$T$295</definedName>
    <definedName name="nig1p" localSheetId="7">#REF!</definedName>
    <definedName name="nig1p">#REF!</definedName>
    <definedName name="nig3p" localSheetId="7">#REF!</definedName>
    <definedName name="nig3p">#REF!</definedName>
    <definedName name="nightnc" localSheetId="7">[14]gtrinh!#REF!</definedName>
    <definedName name="nightnc">[14]gtrinh!#REF!</definedName>
    <definedName name="nightvl" localSheetId="7">[14]gtrinh!#REF!</definedName>
    <definedName name="nightvl">[14]gtrinh!#REF!</definedName>
    <definedName name="nignc1p" localSheetId="7">#REF!</definedName>
    <definedName name="nignc1p">#REF!</definedName>
    <definedName name="nignc3p">'[14]CHITIET VL-NC'!$G$107</definedName>
    <definedName name="nigvl1p" localSheetId="7">#REF!</definedName>
    <definedName name="nigvl1p">#REF!</definedName>
    <definedName name="nigvl3p">'[14]CHITIET VL-NC'!$G$99</definedName>
    <definedName name="nin" localSheetId="7">#REF!</definedName>
    <definedName name="nin">#REF!</definedName>
    <definedName name="nin14nc3p" localSheetId="7">#REF!</definedName>
    <definedName name="nin14nc3p">#REF!</definedName>
    <definedName name="nin14vl3p" localSheetId="7">#REF!</definedName>
    <definedName name="nin14vl3p">#REF!</definedName>
    <definedName name="nin1903p" localSheetId="7">#REF!</definedName>
    <definedName name="nin1903p">#REF!</definedName>
    <definedName name="nin190nc" localSheetId="7">'[14]lam-moi'!#REF!</definedName>
    <definedName name="nin190nc">'[14]lam-moi'!#REF!</definedName>
    <definedName name="nin190nc3p" localSheetId="7">#REF!</definedName>
    <definedName name="nin190nc3p">#REF!</definedName>
    <definedName name="nin190vl" localSheetId="7">'[14]lam-moi'!#REF!</definedName>
    <definedName name="nin190vl">'[14]lam-moi'!#REF!</definedName>
    <definedName name="nin190vl3p" localSheetId="7">#REF!</definedName>
    <definedName name="nin190vl3p">#REF!</definedName>
    <definedName name="nin1pnc" localSheetId="7">'[14]lam-moi'!#REF!</definedName>
    <definedName name="nin1pnc">'[14]lam-moi'!#REF!</definedName>
    <definedName name="nin1pvl" localSheetId="7">'[14]lam-moi'!#REF!</definedName>
    <definedName name="nin1pvl">'[14]lam-moi'!#REF!</definedName>
    <definedName name="nin2903p" localSheetId="7">#REF!</definedName>
    <definedName name="nin2903p">#REF!</definedName>
    <definedName name="nin290nc3p" localSheetId="7">#REF!</definedName>
    <definedName name="nin290nc3p">#REF!</definedName>
    <definedName name="nin290vl3p" localSheetId="7">#REF!</definedName>
    <definedName name="nin290vl3p">#REF!</definedName>
    <definedName name="nin3p" localSheetId="7">#REF!</definedName>
    <definedName name="nin3p">#REF!</definedName>
    <definedName name="nind" localSheetId="7">#REF!</definedName>
    <definedName name="nind">#REF!</definedName>
    <definedName name="nind1p" localSheetId="7">#REF!</definedName>
    <definedName name="nind1p">#REF!</definedName>
    <definedName name="nind3p" localSheetId="7">#REF!</definedName>
    <definedName name="nind3p">#REF!</definedName>
    <definedName name="nindnc" localSheetId="7">'[14]lam-moi'!#REF!</definedName>
    <definedName name="nindnc">'[14]lam-moi'!#REF!</definedName>
    <definedName name="nindnc1p" localSheetId="7">#REF!</definedName>
    <definedName name="nindnc1p">#REF!</definedName>
    <definedName name="nindnc3p" localSheetId="7">#REF!</definedName>
    <definedName name="nindnc3p">#REF!</definedName>
    <definedName name="nindvl" localSheetId="7">'[14]lam-moi'!#REF!</definedName>
    <definedName name="nindvl">'[14]lam-moi'!#REF!</definedName>
    <definedName name="nindvl1p" localSheetId="7">#REF!</definedName>
    <definedName name="nindvl1p">#REF!</definedName>
    <definedName name="nindvl3p" localSheetId="7">#REF!</definedName>
    <definedName name="nindvl3p">#REF!</definedName>
    <definedName name="ning1p" localSheetId="7">#REF!</definedName>
    <definedName name="ning1p">#REF!</definedName>
    <definedName name="ningnc1p" localSheetId="7">#REF!</definedName>
    <definedName name="ningnc1p">#REF!</definedName>
    <definedName name="ningvl1p" localSheetId="7">#REF!</definedName>
    <definedName name="ningvl1p">#REF!</definedName>
    <definedName name="ninnc" localSheetId="7">'[14]lam-moi'!#REF!</definedName>
    <definedName name="ninnc">'[14]lam-moi'!#REF!</definedName>
    <definedName name="ninnc3p" localSheetId="7">#REF!</definedName>
    <definedName name="ninnc3p">#REF!</definedName>
    <definedName name="nint1p" localSheetId="7">#REF!</definedName>
    <definedName name="nint1p">#REF!</definedName>
    <definedName name="nintnc1p" localSheetId="7">#REF!</definedName>
    <definedName name="nintnc1p">#REF!</definedName>
    <definedName name="nintvl1p" localSheetId="7">#REF!</definedName>
    <definedName name="nintvl1p">#REF!</definedName>
    <definedName name="ninvl" localSheetId="7">'[14]lam-moi'!#REF!</definedName>
    <definedName name="ninvl">'[14]lam-moi'!#REF!</definedName>
    <definedName name="ninvl3p" localSheetId="7">#REF!</definedName>
    <definedName name="ninvl3p">#REF!</definedName>
    <definedName name="NITA" localSheetId="7">#REF!</definedName>
    <definedName name="NITA">#REF!</definedName>
    <definedName name="nl" localSheetId="7">#REF!</definedName>
    <definedName name="nl">#REF!</definedName>
    <definedName name="NL12nc" localSheetId="7">'[14]#REF'!#REF!</definedName>
    <definedName name="NL12nc">'[14]#REF'!#REF!</definedName>
    <definedName name="NL12vl" localSheetId="7">'[14]#REF'!#REF!</definedName>
    <definedName name="NL12vl">'[14]#REF'!#REF!</definedName>
    <definedName name="nl1p" localSheetId="7">#REF!</definedName>
    <definedName name="nl1p">#REF!</definedName>
    <definedName name="nl3p" localSheetId="7">#REF!</definedName>
    <definedName name="nl3p">#REF!</definedName>
    <definedName name="nlht" localSheetId="7">'[14]THPDMoi  (2)'!#REF!</definedName>
    <definedName name="nlht">'[14]THPDMoi  (2)'!#REF!</definedName>
    <definedName name="nlmtc" localSheetId="7">'[14]t-h HA THE'!#REF!</definedName>
    <definedName name="nlmtc">'[14]t-h HA THE'!#REF!</definedName>
    <definedName name="nlnc" localSheetId="7">'[14]lam-moi'!#REF!</definedName>
    <definedName name="nlnc">'[14]lam-moi'!#REF!</definedName>
    <definedName name="nlnc3p" localSheetId="7">#REF!</definedName>
    <definedName name="nlnc3p">#REF!</definedName>
    <definedName name="nlnc3pha" localSheetId="7">#REF!</definedName>
    <definedName name="nlnc3pha">#REF!</definedName>
    <definedName name="NLTK1p" localSheetId="7">#REF!</definedName>
    <definedName name="NLTK1p">#REF!</definedName>
    <definedName name="nlvl" localSheetId="7">'[14]lam-moi'!#REF!</definedName>
    <definedName name="nlvl">'[14]lam-moi'!#REF!</definedName>
    <definedName name="nlvl1">[14]chitiet!$G$302</definedName>
    <definedName name="nlvl3p" localSheetId="7">#REF!</definedName>
    <definedName name="nlvl3p">#REF!</definedName>
    <definedName name="nn" localSheetId="7">#REF!</definedName>
    <definedName name="nn" localSheetId="8" hidden="1">#REF!</definedName>
    <definedName name="nn">#REF!</definedName>
    <definedName name="nn1p" localSheetId="7">#REF!</definedName>
    <definedName name="nn1p">#REF!</definedName>
    <definedName name="nn3p" localSheetId="7">#REF!</definedName>
    <definedName name="nn3p">#REF!</definedName>
    <definedName name="nnnc" localSheetId="7">'[14]lam-moi'!#REF!</definedName>
    <definedName name="nnnc">'[14]lam-moi'!#REF!</definedName>
    <definedName name="nnnc3p" localSheetId="7">#REF!</definedName>
    <definedName name="nnnc3p">#REF!</definedName>
    <definedName name="nnvl" localSheetId="7">'[14]lam-moi'!#REF!</definedName>
    <definedName name="nnvl">'[14]lam-moi'!#REF!</definedName>
    <definedName name="nnvl3p" localSheetId="7">#REF!</definedName>
    <definedName name="nnvl3p">#REF!</definedName>
    <definedName name="Note_1" localSheetId="8" hidden="1">#REF!</definedName>
    <definedName name="Note_1" hidden="1">#REF!</definedName>
    <definedName name="NRC" localSheetId="7">'[36]NERACA LAJUR'!$A$1:$S$65536</definedName>
    <definedName name="NRC" localSheetId="14">'[41]NERACA LAJUR'!$A:$S</definedName>
    <definedName name="NRC" localSheetId="5">'[41]NERACA LAJUR'!$A:$S</definedName>
    <definedName name="NRC" localSheetId="13">'[41]NERACA LAJUR'!$A:$S</definedName>
    <definedName name="NRC" localSheetId="1">'[42]NERACA LAJUR'!$A:$S</definedName>
    <definedName name="NRC" localSheetId="10">'[43]NERACA LAJUR'!$A:$S</definedName>
    <definedName name="NRC">'[99]NERACA LAJUR'!$A:$S</definedName>
    <definedName name="NRCQ">'[100]NERACA LAJUR'!$A:$S</definedName>
    <definedName name="nrekjud" localSheetId="7" hidden="1">{#N/A,#N/A,FALSE,"Index";#N/A,#N/A,FALSE,"Cash";#N/A,#N/A,FALSE,"Debtors&amp;Retns";#N/A,#N/A,FALSE,"DoubtfulDebts";#N/A,#N/A,FALSE,"ODrsPrepays";#N/A,#N/A,FALSE,"EmpLoansSTDs";#N/A,#N/A,FALSE,"Inventories";#N/A,#N/A,FALSE,"Investments";#N/A,#N/A,FALSE,"SharesUnlisted";#N/A,#N/A,FALSE,"SharesListed";#N/A,#N/A,FALSE,"Depnschds";#N/A,#N/A,FALSE,"InvestAllow";#N/A,#N/A,FALSE,"BankOdraft";#N/A,#N/A,FALSE,"TradeCreds";#N/A,#N/A,FALSE,"OthCredsClr";#N/A,#N/A,FALSE,"Borrowings";#N/A,#N/A,FALSE,"Provisions";#N/A,#N/A,FALSE,"DeferredInc";#N/A,#N/A,FALSE,"STI_ACCOUNTS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apGainLoss";#N/A,#N/A,FALSE,"Stock";#N/A,#N/A,FALSE,"Legals";#N/A,#N/A,FALSE,"SubsDonations";#N/A,#N/A,FALSE,"BadDebts";#N/A,#N/A,FALSE,"Repairs";#N/A,#N/A,FALSE,"Consulting";#N/A,#N/A,FALSE,"Borrowexps";#N/A,#N/A,FALSE,"Royalties";#N/A,#N/A,FALSE,"FinLeaseAdjs";#N/A,#N/A,FALSE,"ForeignExchg";#N/A,#N/A,FALSE,"Research";#N/A,#N/A,FALSE,"Extraordinary";#N/A,#N/A,FALSE,"Contingencies";#N/A,#N/A,FALSE,"CapitalComm";#N/A,#N/A,FALSE,"Dividendspaid"}</definedName>
    <definedName name="nrekjud" localSheetId="4" hidden="1">{#N/A,#N/A,FALSE,"Index";#N/A,#N/A,FALSE,"Cash";#N/A,#N/A,FALSE,"Debtors&amp;Retns";#N/A,#N/A,FALSE,"DoubtfulDebts";#N/A,#N/A,FALSE,"ODrsPrepays";#N/A,#N/A,FALSE,"EmpLoansSTDs";#N/A,#N/A,FALSE,"Inventories";#N/A,#N/A,FALSE,"Investments";#N/A,#N/A,FALSE,"SharesUnlisted";#N/A,#N/A,FALSE,"SharesListed";#N/A,#N/A,FALSE,"Depnschds";#N/A,#N/A,FALSE,"InvestAllow";#N/A,#N/A,FALSE,"BankOdraft";#N/A,#N/A,FALSE,"TradeCreds";#N/A,#N/A,FALSE,"OthCredsClr";#N/A,#N/A,FALSE,"Borrowings";#N/A,#N/A,FALSE,"Provisions";#N/A,#N/A,FALSE,"DeferredInc";#N/A,#N/A,FALSE,"STI_ACCOUNTS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apGainLoss";#N/A,#N/A,FALSE,"Stock";#N/A,#N/A,FALSE,"Legals";#N/A,#N/A,FALSE,"SubsDonations";#N/A,#N/A,FALSE,"BadDebts";#N/A,#N/A,FALSE,"Repairs";#N/A,#N/A,FALSE,"Consulting";#N/A,#N/A,FALSE,"Borrowexps";#N/A,#N/A,FALSE,"Royalties";#N/A,#N/A,FALSE,"FinLeaseAdjs";#N/A,#N/A,FALSE,"ForeignExchg";#N/A,#N/A,FALSE,"Research";#N/A,#N/A,FALSE,"Extraordinary";#N/A,#N/A,FALSE,"Contingencies";#N/A,#N/A,FALSE,"CapitalComm";#N/A,#N/A,FALSE,"Dividendspaid"}</definedName>
    <definedName name="nrekjud" localSheetId="6" hidden="1">{#N/A,#N/A,FALSE,"Index";#N/A,#N/A,FALSE,"Cash";#N/A,#N/A,FALSE,"Debtors&amp;Retns";#N/A,#N/A,FALSE,"DoubtfulDebts";#N/A,#N/A,FALSE,"ODrsPrepays";#N/A,#N/A,FALSE,"EmpLoansSTDs";#N/A,#N/A,FALSE,"Inventories";#N/A,#N/A,FALSE,"Investments";#N/A,#N/A,FALSE,"SharesUnlisted";#N/A,#N/A,FALSE,"SharesListed";#N/A,#N/A,FALSE,"Depnschds";#N/A,#N/A,FALSE,"InvestAllow";#N/A,#N/A,FALSE,"BankOdraft";#N/A,#N/A,FALSE,"TradeCreds";#N/A,#N/A,FALSE,"OthCredsClr";#N/A,#N/A,FALSE,"Borrowings";#N/A,#N/A,FALSE,"Provisions";#N/A,#N/A,FALSE,"DeferredInc";#N/A,#N/A,FALSE,"STI_ACCOUNTS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apGainLoss";#N/A,#N/A,FALSE,"Stock";#N/A,#N/A,FALSE,"Legals";#N/A,#N/A,FALSE,"SubsDonations";#N/A,#N/A,FALSE,"BadDebts";#N/A,#N/A,FALSE,"Repairs";#N/A,#N/A,FALSE,"Consulting";#N/A,#N/A,FALSE,"Borrowexps";#N/A,#N/A,FALSE,"Royalties";#N/A,#N/A,FALSE,"FinLeaseAdjs";#N/A,#N/A,FALSE,"ForeignExchg";#N/A,#N/A,FALSE,"Research";#N/A,#N/A,FALSE,"Extraordinary";#N/A,#N/A,FALSE,"Contingencies";#N/A,#N/A,FALSE,"CapitalComm";#N/A,#N/A,FALSE,"Dividendspaid"}</definedName>
    <definedName name="nrekjud" localSheetId="8" hidden="1">{#N/A,#N/A,FALSE,"Index";#N/A,#N/A,FALSE,"Cash";#N/A,#N/A,FALSE,"Debtors&amp;Retns";#N/A,#N/A,FALSE,"DoubtfulDebts";#N/A,#N/A,FALSE,"ODrsPrepays";#N/A,#N/A,FALSE,"EmpLoansSTDs";#N/A,#N/A,FALSE,"Inventories";#N/A,#N/A,FALSE,"Investments";#N/A,#N/A,FALSE,"SharesUnlisted";#N/A,#N/A,FALSE,"SharesListed";#N/A,#N/A,FALSE,"Depnschds";#N/A,#N/A,FALSE,"InvestAllow";#N/A,#N/A,FALSE,"BankOdraft";#N/A,#N/A,FALSE,"TradeCreds";#N/A,#N/A,FALSE,"OthCredsClr";#N/A,#N/A,FALSE,"Borrowings";#N/A,#N/A,FALSE,"Provisions";#N/A,#N/A,FALSE,"DeferredInc";#N/A,#N/A,FALSE,"STI_ACCOUNTS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apGainLoss";#N/A,#N/A,FALSE,"Stock";#N/A,#N/A,FALSE,"Legals";#N/A,#N/A,FALSE,"SubsDonations";#N/A,#N/A,FALSE,"BadDebts";#N/A,#N/A,FALSE,"Repairs";#N/A,#N/A,FALSE,"Consulting";#N/A,#N/A,FALSE,"Borrowexps";#N/A,#N/A,FALSE,"Royalties";#N/A,#N/A,FALSE,"FinLeaseAdjs";#N/A,#N/A,FALSE,"ForeignExchg";#N/A,#N/A,FALSE,"Research";#N/A,#N/A,FALSE,"Extraordinary";#N/A,#N/A,FALSE,"Contingencies";#N/A,#N/A,FALSE,"CapitalComm";#N/A,#N/A,FALSE,"Dividendspaid"}</definedName>
    <definedName name="nrekjud" hidden="1">{#N/A,#N/A,FALSE,"Index";#N/A,#N/A,FALSE,"Cash";#N/A,#N/A,FALSE,"Debtors&amp;Retns";#N/A,#N/A,FALSE,"DoubtfulDebts";#N/A,#N/A,FALSE,"ODrsPrepays";#N/A,#N/A,FALSE,"EmpLoansSTDs";#N/A,#N/A,FALSE,"Inventories";#N/A,#N/A,FALSE,"Investments";#N/A,#N/A,FALSE,"SharesUnlisted";#N/A,#N/A,FALSE,"SharesListed";#N/A,#N/A,FALSE,"Depnschds";#N/A,#N/A,FALSE,"InvestAllow";#N/A,#N/A,FALSE,"BankOdraft";#N/A,#N/A,FALSE,"TradeCreds";#N/A,#N/A,FALSE,"OthCredsClr";#N/A,#N/A,FALSE,"Borrowings";#N/A,#N/A,FALSE,"Provisions";#N/A,#N/A,FALSE,"DeferredInc";#N/A,#N/A,FALSE,"STI_ACCOUNTS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apGainLoss";#N/A,#N/A,FALSE,"Stock";#N/A,#N/A,FALSE,"Legals";#N/A,#N/A,FALSE,"SubsDonations";#N/A,#N/A,FALSE,"BadDebts";#N/A,#N/A,FALSE,"Repairs";#N/A,#N/A,FALSE,"Consulting";#N/A,#N/A,FALSE,"Borrowexps";#N/A,#N/A,FALSE,"Royalties";#N/A,#N/A,FALSE,"FinLeaseAdjs";#N/A,#N/A,FALSE,"ForeignExchg";#N/A,#N/A,FALSE,"Research";#N/A,#N/A,FALSE,"Extraordinary";#N/A,#N/A,FALSE,"Contingencies";#N/A,#N/A,FALSE,"CapitalComm";#N/A,#N/A,FALSE,"Dividendspaid"}</definedName>
    <definedName name="nuhdgtfsr" localSheetId="7" hidden="1">{#N/A,#N/A,FALSE,"12MFC"}</definedName>
    <definedName name="nuhdgtfsr" localSheetId="4" hidden="1">{#N/A,#N/A,FALSE,"12MFC"}</definedName>
    <definedName name="nuhdgtfsr" localSheetId="6" hidden="1">{#N/A,#N/A,FALSE,"12MFC"}</definedName>
    <definedName name="nuhdgtfsr" localSheetId="8" hidden="1">{#N/A,#N/A,FALSE,"12MFC"}</definedName>
    <definedName name="nuhdgtfsr" hidden="1">{#N/A,#N/A,FALSE,"12MFC"}</definedName>
    <definedName name="numbers" localSheetId="7">{"";"One";"Two";"Three";"Four";"Five";"Six";"Seven";"Eight";"Nine";"Ten";"Eleven";"Twelve";"Thirteen";"Fourteen";"Fifteen";"Sixteen";"Seventeen";"Eighteen";"Nineteen"}</definedName>
    <definedName name="numbers" localSheetId="4">{"";"One";"Two";"Three";"Four";"Five";"Six";"Seven";"Eight";"Nine";"Ten";"Eleven";"Twelve";"Thirteen";"Fourteen";"Fifteen";"Sixteen";"Seventeen";"Eighteen";"Nineteen"}</definedName>
    <definedName name="numbers" localSheetId="6">{"";"One";"Two";"Three";"Four";"Five";"Six";"Seven";"Eight";"Nine";"Ten";"Eleven";"Twelve";"Thirteen";"Fourteen";"Fifteen";"Sixteen";"Seventeen";"Eighteen";"Nineteen"}</definedName>
    <definedName name="numbers">{"";"One";"Two";"Three";"Four";"Five";"Six";"Seven";"Eight";"Nine";"Ten";"Eleven";"Twelve";"Thirteen";"Fourteen";"Fifteen";"Sixteen";"Seventeen";"Eighteen";"Nineteen"}</definedName>
    <definedName name="nuoc">[48]gvl!$N$38</definedName>
    <definedName name="nx" localSheetId="7">'[14]THPDMoi  (2)'!#REF!</definedName>
    <definedName name="nx">'[14]THPDMoi  (2)'!#REF!</definedName>
    <definedName name="nxmtc" localSheetId="7">'[14]t-h HA THE'!#REF!</definedName>
    <definedName name="nxmtc">'[14]t-h HA THE'!#REF!</definedName>
    <definedName name="O" localSheetId="7">#REF!</definedName>
    <definedName name="O">#REF!</definedName>
    <definedName name="OK" localSheetId="7" hidden="1">{"'TT'!$A$1:$AH$53"}</definedName>
    <definedName name="OK" localSheetId="4" hidden="1">{"'TT'!$A$1:$AH$53"}</definedName>
    <definedName name="OK" localSheetId="6" hidden="1">{"'TT'!$A$1:$AH$53"}</definedName>
    <definedName name="OK" localSheetId="8" hidden="1">{"'TT'!$A$1:$AH$53"}</definedName>
    <definedName name="OK" hidden="1">{"'TT'!$A$1:$AH$53"}</definedName>
    <definedName name="ol" localSheetId="7" hidden="1">{#N/A,#N/A,FALSE,"DATA"}</definedName>
    <definedName name="ol" localSheetId="4" hidden="1">{#N/A,#N/A,FALSE,"DATA"}</definedName>
    <definedName name="ol" localSheetId="6" hidden="1">{#N/A,#N/A,FALSE,"DATA"}</definedName>
    <definedName name="ol" localSheetId="8" hidden="1">{#N/A,#N/A,FALSE,"DATA"}</definedName>
    <definedName name="ol" hidden="1">{#N/A,#N/A,FALSE,"DATA"}</definedName>
    <definedName name="OMSET_PERFAKT_PERBRG_NONBAT" localSheetId="7">#REF!</definedName>
    <definedName name="OMSET_PERFAKT_PERBRG_NONBAT">#REF!</definedName>
    <definedName name="OMSET_PERFAKT_PERSR_NONBAT" localSheetId="7">#REF!</definedName>
    <definedName name="OMSET_PERFAKT_PERSR_NONBAT">#REF!</definedName>
    <definedName name="OMSET_PERFAKT_SR_NONBAT" localSheetId="7">#REF!</definedName>
    <definedName name="OMSET_PERFAKT_SR_NONBAT">#REF!</definedName>
    <definedName name="OO" localSheetId="8" hidden="1">#REF!</definedName>
    <definedName name="OO" hidden="1">#REF!</definedName>
    <definedName name="op" localSheetId="7" hidden="1">{#N/A,#N/A,FALSE,"DATA"}</definedName>
    <definedName name="op" localSheetId="4" hidden="1">{#N/A,#N/A,FALSE,"DATA"}</definedName>
    <definedName name="op" localSheetId="6" hidden="1">{#N/A,#N/A,FALSE,"DATA"}</definedName>
    <definedName name="op" localSheetId="8" hidden="1">{#N/A,#N/A,FALSE,"DATA"}</definedName>
    <definedName name="op" hidden="1">{#N/A,#N/A,FALSE,"DATA"}</definedName>
    <definedName name="osc" localSheetId="7">'[14]THPDMoi  (2)'!#REF!</definedName>
    <definedName name="osc">'[14]THPDMoi  (2)'!#REF!</definedName>
    <definedName name="Ownership" localSheetId="8" hidden="1">OFFSET([51]!Data.Top.Left,1,0)</definedName>
    <definedName name="Ownership" hidden="1">OFFSET([52]!Data.Top.Left,1,0)</definedName>
    <definedName name="p" localSheetId="7">'[101]LAP MUTASI PRODUK'!$A$1:$M$65536</definedName>
    <definedName name="P">[102]PRODUK!$A:$A</definedName>
    <definedName name="P_G">[40]Sheet2!$B$2:$C$1130</definedName>
    <definedName name="PAJE" localSheetId="7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PAJE" localSheetId="4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PAJE" localSheetId="6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PAJE" localSheetId="8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PAJE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PBB" localSheetId="7">#REF!</definedName>
    <definedName name="PBB">#REF!</definedName>
    <definedName name="pbs">[94]HARGA!$B$210:$K$237</definedName>
    <definedName name="PD">'[103]data depo'!$C$1:$H$65536</definedName>
    <definedName name="PDAM" localSheetId="7">#REF!</definedName>
    <definedName name="PDAM">#REF!</definedName>
    <definedName name="PDS">[104]HARGA!$B:$D</definedName>
    <definedName name="PEBTL" localSheetId="8" hidden="1">'[105]9707093'!#REF!</definedName>
    <definedName name="PEBTL" hidden="1">'[105]9707093'!#REF!</definedName>
    <definedName name="penawaran" localSheetId="8" hidden="1">[106]analis!#REF!</definedName>
    <definedName name="penawaran" hidden="1">[106]analis!#REF!</definedName>
    <definedName name="PENDAPATAN">"$'catatan Laporon'.$#REF!$#REF!"</definedName>
    <definedName name="PENJ4" localSheetId="7">#REF!</definedName>
    <definedName name="PENJ4">#REF!</definedName>
    <definedName name="Penjelasan" localSheetId="8" hidden="1">#REF!</definedName>
    <definedName name="Penjelasan" hidden="1">#REF!</definedName>
    <definedName name="PENYERTAAN">"$'catatan Laporon'.$#REF!$#REF!"</definedName>
    <definedName name="PERS" localSheetId="7">[46]KKP!#REF!</definedName>
    <definedName name="PERS">[46]KKP!#REF!</definedName>
    <definedName name="persediaan" localSheetId="7">#REF!</definedName>
    <definedName name="persediaan">#REF!</definedName>
    <definedName name="pihak3" localSheetId="7">#REF!</definedName>
    <definedName name="pihak3">#REF!</definedName>
    <definedName name="PIUT.KARYAWAN">"$PiutKar.$#REF!$#REF!"</definedName>
    <definedName name="PK" localSheetId="8" hidden="1">#REF!</definedName>
    <definedName name="PK" hidden="1">#REF!</definedName>
    <definedName name="pn.1" localSheetId="7">#REF!</definedName>
    <definedName name="pn.1">#REF!</definedName>
    <definedName name="pn.12" localSheetId="7">#REF!</definedName>
    <definedName name="pn.12">#REF!</definedName>
    <definedName name="pn.13" localSheetId="7">#REF!</definedName>
    <definedName name="pn.13">#REF!</definedName>
    <definedName name="pn.14" localSheetId="7">#REF!</definedName>
    <definedName name="pn.14">#REF!</definedName>
    <definedName name="pn.15" localSheetId="7">#REF!</definedName>
    <definedName name="pn.15">#REF!</definedName>
    <definedName name="pn.2" localSheetId="7">#REF!</definedName>
    <definedName name="pn.2">#REF!</definedName>
    <definedName name="pn.3" localSheetId="7">#REF!</definedName>
    <definedName name="pn.3">#REF!</definedName>
    <definedName name="pn.4" localSheetId="7">#REF!</definedName>
    <definedName name="pn.4">#REF!</definedName>
    <definedName name="pn.5" localSheetId="7">#REF!</definedName>
    <definedName name="pn.5">#REF!</definedName>
    <definedName name="pner.15" localSheetId="7">#REF!</definedName>
    <definedName name="pner.15">#REF!</definedName>
    <definedName name="po" localSheetId="7" hidden="1">{#N/A,#N/A,FALSE,"DATA"}</definedName>
    <definedName name="po" localSheetId="4" hidden="1">{#N/A,#N/A,FALSE,"DATA"}</definedName>
    <definedName name="po" localSheetId="6" hidden="1">{#N/A,#N/A,FALSE,"DATA"}</definedName>
    <definedName name="po" localSheetId="8" hidden="1">{#N/A,#N/A,FALSE,"DATA"}</definedName>
    <definedName name="po" hidden="1">{#N/A,#N/A,FALSE,"DATA"}</definedName>
    <definedName name="pp" hidden="1">'[107]1106-M&amp;E'!#REF!</definedName>
    <definedName name="PPPM">'[108]NERACA LAJUR'!$A$1:$S$65536</definedName>
    <definedName name="prd" localSheetId="7">#REF!</definedName>
    <definedName name="prd">#REF!</definedName>
    <definedName name="_xlnm.Print_Area" localSheetId="7">'1.2 Konsolidasi LR Depo'!#REF!</definedName>
    <definedName name="_xlnm.Print_Area" localSheetId="1">'LAP PENJUALAN'!$O$7:$R$28</definedName>
    <definedName name="_xlnm.Print_Area" localSheetId="10">'REKAP GL'!$A$1:$H$46</definedName>
    <definedName name="_xlnm.Print_Area">#REF!</definedName>
    <definedName name="PRINT_AREA_MI" localSheetId="7">[24]WWb!#REF!</definedName>
    <definedName name="PRINT_AREA_MI">[24]WWb!#REF!</definedName>
    <definedName name="_xlnm.Print_Titles" localSheetId="7">#REF!</definedName>
    <definedName name="_xlnm.Print_Titles">#REF!</definedName>
    <definedName name="PRINT_TITLES_MI" localSheetId="7">#REF!</definedName>
    <definedName name="PRINT_TITLES_MI">#REF!</definedName>
    <definedName name="PRODUK" localSheetId="7">'[36]LAP MUTASI PRODUK'!$A$1:$M$65536</definedName>
    <definedName name="PRODUK">'[99]LAP MUTASI PRODUK'!$A:$L</definedName>
    <definedName name="Project" localSheetId="8" hidden="1">#REF!</definedName>
    <definedName name="Project" hidden="1">#REF!</definedName>
    <definedName name="ps">'[109]NERACA LAJUR'!$A:$S</definedName>
    <definedName name="PTNC">'[14]DON GIA'!$G$227</definedName>
    <definedName name="Q" localSheetId="7">[14]giathanh1!#REF!</definedName>
    <definedName name="Q">[14]giathanh1!#REF!</definedName>
    <definedName name="qqq" localSheetId="7">[110]WWb!#REF!</definedName>
    <definedName name="qqq">[110]WWb!#REF!</definedName>
    <definedName name="qqqqqqqqqqqqq" localSheetId="7" hidden="1">{#N/A,#N/A,FALSE,"DATA"}</definedName>
    <definedName name="qqqqqqqqqqqqq" localSheetId="4" hidden="1">{#N/A,#N/A,FALSE,"DATA"}</definedName>
    <definedName name="qqqqqqqqqqqqq" localSheetId="6" hidden="1">{#N/A,#N/A,FALSE,"DATA"}</definedName>
    <definedName name="qqqqqqqqqqqqq" localSheetId="8" hidden="1">{#N/A,#N/A,FALSE,"DATA"}</definedName>
    <definedName name="qqqqqqqqqqqqq" hidden="1">{#N/A,#N/A,FALSE,"DATA"}</definedName>
    <definedName name="Query9" localSheetId="7">#REF!</definedName>
    <definedName name="Query9">#REF!</definedName>
    <definedName name="R_K">"$'catatan Laporon'.$#REF!$#REF!"</definedName>
    <definedName name="ra11p" localSheetId="7">#REF!</definedName>
    <definedName name="ra11p">#REF!</definedName>
    <definedName name="ra13p" localSheetId="7">#REF!</definedName>
    <definedName name="ra13p">#REF!</definedName>
    <definedName name="rack1" localSheetId="7">'[14]THPDMoi  (2)'!#REF!</definedName>
    <definedName name="rack1">'[14]THPDMoi  (2)'!#REF!</definedName>
    <definedName name="rack2" localSheetId="7">'[14]THPDMoi  (2)'!#REF!</definedName>
    <definedName name="rack2">'[14]THPDMoi  (2)'!#REF!</definedName>
    <definedName name="rack3" localSheetId="7">'[14]THPDMoi  (2)'!#REF!</definedName>
    <definedName name="rack3">'[14]THPDMoi  (2)'!#REF!</definedName>
    <definedName name="rack4" localSheetId="7">'[14]THPDMoi  (2)'!#REF!</definedName>
    <definedName name="rack4">'[14]THPDMoi  (2)'!#REF!</definedName>
    <definedName name="RADIT">'[111]LAP PENJUALAN'!$B$1:$I$65536</definedName>
    <definedName name="rara">'[112]LAP PENJUALAN'!$B$1:$I$65536</definedName>
    <definedName name="RASIO" localSheetId="7" hidden="1">{"'TT'!$A$1:$AH$53"}</definedName>
    <definedName name="RASIO" localSheetId="4" hidden="1">{"'TT'!$A$1:$AH$53"}</definedName>
    <definedName name="RASIO" localSheetId="6" hidden="1">{"'TT'!$A$1:$AH$53"}</definedName>
    <definedName name="RASIO" localSheetId="8" hidden="1">{"'TT'!$A$1:$AH$53"}</definedName>
    <definedName name="RASIO" hidden="1">{"'TT'!$A$1:$AH$53"}</definedName>
    <definedName name="re" localSheetId="7" hidden="1">{#N/A,#N/A,FALSE,"DATA"}</definedName>
    <definedName name="re" localSheetId="4" hidden="1">{#N/A,#N/A,FALSE,"DATA"}</definedName>
    <definedName name="re" localSheetId="6" hidden="1">{#N/A,#N/A,FALSE,"DATA"}</definedName>
    <definedName name="re" localSheetId="8" hidden="1">{#N/A,#N/A,FALSE,"DATA"}</definedName>
    <definedName name="re" hidden="1">{#N/A,#N/A,FALSE,"DATA"}</definedName>
    <definedName name="REKAP" localSheetId="7">#REF!</definedName>
    <definedName name="REKAP">#REF!</definedName>
    <definedName name="rekapgl" localSheetId="7">'[36]REKAP GL'!$B$1:$H$65536</definedName>
    <definedName name="rekapgl" localSheetId="14">'[41]REKAP GL'!$B:$H</definedName>
    <definedName name="rekapgl" localSheetId="5">'[41]REKAP GL'!$B:$H</definedName>
    <definedName name="rekapgl" localSheetId="13">'[41]REKAP GL'!$B:$H</definedName>
    <definedName name="rekapgl" localSheetId="1">'[42]REKAP GL'!$B:$H</definedName>
    <definedName name="rekapgl" localSheetId="10">'REKAP GL'!$B:$H</definedName>
    <definedName name="rekapgl">'[99]REKAP GL'!$B:$H</definedName>
    <definedName name="REKON" localSheetId="7">'[12]RINCI TRF'!#REF!</definedName>
    <definedName name="REKON">'[12]RINCI TRF'!#REF!</definedName>
    <definedName name="rela" localSheetId="7" hidden="1">{#N/A,#N/A,FALSE,"DATA"}</definedName>
    <definedName name="rela" localSheetId="4" hidden="1">{#N/A,#N/A,FALSE,"DATA"}</definedName>
    <definedName name="rela" localSheetId="6" hidden="1">{#N/A,#N/A,FALSE,"DATA"}</definedName>
    <definedName name="rela" localSheetId="8" hidden="1">{#N/A,#N/A,FALSE,"DATA"}</definedName>
    <definedName name="rela" hidden="1">{#N/A,#N/A,FALSE,"DATA"}</definedName>
    <definedName name="related" localSheetId="7" hidden="1">{#N/A,#N/A,FALSE,"DATA"}</definedName>
    <definedName name="related" localSheetId="4" hidden="1">{#N/A,#N/A,FALSE,"DATA"}</definedName>
    <definedName name="related" localSheetId="6" hidden="1">{#N/A,#N/A,FALSE,"DATA"}</definedName>
    <definedName name="related" localSheetId="8" hidden="1">{#N/A,#N/A,FALSE,"DATA"}</definedName>
    <definedName name="related" hidden="1">{#N/A,#N/A,FALSE,"DATA"}</definedName>
    <definedName name="reni">'[79]LAP PENJUALAN'!$B$1:$I$65536</definedName>
    <definedName name="RIA">[28]COGS!$B$1:$AF$65536</definedName>
    <definedName name="RIRI">'[28]LAP PENJUALAN'!$B$1:$I$65536</definedName>
    <definedName name="RITA">'[85]LAP PENJUALAN'!$B$1:$I$65536</definedName>
    <definedName name="RK_BAT">[40]Sheet2!$E$2:$F$35</definedName>
    <definedName name="RKP" localSheetId="7">#REF!</definedName>
    <definedName name="RKP">#REF!</definedName>
    <definedName name="rl" localSheetId="7">'1.2 Konsolidasi LR Depo'!$C:$AH</definedName>
    <definedName name="rl">'[113]RL PERDEPO'!$C$1:$X$65536</definedName>
    <definedName name="S">[49]COGS!$B$1:$AE$65536</definedName>
    <definedName name="SADF">[114]PRODUK!$A:$A</definedName>
    <definedName name="SAFA">'[115]LAP PENJUALAN'!$B$1:$I$65536</definedName>
    <definedName name="SALE">'[36]LAP PENJUALAN'!$B$1:$I$65536</definedName>
    <definedName name="SALIM">[59]COGS!$B$1:$AF$65536</definedName>
    <definedName name="SAPBEXrevision" hidden="1">1</definedName>
    <definedName name="SAPBEXsysID" hidden="1">"BWP"</definedName>
    <definedName name="SAPBEXwbID" hidden="1">"3ZO704Y1J4RGLW8B4ZMVE1PAG"</definedName>
    <definedName name="sd" localSheetId="7">[31]COGS!$B$1:$AF$65536</definedName>
    <definedName name="SD">[116]COGS!$B:$AI</definedName>
    <definedName name="sd3p" localSheetId="7">'[14]lam-moi'!#REF!</definedName>
    <definedName name="sd3p">'[14]lam-moi'!#REF!</definedName>
    <definedName name="SDHK">'[117]LAP PENJUALAN'!$B$1:$I$65536</definedName>
    <definedName name="SDMONG" localSheetId="7">#REF!</definedName>
    <definedName name="SDMONG">#REF!</definedName>
    <definedName name="SDS">[118]COGS!$B$1:$AF$65536</definedName>
    <definedName name="SDV">'[119]NERACA LAJUR'!$A$1:$S$65536</definedName>
    <definedName name="sed" localSheetId="7">#REF!</definedName>
    <definedName name="sed">#REF!</definedName>
    <definedName name="sel">CELL("filename")&amp;"   ~~   "&amp;TEXT(NOW(),"[$-409]dddd, dd-mmm-yyyy   &lt;hh:mm&gt; ")</definedName>
    <definedName name="SERIBUOKE">'[120]SO PERBLN'!$AJ$2:$AW$190</definedName>
    <definedName name="SFS">'[32]NERACA LAJUR'!$A$1:$S$65536</definedName>
    <definedName name="sgnc" localSheetId="7">[14]gtrinh!#REF!</definedName>
    <definedName name="sgnc">[14]gtrinh!#REF!</definedName>
    <definedName name="sgvl" localSheetId="7">[14]gtrinh!#REF!</definedName>
    <definedName name="sgvl">[14]gtrinh!#REF!</definedName>
    <definedName name="sht" localSheetId="7">'[14]THPDMoi  (2)'!#REF!</definedName>
    <definedName name="sht">'[14]THPDMoi  (2)'!#REF!</definedName>
    <definedName name="sht3p" localSheetId="7">'[14]lam-moi'!#REF!</definedName>
    <definedName name="sht3p">'[14]lam-moi'!#REF!</definedName>
    <definedName name="SIP" localSheetId="7">#REF!</definedName>
    <definedName name="SIP">#REF!</definedName>
    <definedName name="SL_CRD" localSheetId="7">#REF!</definedName>
    <definedName name="SL_CRD">#REF!</definedName>
    <definedName name="SL_CRS" localSheetId="7">#REF!</definedName>
    <definedName name="SL_CRS">#REF!</definedName>
    <definedName name="SL_CS" localSheetId="7">#REF!</definedName>
    <definedName name="SL_CS">#REF!</definedName>
    <definedName name="SL_DD" localSheetId="7">#REF!</definedName>
    <definedName name="SL_DD">#REF!</definedName>
    <definedName name="soc3p" localSheetId="7">#REF!</definedName>
    <definedName name="soc3p">#REF!</definedName>
    <definedName name="SOUPDATE">'[120]SO PERBLN'!$C$2:$AH$190</definedName>
    <definedName name="spk1p" localSheetId="7">'[14]#REF'!#REF!</definedName>
    <definedName name="spk1p">'[14]#REF'!#REF!</definedName>
    <definedName name="spk3p" localSheetId="7">'[14]lam-moi'!#REF!</definedName>
    <definedName name="spk3p">'[14]lam-moi'!#REF!</definedName>
    <definedName name="ssssssssss" localSheetId="7">#REF!</definedName>
    <definedName name="ssssssssss">#REF!</definedName>
    <definedName name="st3p" localSheetId="7">'[14]lam-moi'!#REF!</definedName>
    <definedName name="st3p">'[14]lam-moi'!#REF!</definedName>
    <definedName name="STATUS1" localSheetId="7">#REF!</definedName>
    <definedName name="STATUS1">#REF!</definedName>
    <definedName name="STATUS10" localSheetId="7">#REF!</definedName>
    <definedName name="STATUS10">#REF!</definedName>
    <definedName name="STATUS11" localSheetId="7">#REF!</definedName>
    <definedName name="STATUS11">#REF!</definedName>
    <definedName name="STATUS12" localSheetId="7">#REF!</definedName>
    <definedName name="STATUS12">#REF!</definedName>
    <definedName name="STATUS2" localSheetId="7">#REF!</definedName>
    <definedName name="STATUS2">#REF!</definedName>
    <definedName name="STATUS3" localSheetId="7">#REF!</definedName>
    <definedName name="STATUS3">#REF!</definedName>
    <definedName name="STATUS4" localSheetId="7">#REF!</definedName>
    <definedName name="STATUS4">#REF!</definedName>
    <definedName name="STATUS5" localSheetId="7">#REF!</definedName>
    <definedName name="STATUS5">#REF!</definedName>
    <definedName name="STATUS6" localSheetId="7">#REF!</definedName>
    <definedName name="STATUS6">#REF!</definedName>
    <definedName name="STATUS7" localSheetId="7">#REF!</definedName>
    <definedName name="STATUS7">#REF!</definedName>
    <definedName name="STATUS8" localSheetId="7">#REF!</definedName>
    <definedName name="STATUS8">#REF!</definedName>
    <definedName name="STATUS9" localSheetId="7">#REF!</definedName>
    <definedName name="STATUS9">#REF!</definedName>
    <definedName name="STATUSLALU" localSheetId="7">#REF!</definedName>
    <definedName name="STATUSLALU">#REF!</definedName>
    <definedName name="SUPL" localSheetId="7">[46]KKP!#REF!</definedName>
    <definedName name="SUPL">[46]KKP!#REF!</definedName>
    <definedName name="SUSI">'[76]LAP PENJUALAN'!$B$1:$I$65536</definedName>
    <definedName name="SWPRLT" localSheetId="7">#REF!</definedName>
    <definedName name="SWPRLT">#REF!</definedName>
    <definedName name="sws">[94]HARGA!$B$94:$K$147</definedName>
    <definedName name="t101p" localSheetId="7">#REF!</definedName>
    <definedName name="t101p">#REF!</definedName>
    <definedName name="t103p" localSheetId="7">#REF!</definedName>
    <definedName name="t103p">#REF!</definedName>
    <definedName name="t105mnc" localSheetId="7">'[14]thao-go'!#REF!</definedName>
    <definedName name="t105mnc">'[14]thao-go'!#REF!</definedName>
    <definedName name="t10m" localSheetId="7">'[14]lam-moi'!#REF!</definedName>
    <definedName name="t10m">'[14]lam-moi'!#REF!</definedName>
    <definedName name="t10nc" localSheetId="7">'[14]lam-moi'!#REF!</definedName>
    <definedName name="t10nc">'[14]lam-moi'!#REF!</definedName>
    <definedName name="t10nc1p" localSheetId="7">#REF!</definedName>
    <definedName name="t10nc1p">#REF!</definedName>
    <definedName name="t10ncm" localSheetId="7">'[14]lam-moi'!#REF!</definedName>
    <definedName name="t10ncm">'[14]lam-moi'!#REF!</definedName>
    <definedName name="t10vl" localSheetId="7">'[14]lam-moi'!#REF!</definedName>
    <definedName name="t10vl">'[14]lam-moi'!#REF!</definedName>
    <definedName name="t10vl1p" localSheetId="7">#REF!</definedName>
    <definedName name="t10vl1p">#REF!</definedName>
    <definedName name="t121p" localSheetId="7">#REF!</definedName>
    <definedName name="t121p">#REF!</definedName>
    <definedName name="t123p" localSheetId="7">#REF!</definedName>
    <definedName name="t123p">#REF!</definedName>
    <definedName name="t12m" localSheetId="7">'[14]lam-moi'!#REF!</definedName>
    <definedName name="t12m">'[14]lam-moi'!#REF!</definedName>
    <definedName name="t12mnc" localSheetId="7">'[14]thao-go'!#REF!</definedName>
    <definedName name="t12mnc">'[14]thao-go'!#REF!</definedName>
    <definedName name="t12nc" localSheetId="7">'[14]lam-moi'!#REF!</definedName>
    <definedName name="t12nc">'[14]lam-moi'!#REF!</definedName>
    <definedName name="t12nc3p">'[14]CHITIET VL-NC'!$G$38</definedName>
    <definedName name="t12ncm" localSheetId="7">'[14]lam-moi'!#REF!</definedName>
    <definedName name="t12ncm">'[14]lam-moi'!#REF!</definedName>
    <definedName name="t12vl" localSheetId="7">'[14]lam-moi'!#REF!</definedName>
    <definedName name="t12vl">'[14]lam-moi'!#REF!</definedName>
    <definedName name="t12vl3p">'[14]CHITIET VL-NC'!$G$34</definedName>
    <definedName name="t141p" localSheetId="7">#REF!</definedName>
    <definedName name="t141p">#REF!</definedName>
    <definedName name="t143p" localSheetId="7">#REF!</definedName>
    <definedName name="t143p">#REF!</definedName>
    <definedName name="t14m" localSheetId="7">'[14]lam-moi'!#REF!</definedName>
    <definedName name="t14m">'[14]lam-moi'!#REF!</definedName>
    <definedName name="t14mnc" localSheetId="7">'[14]thao-go'!#REF!</definedName>
    <definedName name="t14mnc">'[14]thao-go'!#REF!</definedName>
    <definedName name="t14nc" localSheetId="7">'[14]lam-moi'!#REF!</definedName>
    <definedName name="t14nc">'[14]lam-moi'!#REF!</definedName>
    <definedName name="t14nc3p" localSheetId="7">#REF!</definedName>
    <definedName name="t14nc3p">#REF!</definedName>
    <definedName name="t14ncm" localSheetId="7">'[14]lam-moi'!#REF!</definedName>
    <definedName name="t14ncm">'[14]lam-moi'!#REF!</definedName>
    <definedName name="T14vc" localSheetId="7">'[14]CHITIET VL-NC-TT -1p'!#REF!</definedName>
    <definedName name="T14vc">'[14]CHITIET VL-NC-TT -1p'!#REF!</definedName>
    <definedName name="t14vl" localSheetId="7">'[14]lam-moi'!#REF!</definedName>
    <definedName name="t14vl">'[14]lam-moi'!#REF!</definedName>
    <definedName name="t14vl3p" localSheetId="7">#REF!</definedName>
    <definedName name="t14vl3p">#REF!</definedName>
    <definedName name="T203P" localSheetId="7">[14]VC!#REF!</definedName>
    <definedName name="T203P">[14]VC!#REF!</definedName>
    <definedName name="t20m" localSheetId="7">'[14]lam-moi'!#REF!</definedName>
    <definedName name="t20m">'[14]lam-moi'!#REF!</definedName>
    <definedName name="t20ncm" localSheetId="7">'[14]lam-moi'!#REF!</definedName>
    <definedName name="t20ncm">'[14]lam-moi'!#REF!</definedName>
    <definedName name="t7m" localSheetId="7">'[14]THPDMoi  (2)'!#REF!</definedName>
    <definedName name="t7m">'[14]THPDMoi  (2)'!#REF!</definedName>
    <definedName name="t7nc" localSheetId="7">'[14]lam-moi'!#REF!</definedName>
    <definedName name="t7nc">'[14]lam-moi'!#REF!</definedName>
    <definedName name="t7vl" localSheetId="7">'[14]lam-moi'!#REF!</definedName>
    <definedName name="t7vl">'[14]lam-moi'!#REF!</definedName>
    <definedName name="t84mnc" localSheetId="7">'[14]thao-go'!#REF!</definedName>
    <definedName name="t84mnc">'[14]thao-go'!#REF!</definedName>
    <definedName name="t8m" localSheetId="7">'[14]THPDMoi  (2)'!#REF!</definedName>
    <definedName name="t8m">'[14]THPDMoi  (2)'!#REF!</definedName>
    <definedName name="t8nc" localSheetId="7">'[14]lam-moi'!#REF!</definedName>
    <definedName name="t8nc">'[14]lam-moi'!#REF!</definedName>
    <definedName name="t8vl" localSheetId="7">'[14]lam-moi'!#REF!</definedName>
    <definedName name="t8vl">'[14]lam-moi'!#REF!</definedName>
    <definedName name="tbdd1p" localSheetId="7">'[14]lam-moi'!#REF!</definedName>
    <definedName name="tbdd1p">'[14]lam-moi'!#REF!</definedName>
    <definedName name="tbdd3p" localSheetId="7">'[14]lam-moi'!#REF!</definedName>
    <definedName name="tbdd3p">'[14]lam-moi'!#REF!</definedName>
    <definedName name="tbddsdl" localSheetId="7">'[14]lam-moi'!#REF!</definedName>
    <definedName name="tbddsdl">'[14]lam-moi'!#REF!</definedName>
    <definedName name="TBI" localSheetId="7">'[14]TH XL'!#REF!</definedName>
    <definedName name="TBI">'[14]TH XL'!#REF!</definedName>
    <definedName name="tbtr" localSheetId="7">'[14]TH XL'!#REF!</definedName>
    <definedName name="tbtr">'[14]TH XL'!#REF!</definedName>
    <definedName name="tbtram" localSheetId="7">#REF!</definedName>
    <definedName name="tbtram">#REF!</definedName>
    <definedName name="TC" localSheetId="7">#REF!</definedName>
    <definedName name="TC">#REF!</definedName>
    <definedName name="TC_NHANH1" localSheetId="7">#REF!</definedName>
    <definedName name="TC_NHANH1">#REF!</definedName>
    <definedName name="tcxxnc" localSheetId="7">'[14]thao-go'!#REF!</definedName>
    <definedName name="tcxxnc">'[14]thao-go'!#REF!</definedName>
    <definedName name="td" localSheetId="7">'[14]THPDMoi  (2)'!#REF!</definedName>
    <definedName name="td">'[14]THPDMoi  (2)'!#REF!</definedName>
    <definedName name="td10vl" localSheetId="7">'[14]#REF'!#REF!</definedName>
    <definedName name="td10vl">'[14]#REF'!#REF!</definedName>
    <definedName name="td12nc" localSheetId="7">'[14]#REF'!#REF!</definedName>
    <definedName name="td12nc">'[14]#REF'!#REF!</definedName>
    <definedName name="td1cnc" localSheetId="7">'[14]lam-moi'!#REF!</definedName>
    <definedName name="td1cnc">'[14]lam-moi'!#REF!</definedName>
    <definedName name="td1cvl" localSheetId="7">'[14]lam-moi'!#REF!</definedName>
    <definedName name="td1cvl">'[14]lam-moi'!#REF!</definedName>
    <definedName name="td1p" localSheetId="7">#REF!</definedName>
    <definedName name="td1p">#REF!</definedName>
    <definedName name="TD1pnc" localSheetId="7">'[14]CHITIET VL-NC-TT -1p'!#REF!</definedName>
    <definedName name="TD1pnc">'[14]CHITIET VL-NC-TT -1p'!#REF!</definedName>
    <definedName name="TD1pvl" localSheetId="7">'[14]CHITIET VL-NC-TT -1p'!#REF!</definedName>
    <definedName name="TD1pvl">'[14]CHITIET VL-NC-TT -1p'!#REF!</definedName>
    <definedName name="td3p" localSheetId="7">#REF!</definedName>
    <definedName name="td3p">#REF!</definedName>
    <definedName name="tdc84nc" localSheetId="7">'[14]thao-go'!#REF!</definedName>
    <definedName name="tdc84nc">'[14]thao-go'!#REF!</definedName>
    <definedName name="tdcnc" localSheetId="7">'[14]thao-go'!#REF!</definedName>
    <definedName name="tdcnc">'[14]thao-go'!#REF!</definedName>
    <definedName name="tdgnc" localSheetId="7">'[14]lam-moi'!#REF!</definedName>
    <definedName name="tdgnc">'[14]lam-moi'!#REF!</definedName>
    <definedName name="tdgvl" localSheetId="7">'[14]lam-moi'!#REF!</definedName>
    <definedName name="tdgvl">'[14]lam-moi'!#REF!</definedName>
    <definedName name="tdhtnc" localSheetId="7">'[14]lam-moi'!#REF!</definedName>
    <definedName name="tdhtnc">'[14]lam-moi'!#REF!</definedName>
    <definedName name="tdhtvl" localSheetId="7">'[14]lam-moi'!#REF!</definedName>
    <definedName name="tdhtvl">'[14]lam-moi'!#REF!</definedName>
    <definedName name="tdnc" localSheetId="7">[14]gtrinh!#REF!</definedName>
    <definedName name="tdnc">[14]gtrinh!#REF!</definedName>
    <definedName name="tdnc1p" localSheetId="7">#REF!</definedName>
    <definedName name="tdnc1p">#REF!</definedName>
    <definedName name="tdnc3p">'[14]CHITIET VL-NC'!$G$28</definedName>
    <definedName name="tdt1pnc" localSheetId="7">[14]gtrinh!#REF!</definedName>
    <definedName name="tdt1pnc">[14]gtrinh!#REF!</definedName>
    <definedName name="tdt1pvl" localSheetId="7">[14]gtrinh!#REF!</definedName>
    <definedName name="tdt1pvl">[14]gtrinh!#REF!</definedName>
    <definedName name="tdt2cnc" localSheetId="7">'[14]lam-moi'!#REF!</definedName>
    <definedName name="tdt2cnc">'[14]lam-moi'!#REF!</definedName>
    <definedName name="tdt2cvl" localSheetId="7">[14]chitiet!#REF!</definedName>
    <definedName name="tdt2cvl">[14]chitiet!#REF!</definedName>
    <definedName name="tdtr2cnc" localSheetId="7">#REF!</definedName>
    <definedName name="tdtr2cnc">#REF!</definedName>
    <definedName name="tdtr2cvl" localSheetId="7">#REF!</definedName>
    <definedName name="tdtr2cvl">#REF!</definedName>
    <definedName name="tdtrnc" localSheetId="7">[14]gtrinh!#REF!</definedName>
    <definedName name="tdtrnc">[14]gtrinh!#REF!</definedName>
    <definedName name="tdtrvl" localSheetId="7">[14]gtrinh!#REF!</definedName>
    <definedName name="tdtrvl">[14]gtrinh!#REF!</definedName>
    <definedName name="tdvl" localSheetId="7">[14]gtrinh!#REF!</definedName>
    <definedName name="tdvl">[14]gtrinh!#REF!</definedName>
    <definedName name="tdvl1p" localSheetId="7">#REF!</definedName>
    <definedName name="tdvl1p">#REF!</definedName>
    <definedName name="tdvl3p">'[14]CHITIET VL-NC'!$G$23</definedName>
    <definedName name="tens" localSheetId="7">{"";"";"Twenty";"Thirty";"Forty";"Fifty";"Sixty";"Seventy";"Eighty";"Ninety"}</definedName>
    <definedName name="tens" localSheetId="4">{"";"";"Twenty";"Thirty";"Forty";"Fifty";"Sixty";"Seventy";"Eighty";"Ninety"}</definedName>
    <definedName name="tens" localSheetId="6">{"";"";"Twenty";"Thirty";"Forty";"Fifty";"Sixty";"Seventy";"Eighty";"Ninety"}</definedName>
    <definedName name="tens">{"";"";"Twenty";"Thirty";"Forty";"Fifty";"Sixty";"Seventy";"Eighty";"Ninety"}</definedName>
    <definedName name="TES" localSheetId="8" hidden="1">#REF!</definedName>
    <definedName name="TES" hidden="1">#REF!</definedName>
    <definedName name="Test" localSheetId="7" hidden="1">{#N/A,#N/A,FALSE,"DATA"}</definedName>
    <definedName name="Test" localSheetId="4" hidden="1">{#N/A,#N/A,FALSE,"DATA"}</definedName>
    <definedName name="Test" localSheetId="6" hidden="1">{#N/A,#N/A,FALSE,"DATA"}</definedName>
    <definedName name="Test" localSheetId="8" hidden="1">{#N/A,#N/A,FALSE,"DATA"}</definedName>
    <definedName name="Test" hidden="1">{#N/A,#N/A,FALSE,"DATA"}</definedName>
    <definedName name="th3x15" localSheetId="7">[14]giathanh1!#REF!</definedName>
    <definedName name="th3x15">[14]giathanh1!#REF!</definedName>
    <definedName name="ThanhXuan110" localSheetId="7">'[121]KH-Q1,Q2,01'!#REF!</definedName>
    <definedName name="ThanhXuan110">'[121]KH-Q1,Q2,01'!#REF!</definedName>
    <definedName name="THGO1pnc" localSheetId="7">#REF!</definedName>
    <definedName name="THGO1pnc">#REF!</definedName>
    <definedName name="thht" localSheetId="7">#REF!</definedName>
    <definedName name="thht">#REF!</definedName>
    <definedName name="THKP160" localSheetId="7">'[14]dongia (2)'!#REF!</definedName>
    <definedName name="THKP160">'[14]dongia (2)'!#REF!</definedName>
    <definedName name="thkp3" localSheetId="7">#REF!</definedName>
    <definedName name="thkp3">#REF!</definedName>
    <definedName name="thtr15" localSheetId="7">[14]giathanh1!#REF!</definedName>
    <definedName name="thtr15">[14]giathanh1!#REF!</definedName>
    <definedName name="thtt" localSheetId="7">#REF!</definedName>
    <definedName name="thtt">#REF!</definedName>
    <definedName name="Tiepdia">[14]Tiepdia!$1:$1048576</definedName>
    <definedName name="TIPEL" localSheetId="7">#REF!</definedName>
    <definedName name="TIPEL">#REF!</definedName>
    <definedName name="TISJUNI" localSheetId="7">[17]TIS!$B$6:$K$550</definedName>
    <definedName name="TISJUNI">[18]TIS!$B$6:$K$550</definedName>
    <definedName name="TITI">'[53]LAP PENJUALAN'!$B$1:$I$65536</definedName>
    <definedName name="TLAC120" localSheetId="7">#REF!</definedName>
    <definedName name="TLAC120">#REF!</definedName>
    <definedName name="TLAC35" localSheetId="7">#REF!</definedName>
    <definedName name="TLAC35">#REF!</definedName>
    <definedName name="TLAC50" localSheetId="7">#REF!</definedName>
    <definedName name="TLAC50">#REF!</definedName>
    <definedName name="TLAC70" localSheetId="7">#REF!</definedName>
    <definedName name="TLAC70">#REF!</definedName>
    <definedName name="TLAC95" localSheetId="7">#REF!</definedName>
    <definedName name="TLAC95">#REF!</definedName>
    <definedName name="tlp" localSheetId="7">#REF!</definedName>
    <definedName name="tlp">#REF!</definedName>
    <definedName name="tn1pinnc" localSheetId="7">'[14]thao-go'!#REF!</definedName>
    <definedName name="tn1pinnc">'[14]thao-go'!#REF!</definedName>
    <definedName name="tn2mhnnc" localSheetId="7">'[14]thao-go'!#REF!</definedName>
    <definedName name="tn2mhnnc">'[14]thao-go'!#REF!</definedName>
    <definedName name="TNCM" localSheetId="7">'[14]CHITIET VL-NC-TT-3p'!#REF!</definedName>
    <definedName name="TNCM">'[14]CHITIET VL-NC-TT-3p'!#REF!</definedName>
    <definedName name="tnhnnc" localSheetId="7">'[14]thao-go'!#REF!</definedName>
    <definedName name="tnhnnc">'[14]thao-go'!#REF!</definedName>
    <definedName name="tnignc" localSheetId="7">'[14]thao-go'!#REF!</definedName>
    <definedName name="tnignc">'[14]thao-go'!#REF!</definedName>
    <definedName name="tnin190nc" localSheetId="7">'[14]thao-go'!#REF!</definedName>
    <definedName name="tnin190nc">'[14]thao-go'!#REF!</definedName>
    <definedName name="tnlnc" localSheetId="7">'[14]thao-go'!#REF!</definedName>
    <definedName name="tnlnc">'[14]thao-go'!#REF!</definedName>
    <definedName name="tnnnc" localSheetId="7">'[14]thao-go'!#REF!</definedName>
    <definedName name="tnnnc">'[14]thao-go'!#REF!</definedName>
    <definedName name="tol" localSheetId="7">#REF!</definedName>
    <definedName name="tol">#REF!</definedName>
    <definedName name="TR15HT" localSheetId="7">'[14]TONGKE-HT'!#REF!</definedName>
    <definedName name="TR15HT">'[14]TONGKE-HT'!#REF!</definedName>
    <definedName name="TR16HT" localSheetId="7">'[14]TONGKE-HT'!#REF!</definedName>
    <definedName name="TR16HT">'[14]TONGKE-HT'!#REF!</definedName>
    <definedName name="TR19HT" localSheetId="7">'[14]TONGKE-HT'!#REF!</definedName>
    <definedName name="TR19HT">'[14]TONGKE-HT'!#REF!</definedName>
    <definedName name="tr1x15" localSheetId="7">[14]giathanh1!#REF!</definedName>
    <definedName name="tr1x15">[14]giathanh1!#REF!</definedName>
    <definedName name="TR20HT" localSheetId="7">'[14]TONGKE-HT'!#REF!</definedName>
    <definedName name="TR20HT">'[14]TONGKE-HT'!#REF!</definedName>
    <definedName name="tr3x100" localSheetId="7">'[14]dongia (2)'!#REF!</definedName>
    <definedName name="tr3x100">'[14]dongia (2)'!#REF!</definedName>
    <definedName name="tram100" localSheetId="7">'[14]dongia (2)'!#REF!</definedName>
    <definedName name="tram100">'[14]dongia (2)'!#REF!</definedName>
    <definedName name="tram1x25" localSheetId="7">'[14]dongia (2)'!#REF!</definedName>
    <definedName name="tram1x25">'[14]dongia (2)'!#REF!</definedName>
    <definedName name="transportir">'[122]Register CO Week 51'!$BK$5:$BK$15</definedName>
    <definedName name="tru10mtc" localSheetId="7">'[14]t-h HA THE'!#REF!</definedName>
    <definedName name="tru10mtc">'[14]t-h HA THE'!#REF!</definedName>
    <definedName name="tru8mtc" localSheetId="7">'[14]t-h HA THE'!#REF!</definedName>
    <definedName name="tru8mtc">'[14]t-h HA THE'!#REF!</definedName>
    <definedName name="TT_1P" localSheetId="7">#REF!</definedName>
    <definedName name="TT_1P">#REF!</definedName>
    <definedName name="TT_3p" localSheetId="7">#REF!</definedName>
    <definedName name="TT_3p">#REF!</definedName>
    <definedName name="tt1pnc" localSheetId="7">'[14]lam-moi'!#REF!</definedName>
    <definedName name="tt1pnc">'[14]lam-moi'!#REF!</definedName>
    <definedName name="tt1pvl" localSheetId="7">'[14]lam-moi'!#REF!</definedName>
    <definedName name="tt1pvl">'[14]lam-moi'!#REF!</definedName>
    <definedName name="tt3pnc" localSheetId="7">'[14]lam-moi'!#REF!</definedName>
    <definedName name="tt3pnc">'[14]lam-moi'!#REF!</definedName>
    <definedName name="tt3pvl" localSheetId="7">'[14]lam-moi'!#REF!</definedName>
    <definedName name="tt3pvl">'[14]lam-moi'!#REF!</definedName>
    <definedName name="TTDD">[14]TDTKP!$E$44+[14]TDTKP!$F$44+[14]TDTKP!$G$44</definedName>
    <definedName name="TTDD3P" localSheetId="7">[14]TDTKP1!#REF!</definedName>
    <definedName name="TTDD3P">[14]TDTKP1!#REF!</definedName>
    <definedName name="TTDDCT3p" localSheetId="7">[14]TDTKP1!#REF!</definedName>
    <definedName name="TTDDCT3p">[14]TDTKP1!#REF!</definedName>
    <definedName name="TTK3p">'[14]TONGKE3p '!$C$295</definedName>
    <definedName name="ttronmk" localSheetId="7">#REF!</definedName>
    <definedName name="ttronmk">#REF!</definedName>
    <definedName name="tunai" localSheetId="7">[17]COGS!$V$8:$AC$23</definedName>
    <definedName name="tunai">[18]COGS!$V$8:$AC$23</definedName>
    <definedName name="tv75nc" localSheetId="7">#REF!</definedName>
    <definedName name="tv75nc">#REF!</definedName>
    <definedName name="tv75vl" localSheetId="7">#REF!</definedName>
    <definedName name="tv75vl">#REF!</definedName>
    <definedName name="tx1pignc" localSheetId="7">'[14]thao-go'!#REF!</definedName>
    <definedName name="tx1pignc">'[14]thao-go'!#REF!</definedName>
    <definedName name="tx1pindnc" localSheetId="7">'[14]thao-go'!#REF!</definedName>
    <definedName name="tx1pindnc">'[14]thao-go'!#REF!</definedName>
    <definedName name="tx1pingnc" localSheetId="7">'[14]thao-go'!#REF!</definedName>
    <definedName name="tx1pingnc">'[14]thao-go'!#REF!</definedName>
    <definedName name="tx1pintnc" localSheetId="7">'[14]thao-go'!#REF!</definedName>
    <definedName name="tx1pintnc">'[14]thao-go'!#REF!</definedName>
    <definedName name="tx1pitnc" localSheetId="7">'[14]thao-go'!#REF!</definedName>
    <definedName name="tx1pitnc">'[14]thao-go'!#REF!</definedName>
    <definedName name="tx2mhnnc" localSheetId="7">'[14]thao-go'!#REF!</definedName>
    <definedName name="tx2mhnnc">'[14]thao-go'!#REF!</definedName>
    <definedName name="tx2mitnc" localSheetId="7">'[14]thao-go'!#REF!</definedName>
    <definedName name="tx2mitnc">'[14]thao-go'!#REF!</definedName>
    <definedName name="txhnnc" localSheetId="7">'[14]thao-go'!#REF!</definedName>
    <definedName name="txhnnc">'[14]thao-go'!#REF!</definedName>
    <definedName name="txig1nc" localSheetId="7">'[14]thao-go'!#REF!</definedName>
    <definedName name="txig1nc">'[14]thao-go'!#REF!</definedName>
    <definedName name="txin190nc" localSheetId="7">'[14]thao-go'!#REF!</definedName>
    <definedName name="txin190nc">'[14]thao-go'!#REF!</definedName>
    <definedName name="txinnc" localSheetId="7">'[14]thao-go'!#REF!</definedName>
    <definedName name="txinnc">'[14]thao-go'!#REF!</definedName>
    <definedName name="txit1nc" localSheetId="7">'[14]thao-go'!#REF!</definedName>
    <definedName name="txit1nc">'[14]thao-go'!#REF!</definedName>
    <definedName name="ty" localSheetId="7" hidden="1">{#N/A,#N/A,FALSE,"DATA"}</definedName>
    <definedName name="ty" localSheetId="4" hidden="1">{#N/A,#N/A,FALSE,"DATA"}</definedName>
    <definedName name="ty" localSheetId="6" hidden="1">{#N/A,#N/A,FALSE,"DATA"}</definedName>
    <definedName name="ty" localSheetId="8" hidden="1">{#N/A,#N/A,FALSE,"DATA"}</definedName>
    <definedName name="ty" hidden="1">{#N/A,#N/A,FALSE,"DATA"}</definedName>
    <definedName name="TYPE" localSheetId="7">#REF!</definedName>
    <definedName name="TYPE">#REF!</definedName>
    <definedName name="U" localSheetId="7" hidden="1">{#N/A,#N/A,FALSE,"DATA"}</definedName>
    <definedName name="U" localSheetId="4" hidden="1">{#N/A,#N/A,FALSE,"DATA"}</definedName>
    <definedName name="U" localSheetId="6" hidden="1">{#N/A,#N/A,FALSE,"DATA"}</definedName>
    <definedName name="U" localSheetId="8" hidden="1">{#N/A,#N/A,FALSE,"DATA"}</definedName>
    <definedName name="U" hidden="1">{#N/A,#N/A,FALSE,"DATA"}</definedName>
    <definedName name="ui" localSheetId="7" hidden="1">{#N/A,#N/A,FALSE,"DATA"}</definedName>
    <definedName name="ui" localSheetId="4" hidden="1">{#N/A,#N/A,FALSE,"DATA"}</definedName>
    <definedName name="ui" localSheetId="6" hidden="1">{#N/A,#N/A,FALSE,"DATA"}</definedName>
    <definedName name="ui" localSheetId="8" hidden="1">{#N/A,#N/A,FALSE,"DATA"}</definedName>
    <definedName name="ui" hidden="1">{#N/A,#N/A,FALSE,"DATA"}</definedName>
    <definedName name="UM" localSheetId="7">#REF!</definedName>
    <definedName name="UM">#REF!</definedName>
    <definedName name="UPAH1" localSheetId="7">#REF!</definedName>
    <definedName name="UPAH1">#REF!</definedName>
    <definedName name="UPAH10" localSheetId="7">#REF!</definedName>
    <definedName name="UPAH10">#REF!</definedName>
    <definedName name="UPAH11" localSheetId="7">#REF!</definedName>
    <definedName name="UPAH11">#REF!</definedName>
    <definedName name="UPAH12" localSheetId="7">#REF!</definedName>
    <definedName name="UPAH12">#REF!</definedName>
    <definedName name="UPAH2" localSheetId="7">#REF!</definedName>
    <definedName name="UPAH2">#REF!</definedName>
    <definedName name="UPAH3" localSheetId="7">#REF!</definedName>
    <definedName name="UPAH3">#REF!</definedName>
    <definedName name="UPAH4" localSheetId="7">#REF!</definedName>
    <definedName name="UPAH4">#REF!</definedName>
    <definedName name="UPAH5" localSheetId="7">#REF!</definedName>
    <definedName name="UPAH5">#REF!</definedName>
    <definedName name="UPAH6" localSheetId="7">#REF!</definedName>
    <definedName name="UPAH6">#REF!</definedName>
    <definedName name="UPAH7" localSheetId="7">#REF!</definedName>
    <definedName name="UPAH7">#REF!</definedName>
    <definedName name="UPAH8" localSheetId="7">#REF!</definedName>
    <definedName name="UPAH8">#REF!</definedName>
    <definedName name="UPAH9" localSheetId="7">#REF!</definedName>
    <definedName name="UPAH9">#REF!</definedName>
    <definedName name="UPAHA" localSheetId="8" hidden="1">#REF!</definedName>
    <definedName name="UPAHA" hidden="1">#REF!</definedName>
    <definedName name="UPAHLALU" localSheetId="7">#REF!</definedName>
    <definedName name="UPAHLALU">#REF!</definedName>
    <definedName name="valuevx">42.314159</definedName>
    <definedName name="VCDD3p" localSheetId="7">'[14]KPVC-BD '!#REF!</definedName>
    <definedName name="VCDD3p">'[14]KPVC-BD '!#REF!</definedName>
    <definedName name="VCHT" localSheetId="7">#REF!</definedName>
    <definedName name="VCHT">#REF!</definedName>
    <definedName name="VCTT" localSheetId="7">#REF!</definedName>
    <definedName name="VCTT">#REF!</definedName>
    <definedName name="VCVBT1">'[14]VCV-BE-TONG'!$G$11</definedName>
    <definedName name="VCVBT2">'[14]VCV-BE-TONG'!$G$17</definedName>
    <definedName name="vd3p" localSheetId="7">#REF!</definedName>
    <definedName name="vd3p">#REF!</definedName>
    <definedName name="vertex42_copyright" hidden="1">"© 2009-2018 by Vertex42.com"</definedName>
    <definedName name="vertex42_id" hidden="1">"functional-org-chart.xlsx"</definedName>
    <definedName name="vertex42_title" hidden="1">"Functional Organizational Chart Template"</definedName>
    <definedName name="vita">'[53]REKAP GL'!$B$1:$H$65536</definedName>
    <definedName name="vl1p" localSheetId="7">#REF!</definedName>
    <definedName name="vl1p">#REF!</definedName>
    <definedName name="vl3p" localSheetId="7">#REF!</definedName>
    <definedName name="vl3p">#REF!</definedName>
    <definedName name="vldd" localSheetId="7">'[14]TH XL'!#REF!</definedName>
    <definedName name="vldd">'[14]TH XL'!#REF!</definedName>
    <definedName name="vldn400" localSheetId="7">#REF!</definedName>
    <definedName name="vldn400">#REF!</definedName>
    <definedName name="vldn600" localSheetId="7">#REF!</definedName>
    <definedName name="vldn600">#REF!</definedName>
    <definedName name="VLHC">[14]TNHCHINH!$I$38</definedName>
    <definedName name="vltr" localSheetId="7">'[14]TH XL'!#REF!</definedName>
    <definedName name="vltr">'[14]TH XL'!#REF!</definedName>
    <definedName name="vltram" localSheetId="7">#REF!</definedName>
    <definedName name="vltram">#REF!</definedName>
    <definedName name="vmvm" localSheetId="7">#REF!</definedName>
    <definedName name="vmvm">#REF!</definedName>
    <definedName name="vr3p" localSheetId="7">#REF!</definedName>
    <definedName name="vr3p">#REF!</definedName>
    <definedName name="vt1pbs" localSheetId="7">'[14]lam-moi'!#REF!</definedName>
    <definedName name="vt1pbs">'[14]lam-moi'!#REF!</definedName>
    <definedName name="vtbs" localSheetId="7">'[14]lam-moi'!#REF!</definedName>
    <definedName name="vtbs">'[14]lam-moi'!#REF!</definedName>
    <definedName name="vvvvvvvvvvv" localSheetId="7" hidden="1">{#N/A,#N/A,FALSE,"DATA"}</definedName>
    <definedName name="vvvvvvvvvvv" localSheetId="4" hidden="1">{#N/A,#N/A,FALSE,"DATA"}</definedName>
    <definedName name="vvvvvvvvvvv" localSheetId="6" hidden="1">{#N/A,#N/A,FALSE,"DATA"}</definedName>
    <definedName name="vvvvvvvvvvv" localSheetId="8" hidden="1">{#N/A,#N/A,FALSE,"DATA"}</definedName>
    <definedName name="vvvvvvvvvvv" hidden="1">{#N/A,#N/A,FALSE,"DATA"}</definedName>
    <definedName name="W" localSheetId="7">#REF!</definedName>
    <definedName name="W">#REF!</definedName>
    <definedName name="WA" localSheetId="8" hidden="1">'[123]aktdit(WP)'!#REF!</definedName>
    <definedName name="WA" hidden="1">'[123]aktdit(WP)'!#REF!</definedName>
    <definedName name="we" localSheetId="7" hidden="1">{#N/A,#N/A,FALSE,"DATA"}</definedName>
    <definedName name="we" localSheetId="4" hidden="1">{#N/A,#N/A,FALSE,"DATA"}</definedName>
    <definedName name="we" localSheetId="6" hidden="1">{#N/A,#N/A,FALSE,"DATA"}</definedName>
    <definedName name="we" localSheetId="8" hidden="1">{#N/A,#N/A,FALSE,"DATA"}</definedName>
    <definedName name="we" hidden="1">{#N/A,#N/A,FALSE,"DATA"}</definedName>
    <definedName name="Window">OFFSET([124]Sheet2!$M$2,0,0,COUNTA([124]Sheet2!$M$1:$M$65536)-1,1)</definedName>
    <definedName name="WOI" localSheetId="7">#REF!</definedName>
    <definedName name="WOI">#REF!</definedName>
    <definedName name="wr" localSheetId="7" hidden="1">{#N/A,#N/A,FALSE,"DATA"}</definedName>
    <definedName name="wr" localSheetId="4" hidden="1">{#N/A,#N/A,FALSE,"DATA"}</definedName>
    <definedName name="wr" localSheetId="6" hidden="1">{#N/A,#N/A,FALSE,"DATA"}</definedName>
    <definedName name="wr" localSheetId="8" hidden="1">{#N/A,#N/A,FALSE,"DATA"}</definedName>
    <definedName name="wr" hidden="1">{#N/A,#N/A,FALSE,"DATA"}</definedName>
    <definedName name="wrn.12._.Costs._.Act._.Fcast._.All." localSheetId="7" hidden="1">{#N/A,#N/A,FALSE,"Act.Fcst Costs"}</definedName>
    <definedName name="wrn.12._.Costs._.Act._.Fcast._.All." localSheetId="4" hidden="1">{#N/A,#N/A,FALSE,"Act.Fcst Costs"}</definedName>
    <definedName name="wrn.12._.Costs._.Act._.Fcast._.All." localSheetId="6" hidden="1">{#N/A,#N/A,FALSE,"Act.Fcst Costs"}</definedName>
    <definedName name="wrn.12._.Costs._.Act._.Fcast._.All." localSheetId="8" hidden="1">{#N/A,#N/A,FALSE,"Act.Fcst Costs"}</definedName>
    <definedName name="wrn.12._.Costs._.Act._.Fcast._.All." hidden="1">{#N/A,#N/A,FALSE,"Act.Fcst Costs"}</definedName>
    <definedName name="wrn.Accounts._.schedules." localSheetId="7" hidden="1">{#N/A,#N/A,FALSE,"Index";#N/A,#N/A,FALSE,"Cash";#N/A,#N/A,FALSE,"Debtors&amp;Retns";#N/A,#N/A,FALSE,"DoubtfulDebts";#N/A,#N/A,FALSE,"ODrsPrepays";#N/A,#N/A,FALSE,"EmpLoansSTDs";#N/A,#N/A,FALSE,"Inventories";#N/A,#N/A,FALSE,"Investments";#N/A,#N/A,FALSE,"SharesUnlisted";#N/A,#N/A,FALSE,"SharesListed";#N/A,#N/A,FALSE,"Depnschds";#N/A,#N/A,FALSE,"InvestAllow";#N/A,#N/A,FALSE,"BankOdraft";#N/A,#N/A,FALSE,"TradeCreds";#N/A,#N/A,FALSE,"OthCredsClr";#N/A,#N/A,FALSE,"Borrowings";#N/A,#N/A,FALSE,"Provisions";#N/A,#N/A,FALSE,"DeferredInc";#N/A,#N/A,FALSE,"STI_ACCOUNTS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apGainLoss";#N/A,#N/A,FALSE,"Stock";#N/A,#N/A,FALSE,"Legals";#N/A,#N/A,FALSE,"SubsDonations";#N/A,#N/A,FALSE,"BadDebts";#N/A,#N/A,FALSE,"Repairs";#N/A,#N/A,FALSE,"Consulting";#N/A,#N/A,FALSE,"Borrowexps";#N/A,#N/A,FALSE,"Royalties";#N/A,#N/A,FALSE,"FinLeaseAdjs";#N/A,#N/A,FALSE,"ForeignExchg";#N/A,#N/A,FALSE,"Research";#N/A,#N/A,FALSE,"Extraordinary";#N/A,#N/A,FALSE,"Contingencies";#N/A,#N/A,FALSE,"CapitalComm";#N/A,#N/A,FALSE,"Dividendspaid"}</definedName>
    <definedName name="wrn.Accounts._.schedules." localSheetId="4" hidden="1">{#N/A,#N/A,FALSE,"Index";#N/A,#N/A,FALSE,"Cash";#N/A,#N/A,FALSE,"Debtors&amp;Retns";#N/A,#N/A,FALSE,"DoubtfulDebts";#N/A,#N/A,FALSE,"ODrsPrepays";#N/A,#N/A,FALSE,"EmpLoansSTDs";#N/A,#N/A,FALSE,"Inventories";#N/A,#N/A,FALSE,"Investments";#N/A,#N/A,FALSE,"SharesUnlisted";#N/A,#N/A,FALSE,"SharesListed";#N/A,#N/A,FALSE,"Depnschds";#N/A,#N/A,FALSE,"InvestAllow";#N/A,#N/A,FALSE,"BankOdraft";#N/A,#N/A,FALSE,"TradeCreds";#N/A,#N/A,FALSE,"OthCredsClr";#N/A,#N/A,FALSE,"Borrowings";#N/A,#N/A,FALSE,"Provisions";#N/A,#N/A,FALSE,"DeferredInc";#N/A,#N/A,FALSE,"STI_ACCOUNTS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apGainLoss";#N/A,#N/A,FALSE,"Stock";#N/A,#N/A,FALSE,"Legals";#N/A,#N/A,FALSE,"SubsDonations";#N/A,#N/A,FALSE,"BadDebts";#N/A,#N/A,FALSE,"Repairs";#N/A,#N/A,FALSE,"Consulting";#N/A,#N/A,FALSE,"Borrowexps";#N/A,#N/A,FALSE,"Royalties";#N/A,#N/A,FALSE,"FinLeaseAdjs";#N/A,#N/A,FALSE,"ForeignExchg";#N/A,#N/A,FALSE,"Research";#N/A,#N/A,FALSE,"Extraordinary";#N/A,#N/A,FALSE,"Contingencies";#N/A,#N/A,FALSE,"CapitalComm";#N/A,#N/A,FALSE,"Dividendspaid"}</definedName>
    <definedName name="wrn.Accounts._.schedules." localSheetId="6" hidden="1">{#N/A,#N/A,FALSE,"Index";#N/A,#N/A,FALSE,"Cash";#N/A,#N/A,FALSE,"Debtors&amp;Retns";#N/A,#N/A,FALSE,"DoubtfulDebts";#N/A,#N/A,FALSE,"ODrsPrepays";#N/A,#N/A,FALSE,"EmpLoansSTDs";#N/A,#N/A,FALSE,"Inventories";#N/A,#N/A,FALSE,"Investments";#N/A,#N/A,FALSE,"SharesUnlisted";#N/A,#N/A,FALSE,"SharesListed";#N/A,#N/A,FALSE,"Depnschds";#N/A,#N/A,FALSE,"InvestAllow";#N/A,#N/A,FALSE,"BankOdraft";#N/A,#N/A,FALSE,"TradeCreds";#N/A,#N/A,FALSE,"OthCredsClr";#N/A,#N/A,FALSE,"Borrowings";#N/A,#N/A,FALSE,"Provisions";#N/A,#N/A,FALSE,"DeferredInc";#N/A,#N/A,FALSE,"STI_ACCOUNTS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apGainLoss";#N/A,#N/A,FALSE,"Stock";#N/A,#N/A,FALSE,"Legals";#N/A,#N/A,FALSE,"SubsDonations";#N/A,#N/A,FALSE,"BadDebts";#N/A,#N/A,FALSE,"Repairs";#N/A,#N/A,FALSE,"Consulting";#N/A,#N/A,FALSE,"Borrowexps";#N/A,#N/A,FALSE,"Royalties";#N/A,#N/A,FALSE,"FinLeaseAdjs";#N/A,#N/A,FALSE,"ForeignExchg";#N/A,#N/A,FALSE,"Research";#N/A,#N/A,FALSE,"Extraordinary";#N/A,#N/A,FALSE,"Contingencies";#N/A,#N/A,FALSE,"CapitalComm";#N/A,#N/A,FALSE,"Dividendspaid"}</definedName>
    <definedName name="wrn.Accounts._.schedules." localSheetId="8" hidden="1">{#N/A,#N/A,FALSE,"Index";#N/A,#N/A,FALSE,"Cash";#N/A,#N/A,FALSE,"Debtors&amp;Retns";#N/A,#N/A,FALSE,"DoubtfulDebts";#N/A,#N/A,FALSE,"ODrsPrepays";#N/A,#N/A,FALSE,"EmpLoansSTDs";#N/A,#N/A,FALSE,"Inventories";#N/A,#N/A,FALSE,"Investments";#N/A,#N/A,FALSE,"SharesUnlisted";#N/A,#N/A,FALSE,"SharesListed";#N/A,#N/A,FALSE,"Depnschds";#N/A,#N/A,FALSE,"InvestAllow";#N/A,#N/A,FALSE,"BankOdraft";#N/A,#N/A,FALSE,"TradeCreds";#N/A,#N/A,FALSE,"OthCredsClr";#N/A,#N/A,FALSE,"Borrowings";#N/A,#N/A,FALSE,"Provisions";#N/A,#N/A,FALSE,"DeferredInc";#N/A,#N/A,FALSE,"STI_ACCOUNTS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apGainLoss";#N/A,#N/A,FALSE,"Stock";#N/A,#N/A,FALSE,"Legals";#N/A,#N/A,FALSE,"SubsDonations";#N/A,#N/A,FALSE,"BadDebts";#N/A,#N/A,FALSE,"Repairs";#N/A,#N/A,FALSE,"Consulting";#N/A,#N/A,FALSE,"Borrowexps";#N/A,#N/A,FALSE,"Royalties";#N/A,#N/A,FALSE,"FinLeaseAdjs";#N/A,#N/A,FALSE,"ForeignExchg";#N/A,#N/A,FALSE,"Research";#N/A,#N/A,FALSE,"Extraordinary";#N/A,#N/A,FALSE,"Contingencies";#N/A,#N/A,FALSE,"CapitalComm";#N/A,#N/A,FALSE,"Dividendspaid"}</definedName>
    <definedName name="wrn.Accounts._.schedules." hidden="1">{#N/A,#N/A,FALSE,"Index";#N/A,#N/A,FALSE,"Cash";#N/A,#N/A,FALSE,"Debtors&amp;Retns";#N/A,#N/A,FALSE,"DoubtfulDebts";#N/A,#N/A,FALSE,"ODrsPrepays";#N/A,#N/A,FALSE,"EmpLoansSTDs";#N/A,#N/A,FALSE,"Inventories";#N/A,#N/A,FALSE,"Investments";#N/A,#N/A,FALSE,"SharesUnlisted";#N/A,#N/A,FALSE,"SharesListed";#N/A,#N/A,FALSE,"Depnschds";#N/A,#N/A,FALSE,"InvestAllow";#N/A,#N/A,FALSE,"BankOdraft";#N/A,#N/A,FALSE,"TradeCreds";#N/A,#N/A,FALSE,"OthCredsClr";#N/A,#N/A,FALSE,"Borrowings";#N/A,#N/A,FALSE,"Provisions";#N/A,#N/A,FALSE,"DeferredInc";#N/A,#N/A,FALSE,"STI_ACCOUNTS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apGainLoss";#N/A,#N/A,FALSE,"Stock";#N/A,#N/A,FALSE,"Legals";#N/A,#N/A,FALSE,"SubsDonations";#N/A,#N/A,FALSE,"BadDebts";#N/A,#N/A,FALSE,"Repairs";#N/A,#N/A,FALSE,"Consulting";#N/A,#N/A,FALSE,"Borrowexps";#N/A,#N/A,FALSE,"Royalties";#N/A,#N/A,FALSE,"FinLeaseAdjs";#N/A,#N/A,FALSE,"ForeignExchg";#N/A,#N/A,FALSE,"Research";#N/A,#N/A,FALSE,"Extraordinary";#N/A,#N/A,FALSE,"Contingencies";#N/A,#N/A,FALSE,"CapitalComm";#N/A,#N/A,FALSE,"Dividendspaid"}</definedName>
    <definedName name="wrn.Aging._.and._.Trend._.Analysis." localSheetId="7" hidden="1">{#N/A,#N/A,FALSE,"Aging Summary";#N/A,#N/A,FALSE,"Ratio Analysis";#N/A,#N/A,FALSE,"Test 120 Day Accts";#N/A,#N/A,FALSE,"Tickmarks"}</definedName>
    <definedName name="wrn.Aging._.and._.Trend._.Analysis." localSheetId="4" hidden="1">{#N/A,#N/A,FALSE,"Aging Summary";#N/A,#N/A,FALSE,"Ratio Analysis";#N/A,#N/A,FALSE,"Test 120 Day Accts";#N/A,#N/A,FALSE,"Tickmarks"}</definedName>
    <definedName name="wrn.Aging._.and._.Trend._.Analysis." localSheetId="6" hidden="1">{#N/A,#N/A,FALSE,"Aging Summary";#N/A,#N/A,FALSE,"Ratio Analysis";#N/A,#N/A,FALSE,"Test 120 Day Accts";#N/A,#N/A,FALSE,"Tickmarks"}</definedName>
    <definedName name="wrn.Aging._.and._.Trend._.Analysis." localSheetId="8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ll._.schedules." localSheetId="7" hidden="1">{#N/A,#N/A,FALSE,"Index";#N/A,#N/A,FALSE,"STI1";#N/A,#N/A,FALSE,"STI2";#N/A,#N/A,FALSE,"STI3";#N/A,#N/A,FALSE,"Entertainment";#N/A,#N/A,FALSE,"Legals";#N/A,#N/A,FALSE,"Borrowing exps";#N/A,#N/A,FALSE,"Repairs";#N/A,#N/A,FALSE,"Research";#N/A,#N/A,FALSE,"Foreign exchg";#N/A,#N/A,FALSE,"Forex notice";#N/A,#N/A,FALSE,"Prepayments";#N/A,#N/A,FALSE,"Provisions";#N/A,#N/A,FALSE,"Stock";#N/A,#N/A,FALSE,"Assets cost";#N/A,#N/A,FALSE,"Assets NBV";#N/A,#N/A,FALSE,"Assets timing";#N/A,#N/A,FALSE,"Tax depn";#N/A,#N/A,FALSE,"Prime cost";#N/A,#N/A,FALSE,"Finance leases";#N/A,#N/A,FALSE,"Capital gains";#N/A,#N/A,FALSE,"Capital losses";#N/A,#N/A,FALSE,"Extraordinary";#N/A,#N/A,FALSE,"Exempt income";#N/A,#N/A,FALSE,"Total losses";#N/A,#N/A,FALSE,"Group losses in";#N/A,#N/A,FALSE,"Loss transfer";#N/A,#N/A,FALSE,"Foreign income";#N/A,#N/A,FALSE,"FIFs";#N/A,#N/A,FALSE,"Foreign tax crs";#N/A,#N/A,FALSE,"Royalties";#N/A,#N/A,FALSE,"Franking Acct";#N/A,#N/A,FALSE,"Dividends recd";#N/A,#N/A,FALSE,"Dividends paid";#N/A,#N/A,FALSE,"Int Div letter"}</definedName>
    <definedName name="wrn.All._.schedules." localSheetId="4" hidden="1">{#N/A,#N/A,FALSE,"Index";#N/A,#N/A,FALSE,"STI1";#N/A,#N/A,FALSE,"STI2";#N/A,#N/A,FALSE,"STI3";#N/A,#N/A,FALSE,"Entertainment";#N/A,#N/A,FALSE,"Legals";#N/A,#N/A,FALSE,"Borrowing exps";#N/A,#N/A,FALSE,"Repairs";#N/A,#N/A,FALSE,"Research";#N/A,#N/A,FALSE,"Foreign exchg";#N/A,#N/A,FALSE,"Forex notice";#N/A,#N/A,FALSE,"Prepayments";#N/A,#N/A,FALSE,"Provisions";#N/A,#N/A,FALSE,"Stock";#N/A,#N/A,FALSE,"Assets cost";#N/A,#N/A,FALSE,"Assets NBV";#N/A,#N/A,FALSE,"Assets timing";#N/A,#N/A,FALSE,"Tax depn";#N/A,#N/A,FALSE,"Prime cost";#N/A,#N/A,FALSE,"Finance leases";#N/A,#N/A,FALSE,"Capital gains";#N/A,#N/A,FALSE,"Capital losses";#N/A,#N/A,FALSE,"Extraordinary";#N/A,#N/A,FALSE,"Exempt income";#N/A,#N/A,FALSE,"Total losses";#N/A,#N/A,FALSE,"Group losses in";#N/A,#N/A,FALSE,"Loss transfer";#N/A,#N/A,FALSE,"Foreign income";#N/A,#N/A,FALSE,"FIFs";#N/A,#N/A,FALSE,"Foreign tax crs";#N/A,#N/A,FALSE,"Royalties";#N/A,#N/A,FALSE,"Franking Acct";#N/A,#N/A,FALSE,"Dividends recd";#N/A,#N/A,FALSE,"Dividends paid";#N/A,#N/A,FALSE,"Int Div letter"}</definedName>
    <definedName name="wrn.All._.schedules." localSheetId="6" hidden="1">{#N/A,#N/A,FALSE,"Index";#N/A,#N/A,FALSE,"STI1";#N/A,#N/A,FALSE,"STI2";#N/A,#N/A,FALSE,"STI3";#N/A,#N/A,FALSE,"Entertainment";#N/A,#N/A,FALSE,"Legals";#N/A,#N/A,FALSE,"Borrowing exps";#N/A,#N/A,FALSE,"Repairs";#N/A,#N/A,FALSE,"Research";#N/A,#N/A,FALSE,"Foreign exchg";#N/A,#N/A,FALSE,"Forex notice";#N/A,#N/A,FALSE,"Prepayments";#N/A,#N/A,FALSE,"Provisions";#N/A,#N/A,FALSE,"Stock";#N/A,#N/A,FALSE,"Assets cost";#N/A,#N/A,FALSE,"Assets NBV";#N/A,#N/A,FALSE,"Assets timing";#N/A,#N/A,FALSE,"Tax depn";#N/A,#N/A,FALSE,"Prime cost";#N/A,#N/A,FALSE,"Finance leases";#N/A,#N/A,FALSE,"Capital gains";#N/A,#N/A,FALSE,"Capital losses";#N/A,#N/A,FALSE,"Extraordinary";#N/A,#N/A,FALSE,"Exempt income";#N/A,#N/A,FALSE,"Total losses";#N/A,#N/A,FALSE,"Group losses in";#N/A,#N/A,FALSE,"Loss transfer";#N/A,#N/A,FALSE,"Foreign income";#N/A,#N/A,FALSE,"FIFs";#N/A,#N/A,FALSE,"Foreign tax crs";#N/A,#N/A,FALSE,"Royalties";#N/A,#N/A,FALSE,"Franking Acct";#N/A,#N/A,FALSE,"Dividends recd";#N/A,#N/A,FALSE,"Dividends paid";#N/A,#N/A,FALSE,"Int Div letter"}</definedName>
    <definedName name="wrn.All._.schedules." localSheetId="8" hidden="1">{#N/A,#N/A,FALSE,"Index";#N/A,#N/A,FALSE,"STI1";#N/A,#N/A,FALSE,"STI2";#N/A,#N/A,FALSE,"STI3";#N/A,#N/A,FALSE,"Entertainment";#N/A,#N/A,FALSE,"Legals";#N/A,#N/A,FALSE,"Borrowing exps";#N/A,#N/A,FALSE,"Repairs";#N/A,#N/A,FALSE,"Research";#N/A,#N/A,FALSE,"Foreign exchg";#N/A,#N/A,FALSE,"Forex notice";#N/A,#N/A,FALSE,"Prepayments";#N/A,#N/A,FALSE,"Provisions";#N/A,#N/A,FALSE,"Stock";#N/A,#N/A,FALSE,"Assets cost";#N/A,#N/A,FALSE,"Assets NBV";#N/A,#N/A,FALSE,"Assets timing";#N/A,#N/A,FALSE,"Tax depn";#N/A,#N/A,FALSE,"Prime cost";#N/A,#N/A,FALSE,"Finance leases";#N/A,#N/A,FALSE,"Capital gains";#N/A,#N/A,FALSE,"Capital losses";#N/A,#N/A,FALSE,"Extraordinary";#N/A,#N/A,FALSE,"Exempt income";#N/A,#N/A,FALSE,"Total losses";#N/A,#N/A,FALSE,"Group losses in";#N/A,#N/A,FALSE,"Loss transfer";#N/A,#N/A,FALSE,"Foreign income";#N/A,#N/A,FALSE,"FIFs";#N/A,#N/A,FALSE,"Foreign tax crs";#N/A,#N/A,FALSE,"Royalties";#N/A,#N/A,FALSE,"Franking Acct";#N/A,#N/A,FALSE,"Dividends recd";#N/A,#N/A,FALSE,"Dividends paid";#N/A,#N/A,FALSE,"Int Div letter"}</definedName>
    <definedName name="wrn.All._.schedules." hidden="1">{#N/A,#N/A,FALSE,"Index";#N/A,#N/A,FALSE,"STI1";#N/A,#N/A,FALSE,"STI2";#N/A,#N/A,FALSE,"STI3";#N/A,#N/A,FALSE,"Entertainment";#N/A,#N/A,FALSE,"Legals";#N/A,#N/A,FALSE,"Borrowing exps";#N/A,#N/A,FALSE,"Repairs";#N/A,#N/A,FALSE,"Research";#N/A,#N/A,FALSE,"Foreign exchg";#N/A,#N/A,FALSE,"Forex notice";#N/A,#N/A,FALSE,"Prepayments";#N/A,#N/A,FALSE,"Provisions";#N/A,#N/A,FALSE,"Stock";#N/A,#N/A,FALSE,"Assets cost";#N/A,#N/A,FALSE,"Assets NBV";#N/A,#N/A,FALSE,"Assets timing";#N/A,#N/A,FALSE,"Tax depn";#N/A,#N/A,FALSE,"Prime cost";#N/A,#N/A,FALSE,"Finance leases";#N/A,#N/A,FALSE,"Capital gains";#N/A,#N/A,FALSE,"Capital losses";#N/A,#N/A,FALSE,"Extraordinary";#N/A,#N/A,FALSE,"Exempt income";#N/A,#N/A,FALSE,"Total losses";#N/A,#N/A,FALSE,"Group losses in";#N/A,#N/A,FALSE,"Loss transfer";#N/A,#N/A,FALSE,"Foreign income";#N/A,#N/A,FALSE,"FIFs";#N/A,#N/A,FALSE,"Foreign tax crs";#N/A,#N/A,FALSE,"Royalties";#N/A,#N/A,FALSE,"Franking Acct";#N/A,#N/A,FALSE,"Dividends recd";#N/A,#N/A,FALSE,"Dividends paid";#N/A,#N/A,FALSE,"Int Div letter"}</definedName>
    <definedName name="wrn.Budget._.Document." localSheetId="7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Budget._.Document." localSheetId="4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Budget._.Document." localSheetId="6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Budget._.Document." localSheetId="8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Budget._.Document." hidden="1">{#N/A,#N/A,FALSE,"Report Summary";#N/A,#N/A,FALSE,"Op. Statement";#N/A,#N/A,FALSE,"Qtly Summ.";#N/A,#N/A,FALSE,"BZW Capital";#N/A,#N/A,FALSE,"Ammort &amp; Dep.";#N/A,#N/A,FALSE,"Op Cost Summ";#N/A,#N/A,FALSE,"Rev. GIC Summ.";#N/A,#N/A,FALSE,"Stockpile Adj.";#N/A,#N/A,FALSE,"Backfill Distrib.";#N/A,#N/A,FALSE,"Backfill Detail";#N/A,#N/A,FALSE,"Total Production";#N/A,#N/A,FALSE,"Central";#N/A,#N/A,FALSE,"Discovery";#N/A,#N/A,FALSE,"Contract Rates";#N/A,#N/A,FALSE,"UG Summary";#N/A,#N/A,FALSE,"Plant Statistics";#N/A,#N/A,FALSE,"Advanced Dev.";#N/A,#N/A,FALSE,"Geology Costs";#N/A,#N/A,FALSE,"Admin Costs";#N/A,#N/A,FALSE,"Accom &amp; Flights";#N/A,#N/A,FALSE,"Labour Cost";#N/A,#N/A,FALSE,"Personnel Schedule"}</definedName>
    <definedName name="wrn.chi._.tiÆt." localSheetId="7" hidden="1">{#N/A,#N/A,FALSE,"Chi tiÆt"}</definedName>
    <definedName name="wrn.chi._.tiÆt." localSheetId="4" hidden="1">{#N/A,#N/A,FALSE,"Chi tiÆt"}</definedName>
    <definedName name="wrn.chi._.tiÆt." localSheetId="6" hidden="1">{#N/A,#N/A,FALSE,"Chi tiÆt"}</definedName>
    <definedName name="wrn.chi._.tiÆt." localSheetId="8" hidden="1">{#N/A,#N/A,FALSE,"Chi tiÆt"}</definedName>
    <definedName name="wrn.chi._.tiÆt." localSheetId="14" hidden="1">{#N/A,#N/A,FALSE,"Chi tiÆt"}</definedName>
    <definedName name="wrn.chi._.tiÆt." localSheetId="5" hidden="1">{#N/A,#N/A,FALSE,"Chi tiÆt"}</definedName>
    <definedName name="wrn.chi._.tiÆt." localSheetId="13" hidden="1">{#N/A,#N/A,FALSE,"Chi tiÆt"}</definedName>
    <definedName name="wrn.chi._.tiÆt." localSheetId="1" hidden="1">{#N/A,#N/A,FALSE,"Chi tiÆt"}</definedName>
    <definedName name="wrn.chi._.tiÆt." localSheetId="10" hidden="1">{#N/A,#N/A,FALSE,"Chi tiÆt"}</definedName>
    <definedName name="wrn.chi._.tiÆt." hidden="1">{#N/A,#N/A,FALSE,"Chi tiÆt"}</definedName>
    <definedName name="wrn.data." localSheetId="7" hidden="1">{#N/A,#N/A,FALSE,"DATA"}</definedName>
    <definedName name="wrn.data." localSheetId="4" hidden="1">{#N/A,#N/A,FALSE,"DATA"}</definedName>
    <definedName name="wrn.data." localSheetId="6" hidden="1">{#N/A,#N/A,FALSE,"DATA"}</definedName>
    <definedName name="wrn.data." localSheetId="8" hidden="1">{#N/A,#N/A,FALSE,"DATA"}</definedName>
    <definedName name="wrn.data." hidden="1">{#N/A,#N/A,FALSE,"DATA"}</definedName>
    <definedName name="wrn.Debbie._.Hawkins." localSheetId="7" hidden="1">{"Admin Costs",#N/A,FALSE,"Act.Fcst Costs"}</definedName>
    <definedName name="wrn.Debbie._.Hawkins." localSheetId="4" hidden="1">{"Admin Costs",#N/A,FALSE,"Act.Fcst Costs"}</definedName>
    <definedName name="wrn.Debbie._.Hawkins." localSheetId="6" hidden="1">{"Admin Costs",#N/A,FALSE,"Act.Fcst Costs"}</definedName>
    <definedName name="wrn.Debbie._.Hawkins." localSheetId="8" hidden="1">{"Admin Costs",#N/A,FALSE,"Act.Fcst Costs"}</definedName>
    <definedName name="wrn.Debbie._.Hawkins." hidden="1">{"Admin Costs",#N/A,FALSE,"Act.Fcst Costs"}</definedName>
    <definedName name="wrn.George._.Viska." localSheetId="7" hidden="1">{#N/A,#N/A,FALSE,"Cost Report";#N/A,#N/A,FALSE,"Qtly Summ.";#N/A,#N/A,FALSE,"Mar  Qtr";#N/A,#N/A,FALSE,"Report Summary"}</definedName>
    <definedName name="wrn.George._.Viska." localSheetId="4" hidden="1">{#N/A,#N/A,FALSE,"Cost Report";#N/A,#N/A,FALSE,"Qtly Summ.";#N/A,#N/A,FALSE,"Mar  Qtr";#N/A,#N/A,FALSE,"Report Summary"}</definedName>
    <definedName name="wrn.George._.Viska." localSheetId="6" hidden="1">{#N/A,#N/A,FALSE,"Cost Report";#N/A,#N/A,FALSE,"Qtly Summ.";#N/A,#N/A,FALSE,"Mar  Qtr";#N/A,#N/A,FALSE,"Report Summary"}</definedName>
    <definedName name="wrn.George._.Viska." localSheetId="8" hidden="1">{#N/A,#N/A,FALSE,"Cost Report";#N/A,#N/A,FALSE,"Qtly Summ.";#N/A,#N/A,FALSE,"Mar  Qtr";#N/A,#N/A,FALSE,"Report Summary"}</definedName>
    <definedName name="wrn.George._.Viska." hidden="1">{#N/A,#N/A,FALSE,"Cost Report";#N/A,#N/A,FALSE,"Qtly Summ.";#N/A,#N/A,FALSE,"Mar  Qtr";#N/A,#N/A,FALSE,"Report Summary"}</definedName>
    <definedName name="wrn.india." localSheetId="7" hidden="1">{#N/A,#N/A,FALSE,"India - 3f";#N/A,#N/A,FALSE,"India - 3";#N/A,#N/A,FALSE,"India - 4f";#N/A,#N/A,FALSE,"India - 4";#N/A,#N/A,FALSE,"Retail Spider"}</definedName>
    <definedName name="wrn.india." localSheetId="4" hidden="1">{#N/A,#N/A,FALSE,"India - 3f";#N/A,#N/A,FALSE,"India - 3";#N/A,#N/A,FALSE,"India - 4f";#N/A,#N/A,FALSE,"India - 4";#N/A,#N/A,FALSE,"Retail Spider"}</definedName>
    <definedName name="wrn.india." localSheetId="6" hidden="1">{#N/A,#N/A,FALSE,"India - 3f";#N/A,#N/A,FALSE,"India - 3";#N/A,#N/A,FALSE,"India - 4f";#N/A,#N/A,FALSE,"India - 4";#N/A,#N/A,FALSE,"Retail Spider"}</definedName>
    <definedName name="wrn.india." localSheetId="8" hidden="1">{#N/A,#N/A,FALSE,"India - 3f";#N/A,#N/A,FALSE,"India - 3";#N/A,#N/A,FALSE,"India - 4f";#N/A,#N/A,FALSE,"India - 4";#N/A,#N/A,FALSE,"Retail Spider"}</definedName>
    <definedName name="wrn.india." hidden="1">{#N/A,#N/A,FALSE,"India - 3f";#N/A,#N/A,FALSE,"India - 3";#N/A,#N/A,FALSE,"India - 4f";#N/A,#N/A,FALSE,"India - 4";#N/A,#N/A,FALSE,"Retail Spider"}</definedName>
    <definedName name="wrn.INPUT." localSheetId="7" hidden="1">{#N/A,#N/A,FALSE,"12MFC"}</definedName>
    <definedName name="wrn.INPUT." localSheetId="4" hidden="1">{#N/A,#N/A,FALSE,"12MFC"}</definedName>
    <definedName name="wrn.INPUT." localSheetId="6" hidden="1">{#N/A,#N/A,FALSE,"12MFC"}</definedName>
    <definedName name="wrn.INPUT." localSheetId="8" hidden="1">{#N/A,#N/A,FALSE,"12MFC"}</definedName>
    <definedName name="wrn.INPUT." hidden="1">{#N/A,#N/A,FALSE,"12MFC"}</definedName>
    <definedName name="wrn.Landscape._.schs." localSheetId="7" hidden="1">{#N/A,#N/A,FALSE,"Sch10A-C";#N/A,#N/A,FALSE,"Sch10D-F";#N/A,#N/A,FALSE,"Sch10G";#N/A,#N/A,FALSE,"Sch11A";#N/A,#N/A,FALSE,"Sch11B";#N/A,#N/A,FALSE,"FinLeases";#N/A,#N/A,FALSE,"OpLeases";#N/A,#N/A,FALSE,"IntercoyAssets";#N/A,#N/A,FALSE,"IntercoyLiab";#N/A,#N/A,FALSE,"Oseaswsheet";#N/A,#N/A,FALSE,"CGTWsheet"}</definedName>
    <definedName name="wrn.Landscape._.schs." localSheetId="4" hidden="1">{#N/A,#N/A,FALSE,"Sch10A-C";#N/A,#N/A,FALSE,"Sch10D-F";#N/A,#N/A,FALSE,"Sch10G";#N/A,#N/A,FALSE,"Sch11A";#N/A,#N/A,FALSE,"Sch11B";#N/A,#N/A,FALSE,"FinLeases";#N/A,#N/A,FALSE,"OpLeases";#N/A,#N/A,FALSE,"IntercoyAssets";#N/A,#N/A,FALSE,"IntercoyLiab";#N/A,#N/A,FALSE,"Oseaswsheet";#N/A,#N/A,FALSE,"CGTWsheet"}</definedName>
    <definedName name="wrn.Landscape._.schs." localSheetId="6" hidden="1">{#N/A,#N/A,FALSE,"Sch10A-C";#N/A,#N/A,FALSE,"Sch10D-F";#N/A,#N/A,FALSE,"Sch10G";#N/A,#N/A,FALSE,"Sch11A";#N/A,#N/A,FALSE,"Sch11B";#N/A,#N/A,FALSE,"FinLeases";#N/A,#N/A,FALSE,"OpLeases";#N/A,#N/A,FALSE,"IntercoyAssets";#N/A,#N/A,FALSE,"IntercoyLiab";#N/A,#N/A,FALSE,"Oseaswsheet";#N/A,#N/A,FALSE,"CGTWsheet"}</definedName>
    <definedName name="wrn.Landscape._.schs." localSheetId="8" hidden="1">{#N/A,#N/A,FALSE,"Sch10A-C";#N/A,#N/A,FALSE,"Sch10D-F";#N/A,#N/A,FALSE,"Sch10G";#N/A,#N/A,FALSE,"Sch11A";#N/A,#N/A,FALSE,"Sch11B";#N/A,#N/A,FALSE,"FinLeases";#N/A,#N/A,FALSE,"OpLeases";#N/A,#N/A,FALSE,"IntercoyAssets";#N/A,#N/A,FALSE,"IntercoyLiab";#N/A,#N/A,FALSE,"Oseaswsheet";#N/A,#N/A,FALSE,"CGTWsheet"}</definedName>
    <definedName name="wrn.Landscape._.schs." hidden="1">{#N/A,#N/A,FALSE,"Sch10A-C";#N/A,#N/A,FALSE,"Sch10D-F";#N/A,#N/A,FALSE,"Sch10G";#N/A,#N/A,FALSE,"Sch11A";#N/A,#N/A,FALSE,"Sch11B";#N/A,#N/A,FALSE,"FinLeases";#N/A,#N/A,FALSE,"OpLeases";#N/A,#N/A,FALSE,"IntercoyAssets";#N/A,#N/A,FALSE,"IntercoyLiab";#N/A,#N/A,FALSE,"Oseaswsheet";#N/A,#N/A,FALSE,"CGTWsheet"}</definedName>
    <definedName name="wrn.Melbourne." localSheetId="7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elbourne." localSheetId="4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elbourne." localSheetId="6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elbourne." localSheetId="8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elbourne." hidden="1">{#N/A,#N/A,FALSE,"Cost Report";#N/A,#N/A,FALSE,"Sept Qtr";#N/A,#N/A,FALSE,"Qtly Summ.";#N/A,#N/A,FALSE,"Report Summary";#N/A,#N/A,FALSE,"Ammort &amp; Dep.";#N/A,#N/A,FALSE,"Rev. GIC Summ.";#N/A,#N/A,FALSE,"CAPEX";#N/A,#N/A,FALSE,"Stockpile Adj.";#N/A,#N/A,FALSE,"Cost Summary"}</definedName>
    <definedName name="wrn.Month._.Report." localSheetId="7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onth._.Report." localSheetId="4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onth._.Report." localSheetId="6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onth._.Report." localSheetId="8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onth._.Report." hidden="1">{#N/A,#N/A,FALSE,"Qtly Summ.";#N/A,#N/A,FALSE,"Cost Report";#N/A,#N/A,FALSE,"Sept Qtr";#N/A,#N/A,FALSE,"Report Summary";#N/A,#N/A,FALSE,"Cost Summary";#N/A,#N/A,FALSE,"Op Cost Summ";#N/A,#N/A,FALSE,"Central";#N/A,#N/A,FALSE,"Discovery";#N/A,#N/A,FALSE,"Total Production";#N/A,#N/A,FALSE,"UG Summary";#N/A,#N/A,FALSE,"UG Geology Rep.";#N/A,#N/A,FALSE,"Table 2.1";#N/A,#N/A,FALSE,"Plant Statistics";#N/A,#N/A,FALSE,"Advanced Dev.";#N/A,#N/A,FALSE,"Backfill Distrib.";#N/A,#N/A,FALSE,"Stockpile Adj.";#N/A,#N/A,FALSE,"Backfill Detail";#N/A,#N/A,FALSE,"CAPEX";#N/A,#N/A,FALSE,"Capital Detail";#N/A,#N/A,FALSE,"Advanced Dev."}</definedName>
    <definedName name="wrn.Murray._.Simons." localSheetId="7" hidden="1">{#N/A,#N/A,FALSE,"Cost Report";#N/A,#N/A,FALSE,"Table 2.1";#N/A,#N/A,FALSE,"Plant Statistics";"Plant Costs",#N/A,FALSE,"Cost Summary"}</definedName>
    <definedName name="wrn.Murray._.Simons." localSheetId="4" hidden="1">{#N/A,#N/A,FALSE,"Cost Report";#N/A,#N/A,FALSE,"Table 2.1";#N/A,#N/A,FALSE,"Plant Statistics";"Plant Costs",#N/A,FALSE,"Cost Summary"}</definedName>
    <definedName name="wrn.Murray._.Simons." localSheetId="6" hidden="1">{#N/A,#N/A,FALSE,"Cost Report";#N/A,#N/A,FALSE,"Table 2.1";#N/A,#N/A,FALSE,"Plant Statistics";"Plant Costs",#N/A,FALSE,"Cost Summary"}</definedName>
    <definedName name="wrn.Murray._.Simons." localSheetId="8" hidden="1">{#N/A,#N/A,FALSE,"Cost Report";#N/A,#N/A,FALSE,"Table 2.1";#N/A,#N/A,FALSE,"Plant Statistics";"Plant Costs",#N/A,FALSE,"Cost Summary"}</definedName>
    <definedName name="wrn.Murray._.Simons." hidden="1">{#N/A,#N/A,FALSE,"Cost Report";#N/A,#N/A,FALSE,"Table 2.1";#N/A,#N/A,FALSE,"Plant Statistics";"Plant Costs",#N/A,FALSE,"Cost Summary"}</definedName>
    <definedName name="wrn.Peter._.Johnston." localSheetId="7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eter._.Johnston." localSheetId="4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eter._.Johnston." localSheetId="6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eter._.Johnston." localSheetId="8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Peter._.Johnston." hidden="1">{#N/A,#N/A,FALSE,"Cost Report";#N/A,#N/A,FALSE,"June Qtr";#N/A,#N/A,FALSE,"Report Summary";#N/A,#N/A,FALSE,"Qtly Summ.";#N/A,#N/A,FALSE,"Cost Summary";#N/A,#N/A,FALSE,"CapEx";#N/A,#N/A,FALSE,"Total Production";#N/A,#N/A,FALSE,"Central";#N/A,#N/A,FALSE,"Discovery";#N/A,#N/A,FALSE,"UG Summary";#N/A,#N/A,FALSE,"UG Prod.Recon.";#N/A,#N/A,FALSE,"Backfill Distrib.";#N/A,#N/A,FALSE,"EOM Survey";#N/A,#N/A,FALSE,"UG Geology Rep.";#N/A,#N/A,FALSE,"Table 2.1";#N/A,#N/A,FALSE,"Plant Statistics";#N/A,#N/A,FALSE,"Advanced Dev.";#N/A,#N/A,FALSE,"Stockpile Value"}</definedName>
    <definedName name="wrn.Rob._.Smith." localSheetId="7" hidden="1">{#N/A,#N/A,FALSE,"Cost Report";"Geology",#N/A,FALSE,"Cost Summary";"Geolgy Recon",#N/A,FALSE,"UG Geology Rep."}</definedName>
    <definedName name="wrn.Rob._.Smith." localSheetId="4" hidden="1">{#N/A,#N/A,FALSE,"Cost Report";"Geology",#N/A,FALSE,"Cost Summary";"Geolgy Recon",#N/A,FALSE,"UG Geology Rep."}</definedName>
    <definedName name="wrn.Rob._.Smith." localSheetId="6" hidden="1">{#N/A,#N/A,FALSE,"Cost Report";"Geology",#N/A,FALSE,"Cost Summary";"Geolgy Recon",#N/A,FALSE,"UG Geology Rep."}</definedName>
    <definedName name="wrn.Rob._.Smith." localSheetId="8" hidden="1">{#N/A,#N/A,FALSE,"Cost Report";"Geology",#N/A,FALSE,"Cost Summary";"Geolgy Recon",#N/A,FALSE,"UG Geology Rep."}</definedName>
    <definedName name="wrn.Rob._.Smith." hidden="1">{#N/A,#N/A,FALSE,"Cost Report";"Geology",#N/A,FALSE,"Cost Summary";"Geolgy Recon",#N/A,FALSE,"UG Geology Rep."}</definedName>
    <definedName name="wrn.Simon._.Wulff." localSheetId="7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imon._.Wulff." localSheetId="4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imon._.Wulff." localSheetId="6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imon._.Wulff." localSheetId="8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Simon._.Wulff." hidden="1">{#N/A,#N/A,FALSE,"Cost Report";"U/G Costs",#N/A,FALSE,"Cost Summary";"UG Prod Sched",#N/A,FALSE,"Total Production";"UG Dev Summ",#N/A,FALSE,"UG Summary";#N/A,#N/A,FALSE,"Central";#N/A,#N/A,FALSE,"Discovery";#N/A,#N/A,FALSE,"Backfill Distrib.";#N/A,#N/A,FALSE,"EOM Survey";#N/A,#N/A,FALSE,"UG Prod.Recon.";"Geolgy Recon",#N/A,FALSE,"UG Geology Rep.";#N/A,#N/A,FALSE,"Advanced Dev."}</definedName>
    <definedName name="wrn.tax._.schedules." localSheetId="7" hidden="1">{#N/A,#N/A,FALSE,"Header";#N/A,#N/A,FALSE,"AssetsCost";#N/A,#N/A,FALSE,"AssetsNBV";#N/A,#N/A,FALSE,"AssetsTiming";#N/A,#N/A,FALSE,"TaxDepn";#N/A,#N/A,FALSE,"InvestAllow";#N/A,#N/A,FALSE,"PrimeCost";#N/A,#N/A,FALSE,"Provisions";#N/A,#N/A,FALSE,"DeferredInc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GTWsheet";#N/A,#N/A,FALSE,"CapGainLoss";#N/A,#N/A,FALSE,"TrfCapLoss";#N/A,#N/A,FALSE,"Stock";#N/A,#N/A,FALSE,"Legals";#N/A,#N/A,FALSE,"SubsDonations";#N/A,#N/A,FALSE,"BadDebts";#N/A,#N/A,FALSE,"Repairs";#N/A,#N/A,FALSE,"Repairs";#N/A,#N/A,FALSE,"Consulting";#N/A,#N/A,FALSE,"Borrowexps";#N/A,#N/A,FALSE,"Royalties";#N/A,#N/A,FALSE,"FinLeaseAdjs";#N/A,#N/A,FALSE,"ForeignExchg";#N/A,#N/A,FALSE,"ForexNotice";#N/A,#N/A,FALSE,"Research";#N/A,#N/A,FALSE,"Extraordinary";#N/A,#N/A,FALSE,"ForeignIncome";#N/A,#N/A,FALSE,"Foreigntaxcrs";#N/A,#N/A,FALSE,"Dividendspaid";#N/A,#N/A,FALSE,"FIFunds";#N/A,#N/A,FALSE,"FrankingAcct";#N/A,#N/A,FALSE,"IntDivletter"}</definedName>
    <definedName name="wrn.tax._.schedules." localSheetId="4" hidden="1">{#N/A,#N/A,FALSE,"Header";#N/A,#N/A,FALSE,"AssetsCost";#N/A,#N/A,FALSE,"AssetsNBV";#N/A,#N/A,FALSE,"AssetsTiming";#N/A,#N/A,FALSE,"TaxDepn";#N/A,#N/A,FALSE,"InvestAllow";#N/A,#N/A,FALSE,"PrimeCost";#N/A,#N/A,FALSE,"Provisions";#N/A,#N/A,FALSE,"DeferredInc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GTWsheet";#N/A,#N/A,FALSE,"CapGainLoss";#N/A,#N/A,FALSE,"TrfCapLoss";#N/A,#N/A,FALSE,"Stock";#N/A,#N/A,FALSE,"Legals";#N/A,#N/A,FALSE,"SubsDonations";#N/A,#N/A,FALSE,"BadDebts";#N/A,#N/A,FALSE,"Repairs";#N/A,#N/A,FALSE,"Repairs";#N/A,#N/A,FALSE,"Consulting";#N/A,#N/A,FALSE,"Borrowexps";#N/A,#N/A,FALSE,"Royalties";#N/A,#N/A,FALSE,"FinLeaseAdjs";#N/A,#N/A,FALSE,"ForeignExchg";#N/A,#N/A,FALSE,"ForexNotice";#N/A,#N/A,FALSE,"Research";#N/A,#N/A,FALSE,"Extraordinary";#N/A,#N/A,FALSE,"ForeignIncome";#N/A,#N/A,FALSE,"Foreigntaxcrs";#N/A,#N/A,FALSE,"Dividendspaid";#N/A,#N/A,FALSE,"FIFunds";#N/A,#N/A,FALSE,"FrankingAcct";#N/A,#N/A,FALSE,"IntDivletter"}</definedName>
    <definedName name="wrn.tax._.schedules." localSheetId="6" hidden="1">{#N/A,#N/A,FALSE,"Header";#N/A,#N/A,FALSE,"AssetsCost";#N/A,#N/A,FALSE,"AssetsNBV";#N/A,#N/A,FALSE,"AssetsTiming";#N/A,#N/A,FALSE,"TaxDepn";#N/A,#N/A,FALSE,"InvestAllow";#N/A,#N/A,FALSE,"PrimeCost";#N/A,#N/A,FALSE,"Provisions";#N/A,#N/A,FALSE,"DeferredInc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GTWsheet";#N/A,#N/A,FALSE,"CapGainLoss";#N/A,#N/A,FALSE,"TrfCapLoss";#N/A,#N/A,FALSE,"Stock";#N/A,#N/A,FALSE,"Legals";#N/A,#N/A,FALSE,"SubsDonations";#N/A,#N/A,FALSE,"BadDebts";#N/A,#N/A,FALSE,"Repairs";#N/A,#N/A,FALSE,"Repairs";#N/A,#N/A,FALSE,"Consulting";#N/A,#N/A,FALSE,"Borrowexps";#N/A,#N/A,FALSE,"Royalties";#N/A,#N/A,FALSE,"FinLeaseAdjs";#N/A,#N/A,FALSE,"ForeignExchg";#N/A,#N/A,FALSE,"ForexNotice";#N/A,#N/A,FALSE,"Research";#N/A,#N/A,FALSE,"Extraordinary";#N/A,#N/A,FALSE,"ForeignIncome";#N/A,#N/A,FALSE,"Foreigntaxcrs";#N/A,#N/A,FALSE,"Dividendspaid";#N/A,#N/A,FALSE,"FIFunds";#N/A,#N/A,FALSE,"FrankingAcct";#N/A,#N/A,FALSE,"IntDivletter"}</definedName>
    <definedName name="wrn.tax._.schedules." localSheetId="8" hidden="1">{#N/A,#N/A,FALSE,"Header";#N/A,#N/A,FALSE,"AssetsCost";#N/A,#N/A,FALSE,"AssetsNBV";#N/A,#N/A,FALSE,"AssetsTiming";#N/A,#N/A,FALSE,"TaxDepn";#N/A,#N/A,FALSE,"InvestAllow";#N/A,#N/A,FALSE,"PrimeCost";#N/A,#N/A,FALSE,"Provisions";#N/A,#N/A,FALSE,"DeferredInc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GTWsheet";#N/A,#N/A,FALSE,"CapGainLoss";#N/A,#N/A,FALSE,"TrfCapLoss";#N/A,#N/A,FALSE,"Stock";#N/A,#N/A,FALSE,"Legals";#N/A,#N/A,FALSE,"SubsDonations";#N/A,#N/A,FALSE,"BadDebts";#N/A,#N/A,FALSE,"Repairs";#N/A,#N/A,FALSE,"Repairs";#N/A,#N/A,FALSE,"Consulting";#N/A,#N/A,FALSE,"Borrowexps";#N/A,#N/A,FALSE,"Royalties";#N/A,#N/A,FALSE,"FinLeaseAdjs";#N/A,#N/A,FALSE,"ForeignExchg";#N/A,#N/A,FALSE,"ForexNotice";#N/A,#N/A,FALSE,"Research";#N/A,#N/A,FALSE,"Extraordinary";#N/A,#N/A,FALSE,"ForeignIncome";#N/A,#N/A,FALSE,"Foreigntaxcrs";#N/A,#N/A,FALSE,"Dividendspaid";#N/A,#N/A,FALSE,"FIFunds";#N/A,#N/A,FALSE,"FrankingAcct";#N/A,#N/A,FALSE,"IntDivletter"}</definedName>
    <definedName name="wrn.tax._.schedules." hidden="1">{#N/A,#N/A,FALSE,"Header";#N/A,#N/A,FALSE,"AssetsCost";#N/A,#N/A,FALSE,"AssetsNBV";#N/A,#N/A,FALSE,"AssetsTiming";#N/A,#N/A,FALSE,"TaxDepn";#N/A,#N/A,FALSE,"InvestAllow";#N/A,#N/A,FALSE,"PrimeCost";#N/A,#N/A,FALSE,"Provisions";#N/A,#N/A,FALSE,"DeferredInc";#N/A,#N/A,FALSE,"FITB";#N/A,#N/A,FALSE,"PDIT";#N/A,#N/A,FALSE,"STITAX1";#N/A,#N/A,FALSE,"STITAX2";#N/A,#N/A,FALSE,"STITAX3";#N/A,#N/A,FALSE,"Income";#N/A,#N/A,FALSE,"Dividendsrecd";#N/A,#N/A,FALSE,"IntercoyInterest";#N/A,#N/A,FALSE,"ExemptIncome";#N/A,#N/A,FALSE,"Entertainment";#N/A,#N/A,FALSE,"BasicMethod";#N/A,#N/A,FALSE,"Prepayments";#N/A,#N/A,FALSE,"CGTIndex";#N/A,#N/A,FALSE,"CGTWsheet";#N/A,#N/A,FALSE,"CapGainLoss";#N/A,#N/A,FALSE,"TrfCapLoss";#N/A,#N/A,FALSE,"Stock";#N/A,#N/A,FALSE,"Legals";#N/A,#N/A,FALSE,"SubsDonations";#N/A,#N/A,FALSE,"BadDebts";#N/A,#N/A,FALSE,"Repairs";#N/A,#N/A,FALSE,"Repairs";#N/A,#N/A,FALSE,"Consulting";#N/A,#N/A,FALSE,"Borrowexps";#N/A,#N/A,FALSE,"Royalties";#N/A,#N/A,FALSE,"FinLeaseAdjs";#N/A,#N/A,FALSE,"ForeignExchg";#N/A,#N/A,FALSE,"ForexNotice";#N/A,#N/A,FALSE,"Research";#N/A,#N/A,FALSE,"Extraordinary";#N/A,#N/A,FALSE,"ForeignIncome";#N/A,#N/A,FALSE,"Foreigntaxcrs";#N/A,#N/A,FALSE,"Dividendspaid";#N/A,#N/A,FALSE,"FIFunds";#N/A,#N/A,FALSE,"FrankingAcct";#N/A,#N/A,FALSE,"IntDivletter"}</definedName>
    <definedName name="wtb" localSheetId="7">#REF!</definedName>
    <definedName name="wtb">#REF!</definedName>
    <definedName name="wwwwwwwwwwwwww" localSheetId="7" hidden="1">#REF!</definedName>
    <definedName name="wwwwwwwwwwwwww" localSheetId="8" hidden="1">#REF!</definedName>
    <definedName name="wwwwwwwwwwwwww" localSheetId="14" hidden="1">#REF!</definedName>
    <definedName name="wwwwwwwwwwwwww" localSheetId="5" hidden="1">#REF!</definedName>
    <definedName name="wwwwwwwwwwwwww" localSheetId="13" hidden="1">#REF!</definedName>
    <definedName name="wwwwwwwwwwwwww" localSheetId="1" hidden="1">#REF!</definedName>
    <definedName name="wwwwwwwwwwwwww" localSheetId="10" hidden="1">#REF!</definedName>
    <definedName name="wwwwwwwwwwwwww" hidden="1">#REF!</definedName>
    <definedName name="x" localSheetId="7">#REF!</definedName>
    <definedName name="x">#REF!</definedName>
    <definedName name="x17dnc" localSheetId="7">[14]chitiet!#REF!</definedName>
    <definedName name="x17dnc">[14]chitiet!#REF!</definedName>
    <definedName name="x17dvl" localSheetId="7">[14]chitiet!#REF!</definedName>
    <definedName name="x17dvl">[14]chitiet!#REF!</definedName>
    <definedName name="x17knc" localSheetId="7">[14]chitiet!#REF!</definedName>
    <definedName name="x17knc">[14]chitiet!#REF!</definedName>
    <definedName name="x17kvl" localSheetId="7">[14]chitiet!#REF!</definedName>
    <definedName name="x17kvl">[14]chitiet!#REF!</definedName>
    <definedName name="X1pFCOnc" localSheetId="7">'[14]CHITIET VL-NC-TT -1p'!#REF!</definedName>
    <definedName name="X1pFCOnc">'[14]CHITIET VL-NC-TT -1p'!#REF!</definedName>
    <definedName name="X1pFCOvc" localSheetId="7">'[14]CHITIET VL-NC-TT -1p'!#REF!</definedName>
    <definedName name="X1pFCOvc">'[14]CHITIET VL-NC-TT -1p'!#REF!</definedName>
    <definedName name="X1pFCOvl" localSheetId="7">'[14]CHITIET VL-NC-TT -1p'!#REF!</definedName>
    <definedName name="X1pFCOvl">'[14]CHITIET VL-NC-TT -1p'!#REF!</definedName>
    <definedName name="x1pignc" localSheetId="7">'[14]lam-moi'!#REF!</definedName>
    <definedName name="x1pignc">'[14]lam-moi'!#REF!</definedName>
    <definedName name="X1pIGvc" localSheetId="7">'[14]CHITIET VL-NC-TT -1p'!#REF!</definedName>
    <definedName name="X1pIGvc">'[14]CHITIET VL-NC-TT -1p'!#REF!</definedName>
    <definedName name="x1pigvl" localSheetId="7">'[14]lam-moi'!#REF!</definedName>
    <definedName name="x1pigvl">'[14]lam-moi'!#REF!</definedName>
    <definedName name="x1pind" localSheetId="7">#REF!</definedName>
    <definedName name="x1pind">#REF!</definedName>
    <definedName name="x1pindnc" localSheetId="7">'[14]lam-moi'!#REF!</definedName>
    <definedName name="x1pindnc">'[14]lam-moi'!#REF!</definedName>
    <definedName name="x1pindvl" localSheetId="7">'[14]lam-moi'!#REF!</definedName>
    <definedName name="x1pindvl">'[14]lam-moi'!#REF!</definedName>
    <definedName name="x1ping" localSheetId="7">#REF!</definedName>
    <definedName name="x1ping">#REF!</definedName>
    <definedName name="x1pingnc" localSheetId="7">'[14]lam-moi'!#REF!</definedName>
    <definedName name="x1pingnc">'[14]lam-moi'!#REF!</definedName>
    <definedName name="x1pingvl" localSheetId="7">'[14]lam-moi'!#REF!</definedName>
    <definedName name="x1pingvl">'[14]lam-moi'!#REF!</definedName>
    <definedName name="x1pint" localSheetId="7">#REF!</definedName>
    <definedName name="x1pint">#REF!</definedName>
    <definedName name="x1pintnc" localSheetId="7">'[14]lam-moi'!#REF!</definedName>
    <definedName name="x1pintnc">'[14]lam-moi'!#REF!</definedName>
    <definedName name="X1pINTvc" localSheetId="7">'[14]CHITIET VL-NC-TT -1p'!#REF!</definedName>
    <definedName name="X1pINTvc">'[14]CHITIET VL-NC-TT -1p'!#REF!</definedName>
    <definedName name="x1pintvl" localSheetId="7">'[14]lam-moi'!#REF!</definedName>
    <definedName name="x1pintvl">'[14]lam-moi'!#REF!</definedName>
    <definedName name="x1pitnc" localSheetId="7">'[14]lam-moi'!#REF!</definedName>
    <definedName name="x1pitnc">'[14]lam-moi'!#REF!</definedName>
    <definedName name="X1pITvc" localSheetId="7">'[14]CHITIET VL-NC-TT -1p'!#REF!</definedName>
    <definedName name="X1pITvc">'[14]CHITIET VL-NC-TT -1p'!#REF!</definedName>
    <definedName name="x1pitvl" localSheetId="7">'[14]lam-moi'!#REF!</definedName>
    <definedName name="x1pitvl">'[14]lam-moi'!#REF!</definedName>
    <definedName name="x20knc" localSheetId="7">[14]chitiet!#REF!</definedName>
    <definedName name="x20knc">[14]chitiet!#REF!</definedName>
    <definedName name="x20kvl" localSheetId="7">[14]chitiet!#REF!</definedName>
    <definedName name="x20kvl">[14]chitiet!#REF!</definedName>
    <definedName name="x22knc" localSheetId="7">[14]chitiet!#REF!</definedName>
    <definedName name="x22knc">[14]chitiet!#REF!</definedName>
    <definedName name="x22kvl" localSheetId="7">[14]chitiet!#REF!</definedName>
    <definedName name="x22kvl">[14]chitiet!#REF!</definedName>
    <definedName name="x2mig1nc" localSheetId="7">'[14]lam-moi'!#REF!</definedName>
    <definedName name="x2mig1nc">'[14]lam-moi'!#REF!</definedName>
    <definedName name="x2mig1vl" localSheetId="7">'[14]lam-moi'!#REF!</definedName>
    <definedName name="x2mig1vl">'[14]lam-moi'!#REF!</definedName>
    <definedName name="x2min1nc" localSheetId="7">'[14]lam-moi'!#REF!</definedName>
    <definedName name="x2min1nc">'[14]lam-moi'!#REF!</definedName>
    <definedName name="x2min1vl" localSheetId="7">'[14]lam-moi'!#REF!</definedName>
    <definedName name="x2min1vl">'[14]lam-moi'!#REF!</definedName>
    <definedName name="x2mit1vl" localSheetId="7">'[14]lam-moi'!#REF!</definedName>
    <definedName name="x2mit1vl">'[14]lam-moi'!#REF!</definedName>
    <definedName name="x2mitnc" localSheetId="7">'[14]lam-moi'!#REF!</definedName>
    <definedName name="x2mitnc">'[14]lam-moi'!#REF!</definedName>
    <definedName name="XCCT">0.5</definedName>
    <definedName name="xdsnc" localSheetId="7">[14]gtrinh!#REF!</definedName>
    <definedName name="xdsnc">[14]gtrinh!#REF!</definedName>
    <definedName name="xdsvl" localSheetId="7">[14]gtrinh!#REF!</definedName>
    <definedName name="xdsvl">[14]gtrinh!#REF!</definedName>
    <definedName name="xfco" localSheetId="7">#REF!</definedName>
    <definedName name="xfco">#REF!</definedName>
    <definedName name="xfco3p" localSheetId="7">#REF!</definedName>
    <definedName name="xfco3p">#REF!</definedName>
    <definedName name="xfconc" localSheetId="7">'[14]lam-moi'!#REF!</definedName>
    <definedName name="xfconc">'[14]lam-moi'!#REF!</definedName>
    <definedName name="xfconc3p">'[14]CHITIET VL-NC'!$G$94</definedName>
    <definedName name="xfcotnc" localSheetId="7">#REF!</definedName>
    <definedName name="xfcotnc">#REF!</definedName>
    <definedName name="xfcotvl" localSheetId="7">#REF!</definedName>
    <definedName name="xfcotvl">#REF!</definedName>
    <definedName name="xfcovl" localSheetId="7">'[14]lam-moi'!#REF!</definedName>
    <definedName name="xfcovl">'[14]lam-moi'!#REF!</definedName>
    <definedName name="xfcovl3p">'[14]CHITIET VL-NC'!$G$90</definedName>
    <definedName name="xfnc" localSheetId="7">'[14]lam-moi'!#REF!</definedName>
    <definedName name="xfnc">'[14]lam-moi'!#REF!</definedName>
    <definedName name="xfvl" localSheetId="7">'[14]lam-moi'!#REF!</definedName>
    <definedName name="xfvl">'[14]lam-moi'!#REF!</definedName>
    <definedName name="xhn" localSheetId="7">#REF!</definedName>
    <definedName name="xhn">#REF!</definedName>
    <definedName name="xhnnc" localSheetId="7">'[14]lam-moi'!#REF!</definedName>
    <definedName name="xhnnc">'[14]lam-moi'!#REF!</definedName>
    <definedName name="xhnvl" localSheetId="7">'[14]lam-moi'!#REF!</definedName>
    <definedName name="xhnvl">'[14]lam-moi'!#REF!</definedName>
    <definedName name="xig" localSheetId="7">#REF!</definedName>
    <definedName name="xig">#REF!</definedName>
    <definedName name="xig1" localSheetId="7">#REF!</definedName>
    <definedName name="xig1">#REF!</definedName>
    <definedName name="xig1nc" localSheetId="7">'[14]lam-moi'!#REF!</definedName>
    <definedName name="xig1nc">'[14]lam-moi'!#REF!</definedName>
    <definedName name="xig1p" localSheetId="7">#REF!</definedName>
    <definedName name="xig1p">#REF!</definedName>
    <definedName name="xig1pnc" localSheetId="7">'[14]lam-moi'!#REF!</definedName>
    <definedName name="xig1pnc">'[14]lam-moi'!#REF!</definedName>
    <definedName name="xig1pvl" localSheetId="7">'[14]lam-moi'!#REF!</definedName>
    <definedName name="xig1pvl">'[14]lam-moi'!#REF!</definedName>
    <definedName name="xig1vl" localSheetId="7">'[14]lam-moi'!#REF!</definedName>
    <definedName name="xig1vl">'[14]lam-moi'!#REF!</definedName>
    <definedName name="xig2nc" localSheetId="7">'[14]lam-moi'!#REF!</definedName>
    <definedName name="xig2nc">'[14]lam-moi'!#REF!</definedName>
    <definedName name="xig2vl" localSheetId="7">'[14]lam-moi'!#REF!</definedName>
    <definedName name="xig2vl">'[14]lam-moi'!#REF!</definedName>
    <definedName name="xig3p" localSheetId="7">#REF!</definedName>
    <definedName name="xig3p">#REF!</definedName>
    <definedName name="xiggnc">'[14]CHITIET VL-NC'!$G$57</definedName>
    <definedName name="xiggvl">'[14]CHITIET VL-NC'!$G$53</definedName>
    <definedName name="xignc" localSheetId="7">'[14]lam-moi'!#REF!</definedName>
    <definedName name="xignc">'[14]lam-moi'!#REF!</definedName>
    <definedName name="xignc3p" localSheetId="7">#REF!</definedName>
    <definedName name="xignc3p">#REF!</definedName>
    <definedName name="xigvl" localSheetId="7">'[14]lam-moi'!#REF!</definedName>
    <definedName name="xigvl">'[14]lam-moi'!#REF!</definedName>
    <definedName name="xigvl3p" localSheetId="7">#REF!</definedName>
    <definedName name="xigvl3p">#REF!</definedName>
    <definedName name="xin" localSheetId="7">#REF!</definedName>
    <definedName name="xin">#REF!</definedName>
    <definedName name="xin190" localSheetId="7">#REF!</definedName>
    <definedName name="xin190">#REF!</definedName>
    <definedName name="xin1903p" localSheetId="7">#REF!</definedName>
    <definedName name="xin1903p">#REF!</definedName>
    <definedName name="xin190nc" localSheetId="7">'[14]lam-moi'!#REF!</definedName>
    <definedName name="xin190nc">'[14]lam-moi'!#REF!</definedName>
    <definedName name="xin190nc3p">'[14]CHITIET VL-NC'!$G$76</definedName>
    <definedName name="xin190vl" localSheetId="7">'[14]lam-moi'!#REF!</definedName>
    <definedName name="xin190vl">'[14]lam-moi'!#REF!</definedName>
    <definedName name="xin190vl3p">'[14]CHITIET VL-NC'!$G$72</definedName>
    <definedName name="xin2903p" localSheetId="7">#REF!</definedName>
    <definedName name="xin2903p">#REF!</definedName>
    <definedName name="xin290nc3p" localSheetId="7">#REF!</definedName>
    <definedName name="xin290nc3p">#REF!</definedName>
    <definedName name="xin290vl3p" localSheetId="7">#REF!</definedName>
    <definedName name="xin290vl3p">#REF!</definedName>
    <definedName name="xin3p" localSheetId="7">#REF!</definedName>
    <definedName name="xin3p">#REF!</definedName>
    <definedName name="xin901nc" localSheetId="7">'[14]lam-moi'!#REF!</definedName>
    <definedName name="xin901nc">'[14]lam-moi'!#REF!</definedName>
    <definedName name="xin901vl" localSheetId="7">'[14]lam-moi'!#REF!</definedName>
    <definedName name="xin901vl">'[14]lam-moi'!#REF!</definedName>
    <definedName name="xind" localSheetId="7">#REF!</definedName>
    <definedName name="xind">#REF!</definedName>
    <definedName name="xind1p" localSheetId="7">#REF!</definedName>
    <definedName name="xind1p">#REF!</definedName>
    <definedName name="xind1pnc" localSheetId="7">'[14]lam-moi'!#REF!</definedName>
    <definedName name="xind1pnc">'[14]lam-moi'!#REF!</definedName>
    <definedName name="xind1pvl" localSheetId="7">'[14]lam-moi'!#REF!</definedName>
    <definedName name="xind1pvl">'[14]lam-moi'!#REF!</definedName>
    <definedName name="xind3p" localSheetId="7">#REF!</definedName>
    <definedName name="xind3p">#REF!</definedName>
    <definedName name="xindnc" localSheetId="7">'[14]lam-moi'!#REF!</definedName>
    <definedName name="xindnc">'[14]lam-moi'!#REF!</definedName>
    <definedName name="xindnc1p" localSheetId="7">#REF!</definedName>
    <definedName name="xindnc1p">#REF!</definedName>
    <definedName name="xindnc3p">'[14]CHITIET VL-NC'!$G$85</definedName>
    <definedName name="xindvl" localSheetId="7">'[14]lam-moi'!#REF!</definedName>
    <definedName name="xindvl">'[14]lam-moi'!#REF!</definedName>
    <definedName name="xindvl1p" localSheetId="7">#REF!</definedName>
    <definedName name="xindvl1p">#REF!</definedName>
    <definedName name="xindvl3p">'[14]CHITIET VL-NC'!$G$80</definedName>
    <definedName name="xing1p" localSheetId="7">#REF!</definedName>
    <definedName name="xing1p">#REF!</definedName>
    <definedName name="xing1pnc" localSheetId="7">'[14]lam-moi'!#REF!</definedName>
    <definedName name="xing1pnc">'[14]lam-moi'!#REF!</definedName>
    <definedName name="xing1pvl" localSheetId="7">'[14]lam-moi'!#REF!</definedName>
    <definedName name="xing1pvl">'[14]lam-moi'!#REF!</definedName>
    <definedName name="xingnc1p" localSheetId="7">#REF!</definedName>
    <definedName name="xingnc1p">#REF!</definedName>
    <definedName name="xingvl1p" localSheetId="7">#REF!</definedName>
    <definedName name="xingvl1p">#REF!</definedName>
    <definedName name="xinnc" localSheetId="7">'[14]lam-moi'!#REF!</definedName>
    <definedName name="xinnc">'[14]lam-moi'!#REF!</definedName>
    <definedName name="xinnc3p" localSheetId="7">#REF!</definedName>
    <definedName name="xinnc3p">#REF!</definedName>
    <definedName name="xint1p" localSheetId="7">#REF!</definedName>
    <definedName name="xint1p">#REF!</definedName>
    <definedName name="xinvl" localSheetId="7">'[14]lam-moi'!#REF!</definedName>
    <definedName name="xinvl">'[14]lam-moi'!#REF!</definedName>
    <definedName name="xinvl3p" localSheetId="7">#REF!</definedName>
    <definedName name="xinvl3p">#REF!</definedName>
    <definedName name="xit" localSheetId="7">#REF!</definedName>
    <definedName name="xit">#REF!</definedName>
    <definedName name="xit1" localSheetId="7">#REF!</definedName>
    <definedName name="xit1">#REF!</definedName>
    <definedName name="xit1nc" localSheetId="7">'[14]lam-moi'!#REF!</definedName>
    <definedName name="xit1nc">'[14]lam-moi'!#REF!</definedName>
    <definedName name="xit1p" localSheetId="7">#REF!</definedName>
    <definedName name="xit1p">#REF!</definedName>
    <definedName name="xit1pnc" localSheetId="7">'[14]lam-moi'!#REF!</definedName>
    <definedName name="xit1pnc">'[14]lam-moi'!#REF!</definedName>
    <definedName name="xit1pvl" localSheetId="7">'[14]lam-moi'!#REF!</definedName>
    <definedName name="xit1pvl">'[14]lam-moi'!#REF!</definedName>
    <definedName name="xit1vl" localSheetId="7">'[14]lam-moi'!#REF!</definedName>
    <definedName name="xit1vl">'[14]lam-moi'!#REF!</definedName>
    <definedName name="xit2nc" localSheetId="7">'[14]lam-moi'!#REF!</definedName>
    <definedName name="xit2nc">'[14]lam-moi'!#REF!</definedName>
    <definedName name="xit2nc3p" localSheetId="7">#REF!</definedName>
    <definedName name="xit2nc3p">#REF!</definedName>
    <definedName name="xit2vl" localSheetId="7">'[14]lam-moi'!#REF!</definedName>
    <definedName name="xit2vl">'[14]lam-moi'!#REF!</definedName>
    <definedName name="xit2vl3p" localSheetId="7">#REF!</definedName>
    <definedName name="xit2vl3p">#REF!</definedName>
    <definedName name="xit3p" localSheetId="7">#REF!</definedName>
    <definedName name="xit3p">#REF!</definedName>
    <definedName name="xitnc" localSheetId="7">'[14]lam-moi'!#REF!</definedName>
    <definedName name="xitnc">'[14]lam-moi'!#REF!</definedName>
    <definedName name="xitnc3p" localSheetId="7">#REF!</definedName>
    <definedName name="xitnc3p">#REF!</definedName>
    <definedName name="xittnc">'[14]CHITIET VL-NC'!$G$48</definedName>
    <definedName name="xittvl">'[14]CHITIET VL-NC'!$G$44</definedName>
    <definedName name="xitvl" localSheetId="7">'[14]lam-moi'!#REF!</definedName>
    <definedName name="xitvl">'[14]lam-moi'!#REF!</definedName>
    <definedName name="xitvl3p" localSheetId="7">#REF!</definedName>
    <definedName name="xitvl3p">#REF!</definedName>
    <definedName name="xm">[48]gvl!$N$16</definedName>
    <definedName name="xr1nc" localSheetId="7">'[14]lam-moi'!#REF!</definedName>
    <definedName name="xr1nc">'[14]lam-moi'!#REF!</definedName>
    <definedName name="xr1vl" localSheetId="7">'[14]lam-moi'!#REF!</definedName>
    <definedName name="xr1vl">'[14]lam-moi'!#REF!</definedName>
    <definedName name="xtr3pnc" localSheetId="7">[14]gtrinh!#REF!</definedName>
    <definedName name="xtr3pnc">[14]gtrinh!#REF!</definedName>
    <definedName name="xtr3pvl" localSheetId="7">[14]gtrinh!#REF!</definedName>
    <definedName name="xtr3pvl">[14]gtrinh!#REF!</definedName>
    <definedName name="xxxxxxxxx" localSheetId="7">#REF!</definedName>
    <definedName name="xxxxxxxxx">#REF!</definedName>
    <definedName name="y" localSheetId="8" hidden="1">'[125]Sale-Leaseback (2)'!#REF!</definedName>
    <definedName name="y">'[126]NERACA LAJUR'!$A$1:$S$65536</definedName>
    <definedName name="YG" localSheetId="7" hidden="1">{#N/A,#N/A,FALSE,"DATA"}</definedName>
    <definedName name="YG" localSheetId="4" hidden="1">{#N/A,#N/A,FALSE,"DATA"}</definedName>
    <definedName name="YG" localSheetId="6" hidden="1">{#N/A,#N/A,FALSE,"DATA"}</definedName>
    <definedName name="YG" localSheetId="8" hidden="1">{#N/A,#N/A,FALSE,"DATA"}</definedName>
    <definedName name="YG" hidden="1">{#N/A,#N/A,FALSE,"DATA"}</definedName>
    <definedName name="yu" localSheetId="7" hidden="1">{#N/A,#N/A,FALSE,"DATA"}</definedName>
    <definedName name="yu" localSheetId="4" hidden="1">{#N/A,#N/A,FALSE,"DATA"}</definedName>
    <definedName name="yu" localSheetId="6" hidden="1">{#N/A,#N/A,FALSE,"DATA"}</definedName>
    <definedName name="yu" localSheetId="8" hidden="1">{#N/A,#N/A,FALSE,"DATA"}</definedName>
    <definedName name="yu" hidden="1">{#N/A,#N/A,FALSE,"DATA"}</definedName>
    <definedName name="YUIO">'[92]LAP PENJUALAN'!$B$1:$I$65536</definedName>
    <definedName name="yy" localSheetId="8" hidden="1">'[125]Sale-Leaseback (2)'!#REF!</definedName>
    <definedName name="yy" hidden="1">'[125]Sale-Leaseback (2)'!#REF!</definedName>
    <definedName name="YYY">'[81]LAP PENJUALAN'!$L$1:$S$65536</definedName>
    <definedName name="z" localSheetId="7">[2]Jurnal!#REF!</definedName>
    <definedName name="z">[2]Jurnal!#REF!</definedName>
    <definedName name="Z_2A9390B4_6B6C_4724_BC2A_8C10251343A2_.wvu.PrintArea" hidden="1" xml:space="preserve">    [127]SEM!$I$2:$W$45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4" i="28" l="1"/>
  <c r="K34" i="28"/>
  <c r="J34" i="28"/>
  <c r="I34" i="28"/>
  <c r="L33" i="28"/>
  <c r="U33" i="28" s="1"/>
  <c r="K33" i="28"/>
  <c r="T33" i="28" s="1"/>
  <c r="J33" i="28"/>
  <c r="S33" i="28" s="1"/>
  <c r="I33" i="28"/>
  <c r="R33" i="28" s="1"/>
  <c r="L32" i="28"/>
  <c r="U32" i="28" s="1"/>
  <c r="K32" i="28"/>
  <c r="T32" i="28" s="1"/>
  <c r="J32" i="28"/>
  <c r="S32" i="28" s="1"/>
  <c r="I32" i="28"/>
  <c r="R32" i="28" s="1"/>
  <c r="L31" i="28"/>
  <c r="U31" i="28" s="1"/>
  <c r="K31" i="28"/>
  <c r="T31" i="28" s="1"/>
  <c r="J31" i="28"/>
  <c r="S31" i="28" s="1"/>
  <c r="I31" i="28"/>
  <c r="R31" i="28" s="1"/>
  <c r="L30" i="28"/>
  <c r="U30" i="28" s="1"/>
  <c r="K30" i="28"/>
  <c r="T30" i="28" s="1"/>
  <c r="J30" i="28"/>
  <c r="S30" i="28" s="1"/>
  <c r="I30" i="28"/>
  <c r="R30" i="28" s="1"/>
  <c r="L29" i="28"/>
  <c r="U29" i="28" s="1"/>
  <c r="K29" i="28"/>
  <c r="T29" i="28" s="1"/>
  <c r="J29" i="28"/>
  <c r="S29" i="28" s="1"/>
  <c r="I29" i="28"/>
  <c r="R29" i="28" s="1"/>
  <c r="L28" i="28"/>
  <c r="U28" i="28" s="1"/>
  <c r="K28" i="28"/>
  <c r="T28" i="28" s="1"/>
  <c r="J28" i="28"/>
  <c r="S28" i="28" s="1"/>
  <c r="I28" i="28"/>
  <c r="R28" i="28" s="1"/>
  <c r="L27" i="28"/>
  <c r="U27" i="28" s="1"/>
  <c r="K27" i="28"/>
  <c r="T27" i="28" s="1"/>
  <c r="J27" i="28"/>
  <c r="S27" i="28" s="1"/>
  <c r="I27" i="28"/>
  <c r="R27" i="28" s="1"/>
  <c r="L26" i="28"/>
  <c r="U26" i="28" s="1"/>
  <c r="K26" i="28"/>
  <c r="T26" i="28" s="1"/>
  <c r="J26" i="28"/>
  <c r="S26" i="28" s="1"/>
  <c r="I26" i="28"/>
  <c r="R26" i="28" s="1"/>
  <c r="L25" i="28"/>
  <c r="U25" i="28" s="1"/>
  <c r="K25" i="28"/>
  <c r="T25" i="28" s="1"/>
  <c r="J25" i="28"/>
  <c r="S25" i="28" s="1"/>
  <c r="I25" i="28"/>
  <c r="R25" i="28" s="1"/>
  <c r="L24" i="28"/>
  <c r="U24" i="28" s="1"/>
  <c r="K24" i="28"/>
  <c r="T24" i="28" s="1"/>
  <c r="J24" i="28"/>
  <c r="S24" i="28" s="1"/>
  <c r="I24" i="28"/>
  <c r="R24" i="28" s="1"/>
  <c r="L23" i="28"/>
  <c r="U23" i="28" s="1"/>
  <c r="K23" i="28"/>
  <c r="T23" i="28" s="1"/>
  <c r="J23" i="28"/>
  <c r="S23" i="28" s="1"/>
  <c r="I23" i="28"/>
  <c r="R23" i="28" s="1"/>
  <c r="L22" i="28"/>
  <c r="U22" i="28" s="1"/>
  <c r="K22" i="28"/>
  <c r="T22" i="28" s="1"/>
  <c r="J22" i="28"/>
  <c r="S22" i="28" s="1"/>
  <c r="I22" i="28"/>
  <c r="R22" i="28" s="1"/>
  <c r="L21" i="28"/>
  <c r="U21" i="28" s="1"/>
  <c r="K21" i="28"/>
  <c r="T21" i="28" s="1"/>
  <c r="J21" i="28"/>
  <c r="S21" i="28" s="1"/>
  <c r="I21" i="28"/>
  <c r="R21" i="28" s="1"/>
  <c r="L20" i="28"/>
  <c r="U20" i="28" s="1"/>
  <c r="K20" i="28"/>
  <c r="T20" i="28" s="1"/>
  <c r="J20" i="28"/>
  <c r="S20" i="28" s="1"/>
  <c r="I20" i="28"/>
  <c r="R20" i="28" s="1"/>
  <c r="L19" i="28"/>
  <c r="U19" i="28" s="1"/>
  <c r="K19" i="28"/>
  <c r="T19" i="28" s="1"/>
  <c r="J19" i="28"/>
  <c r="S19" i="28" s="1"/>
  <c r="I19" i="28"/>
  <c r="R19" i="28" s="1"/>
  <c r="L18" i="28"/>
  <c r="U18" i="28" s="1"/>
  <c r="K18" i="28"/>
  <c r="T18" i="28" s="1"/>
  <c r="J18" i="28"/>
  <c r="S18" i="28" s="1"/>
  <c r="I18" i="28"/>
  <c r="R18" i="28" s="1"/>
  <c r="L17" i="28"/>
  <c r="U17" i="28" s="1"/>
  <c r="K17" i="28"/>
  <c r="T17" i="28" s="1"/>
  <c r="J17" i="28"/>
  <c r="S17" i="28" s="1"/>
  <c r="I17" i="28"/>
  <c r="R17" i="28" s="1"/>
  <c r="L16" i="28"/>
  <c r="U16" i="28" s="1"/>
  <c r="K16" i="28"/>
  <c r="T16" i="28" s="1"/>
  <c r="J16" i="28"/>
  <c r="S16" i="28" s="1"/>
  <c r="I16" i="28"/>
  <c r="R16" i="28" s="1"/>
  <c r="L15" i="28"/>
  <c r="U15" i="28" s="1"/>
  <c r="K15" i="28"/>
  <c r="T15" i="28" s="1"/>
  <c r="J15" i="28"/>
  <c r="S15" i="28" s="1"/>
  <c r="I15" i="28"/>
  <c r="R15" i="28" s="1"/>
  <c r="L14" i="28"/>
  <c r="U14" i="28" s="1"/>
  <c r="K14" i="28"/>
  <c r="T14" i="28" s="1"/>
  <c r="J14" i="28"/>
  <c r="S14" i="28" s="1"/>
  <c r="I14" i="28"/>
  <c r="R14" i="28" s="1"/>
  <c r="L13" i="28"/>
  <c r="U13" i="28" s="1"/>
  <c r="K13" i="28"/>
  <c r="T13" i="28" s="1"/>
  <c r="J13" i="28"/>
  <c r="S13" i="28" s="1"/>
  <c r="I13" i="28"/>
  <c r="R13" i="28" s="1"/>
  <c r="L12" i="28"/>
  <c r="U12" i="28" s="1"/>
  <c r="K12" i="28"/>
  <c r="T12" i="28" s="1"/>
  <c r="J12" i="28"/>
  <c r="S12" i="28" s="1"/>
  <c r="I12" i="28"/>
  <c r="R12" i="28" s="1"/>
  <c r="L11" i="28"/>
  <c r="U11" i="28" s="1"/>
  <c r="K11" i="28"/>
  <c r="T11" i="28" s="1"/>
  <c r="J11" i="28"/>
  <c r="S11" i="28" s="1"/>
  <c r="I11" i="28"/>
  <c r="R11" i="28" s="1"/>
  <c r="L10" i="28"/>
  <c r="U10" i="28" s="1"/>
  <c r="K10" i="28"/>
  <c r="T10" i="28" s="1"/>
  <c r="J10" i="28"/>
  <c r="S10" i="28" s="1"/>
  <c r="I10" i="28"/>
  <c r="R10" i="28" s="1"/>
  <c r="L9" i="28"/>
  <c r="U9" i="28" s="1"/>
  <c r="K9" i="28"/>
  <c r="T9" i="28" s="1"/>
  <c r="J9" i="28"/>
  <c r="S9" i="28" s="1"/>
  <c r="I9" i="28"/>
  <c r="R9" i="28" s="1"/>
  <c r="L8" i="28"/>
  <c r="U8" i="28" s="1"/>
  <c r="K8" i="28"/>
  <c r="T8" i="28" s="1"/>
  <c r="J8" i="28"/>
  <c r="S8" i="28" s="1"/>
  <c r="I8" i="28"/>
  <c r="R8" i="28" s="1"/>
  <c r="L7" i="28"/>
  <c r="U7" i="28" s="1"/>
  <c r="K7" i="28"/>
  <c r="T7" i="28" s="1"/>
  <c r="J7" i="28"/>
  <c r="S7" i="28" s="1"/>
  <c r="I7" i="28"/>
  <c r="R7" i="28" s="1"/>
  <c r="L6" i="28"/>
  <c r="U6" i="28" s="1"/>
  <c r="K6" i="28"/>
  <c r="T6" i="28" s="1"/>
  <c r="J6" i="28"/>
  <c r="S6" i="28" s="1"/>
  <c r="I6" i="28"/>
  <c r="R6" i="28" s="1"/>
  <c r="L5" i="28"/>
  <c r="U5" i="28" s="1"/>
  <c r="K5" i="28"/>
  <c r="T5" i="28" s="1"/>
  <c r="J5" i="28"/>
  <c r="S5" i="28" s="1"/>
  <c r="I5" i="28"/>
  <c r="R5" i="28" s="1"/>
  <c r="L4" i="28"/>
  <c r="U4" i="28" s="1"/>
  <c r="K4" i="28"/>
  <c r="T4" i="28" s="1"/>
  <c r="J4" i="28"/>
  <c r="S4" i="28" s="1"/>
  <c r="I4" i="28"/>
  <c r="R4" i="28" s="1"/>
  <c r="L3" i="28"/>
  <c r="U3" i="28" s="1"/>
  <c r="K3" i="28"/>
  <c r="T3" i="28" s="1"/>
  <c r="J3" i="28"/>
  <c r="S3" i="28" s="1"/>
  <c r="I3" i="28"/>
  <c r="R3" i="28" s="1"/>
  <c r="M1332" i="27" l="1"/>
  <c r="L1332" i="27"/>
  <c r="H1332" i="27"/>
  <c r="G1332" i="27"/>
  <c r="F1332" i="27"/>
  <c r="L1331" i="27"/>
  <c r="M1331" i="27" s="1"/>
  <c r="L1330" i="27"/>
  <c r="M1330" i="27" s="1"/>
  <c r="L1329" i="27"/>
  <c r="M1329" i="27" s="1"/>
  <c r="M1328" i="27"/>
  <c r="L1328" i="27"/>
  <c r="L1327" i="27"/>
  <c r="M1327" i="27" s="1"/>
  <c r="L1326" i="27"/>
  <c r="M1326" i="27" s="1"/>
  <c r="L1325" i="27"/>
  <c r="M1325" i="27" s="1"/>
  <c r="L1324" i="27"/>
  <c r="M1324" i="27" s="1"/>
  <c r="L1323" i="27"/>
  <c r="M1323" i="27" s="1"/>
  <c r="L1322" i="27"/>
  <c r="M1322" i="27" s="1"/>
  <c r="L1321" i="27"/>
  <c r="M1321" i="27" s="1"/>
  <c r="M1320" i="27"/>
  <c r="L1320" i="27"/>
  <c r="L1319" i="27"/>
  <c r="M1319" i="27" s="1"/>
  <c r="M1318" i="27"/>
  <c r="L1318" i="27"/>
  <c r="L1317" i="27"/>
  <c r="M1317" i="27" s="1"/>
  <c r="L1316" i="27"/>
  <c r="M1316" i="27" s="1"/>
  <c r="L1315" i="27"/>
  <c r="M1315" i="27" s="1"/>
  <c r="L1314" i="27"/>
  <c r="M1314" i="27" s="1"/>
  <c r="L1313" i="27"/>
  <c r="M1313" i="27" s="1"/>
  <c r="M1312" i="27"/>
  <c r="L1312" i="27"/>
  <c r="L1311" i="27"/>
  <c r="M1311" i="27" s="1"/>
  <c r="L1310" i="27"/>
  <c r="M1310" i="27" s="1"/>
  <c r="L1309" i="27"/>
  <c r="M1309" i="27" s="1"/>
  <c r="L1308" i="27"/>
  <c r="M1308" i="27" s="1"/>
  <c r="L1307" i="27"/>
  <c r="M1307" i="27" s="1"/>
  <c r="L1306" i="27"/>
  <c r="M1306" i="27" s="1"/>
  <c r="L1305" i="27"/>
  <c r="M1305" i="27" s="1"/>
  <c r="M1304" i="27"/>
  <c r="L1304" i="27"/>
  <c r="L1303" i="27"/>
  <c r="M1303" i="27" s="1"/>
  <c r="M1302" i="27"/>
  <c r="L1302" i="27"/>
  <c r="L1301" i="27"/>
  <c r="M1301" i="27" s="1"/>
  <c r="L1300" i="27"/>
  <c r="M1300" i="27" s="1"/>
  <c r="L1299" i="27"/>
  <c r="M1299" i="27" s="1"/>
  <c r="L1298" i="27"/>
  <c r="M1298" i="27" s="1"/>
  <c r="L1297" i="27"/>
  <c r="M1297" i="27" s="1"/>
  <c r="M1296" i="27"/>
  <c r="L1296" i="27"/>
  <c r="L1295" i="27"/>
  <c r="M1295" i="27" s="1"/>
  <c r="L1294" i="27"/>
  <c r="M1294" i="27" s="1"/>
  <c r="L1293" i="27"/>
  <c r="M1293" i="27" s="1"/>
  <c r="L1292" i="27"/>
  <c r="M1292" i="27" s="1"/>
  <c r="L1291" i="27"/>
  <c r="M1291" i="27" s="1"/>
  <c r="L1290" i="27"/>
  <c r="M1290" i="27" s="1"/>
  <c r="L1289" i="27"/>
  <c r="M1289" i="27" s="1"/>
  <c r="M1288" i="27"/>
  <c r="L1288" i="27"/>
  <c r="L1287" i="27"/>
  <c r="M1287" i="27" s="1"/>
  <c r="M1286" i="27"/>
  <c r="L1286" i="27"/>
  <c r="L1285" i="27"/>
  <c r="M1285" i="27" s="1"/>
  <c r="L1284" i="27"/>
  <c r="M1284" i="27" s="1"/>
  <c r="L1283" i="27"/>
  <c r="M1283" i="27" s="1"/>
  <c r="L1282" i="27"/>
  <c r="M1282" i="27" s="1"/>
  <c r="L1281" i="27"/>
  <c r="M1281" i="27" s="1"/>
  <c r="M1280" i="27"/>
  <c r="L1280" i="27"/>
  <c r="L1279" i="27"/>
  <c r="M1279" i="27" s="1"/>
  <c r="L1278" i="27"/>
  <c r="M1278" i="27" s="1"/>
  <c r="L1277" i="27"/>
  <c r="M1277" i="27" s="1"/>
  <c r="L1276" i="27"/>
  <c r="M1276" i="27" s="1"/>
  <c r="L1275" i="27"/>
  <c r="M1275" i="27" s="1"/>
  <c r="L1274" i="27"/>
  <c r="M1274" i="27" s="1"/>
  <c r="L1273" i="27"/>
  <c r="M1273" i="27" s="1"/>
  <c r="M1272" i="27"/>
  <c r="L1272" i="27"/>
  <c r="L1271" i="27"/>
  <c r="M1271" i="27" s="1"/>
  <c r="M1270" i="27"/>
  <c r="L1270" i="27"/>
  <c r="L1269" i="27"/>
  <c r="M1269" i="27" s="1"/>
  <c r="L1268" i="27"/>
  <c r="M1268" i="27" s="1"/>
  <c r="L1267" i="27"/>
  <c r="M1267" i="27" s="1"/>
  <c r="L1266" i="27"/>
  <c r="M1266" i="27" s="1"/>
  <c r="L1265" i="27"/>
  <c r="M1265" i="27" s="1"/>
  <c r="M1264" i="27"/>
  <c r="L1264" i="27"/>
  <c r="L1263" i="27"/>
  <c r="M1263" i="27" s="1"/>
  <c r="L1262" i="27"/>
  <c r="M1262" i="27" s="1"/>
  <c r="L1261" i="27"/>
  <c r="M1261" i="27" s="1"/>
  <c r="L1260" i="27"/>
  <c r="M1260" i="27" s="1"/>
  <c r="L1259" i="27"/>
  <c r="M1259" i="27" s="1"/>
  <c r="L1258" i="27"/>
  <c r="M1258" i="27" s="1"/>
  <c r="L1257" i="27"/>
  <c r="M1257" i="27" s="1"/>
  <c r="M1256" i="27"/>
  <c r="L1256" i="27"/>
  <c r="L1255" i="27"/>
  <c r="M1255" i="27" s="1"/>
  <c r="M1254" i="27"/>
  <c r="L1254" i="27"/>
  <c r="L1253" i="27"/>
  <c r="M1253" i="27" s="1"/>
  <c r="L1252" i="27"/>
  <c r="M1252" i="27" s="1"/>
  <c r="L1251" i="27"/>
  <c r="M1251" i="27" s="1"/>
  <c r="L1250" i="27"/>
  <c r="M1250" i="27" s="1"/>
  <c r="L1249" i="27"/>
  <c r="M1249" i="27" s="1"/>
  <c r="M1248" i="27"/>
  <c r="L1248" i="27"/>
  <c r="L1247" i="27"/>
  <c r="M1247" i="27" s="1"/>
  <c r="L1246" i="27"/>
  <c r="M1246" i="27" s="1"/>
  <c r="L1245" i="27"/>
  <c r="M1245" i="27" s="1"/>
  <c r="L1244" i="27"/>
  <c r="M1244" i="27" s="1"/>
  <c r="L1243" i="27"/>
  <c r="M1243" i="27" s="1"/>
  <c r="L1242" i="27"/>
  <c r="M1242" i="27" s="1"/>
  <c r="L1241" i="27"/>
  <c r="M1241" i="27" s="1"/>
  <c r="M1240" i="27"/>
  <c r="L1240" i="27"/>
  <c r="L1239" i="27"/>
  <c r="M1239" i="27" s="1"/>
  <c r="M1238" i="27"/>
  <c r="L1238" i="27"/>
  <c r="L1237" i="27"/>
  <c r="M1237" i="27" s="1"/>
  <c r="L1236" i="27"/>
  <c r="M1236" i="27" s="1"/>
  <c r="L1235" i="27"/>
  <c r="M1235" i="27" s="1"/>
  <c r="L1234" i="27"/>
  <c r="M1234" i="27" s="1"/>
  <c r="L1233" i="27"/>
  <c r="M1233" i="27" s="1"/>
  <c r="M1232" i="27"/>
  <c r="L1232" i="27"/>
  <c r="L1231" i="27"/>
  <c r="M1231" i="27" s="1"/>
  <c r="L1230" i="27"/>
  <c r="M1230" i="27" s="1"/>
  <c r="L1229" i="27"/>
  <c r="M1229" i="27" s="1"/>
  <c r="L1228" i="27"/>
  <c r="M1228" i="27" s="1"/>
  <c r="L1227" i="27"/>
  <c r="M1227" i="27" s="1"/>
  <c r="L1226" i="27"/>
  <c r="M1226" i="27" s="1"/>
  <c r="L1225" i="27"/>
  <c r="M1225" i="27" s="1"/>
  <c r="M1224" i="27"/>
  <c r="L1224" i="27"/>
  <c r="L1223" i="27"/>
  <c r="M1223" i="27" s="1"/>
  <c r="M1222" i="27"/>
  <c r="L1222" i="27"/>
  <c r="L1221" i="27"/>
  <c r="M1221" i="27" s="1"/>
  <c r="L1220" i="27"/>
  <c r="M1220" i="27" s="1"/>
  <c r="L1219" i="27"/>
  <c r="M1219" i="27" s="1"/>
  <c r="L1218" i="27"/>
  <c r="M1218" i="27" s="1"/>
  <c r="L1217" i="27"/>
  <c r="M1217" i="27" s="1"/>
  <c r="M1216" i="27"/>
  <c r="L1216" i="27"/>
  <c r="L1215" i="27"/>
  <c r="M1215" i="27" s="1"/>
  <c r="L1214" i="27"/>
  <c r="M1214" i="27" s="1"/>
  <c r="L1213" i="27"/>
  <c r="M1213" i="27" s="1"/>
  <c r="L1212" i="27"/>
  <c r="M1212" i="27" s="1"/>
  <c r="L1211" i="27"/>
  <c r="M1211" i="27" s="1"/>
  <c r="L1210" i="27"/>
  <c r="M1210" i="27" s="1"/>
  <c r="L1209" i="27"/>
  <c r="M1209" i="27" s="1"/>
  <c r="M1208" i="27"/>
  <c r="L1208" i="27"/>
  <c r="L1207" i="27"/>
  <c r="M1207" i="27" s="1"/>
  <c r="M1206" i="27"/>
  <c r="L1206" i="27"/>
  <c r="L1205" i="27"/>
  <c r="M1205" i="27" s="1"/>
  <c r="L1204" i="27"/>
  <c r="M1204" i="27" s="1"/>
  <c r="L1203" i="27"/>
  <c r="M1203" i="27" s="1"/>
  <c r="L1202" i="27"/>
  <c r="M1202" i="27" s="1"/>
  <c r="L1201" i="27"/>
  <c r="M1201" i="27" s="1"/>
  <c r="M1200" i="27"/>
  <c r="L1200" i="27"/>
  <c r="L1199" i="27"/>
  <c r="M1199" i="27" s="1"/>
  <c r="L1198" i="27"/>
  <c r="M1198" i="27" s="1"/>
  <c r="L1197" i="27"/>
  <c r="M1197" i="27" s="1"/>
  <c r="L1196" i="27"/>
  <c r="M1196" i="27" s="1"/>
  <c r="L1195" i="27"/>
  <c r="M1195" i="27" s="1"/>
  <c r="L1194" i="27"/>
  <c r="M1194" i="27" s="1"/>
  <c r="L1193" i="27"/>
  <c r="M1193" i="27" s="1"/>
  <c r="M1192" i="27"/>
  <c r="L1192" i="27"/>
  <c r="L1191" i="27"/>
  <c r="M1191" i="27" s="1"/>
  <c r="M1190" i="27"/>
  <c r="L1190" i="27"/>
  <c r="L1189" i="27"/>
  <c r="M1189" i="27" s="1"/>
  <c r="L1188" i="27"/>
  <c r="M1188" i="27" s="1"/>
  <c r="L1187" i="27"/>
  <c r="M1187" i="27" s="1"/>
  <c r="L1186" i="27"/>
  <c r="M1186" i="27" s="1"/>
  <c r="L1185" i="27"/>
  <c r="M1185" i="27" s="1"/>
  <c r="M1184" i="27"/>
  <c r="L1184" i="27"/>
  <c r="L1183" i="27"/>
  <c r="M1183" i="27" s="1"/>
  <c r="L1182" i="27"/>
  <c r="M1182" i="27" s="1"/>
  <c r="L1181" i="27"/>
  <c r="M1181" i="27" s="1"/>
  <c r="L1180" i="27"/>
  <c r="M1180" i="27" s="1"/>
  <c r="L1179" i="27"/>
  <c r="M1179" i="27" s="1"/>
  <c r="L1178" i="27"/>
  <c r="M1178" i="27" s="1"/>
  <c r="L1177" i="27"/>
  <c r="M1177" i="27" s="1"/>
  <c r="M1176" i="27"/>
  <c r="L1176" i="27"/>
  <c r="L1175" i="27"/>
  <c r="M1175" i="27" s="1"/>
  <c r="M1174" i="27"/>
  <c r="L1174" i="27"/>
  <c r="L1173" i="27"/>
  <c r="M1173" i="27" s="1"/>
  <c r="L1172" i="27"/>
  <c r="M1172" i="27" s="1"/>
  <c r="L1171" i="27"/>
  <c r="M1171" i="27" s="1"/>
  <c r="L1170" i="27"/>
  <c r="M1170" i="27" s="1"/>
  <c r="L1169" i="27"/>
  <c r="M1169" i="27" s="1"/>
  <c r="M1168" i="27"/>
  <c r="L1168" i="27"/>
  <c r="L1167" i="27"/>
  <c r="M1167" i="27" s="1"/>
  <c r="L1166" i="27"/>
  <c r="M1166" i="27" s="1"/>
  <c r="L1165" i="27"/>
  <c r="M1165" i="27" s="1"/>
  <c r="L1164" i="27"/>
  <c r="M1164" i="27" s="1"/>
  <c r="M1163" i="27"/>
  <c r="L1163" i="27"/>
  <c r="L1162" i="27"/>
  <c r="M1162" i="27" s="1"/>
  <c r="M1161" i="27"/>
  <c r="L1161" i="27"/>
  <c r="L1160" i="27"/>
  <c r="M1160" i="27" s="1"/>
  <c r="M1159" i="27"/>
  <c r="L1159" i="27"/>
  <c r="L1158" i="27"/>
  <c r="M1158" i="27" s="1"/>
  <c r="M1157" i="27"/>
  <c r="L1157" i="27"/>
  <c r="L1156" i="27"/>
  <c r="M1156" i="27" s="1"/>
  <c r="M1155" i="27"/>
  <c r="L1155" i="27"/>
  <c r="L1154" i="27"/>
  <c r="M1154" i="27" s="1"/>
  <c r="M1153" i="27"/>
  <c r="L1153" i="27"/>
  <c r="L1152" i="27"/>
  <c r="M1152" i="27" s="1"/>
  <c r="M1151" i="27"/>
  <c r="L1151" i="27"/>
  <c r="L1150" i="27"/>
  <c r="M1150" i="27" s="1"/>
  <c r="M1149" i="27"/>
  <c r="L1149" i="27"/>
  <c r="L1148" i="27"/>
  <c r="M1148" i="27" s="1"/>
  <c r="M1147" i="27"/>
  <c r="L1147" i="27"/>
  <c r="L1146" i="27"/>
  <c r="M1146" i="27" s="1"/>
  <c r="M1145" i="27"/>
  <c r="L1145" i="27"/>
  <c r="L1144" i="27"/>
  <c r="M1144" i="27" s="1"/>
  <c r="M1143" i="27"/>
  <c r="L1143" i="27"/>
  <c r="L1142" i="27"/>
  <c r="M1142" i="27" s="1"/>
  <c r="M1141" i="27"/>
  <c r="L1141" i="27"/>
  <c r="L1140" i="27"/>
  <c r="M1140" i="27" s="1"/>
  <c r="M1139" i="27"/>
  <c r="L1139" i="27"/>
  <c r="L1138" i="27"/>
  <c r="M1138" i="27" s="1"/>
  <c r="M1137" i="27"/>
  <c r="L1137" i="27"/>
  <c r="L1136" i="27"/>
  <c r="M1136" i="27" s="1"/>
  <c r="M1135" i="27"/>
  <c r="L1135" i="27"/>
  <c r="L1134" i="27"/>
  <c r="M1134" i="27" s="1"/>
  <c r="M1133" i="27"/>
  <c r="L1133" i="27"/>
  <c r="L1132" i="27"/>
  <c r="M1132" i="27" s="1"/>
  <c r="M1131" i="27"/>
  <c r="L1131" i="27"/>
  <c r="L1130" i="27"/>
  <c r="M1130" i="27" s="1"/>
  <c r="M1129" i="27"/>
  <c r="L1129" i="27"/>
  <c r="L1128" i="27"/>
  <c r="M1128" i="27" s="1"/>
  <c r="M1127" i="27"/>
  <c r="L1127" i="27"/>
  <c r="L1126" i="27"/>
  <c r="M1126" i="27" s="1"/>
  <c r="M1125" i="27"/>
  <c r="L1125" i="27"/>
  <c r="L1124" i="27"/>
  <c r="M1124" i="27" s="1"/>
  <c r="M1123" i="27"/>
  <c r="L1123" i="27"/>
  <c r="L1122" i="27"/>
  <c r="M1122" i="27" s="1"/>
  <c r="M1121" i="27"/>
  <c r="L1121" i="27"/>
  <c r="L1120" i="27"/>
  <c r="M1120" i="27" s="1"/>
  <c r="M1119" i="27"/>
  <c r="L1119" i="27"/>
  <c r="L1118" i="27"/>
  <c r="M1118" i="27" s="1"/>
  <c r="M1117" i="27"/>
  <c r="L1117" i="27"/>
  <c r="L1116" i="27"/>
  <c r="M1116" i="27" s="1"/>
  <c r="M1115" i="27"/>
  <c r="L1115" i="27"/>
  <c r="L1114" i="27"/>
  <c r="M1114" i="27" s="1"/>
  <c r="M1113" i="27"/>
  <c r="L1113" i="27"/>
  <c r="L1112" i="27"/>
  <c r="M1112" i="27" s="1"/>
  <c r="M1111" i="27"/>
  <c r="L1111" i="27"/>
  <c r="L1110" i="27"/>
  <c r="M1110" i="27" s="1"/>
  <c r="M1109" i="27"/>
  <c r="L1109" i="27"/>
  <c r="L1108" i="27"/>
  <c r="M1108" i="27" s="1"/>
  <c r="M1107" i="27"/>
  <c r="L1107" i="27"/>
  <c r="L1106" i="27"/>
  <c r="M1106" i="27" s="1"/>
  <c r="M1105" i="27"/>
  <c r="L1105" i="27"/>
  <c r="L1104" i="27"/>
  <c r="M1104" i="27" s="1"/>
  <c r="M1103" i="27"/>
  <c r="L1103" i="27"/>
  <c r="L1102" i="27"/>
  <c r="M1102" i="27" s="1"/>
  <c r="M1101" i="27"/>
  <c r="L1101" i="27"/>
  <c r="L1100" i="27"/>
  <c r="M1100" i="27" s="1"/>
  <c r="M1099" i="27"/>
  <c r="L1099" i="27"/>
  <c r="L1098" i="27"/>
  <c r="M1098" i="27" s="1"/>
  <c r="M1097" i="27"/>
  <c r="L1097" i="27"/>
  <c r="L1096" i="27"/>
  <c r="M1096" i="27" s="1"/>
  <c r="M1095" i="27"/>
  <c r="L1095" i="27"/>
  <c r="L1094" i="27"/>
  <c r="M1094" i="27" s="1"/>
  <c r="M1093" i="27"/>
  <c r="L1093" i="27"/>
  <c r="L1092" i="27"/>
  <c r="M1092" i="27" s="1"/>
  <c r="M1091" i="27"/>
  <c r="L1091" i="27"/>
  <c r="L1090" i="27"/>
  <c r="M1090" i="27" s="1"/>
  <c r="M1089" i="27"/>
  <c r="L1089" i="27"/>
  <c r="L1088" i="27"/>
  <c r="M1088" i="27" s="1"/>
  <c r="M1087" i="27"/>
  <c r="L1087" i="27"/>
  <c r="L1086" i="27"/>
  <c r="M1086" i="27" s="1"/>
  <c r="M1085" i="27"/>
  <c r="L1085" i="27"/>
  <c r="L1084" i="27"/>
  <c r="M1084" i="27" s="1"/>
  <c r="M1083" i="27"/>
  <c r="L1083" i="27"/>
  <c r="L1082" i="27"/>
  <c r="M1082" i="27" s="1"/>
  <c r="M1081" i="27"/>
  <c r="L1081" i="27"/>
  <c r="L1080" i="27"/>
  <c r="M1080" i="27" s="1"/>
  <c r="M1079" i="27"/>
  <c r="L1079" i="27"/>
  <c r="L1078" i="27"/>
  <c r="M1078" i="27" s="1"/>
  <c r="M1077" i="27"/>
  <c r="L1077" i="27"/>
  <c r="L1076" i="27"/>
  <c r="M1076" i="27" s="1"/>
  <c r="M1075" i="27"/>
  <c r="L1075" i="27"/>
  <c r="L1074" i="27"/>
  <c r="M1074" i="27" s="1"/>
  <c r="M1073" i="27"/>
  <c r="L1073" i="27"/>
  <c r="L1072" i="27"/>
  <c r="M1072" i="27" s="1"/>
  <c r="M1071" i="27"/>
  <c r="L1071" i="27"/>
  <c r="L1070" i="27"/>
  <c r="M1070" i="27" s="1"/>
  <c r="M1069" i="27"/>
  <c r="L1069" i="27"/>
  <c r="L1068" i="27"/>
  <c r="M1068" i="27" s="1"/>
  <c r="M1067" i="27"/>
  <c r="L1067" i="27"/>
  <c r="L1066" i="27"/>
  <c r="M1066" i="27" s="1"/>
  <c r="M1065" i="27"/>
  <c r="L1065" i="27"/>
  <c r="L1064" i="27"/>
  <c r="M1064" i="27" s="1"/>
  <c r="M1063" i="27"/>
  <c r="L1063" i="27"/>
  <c r="L1062" i="27"/>
  <c r="M1062" i="27" s="1"/>
  <c r="M1061" i="27"/>
  <c r="L1061" i="27"/>
  <c r="L1060" i="27"/>
  <c r="M1060" i="27" s="1"/>
  <c r="M1059" i="27"/>
  <c r="L1059" i="27"/>
  <c r="L1058" i="27"/>
  <c r="M1058" i="27" s="1"/>
  <c r="M1057" i="27"/>
  <c r="L1057" i="27"/>
  <c r="L1056" i="27"/>
  <c r="M1056" i="27" s="1"/>
  <c r="M1055" i="27"/>
  <c r="L1055" i="27"/>
  <c r="L1054" i="27"/>
  <c r="M1054" i="27" s="1"/>
  <c r="M1053" i="27"/>
  <c r="L1053" i="27"/>
  <c r="L1052" i="27"/>
  <c r="M1052" i="27" s="1"/>
  <c r="M1051" i="27"/>
  <c r="L1051" i="27"/>
  <c r="L1050" i="27"/>
  <c r="M1050" i="27" s="1"/>
  <c r="M1049" i="27"/>
  <c r="L1049" i="27"/>
  <c r="L1048" i="27"/>
  <c r="M1048" i="27" s="1"/>
  <c r="M1047" i="27"/>
  <c r="L1047" i="27"/>
  <c r="L1046" i="27"/>
  <c r="M1046" i="27" s="1"/>
  <c r="M1045" i="27"/>
  <c r="L1045" i="27"/>
  <c r="L1044" i="27"/>
  <c r="M1044" i="27" s="1"/>
  <c r="M1043" i="27"/>
  <c r="L1043" i="27"/>
  <c r="L1042" i="27"/>
  <c r="M1042" i="27" s="1"/>
  <c r="M1041" i="27"/>
  <c r="L1041" i="27"/>
  <c r="L1040" i="27"/>
  <c r="M1040" i="27" s="1"/>
  <c r="M1039" i="27"/>
  <c r="L1039" i="27"/>
  <c r="L1038" i="27"/>
  <c r="M1038" i="27" s="1"/>
  <c r="M1037" i="27"/>
  <c r="L1037" i="27"/>
  <c r="L1036" i="27"/>
  <c r="M1036" i="27" s="1"/>
  <c r="M1035" i="27"/>
  <c r="L1035" i="27"/>
  <c r="L1034" i="27"/>
  <c r="M1034" i="27" s="1"/>
  <c r="M1033" i="27"/>
  <c r="L1033" i="27"/>
  <c r="L1032" i="27"/>
  <c r="M1032" i="27" s="1"/>
  <c r="M1031" i="27"/>
  <c r="L1031" i="27"/>
  <c r="L1030" i="27"/>
  <c r="M1030" i="27" s="1"/>
  <c r="M1029" i="27"/>
  <c r="L1029" i="27"/>
  <c r="L1028" i="27"/>
  <c r="M1028" i="27" s="1"/>
  <c r="M1027" i="27"/>
  <c r="L1027" i="27"/>
  <c r="L1026" i="27"/>
  <c r="M1026" i="27" s="1"/>
  <c r="M1025" i="27"/>
  <c r="L1025" i="27"/>
  <c r="L1024" i="27"/>
  <c r="M1024" i="27" s="1"/>
  <c r="M1023" i="27"/>
  <c r="L1023" i="27"/>
  <c r="L1022" i="27"/>
  <c r="M1022" i="27" s="1"/>
  <c r="M1021" i="27"/>
  <c r="L1021" i="27"/>
  <c r="L1020" i="27"/>
  <c r="M1020" i="27" s="1"/>
  <c r="M1019" i="27"/>
  <c r="L1019" i="27"/>
  <c r="L1018" i="27"/>
  <c r="M1018" i="27" s="1"/>
  <c r="M1017" i="27"/>
  <c r="L1017" i="27"/>
  <c r="L1016" i="27"/>
  <c r="M1016" i="27" s="1"/>
  <c r="M1015" i="27"/>
  <c r="L1015" i="27"/>
  <c r="L1014" i="27"/>
  <c r="M1014" i="27" s="1"/>
  <c r="M1013" i="27"/>
  <c r="L1013" i="27"/>
  <c r="L1012" i="27"/>
  <c r="M1012" i="27" s="1"/>
  <c r="M1011" i="27"/>
  <c r="L1011" i="27"/>
  <c r="L1010" i="27"/>
  <c r="M1010" i="27" s="1"/>
  <c r="M1009" i="27"/>
  <c r="L1009" i="27"/>
  <c r="L1008" i="27"/>
  <c r="M1008" i="27" s="1"/>
  <c r="M1007" i="27"/>
  <c r="L1007" i="27"/>
  <c r="L1006" i="27"/>
  <c r="M1006" i="27" s="1"/>
  <c r="M1005" i="27"/>
  <c r="L1005" i="27"/>
  <c r="L1004" i="27"/>
  <c r="M1004" i="27" s="1"/>
  <c r="M1003" i="27"/>
  <c r="L1003" i="27"/>
  <c r="L1002" i="27"/>
  <c r="M1002" i="27" s="1"/>
  <c r="M1001" i="27"/>
  <c r="L1001" i="27"/>
  <c r="L1000" i="27"/>
  <c r="M1000" i="27" s="1"/>
  <c r="M999" i="27"/>
  <c r="L999" i="27"/>
  <c r="L998" i="27"/>
  <c r="M998" i="27" s="1"/>
  <c r="M997" i="27"/>
  <c r="L997" i="27"/>
  <c r="L996" i="27"/>
  <c r="M996" i="27" s="1"/>
  <c r="M995" i="27"/>
  <c r="L995" i="27"/>
  <c r="L994" i="27"/>
  <c r="M994" i="27" s="1"/>
  <c r="M993" i="27"/>
  <c r="L993" i="27"/>
  <c r="L992" i="27"/>
  <c r="M992" i="27" s="1"/>
  <c r="M991" i="27"/>
  <c r="L991" i="27"/>
  <c r="L990" i="27"/>
  <c r="M990" i="27" s="1"/>
  <c r="M989" i="27"/>
  <c r="L989" i="27"/>
  <c r="L988" i="27"/>
  <c r="M988" i="27" s="1"/>
  <c r="M987" i="27"/>
  <c r="L987" i="27"/>
  <c r="L986" i="27"/>
  <c r="M986" i="27" s="1"/>
  <c r="M985" i="27"/>
  <c r="L985" i="27"/>
  <c r="L984" i="27"/>
  <c r="M984" i="27" s="1"/>
  <c r="M983" i="27"/>
  <c r="L983" i="27"/>
  <c r="L982" i="27"/>
  <c r="M982" i="27" s="1"/>
  <c r="M981" i="27"/>
  <c r="L981" i="27"/>
  <c r="L980" i="27"/>
  <c r="M980" i="27" s="1"/>
  <c r="M979" i="27"/>
  <c r="L979" i="27"/>
  <c r="L978" i="27"/>
  <c r="M978" i="27" s="1"/>
  <c r="M977" i="27"/>
  <c r="L977" i="27"/>
  <c r="L976" i="27"/>
  <c r="M976" i="27" s="1"/>
  <c r="M975" i="27"/>
  <c r="L975" i="27"/>
  <c r="L974" i="27"/>
  <c r="M974" i="27" s="1"/>
  <c r="M973" i="27"/>
  <c r="L973" i="27"/>
  <c r="L972" i="27"/>
  <c r="M972" i="27" s="1"/>
  <c r="M971" i="27"/>
  <c r="L971" i="27"/>
  <c r="L970" i="27"/>
  <c r="M970" i="27" s="1"/>
  <c r="M969" i="27"/>
  <c r="L969" i="27"/>
  <c r="L968" i="27"/>
  <c r="M968" i="27" s="1"/>
  <c r="M967" i="27"/>
  <c r="L967" i="27"/>
  <c r="L966" i="27"/>
  <c r="M966" i="27" s="1"/>
  <c r="M965" i="27"/>
  <c r="L965" i="27"/>
  <c r="L964" i="27"/>
  <c r="M964" i="27" s="1"/>
  <c r="M963" i="27"/>
  <c r="L963" i="27"/>
  <c r="L962" i="27"/>
  <c r="M962" i="27" s="1"/>
  <c r="M961" i="27"/>
  <c r="L961" i="27"/>
  <c r="L960" i="27"/>
  <c r="M960" i="27" s="1"/>
  <c r="M959" i="27"/>
  <c r="L959" i="27"/>
  <c r="L958" i="27"/>
  <c r="M958" i="27" s="1"/>
  <c r="M957" i="27"/>
  <c r="L957" i="27"/>
  <c r="L956" i="27"/>
  <c r="M956" i="27" s="1"/>
  <c r="M955" i="27"/>
  <c r="L955" i="27"/>
  <c r="L954" i="27"/>
  <c r="M954" i="27" s="1"/>
  <c r="M953" i="27"/>
  <c r="L953" i="27"/>
  <c r="L952" i="27"/>
  <c r="M952" i="27" s="1"/>
  <c r="M951" i="27"/>
  <c r="L951" i="27"/>
  <c r="L950" i="27"/>
  <c r="M950" i="27" s="1"/>
  <c r="M949" i="27"/>
  <c r="L949" i="27"/>
  <c r="L948" i="27"/>
  <c r="M948" i="27" s="1"/>
  <c r="M947" i="27"/>
  <c r="L947" i="27"/>
  <c r="L946" i="27"/>
  <c r="M946" i="27" s="1"/>
  <c r="M945" i="27"/>
  <c r="L945" i="27"/>
  <c r="L944" i="27"/>
  <c r="M944" i="27" s="1"/>
  <c r="M943" i="27"/>
  <c r="L943" i="27"/>
  <c r="L942" i="27"/>
  <c r="M942" i="27" s="1"/>
  <c r="M941" i="27"/>
  <c r="L941" i="27"/>
  <c r="L940" i="27"/>
  <c r="M940" i="27" s="1"/>
  <c r="M939" i="27"/>
  <c r="L939" i="27"/>
  <c r="L938" i="27"/>
  <c r="M938" i="27" s="1"/>
  <c r="M937" i="27"/>
  <c r="L937" i="27"/>
  <c r="L936" i="27"/>
  <c r="M936" i="27" s="1"/>
  <c r="M935" i="27"/>
  <c r="L935" i="27"/>
  <c r="L934" i="27"/>
  <c r="M934" i="27" s="1"/>
  <c r="M933" i="27"/>
  <c r="L933" i="27"/>
  <c r="L932" i="27"/>
  <c r="M932" i="27" s="1"/>
  <c r="M931" i="27"/>
  <c r="L931" i="27"/>
  <c r="L930" i="27"/>
  <c r="M930" i="27" s="1"/>
  <c r="M929" i="27"/>
  <c r="L929" i="27"/>
  <c r="L928" i="27"/>
  <c r="M928" i="27" s="1"/>
  <c r="M927" i="27"/>
  <c r="L927" i="27"/>
  <c r="L926" i="27"/>
  <c r="M926" i="27" s="1"/>
  <c r="M925" i="27"/>
  <c r="L925" i="27"/>
  <c r="L924" i="27"/>
  <c r="M924" i="27" s="1"/>
  <c r="M923" i="27"/>
  <c r="L923" i="27"/>
  <c r="L922" i="27"/>
  <c r="M922" i="27" s="1"/>
  <c r="M921" i="27"/>
  <c r="L921" i="27"/>
  <c r="L920" i="27"/>
  <c r="M920" i="27" s="1"/>
  <c r="M919" i="27"/>
  <c r="L919" i="27"/>
  <c r="L918" i="27"/>
  <c r="M918" i="27" s="1"/>
  <c r="M917" i="27"/>
  <c r="L917" i="27"/>
  <c r="L916" i="27"/>
  <c r="M916" i="27" s="1"/>
  <c r="M915" i="27"/>
  <c r="L915" i="27"/>
  <c r="L914" i="27"/>
  <c r="M914" i="27" s="1"/>
  <c r="M913" i="27"/>
  <c r="L913" i="27"/>
  <c r="L912" i="27"/>
  <c r="M912" i="27" s="1"/>
  <c r="M911" i="27"/>
  <c r="L911" i="27"/>
  <c r="L910" i="27"/>
  <c r="M910" i="27" s="1"/>
  <c r="M909" i="27"/>
  <c r="L909" i="27"/>
  <c r="L908" i="27"/>
  <c r="M908" i="27" s="1"/>
  <c r="M907" i="27"/>
  <c r="L907" i="27"/>
  <c r="L906" i="27"/>
  <c r="M906" i="27" s="1"/>
  <c r="M905" i="27"/>
  <c r="L905" i="27"/>
  <c r="L904" i="27"/>
  <c r="M904" i="27" s="1"/>
  <c r="M903" i="27"/>
  <c r="L903" i="27"/>
  <c r="L902" i="27"/>
  <c r="M902" i="27" s="1"/>
  <c r="M901" i="27"/>
  <c r="L901" i="27"/>
  <c r="L900" i="27"/>
  <c r="M900" i="27" s="1"/>
  <c r="M899" i="27"/>
  <c r="L899" i="27"/>
  <c r="L898" i="27"/>
  <c r="M898" i="27" s="1"/>
  <c r="M897" i="27"/>
  <c r="L897" i="27"/>
  <c r="L896" i="27"/>
  <c r="M896" i="27" s="1"/>
  <c r="M895" i="27"/>
  <c r="L895" i="27"/>
  <c r="L894" i="27"/>
  <c r="M894" i="27" s="1"/>
  <c r="M893" i="27"/>
  <c r="L893" i="27"/>
  <c r="L892" i="27"/>
  <c r="M892" i="27" s="1"/>
  <c r="L891" i="27"/>
  <c r="M891" i="27" s="1"/>
  <c r="L890" i="27"/>
  <c r="M890" i="27" s="1"/>
  <c r="L889" i="27"/>
  <c r="M889" i="27" s="1"/>
  <c r="L888" i="27"/>
  <c r="M888" i="27" s="1"/>
  <c r="M887" i="27"/>
  <c r="L887" i="27"/>
  <c r="L886" i="27"/>
  <c r="M886" i="27" s="1"/>
  <c r="L885" i="27"/>
  <c r="M885" i="27" s="1"/>
  <c r="L884" i="27"/>
  <c r="M884" i="27" s="1"/>
  <c r="L883" i="27"/>
  <c r="M883" i="27" s="1"/>
  <c r="L882" i="27"/>
  <c r="M882" i="27" s="1"/>
  <c r="L881" i="27"/>
  <c r="M881" i="27" s="1"/>
  <c r="L880" i="27"/>
  <c r="M880" i="27" s="1"/>
  <c r="M879" i="27"/>
  <c r="L879" i="27"/>
  <c r="L878" i="27"/>
  <c r="M878" i="27" s="1"/>
  <c r="M877" i="27"/>
  <c r="L877" i="27"/>
  <c r="L876" i="27"/>
  <c r="M876" i="27" s="1"/>
  <c r="L875" i="27"/>
  <c r="M875" i="27" s="1"/>
  <c r="L874" i="27"/>
  <c r="M874" i="27" s="1"/>
  <c r="L873" i="27"/>
  <c r="M873" i="27" s="1"/>
  <c r="L872" i="27"/>
  <c r="M872" i="27" s="1"/>
  <c r="M871" i="27"/>
  <c r="L871" i="27"/>
  <c r="L870" i="27"/>
  <c r="M870" i="27" s="1"/>
  <c r="L869" i="27"/>
  <c r="M869" i="27" s="1"/>
  <c r="L868" i="27"/>
  <c r="M868" i="27" s="1"/>
  <c r="L867" i="27"/>
  <c r="M867" i="27" s="1"/>
  <c r="M866" i="27"/>
  <c r="L866" i="27"/>
  <c r="L865" i="27"/>
  <c r="M865" i="27" s="1"/>
  <c r="M864" i="27"/>
  <c r="L864" i="27"/>
  <c r="L863" i="27"/>
  <c r="M863" i="27" s="1"/>
  <c r="M862" i="27"/>
  <c r="L862" i="27"/>
  <c r="L861" i="27"/>
  <c r="M861" i="27" s="1"/>
  <c r="M860" i="27"/>
  <c r="L860" i="27"/>
  <c r="L859" i="27"/>
  <c r="M859" i="27" s="1"/>
  <c r="M858" i="27"/>
  <c r="L858" i="27"/>
  <c r="L857" i="27"/>
  <c r="M857" i="27" s="1"/>
  <c r="M856" i="27"/>
  <c r="L856" i="27"/>
  <c r="L855" i="27"/>
  <c r="M855" i="27" s="1"/>
  <c r="M854" i="27"/>
  <c r="L854" i="27"/>
  <c r="L853" i="27"/>
  <c r="M853" i="27" s="1"/>
  <c r="M852" i="27"/>
  <c r="L852" i="27"/>
  <c r="L851" i="27"/>
  <c r="M851" i="27" s="1"/>
  <c r="M850" i="27"/>
  <c r="L850" i="27"/>
  <c r="L849" i="27"/>
  <c r="M849" i="27" s="1"/>
  <c r="M848" i="27"/>
  <c r="L848" i="27"/>
  <c r="L847" i="27"/>
  <c r="M847" i="27" s="1"/>
  <c r="M846" i="27"/>
  <c r="L846" i="27"/>
  <c r="L845" i="27"/>
  <c r="M845" i="27" s="1"/>
  <c r="M844" i="27"/>
  <c r="L844" i="27"/>
  <c r="L843" i="27"/>
  <c r="M843" i="27" s="1"/>
  <c r="M842" i="27"/>
  <c r="L842" i="27"/>
  <c r="L841" i="27"/>
  <c r="M841" i="27" s="1"/>
  <c r="M840" i="27"/>
  <c r="L840" i="27"/>
  <c r="L839" i="27"/>
  <c r="M839" i="27" s="1"/>
  <c r="M838" i="27"/>
  <c r="L838" i="27"/>
  <c r="L837" i="27"/>
  <c r="M837" i="27" s="1"/>
  <c r="M836" i="27"/>
  <c r="L836" i="27"/>
  <c r="L835" i="27"/>
  <c r="M835" i="27" s="1"/>
  <c r="M834" i="27"/>
  <c r="L834" i="27"/>
  <c r="L833" i="27"/>
  <c r="M833" i="27" s="1"/>
  <c r="M832" i="27"/>
  <c r="L832" i="27"/>
  <c r="L831" i="27"/>
  <c r="M831" i="27" s="1"/>
  <c r="M830" i="27"/>
  <c r="L830" i="27"/>
  <c r="L829" i="27"/>
  <c r="M829" i="27" s="1"/>
  <c r="M828" i="27"/>
  <c r="L828" i="27"/>
  <c r="L827" i="27"/>
  <c r="M827" i="27" s="1"/>
  <c r="M826" i="27"/>
  <c r="L826" i="27"/>
  <c r="L825" i="27"/>
  <c r="M825" i="27" s="1"/>
  <c r="M824" i="27"/>
  <c r="L824" i="27"/>
  <c r="L823" i="27"/>
  <c r="M823" i="27" s="1"/>
  <c r="M822" i="27"/>
  <c r="L822" i="27"/>
  <c r="L821" i="27"/>
  <c r="M821" i="27" s="1"/>
  <c r="M820" i="27"/>
  <c r="L820" i="27"/>
  <c r="L819" i="27"/>
  <c r="M819" i="27" s="1"/>
  <c r="M818" i="27"/>
  <c r="L818" i="27"/>
  <c r="L817" i="27"/>
  <c r="M817" i="27" s="1"/>
  <c r="M816" i="27"/>
  <c r="L816" i="27"/>
  <c r="L815" i="27"/>
  <c r="M815" i="27" s="1"/>
  <c r="M814" i="27"/>
  <c r="L814" i="27"/>
  <c r="L813" i="27"/>
  <c r="M813" i="27" s="1"/>
  <c r="M812" i="27"/>
  <c r="L812" i="27"/>
  <c r="L811" i="27"/>
  <c r="M811" i="27" s="1"/>
  <c r="M810" i="27"/>
  <c r="L810" i="27"/>
  <c r="L809" i="27"/>
  <c r="M809" i="27" s="1"/>
  <c r="M808" i="27"/>
  <c r="L808" i="27"/>
  <c r="L807" i="27"/>
  <c r="M807" i="27" s="1"/>
  <c r="M806" i="27"/>
  <c r="L806" i="27"/>
  <c r="L805" i="27"/>
  <c r="M805" i="27" s="1"/>
  <c r="M804" i="27"/>
  <c r="L804" i="27"/>
  <c r="L803" i="27"/>
  <c r="M803" i="27" s="1"/>
  <c r="M802" i="27"/>
  <c r="L802" i="27"/>
  <c r="L801" i="27"/>
  <c r="M801" i="27" s="1"/>
  <c r="M800" i="27"/>
  <c r="L800" i="27"/>
  <c r="L799" i="27"/>
  <c r="M799" i="27" s="1"/>
  <c r="M798" i="27"/>
  <c r="L798" i="27"/>
  <c r="L797" i="27"/>
  <c r="M797" i="27" s="1"/>
  <c r="M796" i="27"/>
  <c r="L796" i="27"/>
  <c r="L795" i="27"/>
  <c r="M795" i="27" s="1"/>
  <c r="M794" i="27"/>
  <c r="L794" i="27"/>
  <c r="L793" i="27"/>
  <c r="M793" i="27" s="1"/>
  <c r="M792" i="27"/>
  <c r="L792" i="27"/>
  <c r="L791" i="27"/>
  <c r="M791" i="27" s="1"/>
  <c r="M790" i="27"/>
  <c r="L790" i="27"/>
  <c r="L789" i="27"/>
  <c r="M789" i="27" s="1"/>
  <c r="M788" i="27"/>
  <c r="L788" i="27"/>
  <c r="L787" i="27"/>
  <c r="M787" i="27" s="1"/>
  <c r="M786" i="27"/>
  <c r="L786" i="27"/>
  <c r="L785" i="27"/>
  <c r="M785" i="27" s="1"/>
  <c r="M784" i="27"/>
  <c r="L784" i="27"/>
  <c r="L783" i="27"/>
  <c r="M783" i="27" s="1"/>
  <c r="M782" i="27"/>
  <c r="L782" i="27"/>
  <c r="L781" i="27"/>
  <c r="M781" i="27" s="1"/>
  <c r="M780" i="27"/>
  <c r="L780" i="27"/>
  <c r="L779" i="27"/>
  <c r="M779" i="27" s="1"/>
  <c r="M778" i="27"/>
  <c r="L778" i="27"/>
  <c r="L777" i="27"/>
  <c r="M777" i="27" s="1"/>
  <c r="M776" i="27"/>
  <c r="L776" i="27"/>
  <c r="L775" i="27"/>
  <c r="M775" i="27" s="1"/>
  <c r="M774" i="27"/>
  <c r="L774" i="27"/>
  <c r="L773" i="27"/>
  <c r="M773" i="27" s="1"/>
  <c r="M772" i="27"/>
  <c r="L772" i="27"/>
  <c r="L771" i="27"/>
  <c r="M771" i="27" s="1"/>
  <c r="M770" i="27"/>
  <c r="L770" i="27"/>
  <c r="L769" i="27"/>
  <c r="M769" i="27" s="1"/>
  <c r="M768" i="27"/>
  <c r="L768" i="27"/>
  <c r="L767" i="27"/>
  <c r="M767" i="27" s="1"/>
  <c r="M766" i="27"/>
  <c r="L766" i="27"/>
  <c r="L765" i="27"/>
  <c r="M765" i="27" s="1"/>
  <c r="M764" i="27"/>
  <c r="L764" i="27"/>
  <c r="L763" i="27"/>
  <c r="M763" i="27" s="1"/>
  <c r="M762" i="27"/>
  <c r="L762" i="27"/>
  <c r="L761" i="27"/>
  <c r="M761" i="27" s="1"/>
  <c r="M760" i="27"/>
  <c r="L760" i="27"/>
  <c r="L759" i="27"/>
  <c r="M759" i="27" s="1"/>
  <c r="M758" i="27"/>
  <c r="L758" i="27"/>
  <c r="L757" i="27"/>
  <c r="M757" i="27" s="1"/>
  <c r="M756" i="27"/>
  <c r="L756" i="27"/>
  <c r="L755" i="27"/>
  <c r="M755" i="27" s="1"/>
  <c r="M754" i="27"/>
  <c r="L754" i="27"/>
  <c r="L753" i="27"/>
  <c r="M753" i="27" s="1"/>
  <c r="M752" i="27"/>
  <c r="L752" i="27"/>
  <c r="L751" i="27"/>
  <c r="M751" i="27" s="1"/>
  <c r="M750" i="27"/>
  <c r="L750" i="27"/>
  <c r="L749" i="27"/>
  <c r="M749" i="27" s="1"/>
  <c r="M748" i="27"/>
  <c r="L748" i="27"/>
  <c r="L747" i="27"/>
  <c r="M747" i="27" s="1"/>
  <c r="M746" i="27"/>
  <c r="L746" i="27"/>
  <c r="L745" i="27"/>
  <c r="M745" i="27" s="1"/>
  <c r="M744" i="27"/>
  <c r="L744" i="27"/>
  <c r="L743" i="27"/>
  <c r="M743" i="27" s="1"/>
  <c r="M742" i="27"/>
  <c r="L742" i="27"/>
  <c r="L741" i="27"/>
  <c r="M741" i="27" s="1"/>
  <c r="M740" i="27"/>
  <c r="L740" i="27"/>
  <c r="L739" i="27"/>
  <c r="M739" i="27" s="1"/>
  <c r="M738" i="27"/>
  <c r="L738" i="27"/>
  <c r="L737" i="27"/>
  <c r="M737" i="27" s="1"/>
  <c r="M736" i="27"/>
  <c r="L736" i="27"/>
  <c r="L735" i="27"/>
  <c r="M735" i="27" s="1"/>
  <c r="M734" i="27"/>
  <c r="L734" i="27"/>
  <c r="L733" i="27"/>
  <c r="M733" i="27" s="1"/>
  <c r="M732" i="27"/>
  <c r="L732" i="27"/>
  <c r="L731" i="27"/>
  <c r="M731" i="27" s="1"/>
  <c r="M730" i="27"/>
  <c r="L730" i="27"/>
  <c r="L729" i="27"/>
  <c r="M729" i="27" s="1"/>
  <c r="M728" i="27"/>
  <c r="L728" i="27"/>
  <c r="L727" i="27"/>
  <c r="M727" i="27" s="1"/>
  <c r="M726" i="27"/>
  <c r="L726" i="27"/>
  <c r="L725" i="27"/>
  <c r="M725" i="27" s="1"/>
  <c r="M724" i="27"/>
  <c r="L724" i="27"/>
  <c r="L723" i="27"/>
  <c r="M723" i="27" s="1"/>
  <c r="M722" i="27"/>
  <c r="L722" i="27"/>
  <c r="L721" i="27"/>
  <c r="M721" i="27" s="1"/>
  <c r="M720" i="27"/>
  <c r="L720" i="27"/>
  <c r="L719" i="27"/>
  <c r="M719" i="27" s="1"/>
  <c r="M718" i="27"/>
  <c r="L718" i="27"/>
  <c r="L717" i="27"/>
  <c r="M717" i="27" s="1"/>
  <c r="M716" i="27"/>
  <c r="L716" i="27"/>
  <c r="L715" i="27"/>
  <c r="M715" i="27" s="1"/>
  <c r="M714" i="27"/>
  <c r="L714" i="27"/>
  <c r="L713" i="27"/>
  <c r="M713" i="27" s="1"/>
  <c r="M712" i="27"/>
  <c r="L712" i="27"/>
  <c r="L711" i="27"/>
  <c r="M711" i="27" s="1"/>
  <c r="M710" i="27"/>
  <c r="L710" i="27"/>
  <c r="L709" i="27"/>
  <c r="M709" i="27" s="1"/>
  <c r="M708" i="27"/>
  <c r="L708" i="27"/>
  <c r="L707" i="27"/>
  <c r="M707" i="27" s="1"/>
  <c r="M706" i="27"/>
  <c r="L706" i="27"/>
  <c r="L705" i="27"/>
  <c r="M705" i="27" s="1"/>
  <c r="M704" i="27"/>
  <c r="L704" i="27"/>
  <c r="L703" i="27"/>
  <c r="M703" i="27" s="1"/>
  <c r="M702" i="27"/>
  <c r="L702" i="27"/>
  <c r="L701" i="27"/>
  <c r="M701" i="27" s="1"/>
  <c r="M700" i="27"/>
  <c r="L700" i="27"/>
  <c r="L699" i="27"/>
  <c r="M699" i="27" s="1"/>
  <c r="M698" i="27"/>
  <c r="L698" i="27"/>
  <c r="L697" i="27"/>
  <c r="M697" i="27" s="1"/>
  <c r="M696" i="27"/>
  <c r="L696" i="27"/>
  <c r="L695" i="27"/>
  <c r="M695" i="27" s="1"/>
  <c r="M694" i="27"/>
  <c r="L694" i="27"/>
  <c r="L693" i="27"/>
  <c r="M693" i="27" s="1"/>
  <c r="M692" i="27"/>
  <c r="L692" i="27"/>
  <c r="L691" i="27"/>
  <c r="M691" i="27" s="1"/>
  <c r="M690" i="27"/>
  <c r="L690" i="27"/>
  <c r="L689" i="27"/>
  <c r="M689" i="27" s="1"/>
  <c r="M688" i="27"/>
  <c r="L688" i="27"/>
  <c r="L687" i="27"/>
  <c r="M687" i="27" s="1"/>
  <c r="M686" i="27"/>
  <c r="L686" i="27"/>
  <c r="L685" i="27"/>
  <c r="M685" i="27" s="1"/>
  <c r="M684" i="27"/>
  <c r="L684" i="27"/>
  <c r="L683" i="27"/>
  <c r="M683" i="27" s="1"/>
  <c r="M682" i="27"/>
  <c r="L682" i="27"/>
  <c r="L681" i="27"/>
  <c r="M681" i="27" s="1"/>
  <c r="M680" i="27"/>
  <c r="L680" i="27"/>
  <c r="L679" i="27"/>
  <c r="M679" i="27" s="1"/>
  <c r="M678" i="27"/>
  <c r="L678" i="27"/>
  <c r="L677" i="27"/>
  <c r="M677" i="27" s="1"/>
  <c r="M676" i="27"/>
  <c r="L676" i="27"/>
  <c r="L675" i="27"/>
  <c r="M675" i="27" s="1"/>
  <c r="M674" i="27"/>
  <c r="L674" i="27"/>
  <c r="L673" i="27"/>
  <c r="M673" i="27" s="1"/>
  <c r="M672" i="27"/>
  <c r="L672" i="27"/>
  <c r="L671" i="27"/>
  <c r="M671" i="27" s="1"/>
  <c r="M670" i="27"/>
  <c r="L670" i="27"/>
  <c r="L669" i="27"/>
  <c r="M669" i="27" s="1"/>
  <c r="M668" i="27"/>
  <c r="L668" i="27"/>
  <c r="L667" i="27"/>
  <c r="M667" i="27" s="1"/>
  <c r="M666" i="27"/>
  <c r="L666" i="27"/>
  <c r="L665" i="27"/>
  <c r="M665" i="27" s="1"/>
  <c r="M664" i="27"/>
  <c r="L664" i="27"/>
  <c r="L663" i="27"/>
  <c r="M663" i="27" s="1"/>
  <c r="M662" i="27"/>
  <c r="L662" i="27"/>
  <c r="L661" i="27"/>
  <c r="M661" i="27" s="1"/>
  <c r="M660" i="27"/>
  <c r="L660" i="27"/>
  <c r="L659" i="27"/>
  <c r="M659" i="27" s="1"/>
  <c r="M658" i="27"/>
  <c r="L658" i="27"/>
  <c r="L657" i="27"/>
  <c r="M657" i="27" s="1"/>
  <c r="M656" i="27"/>
  <c r="L656" i="27"/>
  <c r="L655" i="27"/>
  <c r="M655" i="27" s="1"/>
  <c r="M654" i="27"/>
  <c r="L654" i="27"/>
  <c r="L653" i="27"/>
  <c r="M653" i="27" s="1"/>
  <c r="M652" i="27"/>
  <c r="L652" i="27"/>
  <c r="L651" i="27"/>
  <c r="M651" i="27" s="1"/>
  <c r="M650" i="27"/>
  <c r="L650" i="27"/>
  <c r="L649" i="27"/>
  <c r="M649" i="27" s="1"/>
  <c r="M648" i="27"/>
  <c r="L648" i="27"/>
  <c r="L647" i="27"/>
  <c r="M647" i="27" s="1"/>
  <c r="M646" i="27"/>
  <c r="L646" i="27"/>
  <c r="L645" i="27"/>
  <c r="M645" i="27" s="1"/>
  <c r="M644" i="27"/>
  <c r="L644" i="27"/>
  <c r="L643" i="27"/>
  <c r="M643" i="27" s="1"/>
  <c r="M642" i="27"/>
  <c r="L642" i="27"/>
  <c r="L641" i="27"/>
  <c r="M641" i="27" s="1"/>
  <c r="M640" i="27"/>
  <c r="L640" i="27"/>
  <c r="L639" i="27"/>
  <c r="M639" i="27" s="1"/>
  <c r="M638" i="27"/>
  <c r="L638" i="27"/>
  <c r="L637" i="27"/>
  <c r="M637" i="27" s="1"/>
  <c r="M636" i="27"/>
  <c r="L636" i="27"/>
  <c r="L635" i="27"/>
  <c r="M635" i="27" s="1"/>
  <c r="M634" i="27"/>
  <c r="L634" i="27"/>
  <c r="L633" i="27"/>
  <c r="M633" i="27" s="1"/>
  <c r="M632" i="27"/>
  <c r="L632" i="27"/>
  <c r="L631" i="27"/>
  <c r="M631" i="27" s="1"/>
  <c r="M630" i="27"/>
  <c r="L630" i="27"/>
  <c r="L629" i="27"/>
  <c r="M629" i="27" s="1"/>
  <c r="M628" i="27"/>
  <c r="L628" i="27"/>
  <c r="L627" i="27"/>
  <c r="M627" i="27" s="1"/>
  <c r="M626" i="27"/>
  <c r="L626" i="27"/>
  <c r="L625" i="27"/>
  <c r="M625" i="27" s="1"/>
  <c r="M624" i="27"/>
  <c r="L624" i="27"/>
  <c r="L623" i="27"/>
  <c r="M623" i="27" s="1"/>
  <c r="M622" i="27"/>
  <c r="L622" i="27"/>
  <c r="L621" i="27"/>
  <c r="M621" i="27" s="1"/>
  <c r="M620" i="27"/>
  <c r="L620" i="27"/>
  <c r="L619" i="27"/>
  <c r="M619" i="27" s="1"/>
  <c r="M618" i="27"/>
  <c r="L618" i="27"/>
  <c r="L617" i="27"/>
  <c r="M617" i="27" s="1"/>
  <c r="M616" i="27"/>
  <c r="L616" i="27"/>
  <c r="L615" i="27"/>
  <c r="M615" i="27" s="1"/>
  <c r="M614" i="27"/>
  <c r="L614" i="27"/>
  <c r="L613" i="27"/>
  <c r="M613" i="27" s="1"/>
  <c r="M612" i="27"/>
  <c r="L612" i="27"/>
  <c r="L611" i="27"/>
  <c r="M611" i="27" s="1"/>
  <c r="M610" i="27"/>
  <c r="L610" i="27"/>
  <c r="L609" i="27"/>
  <c r="M609" i="27" s="1"/>
  <c r="M608" i="27"/>
  <c r="L608" i="27"/>
  <c r="L607" i="27"/>
  <c r="M607" i="27" s="1"/>
  <c r="M606" i="27"/>
  <c r="L606" i="27"/>
  <c r="L605" i="27"/>
  <c r="M605" i="27" s="1"/>
  <c r="M604" i="27"/>
  <c r="L604" i="27"/>
  <c r="L603" i="27"/>
  <c r="M603" i="27" s="1"/>
  <c r="M602" i="27"/>
  <c r="L602" i="27"/>
  <c r="L601" i="27"/>
  <c r="M601" i="27" s="1"/>
  <c r="M600" i="27"/>
  <c r="L600" i="27"/>
  <c r="L599" i="27"/>
  <c r="M599" i="27" s="1"/>
  <c r="M598" i="27"/>
  <c r="L598" i="27"/>
  <c r="L597" i="27"/>
  <c r="M597" i="27" s="1"/>
  <c r="M596" i="27"/>
  <c r="L596" i="27"/>
  <c r="L595" i="27"/>
  <c r="M595" i="27" s="1"/>
  <c r="M594" i="27"/>
  <c r="L594" i="27"/>
  <c r="L593" i="27"/>
  <c r="M593" i="27" s="1"/>
  <c r="M592" i="27"/>
  <c r="L592" i="27"/>
  <c r="L591" i="27"/>
  <c r="M591" i="27" s="1"/>
  <c r="M590" i="27"/>
  <c r="L590" i="27"/>
  <c r="L589" i="27"/>
  <c r="M589" i="27" s="1"/>
  <c r="M588" i="27"/>
  <c r="L588" i="27"/>
  <c r="L587" i="27"/>
  <c r="M587" i="27" s="1"/>
  <c r="M586" i="27"/>
  <c r="L586" i="27"/>
  <c r="L585" i="27"/>
  <c r="M585" i="27" s="1"/>
  <c r="M584" i="27"/>
  <c r="L584" i="27"/>
  <c r="L583" i="27"/>
  <c r="M583" i="27" s="1"/>
  <c r="M582" i="27"/>
  <c r="L582" i="27"/>
  <c r="L581" i="27"/>
  <c r="M581" i="27" s="1"/>
  <c r="M580" i="27"/>
  <c r="L580" i="27"/>
  <c r="L579" i="27"/>
  <c r="M579" i="27" s="1"/>
  <c r="M578" i="27"/>
  <c r="L578" i="27"/>
  <c r="L577" i="27"/>
  <c r="M577" i="27" s="1"/>
  <c r="M576" i="27"/>
  <c r="L576" i="27"/>
  <c r="L575" i="27"/>
  <c r="M575" i="27" s="1"/>
  <c r="M574" i="27"/>
  <c r="L574" i="27"/>
  <c r="L573" i="27"/>
  <c r="M573" i="27" s="1"/>
  <c r="M572" i="27"/>
  <c r="L572" i="27"/>
  <c r="L571" i="27"/>
  <c r="M571" i="27" s="1"/>
  <c r="M570" i="27"/>
  <c r="L570" i="27"/>
  <c r="L569" i="27"/>
  <c r="M569" i="27" s="1"/>
  <c r="M568" i="27"/>
  <c r="L568" i="27"/>
  <c r="L567" i="27"/>
  <c r="M567" i="27" s="1"/>
  <c r="M566" i="27"/>
  <c r="L566" i="27"/>
  <c r="L565" i="27"/>
  <c r="M565" i="27" s="1"/>
  <c r="M564" i="27"/>
  <c r="L564" i="27"/>
  <c r="L563" i="27"/>
  <c r="M563" i="27" s="1"/>
  <c r="M562" i="27"/>
  <c r="L562" i="27"/>
  <c r="L561" i="27"/>
  <c r="M561" i="27" s="1"/>
  <c r="M560" i="27"/>
  <c r="L560" i="27"/>
  <c r="L559" i="27"/>
  <c r="M559" i="27" s="1"/>
  <c r="M558" i="27"/>
  <c r="L558" i="27"/>
  <c r="L557" i="27"/>
  <c r="M557" i="27" s="1"/>
  <c r="M556" i="27"/>
  <c r="L556" i="27"/>
  <c r="L555" i="27"/>
  <c r="M555" i="27" s="1"/>
  <c r="M554" i="27"/>
  <c r="L554" i="27"/>
  <c r="L553" i="27"/>
  <c r="M553" i="27" s="1"/>
  <c r="M552" i="27"/>
  <c r="L552" i="27"/>
  <c r="L551" i="27"/>
  <c r="M551" i="27" s="1"/>
  <c r="M550" i="27"/>
  <c r="L550" i="27"/>
  <c r="L549" i="27"/>
  <c r="M549" i="27" s="1"/>
  <c r="M548" i="27"/>
  <c r="L548" i="27"/>
  <c r="L547" i="27"/>
  <c r="M547" i="27" s="1"/>
  <c r="M546" i="27"/>
  <c r="L546" i="27"/>
  <c r="L545" i="27"/>
  <c r="M545" i="27" s="1"/>
  <c r="M544" i="27"/>
  <c r="L544" i="27"/>
  <c r="L543" i="27"/>
  <c r="M543" i="27" s="1"/>
  <c r="M542" i="27"/>
  <c r="L542" i="27"/>
  <c r="L541" i="27"/>
  <c r="M541" i="27" s="1"/>
  <c r="M540" i="27"/>
  <c r="L540" i="27"/>
  <c r="L539" i="27"/>
  <c r="M539" i="27" s="1"/>
  <c r="M538" i="27"/>
  <c r="L538" i="27"/>
  <c r="L537" i="27"/>
  <c r="M537" i="27" s="1"/>
  <c r="M536" i="27"/>
  <c r="L536" i="27"/>
  <c r="L535" i="27"/>
  <c r="M535" i="27" s="1"/>
  <c r="M534" i="27"/>
  <c r="L534" i="27"/>
  <c r="L533" i="27"/>
  <c r="M533" i="27" s="1"/>
  <c r="M532" i="27"/>
  <c r="L532" i="27"/>
  <c r="L531" i="27"/>
  <c r="M531" i="27" s="1"/>
  <c r="M530" i="27"/>
  <c r="L530" i="27"/>
  <c r="L529" i="27"/>
  <c r="M529" i="27" s="1"/>
  <c r="M528" i="27"/>
  <c r="L528" i="27"/>
  <c r="L527" i="27"/>
  <c r="M527" i="27" s="1"/>
  <c r="M526" i="27"/>
  <c r="L526" i="27"/>
  <c r="L525" i="27"/>
  <c r="M525" i="27" s="1"/>
  <c r="M524" i="27"/>
  <c r="L524" i="27"/>
  <c r="L523" i="27"/>
  <c r="M523" i="27" s="1"/>
  <c r="M522" i="27"/>
  <c r="L522" i="27"/>
  <c r="L521" i="27"/>
  <c r="M521" i="27" s="1"/>
  <c r="M520" i="27"/>
  <c r="L520" i="27"/>
  <c r="L519" i="27"/>
  <c r="M519" i="27" s="1"/>
  <c r="M518" i="27"/>
  <c r="L518" i="27"/>
  <c r="L517" i="27"/>
  <c r="M517" i="27" s="1"/>
  <c r="M516" i="27"/>
  <c r="L516" i="27"/>
  <c r="L515" i="27"/>
  <c r="M515" i="27" s="1"/>
  <c r="M514" i="27"/>
  <c r="L514" i="27"/>
  <c r="L513" i="27"/>
  <c r="M513" i="27" s="1"/>
  <c r="M512" i="27"/>
  <c r="L512" i="27"/>
  <c r="L511" i="27"/>
  <c r="M511" i="27" s="1"/>
  <c r="M510" i="27"/>
  <c r="L510" i="27"/>
  <c r="L509" i="27"/>
  <c r="M509" i="27" s="1"/>
  <c r="M508" i="27"/>
  <c r="L508" i="27"/>
  <c r="L507" i="27"/>
  <c r="M507" i="27" s="1"/>
  <c r="M506" i="27"/>
  <c r="L506" i="27"/>
  <c r="L505" i="27"/>
  <c r="M505" i="27" s="1"/>
  <c r="M504" i="27"/>
  <c r="L504" i="27"/>
  <c r="L503" i="27"/>
  <c r="M503" i="27" s="1"/>
  <c r="M502" i="27"/>
  <c r="L502" i="27"/>
  <c r="L501" i="27"/>
  <c r="M501" i="27" s="1"/>
  <c r="M500" i="27"/>
  <c r="L500" i="27"/>
  <c r="L499" i="27"/>
  <c r="M499" i="27" s="1"/>
  <c r="M498" i="27"/>
  <c r="L498" i="27"/>
  <c r="L497" i="27"/>
  <c r="M497" i="27" s="1"/>
  <c r="M496" i="27"/>
  <c r="L496" i="27"/>
  <c r="L495" i="27"/>
  <c r="M495" i="27" s="1"/>
  <c r="M494" i="27"/>
  <c r="L494" i="27"/>
  <c r="L493" i="27"/>
  <c r="M493" i="27" s="1"/>
  <c r="M492" i="27"/>
  <c r="L492" i="27"/>
  <c r="L491" i="27"/>
  <c r="M491" i="27" s="1"/>
  <c r="M490" i="27"/>
  <c r="L490" i="27"/>
  <c r="L489" i="27"/>
  <c r="M489" i="27" s="1"/>
  <c r="M488" i="27"/>
  <c r="L488" i="27"/>
  <c r="L487" i="27"/>
  <c r="M487" i="27" s="1"/>
  <c r="M486" i="27"/>
  <c r="L486" i="27"/>
  <c r="L485" i="27"/>
  <c r="M485" i="27" s="1"/>
  <c r="M484" i="27"/>
  <c r="L484" i="27"/>
  <c r="L483" i="27"/>
  <c r="M483" i="27" s="1"/>
  <c r="M482" i="27"/>
  <c r="L482" i="27"/>
  <c r="L481" i="27"/>
  <c r="M481" i="27" s="1"/>
  <c r="M480" i="27"/>
  <c r="L480" i="27"/>
  <c r="L479" i="27"/>
  <c r="M479" i="27" s="1"/>
  <c r="M478" i="27"/>
  <c r="L478" i="27"/>
  <c r="L477" i="27"/>
  <c r="M477" i="27" s="1"/>
  <c r="M476" i="27"/>
  <c r="L476" i="27"/>
  <c r="L475" i="27"/>
  <c r="M475" i="27" s="1"/>
  <c r="M474" i="27"/>
  <c r="L474" i="27"/>
  <c r="L473" i="27"/>
  <c r="M473" i="27" s="1"/>
  <c r="M472" i="27"/>
  <c r="L472" i="27"/>
  <c r="L471" i="27"/>
  <c r="M471" i="27" s="1"/>
  <c r="M470" i="27"/>
  <c r="L470" i="27"/>
  <c r="L469" i="27"/>
  <c r="M469" i="27" s="1"/>
  <c r="M468" i="27"/>
  <c r="L468" i="27"/>
  <c r="L467" i="27"/>
  <c r="M467" i="27" s="1"/>
  <c r="M466" i="27"/>
  <c r="L466" i="27"/>
  <c r="L465" i="27"/>
  <c r="M465" i="27" s="1"/>
  <c r="M464" i="27"/>
  <c r="L464" i="27"/>
  <c r="L463" i="27"/>
  <c r="M463" i="27" s="1"/>
  <c r="M462" i="27"/>
  <c r="L462" i="27"/>
  <c r="L461" i="27"/>
  <c r="M461" i="27" s="1"/>
  <c r="M460" i="27"/>
  <c r="L460" i="27"/>
  <c r="L459" i="27"/>
  <c r="M459" i="27" s="1"/>
  <c r="M458" i="27"/>
  <c r="L458" i="27"/>
  <c r="L457" i="27"/>
  <c r="M457" i="27" s="1"/>
  <c r="M456" i="27"/>
  <c r="L456" i="27"/>
  <c r="L455" i="27"/>
  <c r="M455" i="27" s="1"/>
  <c r="M454" i="27"/>
  <c r="L454" i="27"/>
  <c r="L453" i="27"/>
  <c r="M453" i="27" s="1"/>
  <c r="M452" i="27"/>
  <c r="L452" i="27"/>
  <c r="L451" i="27"/>
  <c r="M451" i="27" s="1"/>
  <c r="M450" i="27"/>
  <c r="L450" i="27"/>
  <c r="L449" i="27"/>
  <c r="M449" i="27" s="1"/>
  <c r="M448" i="27"/>
  <c r="L448" i="27"/>
  <c r="L447" i="27"/>
  <c r="M447" i="27" s="1"/>
  <c r="M446" i="27"/>
  <c r="L446" i="27"/>
  <c r="L445" i="27"/>
  <c r="M445" i="27" s="1"/>
  <c r="M444" i="27"/>
  <c r="L444" i="27"/>
  <c r="L443" i="27"/>
  <c r="M443" i="27" s="1"/>
  <c r="M442" i="27"/>
  <c r="L442" i="27"/>
  <c r="L441" i="27"/>
  <c r="M441" i="27" s="1"/>
  <c r="M440" i="27"/>
  <c r="L440" i="27"/>
  <c r="L439" i="27"/>
  <c r="M439" i="27" s="1"/>
  <c r="M438" i="27"/>
  <c r="L438" i="27"/>
  <c r="L437" i="27"/>
  <c r="M437" i="27" s="1"/>
  <c r="M436" i="27"/>
  <c r="L436" i="27"/>
  <c r="L435" i="27"/>
  <c r="M435" i="27" s="1"/>
  <c r="M434" i="27"/>
  <c r="L434" i="27"/>
  <c r="L433" i="27"/>
  <c r="M433" i="27" s="1"/>
  <c r="M432" i="27"/>
  <c r="L432" i="27"/>
  <c r="L431" i="27"/>
  <c r="M431" i="27" s="1"/>
  <c r="M430" i="27"/>
  <c r="L430" i="27"/>
  <c r="L429" i="27"/>
  <c r="M429" i="27" s="1"/>
  <c r="M428" i="27"/>
  <c r="L428" i="27"/>
  <c r="L427" i="27"/>
  <c r="M427" i="27" s="1"/>
  <c r="M426" i="27"/>
  <c r="L426" i="27"/>
  <c r="L425" i="27"/>
  <c r="M425" i="27" s="1"/>
  <c r="M424" i="27"/>
  <c r="L424" i="27"/>
  <c r="L423" i="27"/>
  <c r="M423" i="27" s="1"/>
  <c r="M422" i="27"/>
  <c r="L422" i="27"/>
  <c r="L421" i="27"/>
  <c r="M421" i="27" s="1"/>
  <c r="M420" i="27"/>
  <c r="L420" i="27"/>
  <c r="L419" i="27"/>
  <c r="M419" i="27" s="1"/>
  <c r="M418" i="27"/>
  <c r="L418" i="27"/>
  <c r="L417" i="27"/>
  <c r="M417" i="27" s="1"/>
  <c r="M416" i="27"/>
  <c r="L416" i="27"/>
  <c r="L415" i="27"/>
  <c r="M415" i="27" s="1"/>
  <c r="M414" i="27"/>
  <c r="L414" i="27"/>
  <c r="L413" i="27"/>
  <c r="M413" i="27" s="1"/>
  <c r="M412" i="27"/>
  <c r="L412" i="27"/>
  <c r="L411" i="27"/>
  <c r="M411" i="27" s="1"/>
  <c r="M410" i="27"/>
  <c r="L410" i="27"/>
  <c r="L409" i="27"/>
  <c r="M409" i="27" s="1"/>
  <c r="M408" i="27"/>
  <c r="L408" i="27"/>
  <c r="L407" i="27"/>
  <c r="M407" i="27" s="1"/>
  <c r="M406" i="27"/>
  <c r="L406" i="27"/>
  <c r="L405" i="27"/>
  <c r="M405" i="27" s="1"/>
  <c r="M404" i="27"/>
  <c r="L404" i="27"/>
  <c r="L403" i="27"/>
  <c r="M403" i="27" s="1"/>
  <c r="M402" i="27"/>
  <c r="L402" i="27"/>
  <c r="L401" i="27"/>
  <c r="M401" i="27" s="1"/>
  <c r="M400" i="27"/>
  <c r="L400" i="27"/>
  <c r="L399" i="27"/>
  <c r="M399" i="27" s="1"/>
  <c r="M398" i="27"/>
  <c r="L398" i="27"/>
  <c r="L397" i="27"/>
  <c r="M397" i="27" s="1"/>
  <c r="M396" i="27"/>
  <c r="L396" i="27"/>
  <c r="L395" i="27"/>
  <c r="M395" i="27" s="1"/>
  <c r="M394" i="27"/>
  <c r="L394" i="27"/>
  <c r="L393" i="27"/>
  <c r="M393" i="27" s="1"/>
  <c r="M392" i="27"/>
  <c r="L392" i="27"/>
  <c r="L391" i="27"/>
  <c r="M391" i="27" s="1"/>
  <c r="M390" i="27"/>
  <c r="L390" i="27"/>
  <c r="L389" i="27"/>
  <c r="M389" i="27" s="1"/>
  <c r="M388" i="27"/>
  <c r="L388" i="27"/>
  <c r="L387" i="27"/>
  <c r="M387" i="27" s="1"/>
  <c r="M386" i="27"/>
  <c r="L386" i="27"/>
  <c r="L385" i="27"/>
  <c r="M385" i="27" s="1"/>
  <c r="M384" i="27"/>
  <c r="L384" i="27"/>
  <c r="L383" i="27"/>
  <c r="M383" i="27" s="1"/>
  <c r="M382" i="27"/>
  <c r="L382" i="27"/>
  <c r="L381" i="27"/>
  <c r="M381" i="27" s="1"/>
  <c r="M380" i="27"/>
  <c r="L380" i="27"/>
  <c r="L379" i="27"/>
  <c r="M379" i="27" s="1"/>
  <c r="M378" i="27"/>
  <c r="L378" i="27"/>
  <c r="L377" i="27"/>
  <c r="M377" i="27" s="1"/>
  <c r="M376" i="27"/>
  <c r="L376" i="27"/>
  <c r="L375" i="27"/>
  <c r="M375" i="27" s="1"/>
  <c r="M374" i="27"/>
  <c r="L374" i="27"/>
  <c r="L373" i="27"/>
  <c r="M373" i="27" s="1"/>
  <c r="M372" i="27"/>
  <c r="L372" i="27"/>
  <c r="L371" i="27"/>
  <c r="M371" i="27" s="1"/>
  <c r="M370" i="27"/>
  <c r="L370" i="27"/>
  <c r="L369" i="27"/>
  <c r="M369" i="27" s="1"/>
  <c r="M368" i="27"/>
  <c r="L368" i="27"/>
  <c r="L367" i="27"/>
  <c r="M367" i="27" s="1"/>
  <c r="M366" i="27"/>
  <c r="L366" i="27"/>
  <c r="L365" i="27"/>
  <c r="M365" i="27" s="1"/>
  <c r="M364" i="27"/>
  <c r="L364" i="27"/>
  <c r="L363" i="27"/>
  <c r="M363" i="27" s="1"/>
  <c r="M362" i="27"/>
  <c r="L362" i="27"/>
  <c r="L361" i="27"/>
  <c r="M361" i="27" s="1"/>
  <c r="M360" i="27"/>
  <c r="L360" i="27"/>
  <c r="L359" i="27"/>
  <c r="M359" i="27" s="1"/>
  <c r="M358" i="27"/>
  <c r="L358" i="27"/>
  <c r="L357" i="27"/>
  <c r="M357" i="27" s="1"/>
  <c r="M356" i="27"/>
  <c r="L356" i="27"/>
  <c r="L355" i="27"/>
  <c r="M355" i="27" s="1"/>
  <c r="M354" i="27"/>
  <c r="L354" i="27"/>
  <c r="L353" i="27"/>
  <c r="M353" i="27" s="1"/>
  <c r="M352" i="27"/>
  <c r="L352" i="27"/>
  <c r="L351" i="27"/>
  <c r="M351" i="27" s="1"/>
  <c r="M350" i="27"/>
  <c r="L350" i="27"/>
  <c r="L349" i="27"/>
  <c r="M349" i="27" s="1"/>
  <c r="M348" i="27"/>
  <c r="L348" i="27"/>
  <c r="L347" i="27"/>
  <c r="M347" i="27" s="1"/>
  <c r="M346" i="27"/>
  <c r="L346" i="27"/>
  <c r="L345" i="27"/>
  <c r="M345" i="27" s="1"/>
  <c r="M344" i="27"/>
  <c r="L344" i="27"/>
  <c r="L343" i="27"/>
  <c r="M343" i="27" s="1"/>
  <c r="M342" i="27"/>
  <c r="L342" i="27"/>
  <c r="L341" i="27"/>
  <c r="M341" i="27" s="1"/>
  <c r="M340" i="27"/>
  <c r="L340" i="27"/>
  <c r="L339" i="27"/>
  <c r="M339" i="27" s="1"/>
  <c r="M338" i="27"/>
  <c r="L338" i="27"/>
  <c r="L337" i="27"/>
  <c r="M337" i="27" s="1"/>
  <c r="M336" i="27"/>
  <c r="L336" i="27"/>
  <c r="L335" i="27"/>
  <c r="M335" i="27" s="1"/>
  <c r="M334" i="27"/>
  <c r="L334" i="27"/>
  <c r="L333" i="27"/>
  <c r="M333" i="27" s="1"/>
  <c r="M332" i="27"/>
  <c r="L332" i="27"/>
  <c r="L331" i="27"/>
  <c r="M331" i="27" s="1"/>
  <c r="M330" i="27"/>
  <c r="L330" i="27"/>
  <c r="L329" i="27"/>
  <c r="M329" i="27" s="1"/>
  <c r="M328" i="27"/>
  <c r="L328" i="27"/>
  <c r="L327" i="27"/>
  <c r="M327" i="27" s="1"/>
  <c r="M326" i="27"/>
  <c r="L326" i="27"/>
  <c r="L325" i="27"/>
  <c r="M325" i="27" s="1"/>
  <c r="M324" i="27"/>
  <c r="L324" i="27"/>
  <c r="L323" i="27"/>
  <c r="M323" i="27" s="1"/>
  <c r="M322" i="27"/>
  <c r="L322" i="27"/>
  <c r="L321" i="27"/>
  <c r="M321" i="27" s="1"/>
  <c r="M320" i="27"/>
  <c r="L320" i="27"/>
  <c r="L319" i="27"/>
  <c r="M319" i="27" s="1"/>
  <c r="M318" i="27"/>
  <c r="L318" i="27"/>
  <c r="L317" i="27"/>
  <c r="M317" i="27" s="1"/>
  <c r="M316" i="27"/>
  <c r="L316" i="27"/>
  <c r="L315" i="27"/>
  <c r="M315" i="27" s="1"/>
  <c r="M314" i="27"/>
  <c r="L314" i="27"/>
  <c r="L313" i="27"/>
  <c r="M313" i="27" s="1"/>
  <c r="M312" i="27"/>
  <c r="L312" i="27"/>
  <c r="L311" i="27"/>
  <c r="M311" i="27" s="1"/>
  <c r="M310" i="27"/>
  <c r="L310" i="27"/>
  <c r="L309" i="27"/>
  <c r="M309" i="27" s="1"/>
  <c r="M308" i="27"/>
  <c r="L308" i="27"/>
  <c r="L307" i="27"/>
  <c r="M307" i="27" s="1"/>
  <c r="M306" i="27"/>
  <c r="L306" i="27"/>
  <c r="L305" i="27"/>
  <c r="M305" i="27" s="1"/>
  <c r="M304" i="27"/>
  <c r="L304" i="27"/>
  <c r="L303" i="27"/>
  <c r="M303" i="27" s="1"/>
  <c r="M302" i="27"/>
  <c r="L302" i="27"/>
  <c r="L301" i="27"/>
  <c r="M301" i="27" s="1"/>
  <c r="M300" i="27"/>
  <c r="L300" i="27"/>
  <c r="L299" i="27"/>
  <c r="M299" i="27" s="1"/>
  <c r="M298" i="27"/>
  <c r="L298" i="27"/>
  <c r="L297" i="27"/>
  <c r="M297" i="27" s="1"/>
  <c r="M296" i="27"/>
  <c r="L296" i="27"/>
  <c r="L295" i="27"/>
  <c r="M295" i="27" s="1"/>
  <c r="M294" i="27"/>
  <c r="L294" i="27"/>
  <c r="L293" i="27"/>
  <c r="M293" i="27" s="1"/>
  <c r="M292" i="27"/>
  <c r="L292" i="27"/>
  <c r="L291" i="27"/>
  <c r="M291" i="27" s="1"/>
  <c r="M290" i="27"/>
  <c r="L290" i="27"/>
  <c r="L289" i="27"/>
  <c r="M289" i="27" s="1"/>
  <c r="M288" i="27"/>
  <c r="L288" i="27"/>
  <c r="L287" i="27"/>
  <c r="M287" i="27" s="1"/>
  <c r="M286" i="27"/>
  <c r="L286" i="27"/>
  <c r="L285" i="27"/>
  <c r="M285" i="27" s="1"/>
  <c r="M284" i="27"/>
  <c r="L284" i="27"/>
  <c r="L283" i="27"/>
  <c r="M283" i="27" s="1"/>
  <c r="M282" i="27"/>
  <c r="L282" i="27"/>
  <c r="L281" i="27"/>
  <c r="M281" i="27" s="1"/>
  <c r="M280" i="27"/>
  <c r="L280" i="27"/>
  <c r="L279" i="27"/>
  <c r="M279" i="27" s="1"/>
  <c r="M278" i="27"/>
  <c r="L278" i="27"/>
  <c r="L277" i="27"/>
  <c r="M277" i="27" s="1"/>
  <c r="M276" i="27"/>
  <c r="L276" i="27"/>
  <c r="L275" i="27"/>
  <c r="M275" i="27" s="1"/>
  <c r="M274" i="27"/>
  <c r="L274" i="27"/>
  <c r="L273" i="27"/>
  <c r="M273" i="27" s="1"/>
  <c r="M272" i="27"/>
  <c r="L272" i="27"/>
  <c r="L271" i="27"/>
  <c r="M271" i="27" s="1"/>
  <c r="M270" i="27"/>
  <c r="L270" i="27"/>
  <c r="L269" i="27"/>
  <c r="M269" i="27" s="1"/>
  <c r="M268" i="27"/>
  <c r="L268" i="27"/>
  <c r="L267" i="27"/>
  <c r="M267" i="27" s="1"/>
  <c r="M266" i="27"/>
  <c r="L266" i="27"/>
  <c r="L265" i="27"/>
  <c r="M265" i="27" s="1"/>
  <c r="M264" i="27"/>
  <c r="L264" i="27"/>
  <c r="L263" i="27"/>
  <c r="M263" i="27" s="1"/>
  <c r="M262" i="27"/>
  <c r="L262" i="27"/>
  <c r="L261" i="27"/>
  <c r="M261" i="27" s="1"/>
  <c r="L260" i="27"/>
  <c r="M260" i="27" s="1"/>
  <c r="L259" i="27"/>
  <c r="M259" i="27" s="1"/>
  <c r="L258" i="27"/>
  <c r="M258" i="27" s="1"/>
  <c r="L257" i="27"/>
  <c r="M257" i="27" s="1"/>
  <c r="M256" i="27"/>
  <c r="L256" i="27"/>
  <c r="L255" i="27"/>
  <c r="M255" i="27" s="1"/>
  <c r="M254" i="27"/>
  <c r="L254" i="27"/>
  <c r="L253" i="27"/>
  <c r="M253" i="27" s="1"/>
  <c r="L252" i="27"/>
  <c r="M252" i="27" s="1"/>
  <c r="L251" i="27"/>
  <c r="M251" i="27" s="1"/>
  <c r="L250" i="27"/>
  <c r="M250" i="27" s="1"/>
  <c r="L249" i="27"/>
  <c r="M249" i="27" s="1"/>
  <c r="M248" i="27"/>
  <c r="L248" i="27"/>
  <c r="L247" i="27"/>
  <c r="M247" i="27" s="1"/>
  <c r="M246" i="27"/>
  <c r="L246" i="27"/>
  <c r="L245" i="27"/>
  <c r="M245" i="27" s="1"/>
  <c r="L244" i="27"/>
  <c r="M244" i="27" s="1"/>
  <c r="L243" i="27"/>
  <c r="M243" i="27" s="1"/>
  <c r="L242" i="27"/>
  <c r="M242" i="27" s="1"/>
  <c r="L241" i="27"/>
  <c r="M241" i="27" s="1"/>
  <c r="M240" i="27"/>
  <c r="L240" i="27"/>
  <c r="L239" i="27"/>
  <c r="M239" i="27" s="1"/>
  <c r="M238" i="27"/>
  <c r="L238" i="27"/>
  <c r="L237" i="27"/>
  <c r="M237" i="27" s="1"/>
  <c r="L236" i="27"/>
  <c r="M236" i="27" s="1"/>
  <c r="L235" i="27"/>
  <c r="M235" i="27" s="1"/>
  <c r="L234" i="27"/>
  <c r="M234" i="27" s="1"/>
  <c r="L233" i="27"/>
  <c r="M233" i="27" s="1"/>
  <c r="M232" i="27"/>
  <c r="L232" i="27"/>
  <c r="L231" i="27"/>
  <c r="M231" i="27" s="1"/>
  <c r="M230" i="27"/>
  <c r="L230" i="27"/>
  <c r="L229" i="27"/>
  <c r="M229" i="27" s="1"/>
  <c r="L228" i="27"/>
  <c r="M228" i="27" s="1"/>
  <c r="L227" i="27"/>
  <c r="M227" i="27" s="1"/>
  <c r="L226" i="27"/>
  <c r="M226" i="27" s="1"/>
  <c r="L225" i="27"/>
  <c r="M225" i="27" s="1"/>
  <c r="M224" i="27"/>
  <c r="L224" i="27"/>
  <c r="L223" i="27"/>
  <c r="M223" i="27" s="1"/>
  <c r="M222" i="27"/>
  <c r="L222" i="27"/>
  <c r="L221" i="27"/>
  <c r="M221" i="27" s="1"/>
  <c r="L220" i="27"/>
  <c r="M220" i="27" s="1"/>
  <c r="L219" i="27"/>
  <c r="M219" i="27" s="1"/>
  <c r="L218" i="27"/>
  <c r="M218" i="27" s="1"/>
  <c r="L217" i="27"/>
  <c r="M217" i="27" s="1"/>
  <c r="M216" i="27"/>
  <c r="L216" i="27"/>
  <c r="L215" i="27"/>
  <c r="M215" i="27" s="1"/>
  <c r="M214" i="27"/>
  <c r="L214" i="27"/>
  <c r="L213" i="27"/>
  <c r="M213" i="27" s="1"/>
  <c r="M212" i="27"/>
  <c r="L212" i="27"/>
  <c r="L211" i="27"/>
  <c r="M211" i="27" s="1"/>
  <c r="M210" i="27"/>
  <c r="L210" i="27"/>
  <c r="L209" i="27"/>
  <c r="M209" i="27" s="1"/>
  <c r="M208" i="27"/>
  <c r="L208" i="27"/>
  <c r="L207" i="27"/>
  <c r="M207" i="27" s="1"/>
  <c r="M206" i="27"/>
  <c r="L206" i="27"/>
  <c r="L205" i="27"/>
  <c r="M205" i="27" s="1"/>
  <c r="M204" i="27"/>
  <c r="L204" i="27"/>
  <c r="L203" i="27"/>
  <c r="M203" i="27" s="1"/>
  <c r="M202" i="27"/>
  <c r="L202" i="27"/>
  <c r="L201" i="27"/>
  <c r="M201" i="27" s="1"/>
  <c r="M200" i="27"/>
  <c r="L200" i="27"/>
  <c r="L199" i="27"/>
  <c r="M199" i="27" s="1"/>
  <c r="M198" i="27"/>
  <c r="L198" i="27"/>
  <c r="L197" i="27"/>
  <c r="M197" i="27" s="1"/>
  <c r="M196" i="27"/>
  <c r="L196" i="27"/>
  <c r="L195" i="27"/>
  <c r="M195" i="27" s="1"/>
  <c r="M194" i="27"/>
  <c r="L194" i="27"/>
  <c r="L193" i="27"/>
  <c r="M193" i="27" s="1"/>
  <c r="M192" i="27"/>
  <c r="L192" i="27"/>
  <c r="L191" i="27"/>
  <c r="M191" i="27" s="1"/>
  <c r="M190" i="27"/>
  <c r="L190" i="27"/>
  <c r="L189" i="27"/>
  <c r="M189" i="27" s="1"/>
  <c r="M188" i="27"/>
  <c r="L188" i="27"/>
  <c r="L187" i="27"/>
  <c r="M187" i="27" s="1"/>
  <c r="M186" i="27"/>
  <c r="L186" i="27"/>
  <c r="L185" i="27"/>
  <c r="M185" i="27" s="1"/>
  <c r="M184" i="27"/>
  <c r="L184" i="27"/>
  <c r="L183" i="27"/>
  <c r="M183" i="27" s="1"/>
  <c r="M182" i="27"/>
  <c r="L182" i="27"/>
  <c r="L181" i="27"/>
  <c r="M181" i="27" s="1"/>
  <c r="M180" i="27"/>
  <c r="L180" i="27"/>
  <c r="L179" i="27"/>
  <c r="M179" i="27" s="1"/>
  <c r="M178" i="27"/>
  <c r="L178" i="27"/>
  <c r="L177" i="27"/>
  <c r="M177" i="27" s="1"/>
  <c r="M176" i="27"/>
  <c r="L176" i="27"/>
  <c r="L175" i="27"/>
  <c r="M175" i="27" s="1"/>
  <c r="M174" i="27"/>
  <c r="L174" i="27"/>
  <c r="L173" i="27"/>
  <c r="M173" i="27" s="1"/>
  <c r="M172" i="27"/>
  <c r="L172" i="27"/>
  <c r="L171" i="27"/>
  <c r="M171" i="27" s="1"/>
  <c r="M170" i="27"/>
  <c r="L170" i="27"/>
  <c r="L169" i="27"/>
  <c r="M169" i="27" s="1"/>
  <c r="M168" i="27"/>
  <c r="L168" i="27"/>
  <c r="L167" i="27"/>
  <c r="M167" i="27" s="1"/>
  <c r="M166" i="27"/>
  <c r="L166" i="27"/>
  <c r="L165" i="27"/>
  <c r="M165" i="27" s="1"/>
  <c r="M164" i="27"/>
  <c r="L164" i="27"/>
  <c r="L163" i="27"/>
  <c r="M163" i="27" s="1"/>
  <c r="M162" i="27"/>
  <c r="L162" i="27"/>
  <c r="L161" i="27"/>
  <c r="M161" i="27" s="1"/>
  <c r="M160" i="27"/>
  <c r="L160" i="27"/>
  <c r="L159" i="27"/>
  <c r="M159" i="27" s="1"/>
  <c r="M158" i="27"/>
  <c r="L158" i="27"/>
  <c r="L157" i="27"/>
  <c r="M157" i="27" s="1"/>
  <c r="M156" i="27"/>
  <c r="L156" i="27"/>
  <c r="L155" i="27"/>
  <c r="M155" i="27" s="1"/>
  <c r="M154" i="27"/>
  <c r="L154" i="27"/>
  <c r="L153" i="27"/>
  <c r="M153" i="27" s="1"/>
  <c r="M152" i="27"/>
  <c r="L152" i="27"/>
  <c r="L151" i="27"/>
  <c r="M151" i="27" s="1"/>
  <c r="M150" i="27"/>
  <c r="L150" i="27"/>
  <c r="L149" i="27"/>
  <c r="M149" i="27" s="1"/>
  <c r="M148" i="27"/>
  <c r="L148" i="27"/>
  <c r="L147" i="27"/>
  <c r="M147" i="27" s="1"/>
  <c r="M146" i="27"/>
  <c r="L146" i="27"/>
  <c r="L145" i="27"/>
  <c r="M145" i="27" s="1"/>
  <c r="M144" i="27"/>
  <c r="L144" i="27"/>
  <c r="L143" i="27"/>
  <c r="M143" i="27" s="1"/>
  <c r="M142" i="27"/>
  <c r="L142" i="27"/>
  <c r="L141" i="27"/>
  <c r="M141" i="27" s="1"/>
  <c r="M140" i="27"/>
  <c r="L140" i="27"/>
  <c r="L139" i="27"/>
  <c r="M139" i="27" s="1"/>
  <c r="M138" i="27"/>
  <c r="L138" i="27"/>
  <c r="L137" i="27"/>
  <c r="M137" i="27" s="1"/>
  <c r="M136" i="27"/>
  <c r="L136" i="27"/>
  <c r="L135" i="27"/>
  <c r="M135" i="27" s="1"/>
  <c r="M134" i="27"/>
  <c r="L134" i="27"/>
  <c r="L133" i="27"/>
  <c r="M133" i="27" s="1"/>
  <c r="M132" i="27"/>
  <c r="L132" i="27"/>
  <c r="L131" i="27"/>
  <c r="M131" i="27" s="1"/>
  <c r="M130" i="27"/>
  <c r="L130" i="27"/>
  <c r="L129" i="27"/>
  <c r="M129" i="27" s="1"/>
  <c r="M128" i="27"/>
  <c r="L128" i="27"/>
  <c r="L127" i="27"/>
  <c r="M127" i="27" s="1"/>
  <c r="M126" i="27"/>
  <c r="L126" i="27"/>
  <c r="L125" i="27"/>
  <c r="M125" i="27" s="1"/>
  <c r="M124" i="27"/>
  <c r="L124" i="27"/>
  <c r="L123" i="27"/>
  <c r="M123" i="27" s="1"/>
  <c r="M122" i="27"/>
  <c r="L122" i="27"/>
  <c r="L121" i="27"/>
  <c r="M121" i="27" s="1"/>
  <c r="M120" i="27"/>
  <c r="L120" i="27"/>
  <c r="L119" i="27"/>
  <c r="M119" i="27" s="1"/>
  <c r="M118" i="27"/>
  <c r="L118" i="27"/>
  <c r="L117" i="27"/>
  <c r="M117" i="27" s="1"/>
  <c r="M116" i="27"/>
  <c r="L116" i="27"/>
  <c r="L115" i="27"/>
  <c r="M115" i="27" s="1"/>
  <c r="M114" i="27"/>
  <c r="L114" i="27"/>
  <c r="L113" i="27"/>
  <c r="M113" i="27" s="1"/>
  <c r="M112" i="27"/>
  <c r="L112" i="27"/>
  <c r="L111" i="27"/>
  <c r="M111" i="27" s="1"/>
  <c r="M110" i="27"/>
  <c r="L110" i="27"/>
  <c r="L109" i="27"/>
  <c r="M109" i="27" s="1"/>
  <c r="M108" i="27"/>
  <c r="L108" i="27"/>
  <c r="L107" i="27"/>
  <c r="M107" i="27" s="1"/>
  <c r="M106" i="27"/>
  <c r="L106" i="27"/>
  <c r="L105" i="27"/>
  <c r="M105" i="27" s="1"/>
  <c r="M104" i="27"/>
  <c r="L104" i="27"/>
  <c r="L103" i="27"/>
  <c r="M103" i="27" s="1"/>
  <c r="M102" i="27"/>
  <c r="L102" i="27"/>
  <c r="L101" i="27"/>
  <c r="M101" i="27" s="1"/>
  <c r="M100" i="27"/>
  <c r="L100" i="27"/>
  <c r="L99" i="27"/>
  <c r="M99" i="27" s="1"/>
  <c r="M98" i="27"/>
  <c r="L98" i="27"/>
  <c r="L97" i="27"/>
  <c r="M97" i="27" s="1"/>
  <c r="M96" i="27"/>
  <c r="L96" i="27"/>
  <c r="L95" i="27"/>
  <c r="M95" i="27" s="1"/>
  <c r="M94" i="27"/>
  <c r="L94" i="27"/>
  <c r="L93" i="27"/>
  <c r="M93" i="27" s="1"/>
  <c r="M92" i="27"/>
  <c r="L92" i="27"/>
  <c r="L91" i="27"/>
  <c r="M91" i="27" s="1"/>
  <c r="M90" i="27"/>
  <c r="L90" i="27"/>
  <c r="L89" i="27"/>
  <c r="M89" i="27" s="1"/>
  <c r="M88" i="27"/>
  <c r="L88" i="27"/>
  <c r="L87" i="27"/>
  <c r="M87" i="27" s="1"/>
  <c r="M86" i="27"/>
  <c r="L86" i="27"/>
  <c r="L85" i="27"/>
  <c r="M85" i="27" s="1"/>
  <c r="M84" i="27"/>
  <c r="L84" i="27"/>
  <c r="L83" i="27"/>
  <c r="M83" i="27" s="1"/>
  <c r="M82" i="27"/>
  <c r="L82" i="27"/>
  <c r="L81" i="27"/>
  <c r="M81" i="27" s="1"/>
  <c r="M80" i="27"/>
  <c r="L80" i="27"/>
  <c r="L79" i="27"/>
  <c r="M79" i="27" s="1"/>
  <c r="M78" i="27"/>
  <c r="L78" i="27"/>
  <c r="L77" i="27"/>
  <c r="M77" i="27" s="1"/>
  <c r="M76" i="27"/>
  <c r="L76" i="27"/>
  <c r="L75" i="27"/>
  <c r="M75" i="27" s="1"/>
  <c r="M74" i="27"/>
  <c r="L74" i="27"/>
  <c r="L73" i="27"/>
  <c r="M73" i="27" s="1"/>
  <c r="M72" i="27"/>
  <c r="L72" i="27"/>
  <c r="L71" i="27"/>
  <c r="M71" i="27" s="1"/>
  <c r="M70" i="27"/>
  <c r="L70" i="27"/>
  <c r="L69" i="27"/>
  <c r="M69" i="27" s="1"/>
  <c r="M68" i="27"/>
  <c r="L68" i="27"/>
  <c r="L67" i="27"/>
  <c r="M67" i="27" s="1"/>
  <c r="M66" i="27"/>
  <c r="L66" i="27"/>
  <c r="L65" i="27"/>
  <c r="M65" i="27" s="1"/>
  <c r="M64" i="27"/>
  <c r="L64" i="27"/>
  <c r="L63" i="27"/>
  <c r="M63" i="27" s="1"/>
  <c r="M62" i="27"/>
  <c r="L62" i="27"/>
  <c r="L61" i="27"/>
  <c r="M61" i="27" s="1"/>
  <c r="M60" i="27"/>
  <c r="L60" i="27"/>
  <c r="L59" i="27"/>
  <c r="M59" i="27" s="1"/>
  <c r="M58" i="27"/>
  <c r="L58" i="27"/>
  <c r="L57" i="27"/>
  <c r="M57" i="27" s="1"/>
  <c r="M56" i="27"/>
  <c r="L56" i="27"/>
  <c r="L55" i="27"/>
  <c r="M55" i="27" s="1"/>
  <c r="M54" i="27"/>
  <c r="L54" i="27"/>
  <c r="L53" i="27"/>
  <c r="M53" i="27" s="1"/>
  <c r="M52" i="27"/>
  <c r="L52" i="27"/>
  <c r="L51" i="27"/>
  <c r="M51" i="27" s="1"/>
  <c r="M50" i="27"/>
  <c r="L50" i="27"/>
  <c r="L49" i="27"/>
  <c r="M49" i="27" s="1"/>
  <c r="M48" i="27"/>
  <c r="L48" i="27"/>
  <c r="L47" i="27"/>
  <c r="M47" i="27" s="1"/>
  <c r="M46" i="27"/>
  <c r="L46" i="27"/>
  <c r="L45" i="27"/>
  <c r="M45" i="27" s="1"/>
  <c r="M44" i="27"/>
  <c r="L44" i="27"/>
  <c r="L43" i="27"/>
  <c r="M43" i="27" s="1"/>
  <c r="M42" i="27"/>
  <c r="L42" i="27"/>
  <c r="L41" i="27"/>
  <c r="M41" i="27" s="1"/>
  <c r="M40" i="27"/>
  <c r="L40" i="27"/>
  <c r="L39" i="27"/>
  <c r="M39" i="27" s="1"/>
  <c r="M38" i="27"/>
  <c r="L38" i="27"/>
  <c r="L37" i="27"/>
  <c r="M37" i="27" s="1"/>
  <c r="M36" i="27"/>
  <c r="L36" i="27"/>
  <c r="L35" i="27"/>
  <c r="M35" i="27" s="1"/>
  <c r="M34" i="27"/>
  <c r="L34" i="27"/>
  <c r="L33" i="27"/>
  <c r="M33" i="27" s="1"/>
  <c r="M32" i="27"/>
  <c r="L32" i="27"/>
  <c r="L31" i="27"/>
  <c r="M31" i="27" s="1"/>
  <c r="M30" i="27"/>
  <c r="L30" i="27"/>
  <c r="L29" i="27"/>
  <c r="M29" i="27" s="1"/>
  <c r="M28" i="27"/>
  <c r="L28" i="27"/>
  <c r="L27" i="27"/>
  <c r="M27" i="27" s="1"/>
  <c r="M26" i="27"/>
  <c r="L26" i="27"/>
  <c r="L25" i="27"/>
  <c r="M25" i="27" s="1"/>
  <c r="M24" i="27"/>
  <c r="L24" i="27"/>
  <c r="L23" i="27"/>
  <c r="M23" i="27" s="1"/>
  <c r="M22" i="27"/>
  <c r="L22" i="27"/>
  <c r="L21" i="27"/>
  <c r="M21" i="27" s="1"/>
  <c r="M20" i="27"/>
  <c r="L20" i="27"/>
  <c r="L19" i="27"/>
  <c r="M19" i="27" s="1"/>
  <c r="M18" i="27"/>
  <c r="L18" i="27"/>
  <c r="L17" i="27"/>
  <c r="M17" i="27" s="1"/>
  <c r="M16" i="27"/>
  <c r="L16" i="27"/>
  <c r="L15" i="27"/>
  <c r="M15" i="27" s="1"/>
  <c r="M14" i="27"/>
  <c r="L14" i="27"/>
  <c r="L13" i="27"/>
  <c r="M13" i="27" s="1"/>
  <c r="M12" i="27"/>
  <c r="L12" i="27"/>
  <c r="L11" i="27"/>
  <c r="M11" i="27" s="1"/>
  <c r="M10" i="27"/>
  <c r="L10" i="27"/>
  <c r="L9" i="27"/>
  <c r="M9" i="27" s="1"/>
  <c r="M8" i="27"/>
  <c r="L8" i="27"/>
  <c r="L7" i="27"/>
  <c r="M7" i="27" s="1"/>
  <c r="M6" i="27"/>
  <c r="L6" i="27"/>
  <c r="V17" i="23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J54" i="23"/>
  <c r="J32" i="23"/>
  <c r="I32" i="23"/>
  <c r="J31" i="23"/>
  <c r="I31" i="23"/>
  <c r="H32" i="23"/>
  <c r="H31" i="23"/>
  <c r="I24" i="23"/>
  <c r="I25" i="23" s="1"/>
  <c r="J24" i="23"/>
  <c r="J26" i="23" s="1"/>
  <c r="H24" i="23"/>
  <c r="H25" i="23" s="1"/>
  <c r="J1332" i="27" l="1"/>
  <c r="J33" i="23"/>
  <c r="J25" i="23"/>
  <c r="I26" i="23"/>
  <c r="I33" i="23" s="1"/>
  <c r="H26" i="23"/>
  <c r="H33" i="23" s="1"/>
  <c r="O11" i="23"/>
  <c r="G11" i="23"/>
  <c r="I34" i="23" l="1"/>
  <c r="I19" i="23"/>
  <c r="H19" i="23"/>
  <c r="H34" i="23"/>
  <c r="J19" i="23"/>
  <c r="J34" i="23"/>
  <c r="M12" i="18"/>
  <c r="M7" i="18"/>
  <c r="N295" i="25" l="1"/>
  <c r="N294" i="25"/>
  <c r="N293" i="25"/>
  <c r="N292" i="25"/>
  <c r="N291" i="25"/>
  <c r="N290" i="25"/>
  <c r="N289" i="25"/>
  <c r="N288" i="25"/>
  <c r="N287" i="25"/>
  <c r="N286" i="25"/>
  <c r="N285" i="25"/>
  <c r="N282" i="25"/>
  <c r="N281" i="25"/>
  <c r="N280" i="25"/>
  <c r="N279" i="25"/>
  <c r="N278" i="25"/>
  <c r="N277" i="25"/>
  <c r="N276" i="25"/>
  <c r="N275" i="25"/>
  <c r="N274" i="25"/>
  <c r="N273" i="25"/>
  <c r="N272" i="25"/>
  <c r="N271" i="25"/>
  <c r="N270" i="25"/>
  <c r="N269" i="25"/>
  <c r="N268" i="25"/>
  <c r="N267" i="25"/>
  <c r="N266" i="25"/>
  <c r="N265" i="25"/>
  <c r="N264" i="25"/>
  <c r="N263" i="25"/>
  <c r="N262" i="25"/>
  <c r="N261" i="25"/>
  <c r="N260" i="25"/>
  <c r="N259" i="25"/>
  <c r="N258" i="25"/>
  <c r="N257" i="25"/>
  <c r="N256" i="25"/>
  <c r="N255" i="25"/>
  <c r="N254" i="25"/>
  <c r="N253" i="25"/>
  <c r="N252" i="25"/>
  <c r="N251" i="25"/>
  <c r="N250" i="25"/>
  <c r="N249" i="25"/>
  <c r="N248" i="25"/>
  <c r="N247" i="25"/>
  <c r="N246" i="25"/>
  <c r="N245" i="25"/>
  <c r="N244" i="25"/>
  <c r="N243" i="25"/>
  <c r="N242" i="25"/>
  <c r="N241" i="25"/>
  <c r="N240" i="25"/>
  <c r="N239" i="25"/>
  <c r="N238" i="25"/>
  <c r="N236" i="25"/>
  <c r="N234" i="25"/>
  <c r="N233" i="25"/>
  <c r="N232" i="25"/>
  <c r="N231" i="25"/>
  <c r="N230" i="25"/>
  <c r="N229" i="25"/>
  <c r="N228" i="25"/>
  <c r="N227" i="25"/>
  <c r="N226" i="25"/>
  <c r="N225" i="25"/>
  <c r="N224" i="25"/>
  <c r="N223" i="25"/>
  <c r="N222" i="25"/>
  <c r="N221" i="25"/>
  <c r="N220" i="25"/>
  <c r="N219" i="25"/>
  <c r="N218" i="25"/>
  <c r="N217" i="25"/>
  <c r="N216" i="25"/>
  <c r="N215" i="25"/>
  <c r="N214" i="25"/>
  <c r="N213" i="25"/>
  <c r="N212" i="25"/>
  <c r="N211" i="25"/>
  <c r="N210" i="25"/>
  <c r="N209" i="25"/>
  <c r="N208" i="25"/>
  <c r="N207" i="25"/>
  <c r="N206" i="25"/>
  <c r="O205" i="25"/>
  <c r="N205" i="25"/>
  <c r="O204" i="25"/>
  <c r="N204" i="25"/>
  <c r="O203" i="25"/>
  <c r="N203" i="25"/>
  <c r="N202" i="25"/>
  <c r="N201" i="25"/>
  <c r="N200" i="25"/>
  <c r="N199" i="25"/>
  <c r="N198" i="25"/>
  <c r="N197" i="25"/>
  <c r="N196" i="25"/>
  <c r="N195" i="25"/>
  <c r="N194" i="25"/>
  <c r="N193" i="25"/>
  <c r="N192" i="25"/>
  <c r="N191" i="25"/>
  <c r="N190" i="25"/>
  <c r="N189" i="25"/>
  <c r="N188" i="25"/>
  <c r="N187" i="25"/>
  <c r="N186" i="25"/>
  <c r="N185" i="25"/>
  <c r="N184" i="25"/>
  <c r="N183" i="25"/>
  <c r="N182" i="25"/>
  <c r="N181" i="25"/>
  <c r="N180" i="25"/>
  <c r="N179" i="25"/>
  <c r="N178" i="25"/>
  <c r="N177" i="25"/>
  <c r="N176" i="25"/>
  <c r="N175" i="25"/>
  <c r="N174" i="25"/>
  <c r="N173" i="25"/>
  <c r="N172" i="25"/>
  <c r="N171" i="25"/>
  <c r="N170" i="25"/>
  <c r="N169" i="25"/>
  <c r="N168" i="25"/>
  <c r="N167" i="25"/>
  <c r="N166" i="25"/>
  <c r="N165" i="25"/>
  <c r="N164" i="25"/>
  <c r="N163" i="25"/>
  <c r="N162" i="25"/>
  <c r="N161" i="25"/>
  <c r="N160" i="25"/>
  <c r="N159" i="25"/>
  <c r="N158" i="25"/>
  <c r="N157" i="25"/>
  <c r="N156" i="25"/>
  <c r="N155" i="25"/>
  <c r="N154" i="25"/>
  <c r="N153" i="25"/>
  <c r="N152" i="25"/>
  <c r="N151" i="25"/>
  <c r="N150" i="25"/>
  <c r="N149" i="25"/>
  <c r="N148" i="25"/>
  <c r="N147" i="25"/>
  <c r="N146" i="25"/>
  <c r="N145" i="25"/>
  <c r="N144" i="25"/>
  <c r="N143" i="25"/>
  <c r="N142" i="25"/>
  <c r="N141" i="25"/>
  <c r="N140" i="25"/>
  <c r="N139" i="25"/>
  <c r="N138" i="25"/>
  <c r="N137" i="25"/>
  <c r="N136" i="25"/>
  <c r="N135" i="25"/>
  <c r="N134" i="25"/>
  <c r="N133" i="25"/>
  <c r="N132" i="25"/>
  <c r="N131" i="25"/>
  <c r="N130" i="25"/>
  <c r="N129" i="25"/>
  <c r="N128" i="25"/>
  <c r="N127" i="25"/>
  <c r="N126" i="25"/>
  <c r="N125" i="25"/>
  <c r="N124" i="25"/>
  <c r="N123" i="25"/>
  <c r="N122" i="25"/>
  <c r="N121" i="25"/>
  <c r="N120" i="25"/>
  <c r="N119" i="25"/>
  <c r="N118" i="25"/>
  <c r="N117" i="25"/>
  <c r="N116" i="25"/>
  <c r="N115" i="25"/>
  <c r="N114" i="25"/>
  <c r="N113" i="25"/>
  <c r="N112" i="25"/>
  <c r="N111" i="25"/>
  <c r="N110" i="25"/>
  <c r="N109" i="25"/>
  <c r="N108" i="25"/>
  <c r="N107" i="25"/>
  <c r="N106" i="25"/>
  <c r="N105" i="25"/>
  <c r="N104" i="25"/>
  <c r="N103" i="25"/>
  <c r="N102" i="25"/>
  <c r="N101" i="25"/>
  <c r="N100" i="25"/>
  <c r="N99" i="25"/>
  <c r="N98" i="25"/>
  <c r="N97" i="25"/>
  <c r="N96" i="25"/>
  <c r="N95" i="25"/>
  <c r="N94" i="25"/>
  <c r="N93" i="25"/>
  <c r="N92" i="25"/>
  <c r="N91" i="25"/>
  <c r="N90" i="25"/>
  <c r="N89" i="25"/>
  <c r="N88" i="25"/>
  <c r="N87" i="25"/>
  <c r="N86" i="25"/>
  <c r="N85" i="25"/>
  <c r="N84" i="25"/>
  <c r="N83" i="25"/>
  <c r="N82" i="25"/>
  <c r="N81" i="25"/>
  <c r="N80" i="25"/>
  <c r="N79" i="25"/>
  <c r="N78" i="25"/>
  <c r="N77" i="25"/>
  <c r="N76" i="25"/>
  <c r="N75" i="25"/>
  <c r="N74" i="25"/>
  <c r="N73" i="25"/>
  <c r="N72" i="25"/>
  <c r="N71" i="25"/>
  <c r="N70" i="25"/>
  <c r="N69" i="25"/>
  <c r="N68" i="25"/>
  <c r="N67" i="25"/>
  <c r="N66" i="25"/>
  <c r="N65" i="25"/>
  <c r="N64" i="25"/>
  <c r="N63" i="25"/>
  <c r="N62" i="25"/>
  <c r="N61" i="25"/>
  <c r="N60" i="25"/>
  <c r="N59" i="25"/>
  <c r="N58" i="25"/>
  <c r="N57" i="25"/>
  <c r="N56" i="25"/>
  <c r="N55" i="25"/>
  <c r="N54" i="25"/>
  <c r="N53" i="25"/>
  <c r="N52" i="25"/>
  <c r="N51" i="25"/>
  <c r="N50" i="25"/>
  <c r="N49" i="25"/>
  <c r="N48" i="25"/>
  <c r="N47" i="25"/>
  <c r="N46" i="25"/>
  <c r="N45" i="25"/>
  <c r="N44" i="25"/>
  <c r="N43" i="25"/>
  <c r="N42" i="25"/>
  <c r="N41" i="25"/>
  <c r="N40" i="25"/>
  <c r="N39" i="25"/>
  <c r="N38" i="25"/>
  <c r="N37" i="25"/>
  <c r="N36" i="25"/>
  <c r="N35" i="25"/>
  <c r="N34" i="25"/>
  <c r="N33" i="25"/>
  <c r="N32" i="25"/>
  <c r="N31" i="25"/>
  <c r="N30" i="25"/>
  <c r="N29" i="25"/>
  <c r="N28" i="25"/>
  <c r="N27" i="25"/>
  <c r="N26" i="25"/>
  <c r="N25" i="25"/>
  <c r="N24" i="25"/>
  <c r="N23" i="25"/>
  <c r="N22" i="25"/>
  <c r="N21" i="25"/>
  <c r="N20" i="25"/>
  <c r="N19" i="25"/>
  <c r="N18" i="25"/>
  <c r="N17" i="25"/>
  <c r="N16" i="25"/>
  <c r="N15" i="25"/>
  <c r="N14" i="25"/>
  <c r="N13" i="25"/>
  <c r="N12" i="25"/>
  <c r="N11" i="25"/>
  <c r="N10" i="25"/>
  <c r="N9" i="25"/>
  <c r="N8" i="25"/>
  <c r="N7" i="25"/>
  <c r="N6" i="25"/>
  <c r="N5" i="25"/>
  <c r="N4" i="25"/>
  <c r="I234" i="24"/>
  <c r="I233" i="24"/>
  <c r="I232" i="24"/>
  <c r="I231" i="24"/>
  <c r="I229" i="24"/>
  <c r="I227" i="24"/>
  <c r="I226" i="24"/>
  <c r="I225" i="24"/>
  <c r="I224" i="24"/>
  <c r="I223" i="24"/>
  <c r="I222" i="24"/>
  <c r="I221" i="24"/>
  <c r="I220" i="24"/>
  <c r="I218" i="24"/>
  <c r="I217" i="24"/>
  <c r="I216" i="24"/>
  <c r="I215" i="24"/>
  <c r="I214" i="24"/>
  <c r="I213" i="24"/>
  <c r="I212" i="24"/>
  <c r="I211" i="24"/>
  <c r="I210" i="24"/>
  <c r="I209" i="24"/>
  <c r="I208" i="24"/>
  <c r="I207" i="24"/>
  <c r="I206" i="24"/>
  <c r="I205" i="24"/>
  <c r="I204" i="24"/>
  <c r="I203" i="24"/>
  <c r="I202" i="24"/>
  <c r="I201" i="24"/>
  <c r="I200" i="24"/>
  <c r="I199" i="24"/>
  <c r="I198" i="24"/>
  <c r="I197" i="24"/>
  <c r="I196" i="24"/>
  <c r="I195" i="24"/>
  <c r="I194" i="24"/>
  <c r="I193" i="24"/>
  <c r="I192" i="24"/>
  <c r="I191" i="24"/>
  <c r="I190" i="24"/>
  <c r="I189" i="24"/>
  <c r="I188" i="24"/>
  <c r="I187" i="24"/>
  <c r="I186" i="24"/>
  <c r="I185" i="24"/>
  <c r="I184" i="24"/>
  <c r="I183" i="24"/>
  <c r="I182" i="24"/>
  <c r="I181" i="24"/>
  <c r="I180" i="24"/>
  <c r="I179" i="24"/>
  <c r="I178" i="24"/>
  <c r="I177" i="24"/>
  <c r="I176" i="24"/>
  <c r="I175" i="24"/>
  <c r="I174" i="24"/>
  <c r="I173" i="24"/>
  <c r="I172" i="24"/>
  <c r="I171" i="24"/>
  <c r="I170" i="24"/>
  <c r="I169" i="24"/>
  <c r="I168" i="24"/>
  <c r="I167" i="24"/>
  <c r="I166" i="24"/>
  <c r="I165" i="24"/>
  <c r="I164" i="24"/>
  <c r="I163" i="24"/>
  <c r="I162" i="24"/>
  <c r="I161" i="24"/>
  <c r="I160" i="24"/>
  <c r="I159" i="24"/>
  <c r="I158" i="24"/>
  <c r="I157" i="24"/>
  <c r="I156" i="24"/>
  <c r="I155" i="24"/>
  <c r="I154" i="24"/>
  <c r="I153" i="24"/>
  <c r="I152" i="24"/>
  <c r="I151" i="24"/>
  <c r="I150" i="24"/>
  <c r="I149" i="24"/>
  <c r="I148" i="24"/>
  <c r="I147" i="24"/>
  <c r="I146" i="24"/>
  <c r="I145" i="24"/>
  <c r="I144" i="24"/>
  <c r="I143" i="24"/>
  <c r="I142" i="24"/>
  <c r="I141" i="24"/>
  <c r="I140" i="24"/>
  <c r="I139" i="24"/>
  <c r="I138" i="24"/>
  <c r="I137" i="24"/>
  <c r="I136" i="24"/>
  <c r="I135" i="24"/>
  <c r="I134" i="24"/>
  <c r="I133" i="24"/>
  <c r="I132" i="24"/>
  <c r="I131" i="24"/>
  <c r="I130" i="24"/>
  <c r="I129" i="24"/>
  <c r="I128" i="24"/>
  <c r="I127" i="24"/>
  <c r="I126" i="24"/>
  <c r="I125" i="24"/>
  <c r="I124" i="24"/>
  <c r="I123" i="24"/>
  <c r="I122" i="24"/>
  <c r="I121" i="24"/>
  <c r="I120" i="24"/>
  <c r="I119" i="24"/>
  <c r="I118" i="24"/>
  <c r="I117" i="24"/>
  <c r="I116" i="24"/>
  <c r="I115" i="24"/>
  <c r="I114" i="24"/>
  <c r="I113" i="24"/>
  <c r="I112" i="24"/>
  <c r="I111" i="24"/>
  <c r="I110" i="24"/>
  <c r="I109" i="24"/>
  <c r="I108" i="24"/>
  <c r="I107" i="24"/>
  <c r="I106" i="24"/>
  <c r="I105" i="24"/>
  <c r="I104" i="24"/>
  <c r="I103" i="24"/>
  <c r="I102" i="24"/>
  <c r="I101" i="24"/>
  <c r="I100" i="24"/>
  <c r="I99" i="24"/>
  <c r="I98" i="24"/>
  <c r="I97" i="24"/>
  <c r="I96" i="24"/>
  <c r="I95" i="24"/>
  <c r="I94" i="24"/>
  <c r="I93" i="24"/>
  <c r="I92" i="24"/>
  <c r="I91" i="24"/>
  <c r="I90" i="24"/>
  <c r="I89" i="24"/>
  <c r="I88" i="24"/>
  <c r="I87" i="24"/>
  <c r="I86" i="24"/>
  <c r="I85" i="24"/>
  <c r="I84" i="24"/>
  <c r="I83" i="24"/>
  <c r="I82" i="24"/>
  <c r="I81" i="24"/>
  <c r="I80" i="24"/>
  <c r="I79" i="24"/>
  <c r="I78" i="24"/>
  <c r="I77" i="24"/>
  <c r="I76" i="24"/>
  <c r="I75" i="24"/>
  <c r="I74" i="24"/>
  <c r="I73" i="24"/>
  <c r="I72" i="24"/>
  <c r="I71" i="24"/>
  <c r="I70" i="24"/>
  <c r="I69" i="24"/>
  <c r="I68" i="24"/>
  <c r="I67" i="24"/>
  <c r="I66" i="24"/>
  <c r="I65" i="24"/>
  <c r="I64" i="24"/>
  <c r="I63" i="24"/>
  <c r="I62" i="24"/>
  <c r="I61" i="24"/>
  <c r="I60" i="24"/>
  <c r="I59" i="24"/>
  <c r="I58" i="24"/>
  <c r="I57" i="24"/>
  <c r="I56" i="24"/>
  <c r="I55" i="24"/>
  <c r="I54" i="24"/>
  <c r="I53" i="24"/>
  <c r="I52" i="24"/>
  <c r="I51" i="24"/>
  <c r="I50" i="24"/>
  <c r="I49" i="24"/>
  <c r="I48" i="24"/>
  <c r="I47" i="24"/>
  <c r="I46" i="24"/>
  <c r="I45" i="24"/>
  <c r="I44" i="24"/>
  <c r="I43" i="24"/>
  <c r="I42" i="24"/>
  <c r="I41" i="24"/>
  <c r="I40" i="24"/>
  <c r="I39" i="24"/>
  <c r="I38" i="24"/>
  <c r="I37" i="24"/>
  <c r="I36" i="24"/>
  <c r="I35" i="24"/>
  <c r="I34" i="24"/>
  <c r="I33" i="24"/>
  <c r="I32" i="24"/>
  <c r="I31" i="24"/>
  <c r="I30" i="24"/>
  <c r="I29" i="24"/>
  <c r="I28" i="24"/>
  <c r="I27" i="24"/>
  <c r="I26" i="24"/>
  <c r="I25" i="24"/>
  <c r="I24" i="24"/>
  <c r="I23" i="24"/>
  <c r="I22" i="24"/>
  <c r="I21" i="24"/>
  <c r="I20" i="24"/>
  <c r="I18" i="24"/>
  <c r="I17" i="24"/>
  <c r="I16" i="24"/>
  <c r="I15" i="24"/>
  <c r="I14" i="24"/>
  <c r="I13" i="24"/>
  <c r="I12" i="24"/>
  <c r="I11" i="24"/>
  <c r="I10" i="24"/>
  <c r="I9" i="24"/>
  <c r="I8" i="24"/>
  <c r="I7" i="24"/>
  <c r="I6" i="24"/>
  <c r="I5" i="24"/>
  <c r="I4" i="24"/>
  <c r="E116" i="13" l="1"/>
  <c r="E114" i="13"/>
  <c r="H117" i="13" s="1"/>
  <c r="E4" i="22" l="1"/>
  <c r="AA55" i="22" l="1"/>
  <c r="Z55" i="22"/>
  <c r="Y55" i="22"/>
  <c r="X55" i="22"/>
  <c r="W55" i="22"/>
  <c r="V55" i="22"/>
  <c r="U55" i="22"/>
  <c r="T55" i="22"/>
  <c r="S55" i="22"/>
  <c r="L55" i="22"/>
  <c r="K55" i="22"/>
  <c r="J55" i="22"/>
  <c r="I55" i="22"/>
  <c r="H55" i="22"/>
  <c r="G55" i="22"/>
  <c r="F55" i="22"/>
  <c r="E55" i="22"/>
  <c r="D55" i="22"/>
  <c r="AA54" i="22"/>
  <c r="Z54" i="22"/>
  <c r="Y54" i="22"/>
  <c r="X54" i="22"/>
  <c r="W54" i="22"/>
  <c r="V54" i="22"/>
  <c r="U54" i="22"/>
  <c r="T54" i="22"/>
  <c r="S54" i="22"/>
  <c r="L54" i="22"/>
  <c r="K54" i="22"/>
  <c r="J54" i="22"/>
  <c r="I54" i="22"/>
  <c r="H54" i="22"/>
  <c r="G54" i="22"/>
  <c r="F54" i="22"/>
  <c r="E54" i="22"/>
  <c r="D54" i="22"/>
  <c r="AD50" i="22"/>
  <c r="AC50" i="22"/>
  <c r="AB50" i="22"/>
  <c r="AA50" i="22"/>
  <c r="AA53" i="22" s="1"/>
  <c r="AA56" i="22" s="1"/>
  <c r="AA57" i="22" s="1"/>
  <c r="Z50" i="22"/>
  <c r="U67" i="22" s="1"/>
  <c r="Y50" i="22"/>
  <c r="Y53" i="22" s="1"/>
  <c r="X50" i="22"/>
  <c r="X53" i="22" s="1"/>
  <c r="W50" i="22"/>
  <c r="W53" i="22" s="1"/>
  <c r="W56" i="22" s="1"/>
  <c r="W57" i="22" s="1"/>
  <c r="W58" i="22" s="1"/>
  <c r="V50" i="22"/>
  <c r="V53" i="22" s="1"/>
  <c r="U50" i="22"/>
  <c r="U53" i="22" s="1"/>
  <c r="T50" i="22"/>
  <c r="S50" i="22"/>
  <c r="S53" i="22" s="1"/>
  <c r="S56" i="22" s="1"/>
  <c r="N50" i="22"/>
  <c r="M50" i="22"/>
  <c r="L50" i="22"/>
  <c r="L53" i="22" s="1"/>
  <c r="K50" i="22"/>
  <c r="K53" i="22" s="1"/>
  <c r="J50" i="22"/>
  <c r="J53" i="22" s="1"/>
  <c r="I50" i="22"/>
  <c r="H50" i="22"/>
  <c r="H53" i="22" s="1"/>
  <c r="G50" i="22"/>
  <c r="F50" i="22"/>
  <c r="F53" i="22" s="1"/>
  <c r="E50" i="22"/>
  <c r="E53" i="22" s="1"/>
  <c r="D50" i="22"/>
  <c r="D53" i="22" s="1"/>
  <c r="A3" i="22"/>
  <c r="A1" i="22"/>
  <c r="E56" i="22" l="1"/>
  <c r="E57" i="22" s="1"/>
  <c r="E58" i="22" s="1"/>
  <c r="W62" i="22"/>
  <c r="W65" i="22"/>
  <c r="X67" i="22"/>
  <c r="W64" i="22"/>
  <c r="W63" i="22"/>
  <c r="W66" i="22"/>
  <c r="U65" i="22"/>
  <c r="U56" i="22"/>
  <c r="U57" i="22" s="1"/>
  <c r="Y56" i="22"/>
  <c r="Y57" i="22" s="1"/>
  <c r="F56" i="22"/>
  <c r="F57" i="22" s="1"/>
  <c r="F58" i="22" s="1"/>
  <c r="J56" i="22"/>
  <c r="J57" i="22" s="1"/>
  <c r="J58" i="22" s="1"/>
  <c r="V56" i="22"/>
  <c r="V57" i="22" s="1"/>
  <c r="W67" i="22"/>
  <c r="X65" i="22"/>
  <c r="U64" i="22"/>
  <c r="K56" i="22"/>
  <c r="K57" i="22" s="1"/>
  <c r="K58" i="22" s="1"/>
  <c r="X63" i="22"/>
  <c r="X66" i="22"/>
  <c r="U63" i="22"/>
  <c r="X62" i="22"/>
  <c r="D56" i="22"/>
  <c r="H56" i="22"/>
  <c r="H57" i="22" s="1"/>
  <c r="H58" i="22" s="1"/>
  <c r="L56" i="22"/>
  <c r="L57" i="22" s="1"/>
  <c r="L58" i="22" s="1"/>
  <c r="U62" i="22"/>
  <c r="X56" i="22"/>
  <c r="X57" i="22" s="1"/>
  <c r="I53" i="22"/>
  <c r="I56" i="22" s="1"/>
  <c r="I57" i="22" s="1"/>
  <c r="I58" i="22" s="1"/>
  <c r="Z53" i="22"/>
  <c r="Z56" i="22" s="1"/>
  <c r="Z57" i="22" s="1"/>
  <c r="Z58" i="22" s="1"/>
  <c r="X64" i="22"/>
  <c r="U66" i="22"/>
  <c r="V58" i="22"/>
  <c r="U58" i="22"/>
  <c r="Y58" i="22"/>
  <c r="AA58" i="22"/>
  <c r="T53" i="22"/>
  <c r="T56" i="22" s="1"/>
  <c r="T57" i="22" s="1"/>
  <c r="D62" i="22"/>
  <c r="G53" i="22"/>
  <c r="G56" i="22" s="1"/>
  <c r="G57" i="22" s="1"/>
  <c r="G58" i="22" s="1"/>
  <c r="W68" i="22" l="1"/>
  <c r="W69" i="22" s="1"/>
  <c r="V65" i="22"/>
  <c r="Y65" i="22" s="1"/>
  <c r="AC57" i="22"/>
  <c r="V66" i="22"/>
  <c r="Y66" i="22" s="1"/>
  <c r="U68" i="22"/>
  <c r="U69" i="22" s="1"/>
  <c r="V63" i="22"/>
  <c r="Y63" i="22" s="1"/>
  <c r="X68" i="22"/>
  <c r="X69" i="22" s="1"/>
  <c r="V67" i="22"/>
  <c r="Y67" i="22" s="1"/>
  <c r="X58" i="22"/>
  <c r="AD57" i="22"/>
  <c r="V62" i="22"/>
  <c r="T58" i="22"/>
  <c r="V64" i="22"/>
  <c r="Y64" i="22" s="1"/>
  <c r="V68" i="22" l="1"/>
  <c r="Y62" i="22"/>
  <c r="Y68" i="22" l="1"/>
  <c r="V69" i="22"/>
  <c r="Y69" i="22" s="1"/>
  <c r="E18" i="13" l="1"/>
  <c r="H46" i="21" l="1"/>
  <c r="G46" i="21"/>
  <c r="F46" i="21"/>
  <c r="F48" i="21" s="1"/>
  <c r="E46" i="21"/>
  <c r="I34" i="21"/>
  <c r="I33" i="21"/>
  <c r="H2" i="21"/>
  <c r="G2" i="21"/>
  <c r="F2" i="21"/>
  <c r="E2" i="21"/>
  <c r="A2" i="21"/>
  <c r="K12" i="20"/>
  <c r="J12" i="20"/>
  <c r="G49" i="21" l="1"/>
  <c r="G48" i="21"/>
  <c r="C26" i="18"/>
  <c r="C28" i="18" s="1"/>
  <c r="C32" i="18" s="1"/>
  <c r="E7" i="16" l="1"/>
  <c r="E8" i="16"/>
  <c r="E9" i="16"/>
  <c r="E10" i="16"/>
  <c r="E11" i="16"/>
  <c r="E12" i="16"/>
  <c r="E13" i="16"/>
  <c r="C15" i="16"/>
  <c r="E15" i="16" s="1"/>
  <c r="D15" i="16"/>
  <c r="E17" i="16"/>
  <c r="C20" i="16"/>
  <c r="D20" i="16"/>
  <c r="E22" i="16"/>
  <c r="E23" i="16"/>
  <c r="E24" i="16"/>
  <c r="E25" i="16"/>
  <c r="E26" i="16"/>
  <c r="E27" i="16"/>
  <c r="C29" i="16"/>
  <c r="D29" i="16"/>
  <c r="E31" i="16"/>
  <c r="D33" i="16"/>
  <c r="E35" i="16"/>
  <c r="C37" i="16"/>
  <c r="D37" i="16"/>
  <c r="E39" i="16"/>
  <c r="E40" i="16"/>
  <c r="C42" i="16"/>
  <c r="E42" i="16" s="1"/>
  <c r="D42" i="16"/>
  <c r="E46" i="16"/>
  <c r="C48" i="16"/>
  <c r="D48" i="16"/>
  <c r="E48" i="16" s="1"/>
  <c r="E50" i="16"/>
  <c r="E51" i="16"/>
  <c r="E52" i="16"/>
  <c r="C54" i="16"/>
  <c r="D54" i="16"/>
  <c r="E56" i="16"/>
  <c r="E57" i="16"/>
  <c r="E58" i="16"/>
  <c r="E59" i="16"/>
  <c r="E60" i="16"/>
  <c r="C62" i="16"/>
  <c r="D62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C79" i="16"/>
  <c r="D79" i="16"/>
  <c r="E81" i="16"/>
  <c r="C83" i="16"/>
  <c r="D83" i="16"/>
  <c r="E85" i="16"/>
  <c r="C87" i="16"/>
  <c r="D87" i="16"/>
  <c r="E89" i="16"/>
  <c r="C91" i="16"/>
  <c r="E91" i="16" s="1"/>
  <c r="D91" i="16"/>
  <c r="E93" i="16"/>
  <c r="E94" i="16"/>
  <c r="C96" i="16"/>
  <c r="E96" i="16" s="1"/>
  <c r="D96" i="16"/>
  <c r="E100" i="16"/>
  <c r="E101" i="16"/>
  <c r="E102" i="16"/>
  <c r="C104" i="16"/>
  <c r="D104" i="16"/>
  <c r="C55" i="15"/>
  <c r="C70" i="15"/>
  <c r="I10" i="14"/>
  <c r="AG10" i="14"/>
  <c r="I11" i="14"/>
  <c r="I12" i="14"/>
  <c r="I13" i="14"/>
  <c r="AG13" i="14"/>
  <c r="I14" i="14"/>
  <c r="AG14" i="14" s="1"/>
  <c r="I15" i="14"/>
  <c r="I16" i="14"/>
  <c r="I17" i="14"/>
  <c r="AG17" i="14" s="1"/>
  <c r="E18" i="14"/>
  <c r="I18" i="14" s="1"/>
  <c r="G18" i="14"/>
  <c r="K18" i="14"/>
  <c r="M18" i="14"/>
  <c r="O18" i="14"/>
  <c r="O29" i="14" s="1"/>
  <c r="Q18" i="14"/>
  <c r="S18" i="14"/>
  <c r="U18" i="14"/>
  <c r="W18" i="14"/>
  <c r="W29" i="14" s="1"/>
  <c r="X95" i="14" s="1"/>
  <c r="Y18" i="14"/>
  <c r="AA18" i="14"/>
  <c r="AC18" i="14"/>
  <c r="I19" i="14"/>
  <c r="I20" i="14"/>
  <c r="AG20" i="14"/>
  <c r="I21" i="14"/>
  <c r="AG21" i="14" s="1"/>
  <c r="I22" i="14"/>
  <c r="I23" i="14"/>
  <c r="I24" i="14"/>
  <c r="AG24" i="14" s="1"/>
  <c r="I25" i="14"/>
  <c r="AG25" i="14" s="1"/>
  <c r="I26" i="14"/>
  <c r="I27" i="14"/>
  <c r="E28" i="14"/>
  <c r="G28" i="14"/>
  <c r="K28" i="14"/>
  <c r="K29" i="14" s="1"/>
  <c r="L56" i="14" s="1"/>
  <c r="M28" i="14"/>
  <c r="O28" i="14"/>
  <c r="Q28" i="14"/>
  <c r="S28" i="14"/>
  <c r="S29" i="14" s="1"/>
  <c r="T101" i="14" s="1"/>
  <c r="U28" i="14"/>
  <c r="U29" i="14" s="1"/>
  <c r="V23" i="14" s="1"/>
  <c r="W28" i="14"/>
  <c r="Y28" i="14"/>
  <c r="Y29" i="14" s="1"/>
  <c r="Z25" i="14" s="1"/>
  <c r="AA28" i="14"/>
  <c r="AA29" i="14" s="1"/>
  <c r="AB39" i="14" s="1"/>
  <c r="AC28" i="14"/>
  <c r="G29" i="14"/>
  <c r="H23" i="14" s="1"/>
  <c r="Z29" i="14"/>
  <c r="I31" i="14"/>
  <c r="AG31" i="14" s="1"/>
  <c r="I32" i="14"/>
  <c r="V32" i="14"/>
  <c r="Z32" i="14"/>
  <c r="E33" i="14"/>
  <c r="I33" i="14" s="1"/>
  <c r="G33" i="14"/>
  <c r="H33" i="14"/>
  <c r="K33" i="14"/>
  <c r="M33" i="14"/>
  <c r="O33" i="14"/>
  <c r="Q33" i="14"/>
  <c r="S33" i="14"/>
  <c r="U33" i="14"/>
  <c r="V33" i="14" s="1"/>
  <c r="W33" i="14"/>
  <c r="Y33" i="14"/>
  <c r="Z33" i="14" s="1"/>
  <c r="AA33" i="14"/>
  <c r="AC33" i="14"/>
  <c r="H34" i="14"/>
  <c r="I34" i="14"/>
  <c r="V34" i="14"/>
  <c r="Z34" i="14"/>
  <c r="Y36" i="14"/>
  <c r="Y41" i="14" s="1"/>
  <c r="I38" i="14"/>
  <c r="V38" i="14"/>
  <c r="Z38" i="14"/>
  <c r="AB38" i="14"/>
  <c r="AG38" i="14"/>
  <c r="H39" i="14"/>
  <c r="I39" i="14"/>
  <c r="L39" i="14"/>
  <c r="V39" i="14"/>
  <c r="Z39" i="14"/>
  <c r="I44" i="14"/>
  <c r="AG44" i="14" s="1"/>
  <c r="V44" i="14"/>
  <c r="Z44" i="14"/>
  <c r="H45" i="14"/>
  <c r="I45" i="14"/>
  <c r="V45" i="14"/>
  <c r="Z45" i="14"/>
  <c r="H46" i="14"/>
  <c r="I46" i="14"/>
  <c r="V46" i="14"/>
  <c r="Z46" i="14"/>
  <c r="AG46" i="14"/>
  <c r="I47" i="14"/>
  <c r="V47" i="14"/>
  <c r="Z47" i="14"/>
  <c r="AG47" i="14"/>
  <c r="I48" i="14"/>
  <c r="V48" i="14"/>
  <c r="Z48" i="14"/>
  <c r="AG48" i="14"/>
  <c r="H49" i="14"/>
  <c r="I49" i="14"/>
  <c r="V49" i="14"/>
  <c r="Z49" i="14"/>
  <c r="H50" i="14"/>
  <c r="I50" i="14"/>
  <c r="V50" i="14"/>
  <c r="Z50" i="14"/>
  <c r="AG50" i="14"/>
  <c r="I51" i="14"/>
  <c r="V51" i="14"/>
  <c r="Z51" i="14"/>
  <c r="AB51" i="14"/>
  <c r="AG51" i="14"/>
  <c r="H52" i="14"/>
  <c r="I52" i="14"/>
  <c r="AG52" i="14" s="1"/>
  <c r="L52" i="14"/>
  <c r="V52" i="14"/>
  <c r="Z52" i="14"/>
  <c r="H53" i="14"/>
  <c r="I53" i="14"/>
  <c r="V53" i="14"/>
  <c r="Z53" i="14"/>
  <c r="H54" i="14"/>
  <c r="I54" i="14"/>
  <c r="AG54" i="14" s="1"/>
  <c r="V54" i="14"/>
  <c r="Z54" i="14"/>
  <c r="H55" i="14"/>
  <c r="I55" i="14"/>
  <c r="V55" i="14"/>
  <c r="Z55" i="14"/>
  <c r="AG55" i="14"/>
  <c r="H56" i="14"/>
  <c r="I56" i="14"/>
  <c r="AG56" i="14" s="1"/>
  <c r="V56" i="14"/>
  <c r="Z56" i="14"/>
  <c r="H57" i="14"/>
  <c r="I57" i="14"/>
  <c r="V57" i="14"/>
  <c r="Z57" i="14"/>
  <c r="H58" i="14"/>
  <c r="I58" i="14"/>
  <c r="AG58" i="14" s="1"/>
  <c r="V58" i="14"/>
  <c r="Z58" i="14"/>
  <c r="H59" i="14"/>
  <c r="I59" i="14"/>
  <c r="AG59" i="14" s="1"/>
  <c r="V59" i="14"/>
  <c r="Z59" i="14"/>
  <c r="H60" i="14"/>
  <c r="I60" i="14"/>
  <c r="V60" i="14"/>
  <c r="Z60" i="14"/>
  <c r="H61" i="14"/>
  <c r="I61" i="14"/>
  <c r="V61" i="14"/>
  <c r="Z61" i="14"/>
  <c r="H62" i="14"/>
  <c r="I62" i="14"/>
  <c r="V62" i="14"/>
  <c r="Z62" i="14"/>
  <c r="AG62" i="14"/>
  <c r="H63" i="14"/>
  <c r="I63" i="14"/>
  <c r="AG63" i="14" s="1"/>
  <c r="V63" i="14"/>
  <c r="Z63" i="14"/>
  <c r="H64" i="14"/>
  <c r="I64" i="14"/>
  <c r="AG64" i="14" s="1"/>
  <c r="V64" i="14"/>
  <c r="Z64" i="14"/>
  <c r="H65" i="14"/>
  <c r="I65" i="14"/>
  <c r="V65" i="14"/>
  <c r="Z65" i="14"/>
  <c r="H66" i="14"/>
  <c r="I66" i="14"/>
  <c r="AG66" i="14" s="1"/>
  <c r="V66" i="14"/>
  <c r="Z66" i="14"/>
  <c r="H67" i="14"/>
  <c r="I67" i="14"/>
  <c r="AG67" i="14" s="1"/>
  <c r="V67" i="14"/>
  <c r="Z67" i="14"/>
  <c r="H68" i="14"/>
  <c r="I68" i="14"/>
  <c r="AG68" i="14" s="1"/>
  <c r="V68" i="14"/>
  <c r="Z68" i="14"/>
  <c r="H69" i="14"/>
  <c r="I69" i="14"/>
  <c r="L69" i="14"/>
  <c r="V69" i="14"/>
  <c r="Z69" i="14"/>
  <c r="H70" i="14"/>
  <c r="I70" i="14"/>
  <c r="AG70" i="14" s="1"/>
  <c r="V70" i="14"/>
  <c r="Z70" i="14"/>
  <c r="H71" i="14"/>
  <c r="I71" i="14"/>
  <c r="AG71" i="14" s="1"/>
  <c r="V71" i="14"/>
  <c r="Z71" i="14"/>
  <c r="H72" i="14"/>
  <c r="I72" i="14"/>
  <c r="V72" i="14"/>
  <c r="Z72" i="14"/>
  <c r="AG72" i="14"/>
  <c r="H73" i="14"/>
  <c r="I73" i="14"/>
  <c r="V73" i="14"/>
  <c r="Z73" i="14"/>
  <c r="H74" i="14"/>
  <c r="I74" i="14"/>
  <c r="AG74" i="14" s="1"/>
  <c r="V74" i="14"/>
  <c r="Z74" i="14"/>
  <c r="H75" i="14"/>
  <c r="I75" i="14"/>
  <c r="AG75" i="14" s="1"/>
  <c r="V75" i="14"/>
  <c r="Z75" i="14"/>
  <c r="H76" i="14"/>
  <c r="I76" i="14"/>
  <c r="V76" i="14"/>
  <c r="Z76" i="14"/>
  <c r="H77" i="14"/>
  <c r="I77" i="14"/>
  <c r="V77" i="14"/>
  <c r="Z77" i="14"/>
  <c r="H78" i="14"/>
  <c r="I78" i="14"/>
  <c r="AG78" i="14" s="1"/>
  <c r="V78" i="14"/>
  <c r="Z78" i="14"/>
  <c r="H79" i="14"/>
  <c r="I79" i="14"/>
  <c r="AG79" i="14" s="1"/>
  <c r="V79" i="14"/>
  <c r="Z79" i="14"/>
  <c r="H80" i="14"/>
  <c r="I80" i="14"/>
  <c r="AG80" i="14" s="1"/>
  <c r="V80" i="14"/>
  <c r="Z80" i="14"/>
  <c r="H81" i="14"/>
  <c r="I81" i="14"/>
  <c r="V81" i="14"/>
  <c r="Z81" i="14"/>
  <c r="H82" i="14"/>
  <c r="I82" i="14"/>
  <c r="AG82" i="14" s="1"/>
  <c r="V82" i="14"/>
  <c r="Z82" i="14"/>
  <c r="H83" i="14"/>
  <c r="I83" i="14"/>
  <c r="AG83" i="14" s="1"/>
  <c r="V83" i="14"/>
  <c r="Z83" i="14"/>
  <c r="H84" i="14"/>
  <c r="I84" i="14"/>
  <c r="AG84" i="14" s="1"/>
  <c r="V84" i="14"/>
  <c r="Z84" i="14"/>
  <c r="H85" i="14"/>
  <c r="I85" i="14"/>
  <c r="V85" i="14"/>
  <c r="Z85" i="14"/>
  <c r="H86" i="14"/>
  <c r="I86" i="14"/>
  <c r="V86" i="14"/>
  <c r="Z86" i="14"/>
  <c r="AG86" i="14"/>
  <c r="H87" i="14"/>
  <c r="I87" i="14"/>
  <c r="V87" i="14"/>
  <c r="Z87" i="14"/>
  <c r="H88" i="14"/>
  <c r="I88" i="14"/>
  <c r="AG88" i="14" s="1"/>
  <c r="V88" i="14"/>
  <c r="Z88" i="14"/>
  <c r="H89" i="14"/>
  <c r="I89" i="14"/>
  <c r="V89" i="14"/>
  <c r="Z89" i="14"/>
  <c r="H90" i="14"/>
  <c r="I90" i="14"/>
  <c r="AG90" i="14" s="1"/>
  <c r="V90" i="14"/>
  <c r="Z90" i="14"/>
  <c r="H91" i="14"/>
  <c r="I91" i="14"/>
  <c r="AG91" i="14" s="1"/>
  <c r="V91" i="14"/>
  <c r="Z91" i="14"/>
  <c r="H92" i="14"/>
  <c r="I92" i="14"/>
  <c r="AG92" i="14" s="1"/>
  <c r="V92" i="14"/>
  <c r="Z92" i="14"/>
  <c r="H93" i="14"/>
  <c r="I93" i="14"/>
  <c r="V93" i="14"/>
  <c r="Z93" i="14"/>
  <c r="H94" i="14"/>
  <c r="I94" i="14"/>
  <c r="AG94" i="14" s="1"/>
  <c r="V94" i="14"/>
  <c r="Z94" i="14"/>
  <c r="H95" i="14"/>
  <c r="I95" i="14"/>
  <c r="AG95" i="14" s="1"/>
  <c r="V95" i="14"/>
  <c r="Z95" i="14"/>
  <c r="E96" i="14"/>
  <c r="G96" i="14"/>
  <c r="H96" i="14" s="1"/>
  <c r="K96" i="14"/>
  <c r="M96" i="14"/>
  <c r="O96" i="14"/>
  <c r="Q96" i="14"/>
  <c r="S96" i="14"/>
  <c r="U96" i="14"/>
  <c r="V96" i="14" s="1"/>
  <c r="W96" i="14"/>
  <c r="Y96" i="14"/>
  <c r="Z96" i="14" s="1"/>
  <c r="AA96" i="14"/>
  <c r="AC96" i="14"/>
  <c r="AE96" i="14"/>
  <c r="AE98" i="14" s="1"/>
  <c r="H100" i="14"/>
  <c r="I100" i="14"/>
  <c r="AG100" i="14" s="1"/>
  <c r="V100" i="14"/>
  <c r="Z100" i="14"/>
  <c r="H101" i="14"/>
  <c r="I101" i="14"/>
  <c r="V101" i="14"/>
  <c r="Z101" i="14"/>
  <c r="H102" i="14"/>
  <c r="I102" i="14"/>
  <c r="V102" i="14"/>
  <c r="Z102" i="14"/>
  <c r="H103" i="14"/>
  <c r="I103" i="14"/>
  <c r="AG103" i="14" s="1"/>
  <c r="V103" i="14"/>
  <c r="Z103" i="14"/>
  <c r="H104" i="14"/>
  <c r="I104" i="14"/>
  <c r="V104" i="14"/>
  <c r="Z104" i="14"/>
  <c r="AG104" i="14"/>
  <c r="H105" i="14"/>
  <c r="I105" i="14"/>
  <c r="V105" i="14"/>
  <c r="X105" i="14"/>
  <c r="Z105" i="14"/>
  <c r="AG105" i="14"/>
  <c r="H106" i="14"/>
  <c r="I106" i="14"/>
  <c r="V106" i="14"/>
  <c r="Z106" i="14"/>
  <c r="H107" i="14"/>
  <c r="I107" i="14"/>
  <c r="V107" i="14"/>
  <c r="Z107" i="14"/>
  <c r="AG107" i="14"/>
  <c r="E108" i="14"/>
  <c r="G108" i="14"/>
  <c r="H108" i="14" s="1"/>
  <c r="K108" i="14"/>
  <c r="M108" i="14"/>
  <c r="O108" i="14"/>
  <c r="Q108" i="14"/>
  <c r="S108" i="14"/>
  <c r="U108" i="14"/>
  <c r="V108" i="14" s="1"/>
  <c r="W108" i="14"/>
  <c r="Y108" i="14"/>
  <c r="Z108" i="14" s="1"/>
  <c r="AA108" i="14"/>
  <c r="AC108" i="14"/>
  <c r="AE108" i="14"/>
  <c r="H112" i="14"/>
  <c r="I112" i="14"/>
  <c r="V112" i="14"/>
  <c r="Z112" i="14"/>
  <c r="AB112" i="14"/>
  <c r="E28" i="13"/>
  <c r="E29" i="13" s="1"/>
  <c r="E33" i="13"/>
  <c r="E88" i="13"/>
  <c r="E99" i="13"/>
  <c r="AB49" i="14" l="1"/>
  <c r="U36" i="14"/>
  <c r="T107" i="14"/>
  <c r="AB100" i="14"/>
  <c r="AG33" i="14"/>
  <c r="AB31" i="14"/>
  <c r="AB106" i="14"/>
  <c r="L87" i="14"/>
  <c r="AB86" i="14"/>
  <c r="L112" i="14"/>
  <c r="L90" i="14"/>
  <c r="L60" i="14"/>
  <c r="Z31" i="14"/>
  <c r="P26" i="14"/>
  <c r="P29" i="14"/>
  <c r="P31" i="14"/>
  <c r="P39" i="14"/>
  <c r="P52" i="14"/>
  <c r="P56" i="14"/>
  <c r="P59" i="14"/>
  <c r="P60" i="14"/>
  <c r="P65" i="14"/>
  <c r="P69" i="14"/>
  <c r="P77" i="14"/>
  <c r="P82" i="14"/>
  <c r="P87" i="14"/>
  <c r="P90" i="14"/>
  <c r="P91" i="14"/>
  <c r="P94" i="14"/>
  <c r="P95" i="14"/>
  <c r="P33" i="14"/>
  <c r="P53" i="14"/>
  <c r="P61" i="14"/>
  <c r="P66" i="14"/>
  <c r="P70" i="14"/>
  <c r="P73" i="14"/>
  <c r="P78" i="14"/>
  <c r="P83" i="14"/>
  <c r="P84" i="14"/>
  <c r="P88" i="14"/>
  <c r="P92" i="14"/>
  <c r="P103" i="14"/>
  <c r="P112" i="14"/>
  <c r="P32" i="14"/>
  <c r="P34" i="14"/>
  <c r="P45" i="14"/>
  <c r="P46" i="14"/>
  <c r="P47" i="14"/>
  <c r="P48" i="14"/>
  <c r="P54" i="14"/>
  <c r="P57" i="14"/>
  <c r="P62" i="14"/>
  <c r="P67" i="14"/>
  <c r="P71" i="14"/>
  <c r="P74" i="14"/>
  <c r="P79" i="14"/>
  <c r="P80" i="14"/>
  <c r="P85" i="14"/>
  <c r="P100" i="14"/>
  <c r="P104" i="14"/>
  <c r="P106" i="14"/>
  <c r="P38" i="14"/>
  <c r="P44" i="14"/>
  <c r="P49" i="14"/>
  <c r="P51" i="14"/>
  <c r="P86" i="14"/>
  <c r="P64" i="14"/>
  <c r="P76" i="14"/>
  <c r="P50" i="14"/>
  <c r="P68" i="14"/>
  <c r="P89" i="14"/>
  <c r="P58" i="14"/>
  <c r="P72" i="14"/>
  <c r="P93" i="14"/>
  <c r="P105" i="14"/>
  <c r="P101" i="14"/>
  <c r="P102" i="14"/>
  <c r="P107" i="14"/>
  <c r="P63" i="14"/>
  <c r="P75" i="14"/>
  <c r="P81" i="14"/>
  <c r="P55" i="14"/>
  <c r="T20" i="14"/>
  <c r="T50" i="14"/>
  <c r="T51" i="14"/>
  <c r="T55" i="14"/>
  <c r="T58" i="14"/>
  <c r="T63" i="14"/>
  <c r="T64" i="14"/>
  <c r="T68" i="14"/>
  <c r="T72" i="14"/>
  <c r="T75" i="14"/>
  <c r="T76" i="14"/>
  <c r="T81" i="14"/>
  <c r="T86" i="14"/>
  <c r="T89" i="14"/>
  <c r="T93" i="14"/>
  <c r="T31" i="14"/>
  <c r="T52" i="14"/>
  <c r="T56" i="14"/>
  <c r="T59" i="14"/>
  <c r="T60" i="14"/>
  <c r="T65" i="14"/>
  <c r="T69" i="14"/>
  <c r="T77" i="14"/>
  <c r="T82" i="14"/>
  <c r="T87" i="14"/>
  <c r="T90" i="14"/>
  <c r="T91" i="14"/>
  <c r="T94" i="14"/>
  <c r="T95" i="14"/>
  <c r="T102" i="14"/>
  <c r="T105" i="14"/>
  <c r="T53" i="14"/>
  <c r="T61" i="14"/>
  <c r="T66" i="14"/>
  <c r="T70" i="14"/>
  <c r="T73" i="14"/>
  <c r="T78" i="14"/>
  <c r="T83" i="14"/>
  <c r="T84" i="14"/>
  <c r="T88" i="14"/>
  <c r="T92" i="14"/>
  <c r="T103" i="14"/>
  <c r="T112" i="14"/>
  <c r="AB107" i="14"/>
  <c r="L65" i="14"/>
  <c r="T33" i="14"/>
  <c r="AB20" i="14"/>
  <c r="AB59" i="14"/>
  <c r="AB64" i="14"/>
  <c r="AB68" i="14"/>
  <c r="AB72" i="14"/>
  <c r="AB76" i="14"/>
  <c r="AB81" i="14"/>
  <c r="AB82" i="14"/>
  <c r="AB89" i="14"/>
  <c r="AB90" i="14"/>
  <c r="AB93" i="14"/>
  <c r="AB94" i="14"/>
  <c r="AB29" i="14"/>
  <c r="AB52" i="14"/>
  <c r="AB56" i="14"/>
  <c r="AB60" i="14"/>
  <c r="AB65" i="14"/>
  <c r="AB66" i="14"/>
  <c r="AB69" i="14"/>
  <c r="AB70" i="14"/>
  <c r="AB77" i="14"/>
  <c r="AB78" i="14"/>
  <c r="AB83" i="14"/>
  <c r="AB87" i="14"/>
  <c r="AB91" i="14"/>
  <c r="AB95" i="14"/>
  <c r="AB102" i="14"/>
  <c r="AB103" i="14"/>
  <c r="AB105" i="14"/>
  <c r="AB32" i="14"/>
  <c r="AB34" i="14"/>
  <c r="AB44" i="14"/>
  <c r="AB45" i="14"/>
  <c r="AB46" i="14"/>
  <c r="AB47" i="14"/>
  <c r="AB48" i="14"/>
  <c r="AB53" i="14"/>
  <c r="AB54" i="14"/>
  <c r="AB61" i="14"/>
  <c r="AB62" i="14"/>
  <c r="AB67" i="14"/>
  <c r="AB71" i="14"/>
  <c r="AB73" i="14"/>
  <c r="AB74" i="14"/>
  <c r="AB79" i="14"/>
  <c r="AB84" i="14"/>
  <c r="AB88" i="14"/>
  <c r="AB92" i="14"/>
  <c r="X11" i="14"/>
  <c r="X32" i="14"/>
  <c r="X34" i="14"/>
  <c r="X45" i="14"/>
  <c r="X48" i="14"/>
  <c r="X53" i="14"/>
  <c r="X61" i="14"/>
  <c r="X73" i="14"/>
  <c r="X84" i="14"/>
  <c r="X88" i="14"/>
  <c r="X92" i="14"/>
  <c r="X38" i="14"/>
  <c r="X49" i="14"/>
  <c r="X57" i="14"/>
  <c r="X80" i="14"/>
  <c r="X85" i="14"/>
  <c r="X100" i="14"/>
  <c r="X104" i="14"/>
  <c r="X106" i="14"/>
  <c r="X64" i="14"/>
  <c r="X68" i="14"/>
  <c r="X72" i="14"/>
  <c r="X76" i="14"/>
  <c r="X81" i="14"/>
  <c r="X89" i="14"/>
  <c r="X93" i="14"/>
  <c r="X101" i="14"/>
  <c r="L108" i="14"/>
  <c r="X91" i="14"/>
  <c r="L77" i="14"/>
  <c r="L59" i="14"/>
  <c r="X112" i="14"/>
  <c r="T104" i="14"/>
  <c r="L29" i="14"/>
  <c r="L53" i="14"/>
  <c r="L61" i="14"/>
  <c r="L66" i="14"/>
  <c r="L70" i="14"/>
  <c r="L73" i="14"/>
  <c r="L78" i="14"/>
  <c r="L83" i="14"/>
  <c r="L84" i="14"/>
  <c r="L88" i="14"/>
  <c r="L92" i="14"/>
  <c r="L32" i="14"/>
  <c r="L34" i="14"/>
  <c r="L45" i="14"/>
  <c r="L46" i="14"/>
  <c r="L47" i="14"/>
  <c r="L48" i="14"/>
  <c r="L54" i="14"/>
  <c r="L57" i="14"/>
  <c r="L62" i="14"/>
  <c r="L67" i="14"/>
  <c r="L71" i="14"/>
  <c r="L74" i="14"/>
  <c r="L79" i="14"/>
  <c r="L80" i="14"/>
  <c r="L85" i="14"/>
  <c r="L100" i="14"/>
  <c r="L104" i="14"/>
  <c r="L106" i="14"/>
  <c r="L38" i="14"/>
  <c r="L44" i="14"/>
  <c r="L49" i="14"/>
  <c r="L50" i="14"/>
  <c r="L51" i="14"/>
  <c r="L55" i="14"/>
  <c r="L58" i="14"/>
  <c r="L63" i="14"/>
  <c r="L64" i="14"/>
  <c r="L68" i="14"/>
  <c r="L72" i="14"/>
  <c r="L75" i="14"/>
  <c r="L76" i="14"/>
  <c r="L81" i="14"/>
  <c r="L86" i="14"/>
  <c r="L89" i="14"/>
  <c r="L93" i="14"/>
  <c r="L101" i="14"/>
  <c r="L107" i="14"/>
  <c r="AB108" i="14"/>
  <c r="T108" i="14"/>
  <c r="AB101" i="14"/>
  <c r="T85" i="14"/>
  <c r="AB75" i="14"/>
  <c r="AB63" i="14"/>
  <c r="AB58" i="14"/>
  <c r="AB55" i="14"/>
  <c r="T47" i="14"/>
  <c r="L102" i="14"/>
  <c r="L95" i="14"/>
  <c r="X87" i="14"/>
  <c r="AB85" i="14"/>
  <c r="T80" i="14"/>
  <c r="T74" i="14"/>
  <c r="T71" i="14"/>
  <c r="X69" i="14"/>
  <c r="T62" i="14"/>
  <c r="X60" i="14"/>
  <c r="T57" i="14"/>
  <c r="T54" i="14"/>
  <c r="X52" i="14"/>
  <c r="AB50" i="14"/>
  <c r="T46" i="14"/>
  <c r="V36" i="14"/>
  <c r="U41" i="14"/>
  <c r="X33" i="14"/>
  <c r="L31" i="14"/>
  <c r="T106" i="14"/>
  <c r="L105" i="14"/>
  <c r="AB104" i="14"/>
  <c r="L103" i="14"/>
  <c r="X102" i="14"/>
  <c r="T100" i="14"/>
  <c r="L94" i="14"/>
  <c r="L91" i="14"/>
  <c r="L82" i="14"/>
  <c r="AB80" i="14"/>
  <c r="T79" i="14"/>
  <c r="X77" i="14"/>
  <c r="T67" i="14"/>
  <c r="X65" i="14"/>
  <c r="AB57" i="14"/>
  <c r="X56" i="14"/>
  <c r="X96" i="14"/>
  <c r="P96" i="14"/>
  <c r="K36" i="14"/>
  <c r="K41" i="14" s="1"/>
  <c r="X108" i="14"/>
  <c r="P108" i="14"/>
  <c r="AA36" i="14"/>
  <c r="I28" i="14"/>
  <c r="AG28" i="14" s="1"/>
  <c r="AB96" i="14"/>
  <c r="T96" i="14"/>
  <c r="O36" i="14"/>
  <c r="Z36" i="14"/>
  <c r="L33" i="14"/>
  <c r="L18" i="14"/>
  <c r="E79" i="16"/>
  <c r="X29" i="14"/>
  <c r="E83" i="16"/>
  <c r="AG18" i="14"/>
  <c r="E87" i="16"/>
  <c r="F83" i="13"/>
  <c r="F79" i="13"/>
  <c r="F103" i="13"/>
  <c r="F87" i="13"/>
  <c r="F71" i="13"/>
  <c r="F75" i="13"/>
  <c r="F95" i="13"/>
  <c r="U98" i="14"/>
  <c r="Z28" i="14"/>
  <c r="Z21" i="14"/>
  <c r="P18" i="14"/>
  <c r="H16" i="14"/>
  <c r="F88" i="13"/>
  <c r="I96" i="14"/>
  <c r="AG96" i="14" s="1"/>
  <c r="V27" i="14"/>
  <c r="L24" i="14"/>
  <c r="AB18" i="14"/>
  <c r="V18" i="14"/>
  <c r="AB17" i="14"/>
  <c r="P15" i="14"/>
  <c r="Z10" i="14"/>
  <c r="E62" i="16"/>
  <c r="E29" i="16"/>
  <c r="AB33" i="14"/>
  <c r="AB13" i="14"/>
  <c r="P11" i="14"/>
  <c r="F99" i="13"/>
  <c r="V41" i="14"/>
  <c r="V29" i="14"/>
  <c r="V28" i="14"/>
  <c r="E37" i="16"/>
  <c r="F10" i="13"/>
  <c r="F14" i="13"/>
  <c r="F11" i="13"/>
  <c r="F15" i="13"/>
  <c r="F12" i="13"/>
  <c r="F16" i="13"/>
  <c r="F17" i="13"/>
  <c r="F13" i="13"/>
  <c r="F18" i="13"/>
  <c r="F33" i="13"/>
  <c r="C98" i="16"/>
  <c r="D44" i="16"/>
  <c r="E20" i="16"/>
  <c r="D98" i="16"/>
  <c r="D106" i="16" s="1"/>
  <c r="E104" i="16"/>
  <c r="E54" i="16"/>
  <c r="C33" i="16"/>
  <c r="E33" i="16" s="1"/>
  <c r="AG112" i="14"/>
  <c r="AE110" i="14"/>
  <c r="AG76" i="14"/>
  <c r="AG65" i="14"/>
  <c r="AG81" i="14"/>
  <c r="AG101" i="14"/>
  <c r="AG102" i="14"/>
  <c r="L96" i="14"/>
  <c r="AG87" i="14"/>
  <c r="AG34" i="14"/>
  <c r="AC29" i="14"/>
  <c r="AD28" i="14" s="1"/>
  <c r="Q29" i="14"/>
  <c r="R108" i="14" s="1"/>
  <c r="AG106" i="14"/>
  <c r="AG85" i="14"/>
  <c r="AG69" i="14"/>
  <c r="AG60" i="14"/>
  <c r="AG53" i="14"/>
  <c r="Y98" i="14"/>
  <c r="Z41" i="14"/>
  <c r="R18" i="14"/>
  <c r="AG89" i="14"/>
  <c r="AG73" i="14"/>
  <c r="AG57" i="14"/>
  <c r="O41" i="14"/>
  <c r="P36" i="14"/>
  <c r="I108" i="14"/>
  <c r="AG108" i="14" s="1"/>
  <c r="AG93" i="14"/>
  <c r="AG77" i="14"/>
  <c r="AG61" i="14"/>
  <c r="AG45" i="14"/>
  <c r="AD33" i="14"/>
  <c r="X12" i="14"/>
  <c r="X16" i="14"/>
  <c r="X19" i="14"/>
  <c r="X23" i="14"/>
  <c r="X27" i="14"/>
  <c r="X13" i="14"/>
  <c r="X17" i="14"/>
  <c r="X20" i="14"/>
  <c r="X24" i="14"/>
  <c r="X10" i="14"/>
  <c r="X14" i="14"/>
  <c r="X21" i="14"/>
  <c r="X25" i="14"/>
  <c r="X28" i="14"/>
  <c r="X15" i="14"/>
  <c r="X18" i="14"/>
  <c r="W36" i="14"/>
  <c r="X46" i="14"/>
  <c r="X50" i="14"/>
  <c r="X22" i="14"/>
  <c r="X31" i="14"/>
  <c r="X47" i="14"/>
  <c r="X26" i="14"/>
  <c r="X44" i="14"/>
  <c r="X54" i="14"/>
  <c r="X58" i="14"/>
  <c r="X62" i="14"/>
  <c r="X66" i="14"/>
  <c r="X70" i="14"/>
  <c r="X74" i="14"/>
  <c r="X78" i="14"/>
  <c r="X82" i="14"/>
  <c r="X86" i="14"/>
  <c r="X90" i="14"/>
  <c r="X94" i="14"/>
  <c r="X103" i="14"/>
  <c r="X107" i="14"/>
  <c r="X39" i="14"/>
  <c r="X51" i="14"/>
  <c r="X55" i="14"/>
  <c r="X59" i="14"/>
  <c r="X63" i="14"/>
  <c r="X67" i="14"/>
  <c r="X71" i="14"/>
  <c r="X75" i="14"/>
  <c r="X79" i="14"/>
  <c r="X83" i="14"/>
  <c r="AG49" i="14"/>
  <c r="R33" i="14"/>
  <c r="AG32" i="14"/>
  <c r="H13" i="14"/>
  <c r="H17" i="14"/>
  <c r="H20" i="14"/>
  <c r="H24" i="14"/>
  <c r="H10" i="14"/>
  <c r="H14" i="14"/>
  <c r="H21" i="14"/>
  <c r="H25" i="14"/>
  <c r="H11" i="14"/>
  <c r="H15" i="14"/>
  <c r="H22" i="14"/>
  <c r="H26" i="14"/>
  <c r="H28" i="14"/>
  <c r="H18" i="14"/>
  <c r="H27" i="14"/>
  <c r="H29" i="14"/>
  <c r="H31" i="14"/>
  <c r="G36" i="14"/>
  <c r="H47" i="14"/>
  <c r="H51" i="14"/>
  <c r="H12" i="14"/>
  <c r="H38" i="14"/>
  <c r="H44" i="14"/>
  <c r="H48" i="14"/>
  <c r="AG15" i="14"/>
  <c r="AG39" i="14"/>
  <c r="AA41" i="14"/>
  <c r="AB36" i="14"/>
  <c r="H32" i="14"/>
  <c r="T10" i="14"/>
  <c r="T14" i="14"/>
  <c r="T21" i="14"/>
  <c r="T25" i="14"/>
  <c r="T11" i="14"/>
  <c r="T15" i="14"/>
  <c r="T22" i="14"/>
  <c r="T26" i="14"/>
  <c r="T12" i="14"/>
  <c r="T16" i="14"/>
  <c r="T19" i="14"/>
  <c r="T23" i="14"/>
  <c r="T27" i="14"/>
  <c r="T28" i="14"/>
  <c r="T29" i="14"/>
  <c r="S36" i="14"/>
  <c r="T38" i="14"/>
  <c r="T44" i="14"/>
  <c r="T48" i="14"/>
  <c r="T13" i="14"/>
  <c r="T18" i="14"/>
  <c r="T32" i="14"/>
  <c r="T34" i="14"/>
  <c r="T39" i="14"/>
  <c r="T45" i="14"/>
  <c r="T49" i="14"/>
  <c r="T24" i="14"/>
  <c r="AG22" i="14"/>
  <c r="H19" i="14"/>
  <c r="T17" i="14"/>
  <c r="AB10" i="14"/>
  <c r="AB14" i="14"/>
  <c r="AB21" i="14"/>
  <c r="AB25" i="14"/>
  <c r="AB11" i="14"/>
  <c r="AB15" i="14"/>
  <c r="AB22" i="14"/>
  <c r="AB26" i="14"/>
  <c r="AB12" i="14"/>
  <c r="AB16" i="14"/>
  <c r="AB19" i="14"/>
  <c r="AB23" i="14"/>
  <c r="AB27" i="14"/>
  <c r="AB28" i="14"/>
  <c r="L10" i="14"/>
  <c r="L14" i="14"/>
  <c r="L21" i="14"/>
  <c r="L25" i="14"/>
  <c r="L11" i="14"/>
  <c r="L15" i="14"/>
  <c r="L22" i="14"/>
  <c r="L26" i="14"/>
  <c r="L12" i="14"/>
  <c r="L16" i="14"/>
  <c r="L19" i="14"/>
  <c r="L23" i="14"/>
  <c r="L27" i="14"/>
  <c r="L28" i="14"/>
  <c r="V13" i="14"/>
  <c r="V17" i="14"/>
  <c r="V20" i="14"/>
  <c r="V24" i="14"/>
  <c r="V10" i="14"/>
  <c r="V14" i="14"/>
  <c r="V21" i="14"/>
  <c r="V25" i="14"/>
  <c r="V11" i="14"/>
  <c r="V15" i="14"/>
  <c r="V22" i="14"/>
  <c r="V26" i="14"/>
  <c r="M29" i="14"/>
  <c r="N108" i="14" s="1"/>
  <c r="E29" i="14"/>
  <c r="L20" i="14"/>
  <c r="V19" i="14"/>
  <c r="Z18" i="14"/>
  <c r="L17" i="14"/>
  <c r="V16" i="14"/>
  <c r="AG11" i="14"/>
  <c r="V31" i="14"/>
  <c r="P12" i="14"/>
  <c r="P16" i="14"/>
  <c r="P19" i="14"/>
  <c r="P23" i="14"/>
  <c r="P27" i="14"/>
  <c r="P13" i="14"/>
  <c r="P17" i="14"/>
  <c r="P20" i="14"/>
  <c r="P24" i="14"/>
  <c r="P10" i="14"/>
  <c r="P14" i="14"/>
  <c r="P21" i="14"/>
  <c r="P25" i="14"/>
  <c r="P28" i="14"/>
  <c r="Z11" i="14"/>
  <c r="Z15" i="14"/>
  <c r="Z22" i="14"/>
  <c r="Z26" i="14"/>
  <c r="Z12" i="14"/>
  <c r="Z16" i="14"/>
  <c r="Z19" i="14"/>
  <c r="Z23" i="14"/>
  <c r="Z27" i="14"/>
  <c r="Z13" i="14"/>
  <c r="Z17" i="14"/>
  <c r="Z20" i="14"/>
  <c r="Z24" i="14"/>
  <c r="AG26" i="14"/>
  <c r="AB24" i="14"/>
  <c r="P22" i="14"/>
  <c r="AD18" i="14"/>
  <c r="N18" i="14"/>
  <c r="Z14" i="14"/>
  <c r="L13" i="14"/>
  <c r="V12" i="14"/>
  <c r="AG27" i="14"/>
  <c r="AG23" i="14"/>
  <c r="AG19" i="14"/>
  <c r="AG16" i="14"/>
  <c r="AG12" i="14"/>
  <c r="F26" i="13"/>
  <c r="F22" i="13"/>
  <c r="F98" i="13"/>
  <c r="F94" i="13"/>
  <c r="F86" i="13"/>
  <c r="F82" i="13"/>
  <c r="F78" i="13"/>
  <c r="F74" i="13"/>
  <c r="F70" i="13"/>
  <c r="F66" i="13"/>
  <c r="F62" i="13"/>
  <c r="F58" i="13"/>
  <c r="F54" i="13"/>
  <c r="F50" i="13"/>
  <c r="F46" i="13"/>
  <c r="E36" i="13"/>
  <c r="F32" i="13"/>
  <c r="F28" i="13"/>
  <c r="F25" i="13"/>
  <c r="F21" i="13"/>
  <c r="F63" i="13"/>
  <c r="F55" i="13"/>
  <c r="F47" i="13"/>
  <c r="F97" i="13"/>
  <c r="F93" i="13"/>
  <c r="F85" i="13"/>
  <c r="F81" i="13"/>
  <c r="F77" i="13"/>
  <c r="F73" i="13"/>
  <c r="F69" i="13"/>
  <c r="F65" i="13"/>
  <c r="F61" i="13"/>
  <c r="F57" i="13"/>
  <c r="F53" i="13"/>
  <c r="F49" i="13"/>
  <c r="F45" i="13"/>
  <c r="F39" i="13"/>
  <c r="F34" i="13"/>
  <c r="F31" i="13"/>
  <c r="F24" i="13"/>
  <c r="F20" i="13"/>
  <c r="F67" i="13"/>
  <c r="F59" i="13"/>
  <c r="F51" i="13"/>
  <c r="F96" i="13"/>
  <c r="F92" i="13"/>
  <c r="F84" i="13"/>
  <c r="F80" i="13"/>
  <c r="F76" i="13"/>
  <c r="F72" i="13"/>
  <c r="F68" i="13"/>
  <c r="F64" i="13"/>
  <c r="F60" i="13"/>
  <c r="F56" i="13"/>
  <c r="F52" i="13"/>
  <c r="F48" i="13"/>
  <c r="F44" i="13"/>
  <c r="F38" i="13"/>
  <c r="F29" i="13"/>
  <c r="F27" i="13"/>
  <c r="F23" i="13"/>
  <c r="F19" i="13"/>
  <c r="L36" i="14" l="1"/>
  <c r="E98" i="16"/>
  <c r="N28" i="14"/>
  <c r="R28" i="14"/>
  <c r="V98" i="14"/>
  <c r="U110" i="14"/>
  <c r="C106" i="16"/>
  <c r="E106" i="16" s="1"/>
  <c r="D107" i="16"/>
  <c r="C44" i="16"/>
  <c r="E44" i="16" s="1"/>
  <c r="F10" i="14"/>
  <c r="F14" i="14"/>
  <c r="F21" i="14"/>
  <c r="F25" i="14"/>
  <c r="F11" i="14"/>
  <c r="F15" i="14"/>
  <c r="F22" i="14"/>
  <c r="F26" i="14"/>
  <c r="I29" i="14"/>
  <c r="F12" i="14"/>
  <c r="F16" i="14"/>
  <c r="F19" i="14"/>
  <c r="F23" i="14"/>
  <c r="F27" i="14"/>
  <c r="F29" i="14"/>
  <c r="F24" i="14"/>
  <c r="F38" i="14"/>
  <c r="F44" i="14"/>
  <c r="F48" i="14"/>
  <c r="F32" i="14"/>
  <c r="F34" i="14"/>
  <c r="F39" i="14"/>
  <c r="F45" i="14"/>
  <c r="F49" i="14"/>
  <c r="E36" i="14"/>
  <c r="F46" i="14"/>
  <c r="F51" i="14"/>
  <c r="F52" i="14"/>
  <c r="F56" i="14"/>
  <c r="F60" i="14"/>
  <c r="F64" i="14"/>
  <c r="F68" i="14"/>
  <c r="F72" i="14"/>
  <c r="F76" i="14"/>
  <c r="F80" i="14"/>
  <c r="F84" i="14"/>
  <c r="F88" i="14"/>
  <c r="F92" i="14"/>
  <c r="F101" i="14"/>
  <c r="F105" i="14"/>
  <c r="F13" i="14"/>
  <c r="F31" i="14"/>
  <c r="F47" i="14"/>
  <c r="F53" i="14"/>
  <c r="F57" i="14"/>
  <c r="F61" i="14"/>
  <c r="F65" i="14"/>
  <c r="F69" i="14"/>
  <c r="F73" i="14"/>
  <c r="F77" i="14"/>
  <c r="F81" i="14"/>
  <c r="F85" i="14"/>
  <c r="F58" i="14"/>
  <c r="F63" i="14"/>
  <c r="F74" i="14"/>
  <c r="F79" i="14"/>
  <c r="F91" i="14"/>
  <c r="F94" i="14"/>
  <c r="F106" i="14"/>
  <c r="F20" i="14"/>
  <c r="F50" i="14"/>
  <c r="F54" i="14"/>
  <c r="F59" i="14"/>
  <c r="F70" i="14"/>
  <c r="F75" i="14"/>
  <c r="F87" i="14"/>
  <c r="F90" i="14"/>
  <c r="F102" i="14"/>
  <c r="F112" i="14"/>
  <c r="F17" i="14"/>
  <c r="F55" i="14"/>
  <c r="F66" i="14"/>
  <c r="F71" i="14"/>
  <c r="F82" i="14"/>
  <c r="F86" i="14"/>
  <c r="F93" i="14"/>
  <c r="F104" i="14"/>
  <c r="F107" i="14"/>
  <c r="F62" i="14"/>
  <c r="F78" i="14"/>
  <c r="F89" i="14"/>
  <c r="F96" i="14"/>
  <c r="F103" i="14"/>
  <c r="F83" i="14"/>
  <c r="F100" i="14"/>
  <c r="F95" i="14"/>
  <c r="F67" i="14"/>
  <c r="G41" i="14"/>
  <c r="H36" i="14"/>
  <c r="P41" i="14"/>
  <c r="O98" i="14"/>
  <c r="AE114" i="14"/>
  <c r="F33" i="14"/>
  <c r="W41" i="14"/>
  <c r="X36" i="14"/>
  <c r="Y110" i="14"/>
  <c r="Z98" i="14"/>
  <c r="AD13" i="14"/>
  <c r="AD17" i="14"/>
  <c r="AD20" i="14"/>
  <c r="AD24" i="14"/>
  <c r="AD10" i="14"/>
  <c r="AD14" i="14"/>
  <c r="AD21" i="14"/>
  <c r="AD25" i="14"/>
  <c r="AD11" i="14"/>
  <c r="AD15" i="14"/>
  <c r="AD22" i="14"/>
  <c r="AD26" i="14"/>
  <c r="AD27" i="14"/>
  <c r="AD31" i="14"/>
  <c r="AD47" i="14"/>
  <c r="AD12" i="14"/>
  <c r="AD38" i="14"/>
  <c r="AD44" i="14"/>
  <c r="AD48" i="14"/>
  <c r="AC36" i="14"/>
  <c r="AD39" i="14"/>
  <c r="AD51" i="14"/>
  <c r="AD55" i="14"/>
  <c r="AD59" i="14"/>
  <c r="AD63" i="14"/>
  <c r="AD67" i="14"/>
  <c r="AD71" i="14"/>
  <c r="AD75" i="14"/>
  <c r="AD79" i="14"/>
  <c r="AD83" i="14"/>
  <c r="AD87" i="14"/>
  <c r="AD91" i="14"/>
  <c r="AD95" i="14"/>
  <c r="AD100" i="14"/>
  <c r="AD104" i="14"/>
  <c r="AD16" i="14"/>
  <c r="AD23" i="14"/>
  <c r="AD32" i="14"/>
  <c r="AD49" i="14"/>
  <c r="AD50" i="14"/>
  <c r="AD52" i="14"/>
  <c r="AD56" i="14"/>
  <c r="AD60" i="14"/>
  <c r="AD64" i="14"/>
  <c r="AD68" i="14"/>
  <c r="AD72" i="14"/>
  <c r="AD76" i="14"/>
  <c r="AD80" i="14"/>
  <c r="AD84" i="14"/>
  <c r="AD19" i="14"/>
  <c r="AD65" i="14"/>
  <c r="AD66" i="14"/>
  <c r="AD81" i="14"/>
  <c r="AD82" i="14"/>
  <c r="AD88" i="14"/>
  <c r="AD94" i="14"/>
  <c r="AD102" i="14"/>
  <c r="AD29" i="14"/>
  <c r="AD46" i="14"/>
  <c r="AD61" i="14"/>
  <c r="AD62" i="14"/>
  <c r="AD77" i="14"/>
  <c r="AD78" i="14"/>
  <c r="AD90" i="14"/>
  <c r="AD93" i="14"/>
  <c r="AD105" i="14"/>
  <c r="AD34" i="14"/>
  <c r="AD57" i="14"/>
  <c r="AD58" i="14"/>
  <c r="AD73" i="14"/>
  <c r="AD74" i="14"/>
  <c r="AD86" i="14"/>
  <c r="AD89" i="14"/>
  <c r="AD96" i="14"/>
  <c r="AD101" i="14"/>
  <c r="AD107" i="14"/>
  <c r="AD112" i="14"/>
  <c r="AD45" i="14"/>
  <c r="AD53" i="14"/>
  <c r="AD54" i="14"/>
  <c r="AD85" i="14"/>
  <c r="AD92" i="14"/>
  <c r="AD103" i="14"/>
  <c r="AD106" i="14"/>
  <c r="AD69" i="14"/>
  <c r="AD70" i="14"/>
  <c r="F28" i="14"/>
  <c r="S41" i="14"/>
  <c r="T36" i="14"/>
  <c r="L41" i="14"/>
  <c r="K98" i="14"/>
  <c r="F108" i="14"/>
  <c r="N13" i="14"/>
  <c r="N17" i="14"/>
  <c r="N20" i="14"/>
  <c r="N24" i="14"/>
  <c r="N10" i="14"/>
  <c r="N14" i="14"/>
  <c r="N21" i="14"/>
  <c r="N25" i="14"/>
  <c r="N11" i="14"/>
  <c r="N15" i="14"/>
  <c r="N22" i="14"/>
  <c r="N26" i="14"/>
  <c r="N16" i="14"/>
  <c r="N19" i="14"/>
  <c r="N31" i="14"/>
  <c r="N47" i="14"/>
  <c r="N23" i="14"/>
  <c r="N38" i="14"/>
  <c r="N44" i="14"/>
  <c r="N48" i="14"/>
  <c r="N12" i="14"/>
  <c r="N29" i="14"/>
  <c r="N34" i="14"/>
  <c r="M36" i="14"/>
  <c r="N45" i="14"/>
  <c r="N46" i="14"/>
  <c r="N51" i="14"/>
  <c r="N55" i="14"/>
  <c r="N59" i="14"/>
  <c r="N63" i="14"/>
  <c r="N67" i="14"/>
  <c r="N71" i="14"/>
  <c r="N75" i="14"/>
  <c r="N79" i="14"/>
  <c r="N83" i="14"/>
  <c r="N87" i="14"/>
  <c r="N91" i="14"/>
  <c r="N95" i="14"/>
  <c r="N100" i="14"/>
  <c r="N104" i="14"/>
  <c r="N52" i="14"/>
  <c r="N56" i="14"/>
  <c r="N60" i="14"/>
  <c r="N64" i="14"/>
  <c r="N68" i="14"/>
  <c r="N72" i="14"/>
  <c r="N76" i="14"/>
  <c r="N80" i="14"/>
  <c r="N84" i="14"/>
  <c r="N53" i="14"/>
  <c r="N58" i="14"/>
  <c r="N69" i="14"/>
  <c r="N74" i="14"/>
  <c r="N85" i="14"/>
  <c r="N88" i="14"/>
  <c r="N103" i="14"/>
  <c r="N106" i="14"/>
  <c r="N39" i="14"/>
  <c r="N50" i="14"/>
  <c r="N54" i="14"/>
  <c r="N65" i="14"/>
  <c r="N70" i="14"/>
  <c r="N81" i="14"/>
  <c r="N94" i="14"/>
  <c r="N102" i="14"/>
  <c r="N105" i="14"/>
  <c r="N32" i="14"/>
  <c r="N49" i="14"/>
  <c r="N61" i="14"/>
  <c r="N66" i="14"/>
  <c r="N77" i="14"/>
  <c r="N82" i="14"/>
  <c r="N90" i="14"/>
  <c r="N93" i="14"/>
  <c r="N96" i="14"/>
  <c r="N101" i="14"/>
  <c r="N112" i="14"/>
  <c r="N27" i="14"/>
  <c r="N57" i="14"/>
  <c r="N62" i="14"/>
  <c r="N78" i="14"/>
  <c r="N86" i="14"/>
  <c r="N89" i="14"/>
  <c r="N92" i="14"/>
  <c r="N73" i="14"/>
  <c r="N107" i="14"/>
  <c r="AB41" i="14"/>
  <c r="AA98" i="14"/>
  <c r="N33" i="14"/>
  <c r="F18" i="14"/>
  <c r="R11" i="14"/>
  <c r="R15" i="14"/>
  <c r="R22" i="14"/>
  <c r="R26" i="14"/>
  <c r="R12" i="14"/>
  <c r="R16" i="14"/>
  <c r="R19" i="14"/>
  <c r="R23" i="14"/>
  <c r="R27" i="14"/>
  <c r="R13" i="14"/>
  <c r="R17" i="14"/>
  <c r="R20" i="14"/>
  <c r="R24" i="14"/>
  <c r="R21" i="14"/>
  <c r="R32" i="14"/>
  <c r="R34" i="14"/>
  <c r="R39" i="14"/>
  <c r="R45" i="14"/>
  <c r="R49" i="14"/>
  <c r="R25" i="14"/>
  <c r="R46" i="14"/>
  <c r="R50" i="14"/>
  <c r="R38" i="14"/>
  <c r="R53" i="14"/>
  <c r="R57" i="14"/>
  <c r="R61" i="14"/>
  <c r="R65" i="14"/>
  <c r="R69" i="14"/>
  <c r="R73" i="14"/>
  <c r="R77" i="14"/>
  <c r="R81" i="14"/>
  <c r="R85" i="14"/>
  <c r="R89" i="14"/>
  <c r="R93" i="14"/>
  <c r="R102" i="14"/>
  <c r="R106" i="14"/>
  <c r="R10" i="14"/>
  <c r="R48" i="14"/>
  <c r="R54" i="14"/>
  <c r="R58" i="14"/>
  <c r="R62" i="14"/>
  <c r="R66" i="14"/>
  <c r="R70" i="14"/>
  <c r="R74" i="14"/>
  <c r="R78" i="14"/>
  <c r="R82" i="14"/>
  <c r="R14" i="14"/>
  <c r="R55" i="14"/>
  <c r="R56" i="14"/>
  <c r="R71" i="14"/>
  <c r="R72" i="14"/>
  <c r="R90" i="14"/>
  <c r="R101" i="14"/>
  <c r="R104" i="14"/>
  <c r="R112" i="14"/>
  <c r="R29" i="14"/>
  <c r="R51" i="14"/>
  <c r="R52" i="14"/>
  <c r="R67" i="14"/>
  <c r="R68" i="14"/>
  <c r="R83" i="14"/>
  <c r="R84" i="14"/>
  <c r="R86" i="14"/>
  <c r="R92" i="14"/>
  <c r="R95" i="14"/>
  <c r="R100" i="14"/>
  <c r="R107" i="14"/>
  <c r="R31" i="14"/>
  <c r="Q36" i="14"/>
  <c r="R44" i="14"/>
  <c r="R63" i="14"/>
  <c r="R64" i="14"/>
  <c r="R79" i="14"/>
  <c r="R80" i="14"/>
  <c r="R88" i="14"/>
  <c r="R91" i="14"/>
  <c r="R96" i="14"/>
  <c r="R103" i="14"/>
  <c r="R47" i="14"/>
  <c r="R59" i="14"/>
  <c r="R60" i="14"/>
  <c r="R76" i="14"/>
  <c r="R94" i="14"/>
  <c r="R75" i="14"/>
  <c r="R87" i="14"/>
  <c r="R105" i="14"/>
  <c r="AD108" i="14"/>
  <c r="F36" i="13"/>
  <c r="E41" i="13"/>
  <c r="U114" i="14" l="1"/>
  <c r="V114" i="14" s="1"/>
  <c r="V110" i="14"/>
  <c r="C107" i="16"/>
  <c r="Y114" i="14"/>
  <c r="Z114" i="14" s="1"/>
  <c r="Z110" i="14"/>
  <c r="X41" i="14"/>
  <c r="W98" i="14"/>
  <c r="P98" i="14"/>
  <c r="O110" i="14"/>
  <c r="H41" i="14"/>
  <c r="G98" i="14"/>
  <c r="J17" i="14"/>
  <c r="J20" i="14"/>
  <c r="J24" i="14"/>
  <c r="J29" i="14"/>
  <c r="J25" i="14"/>
  <c r="J10" i="14"/>
  <c r="J46" i="14"/>
  <c r="J50" i="14"/>
  <c r="J21" i="14"/>
  <c r="J38" i="14"/>
  <c r="J54" i="14"/>
  <c r="J66" i="14"/>
  <c r="J70" i="14"/>
  <c r="J74" i="14"/>
  <c r="J78" i="14"/>
  <c r="J82" i="14"/>
  <c r="J47" i="14"/>
  <c r="J59" i="14"/>
  <c r="J75" i="14"/>
  <c r="J90" i="14"/>
  <c r="J55" i="14"/>
  <c r="J56" i="14"/>
  <c r="J71" i="14"/>
  <c r="J72" i="14"/>
  <c r="J86" i="14"/>
  <c r="J92" i="14"/>
  <c r="J104" i="14"/>
  <c r="J107" i="14"/>
  <c r="J48" i="14"/>
  <c r="J51" i="14"/>
  <c r="J52" i="14"/>
  <c r="J67" i="14"/>
  <c r="J68" i="14"/>
  <c r="J83" i="14"/>
  <c r="J84" i="14"/>
  <c r="J88" i="14"/>
  <c r="J95" i="14"/>
  <c r="J96" i="14"/>
  <c r="J100" i="14"/>
  <c r="J103" i="14"/>
  <c r="J14" i="14"/>
  <c r="J31" i="14"/>
  <c r="J44" i="14"/>
  <c r="J80" i="14"/>
  <c r="J91" i="14"/>
  <c r="J94" i="14"/>
  <c r="J105" i="14"/>
  <c r="J64" i="14"/>
  <c r="J63" i="14"/>
  <c r="J79" i="14"/>
  <c r="J76" i="14"/>
  <c r="J101" i="14"/>
  <c r="J106" i="14"/>
  <c r="J58" i="14"/>
  <c r="J89" i="14"/>
  <c r="J62" i="14"/>
  <c r="J33" i="14"/>
  <c r="J77" i="14"/>
  <c r="J32" i="14"/>
  <c r="J15" i="14"/>
  <c r="J27" i="14"/>
  <c r="J26" i="14"/>
  <c r="J112" i="14"/>
  <c r="J65" i="14"/>
  <c r="J13" i="14"/>
  <c r="J18" i="14"/>
  <c r="J81" i="14"/>
  <c r="J60" i="14"/>
  <c r="J87" i="14"/>
  <c r="J85" i="14"/>
  <c r="J23" i="14"/>
  <c r="J102" i="14"/>
  <c r="J28" i="14"/>
  <c r="J69" i="14"/>
  <c r="J53" i="14"/>
  <c r="J12" i="14"/>
  <c r="J57" i="14"/>
  <c r="J45" i="14"/>
  <c r="J49" i="14"/>
  <c r="J73" i="14"/>
  <c r="J93" i="14"/>
  <c r="J61" i="14"/>
  <c r="J39" i="14"/>
  <c r="J22" i="14"/>
  <c r="J16" i="14"/>
  <c r="J11" i="14"/>
  <c r="J34" i="14"/>
  <c r="J19" i="14"/>
  <c r="AG29" i="14"/>
  <c r="C8" i="15" s="1"/>
  <c r="AD36" i="14"/>
  <c r="AC41" i="14"/>
  <c r="J108" i="14"/>
  <c r="F36" i="14"/>
  <c r="I36" i="14"/>
  <c r="J36" i="14" s="1"/>
  <c r="E41" i="14"/>
  <c r="Q41" i="14"/>
  <c r="R36" i="14"/>
  <c r="AA110" i="14"/>
  <c r="AB98" i="14"/>
  <c r="N36" i="14"/>
  <c r="M41" i="14"/>
  <c r="AG36" i="14"/>
  <c r="K110" i="14"/>
  <c r="L98" i="14"/>
  <c r="T41" i="14"/>
  <c r="S98" i="14"/>
  <c r="F41" i="13"/>
  <c r="E90" i="13"/>
  <c r="AF114" i="14" l="1"/>
  <c r="D8" i="15"/>
  <c r="D12" i="15"/>
  <c r="D17" i="15"/>
  <c r="D21" i="15"/>
  <c r="D25" i="15"/>
  <c r="D29" i="15"/>
  <c r="D33" i="15"/>
  <c r="D37" i="15"/>
  <c r="D41" i="15"/>
  <c r="D45" i="15"/>
  <c r="D49" i="15"/>
  <c r="D53" i="15"/>
  <c r="D65" i="15"/>
  <c r="D14" i="15"/>
  <c r="D18" i="15"/>
  <c r="D22" i="15"/>
  <c r="D26" i="15"/>
  <c r="D30" i="15"/>
  <c r="D34" i="15"/>
  <c r="D38" i="15"/>
  <c r="D42" i="15"/>
  <c r="D46" i="15"/>
  <c r="D50" i="15"/>
  <c r="D66" i="15"/>
  <c r="D15" i="15"/>
  <c r="D19" i="15"/>
  <c r="D23" i="15"/>
  <c r="D27" i="15"/>
  <c r="D31" i="15"/>
  <c r="D35" i="15"/>
  <c r="D39" i="15"/>
  <c r="D43" i="15"/>
  <c r="D47" i="15"/>
  <c r="D51" i="15"/>
  <c r="D63" i="15"/>
  <c r="D67" i="15"/>
  <c r="C10" i="15"/>
  <c r="D16" i="15"/>
  <c r="D20" i="15"/>
  <c r="D24" i="15"/>
  <c r="D28" i="15"/>
  <c r="D32" i="15"/>
  <c r="D36" i="15"/>
  <c r="D40" i="15"/>
  <c r="D44" i="15"/>
  <c r="D48" i="15"/>
  <c r="D52" i="15"/>
  <c r="D64" i="15"/>
  <c r="D68" i="15"/>
  <c r="D55" i="15"/>
  <c r="D70" i="15"/>
  <c r="I41" i="14"/>
  <c r="J41" i="14" s="1"/>
  <c r="E98" i="14"/>
  <c r="F41" i="14"/>
  <c r="W110" i="14"/>
  <c r="X98" i="14"/>
  <c r="O114" i="14"/>
  <c r="P114" i="14" s="1"/>
  <c r="P110" i="14"/>
  <c r="S110" i="14"/>
  <c r="T98" i="14"/>
  <c r="G110" i="14"/>
  <c r="H98" i="14"/>
  <c r="AH36" i="14"/>
  <c r="AA114" i="14"/>
  <c r="AB114" i="14" s="1"/>
  <c r="AB110" i="14"/>
  <c r="AC98" i="14"/>
  <c r="AD41" i="14"/>
  <c r="M98" i="14"/>
  <c r="N41" i="14"/>
  <c r="AG41" i="14"/>
  <c r="K114" i="14"/>
  <c r="L110" i="14"/>
  <c r="Q98" i="14"/>
  <c r="R41" i="14"/>
  <c r="AF12" i="14"/>
  <c r="AF16" i="14"/>
  <c r="AF19" i="14"/>
  <c r="AF23" i="14"/>
  <c r="AF27" i="14"/>
  <c r="AF13" i="14"/>
  <c r="AF17" i="14"/>
  <c r="AF20" i="14"/>
  <c r="AF24" i="14"/>
  <c r="AF28" i="14"/>
  <c r="AH29" i="14"/>
  <c r="AF10" i="14"/>
  <c r="AF14" i="14"/>
  <c r="AF18" i="14"/>
  <c r="AF21" i="14"/>
  <c r="AF25" i="14"/>
  <c r="AF11" i="14"/>
  <c r="AH13" i="14"/>
  <c r="AF29" i="14"/>
  <c r="AF36" i="14"/>
  <c r="AF41" i="14"/>
  <c r="AF46" i="14"/>
  <c r="AF50" i="14"/>
  <c r="AF15" i="14"/>
  <c r="AH17" i="14"/>
  <c r="AH20" i="14"/>
  <c r="AF31" i="14"/>
  <c r="AF33" i="14"/>
  <c r="AF47" i="14"/>
  <c r="AH46" i="14"/>
  <c r="AF54" i="14"/>
  <c r="AF58" i="14"/>
  <c r="AF62" i="14"/>
  <c r="AF66" i="14"/>
  <c r="AF70" i="14"/>
  <c r="AF74" i="14"/>
  <c r="AF78" i="14"/>
  <c r="AF82" i="14"/>
  <c r="AF86" i="14"/>
  <c r="AF90" i="14"/>
  <c r="AF94" i="14"/>
  <c r="AF103" i="14"/>
  <c r="AF107" i="14"/>
  <c r="AF22" i="14"/>
  <c r="AF26" i="14"/>
  <c r="AF38" i="14"/>
  <c r="AF39" i="14"/>
  <c r="AF51" i="14"/>
  <c r="AF55" i="14"/>
  <c r="AF59" i="14"/>
  <c r="AF63" i="14"/>
  <c r="AF67" i="14"/>
  <c r="AF71" i="14"/>
  <c r="AF75" i="14"/>
  <c r="AF79" i="14"/>
  <c r="AF83" i="14"/>
  <c r="AH24" i="14"/>
  <c r="AF32" i="14"/>
  <c r="AF45" i="14"/>
  <c r="AF49" i="14"/>
  <c r="AH50" i="14"/>
  <c r="AF53" i="14"/>
  <c r="AH58" i="14"/>
  <c r="AF64" i="14"/>
  <c r="AF69" i="14"/>
  <c r="AH74" i="14"/>
  <c r="AF80" i="14"/>
  <c r="AF85" i="14"/>
  <c r="AF91" i="14"/>
  <c r="AF92" i="14"/>
  <c r="AF106" i="14"/>
  <c r="AF48" i="14"/>
  <c r="AH54" i="14"/>
  <c r="AH59" i="14"/>
  <c r="AF60" i="14"/>
  <c r="AF65" i="14"/>
  <c r="AH70" i="14"/>
  <c r="AH75" i="14"/>
  <c r="AF76" i="14"/>
  <c r="AF81" i="14"/>
  <c r="AF87" i="14"/>
  <c r="AF88" i="14"/>
  <c r="AF102" i="14"/>
  <c r="AH103" i="14"/>
  <c r="AF108" i="14"/>
  <c r="AF44" i="14"/>
  <c r="AH55" i="14"/>
  <c r="AF56" i="14"/>
  <c r="AF61" i="14"/>
  <c r="AH66" i="14"/>
  <c r="AH71" i="14"/>
  <c r="AF72" i="14"/>
  <c r="AF77" i="14"/>
  <c r="AH82" i="14"/>
  <c r="AF93" i="14"/>
  <c r="AH94" i="14"/>
  <c r="AF104" i="14"/>
  <c r="AF105" i="14"/>
  <c r="AH31" i="14"/>
  <c r="AF34" i="14"/>
  <c r="AH51" i="14"/>
  <c r="AF52" i="14"/>
  <c r="AF57" i="14"/>
  <c r="AH62" i="14"/>
  <c r="AH83" i="14"/>
  <c r="AH67" i="14"/>
  <c r="AF73" i="14"/>
  <c r="AH90" i="14"/>
  <c r="AF100" i="14"/>
  <c r="AF84" i="14"/>
  <c r="AF112" i="14"/>
  <c r="AH78" i="14"/>
  <c r="AF89" i="14"/>
  <c r="AF68" i="14"/>
  <c r="AF95" i="14"/>
  <c r="AF101" i="14"/>
  <c r="AH91" i="14"/>
  <c r="AH107" i="14"/>
  <c r="AH86" i="14"/>
  <c r="AH105" i="14"/>
  <c r="AF96" i="14"/>
  <c r="AH44" i="14"/>
  <c r="AH47" i="14"/>
  <c r="AH21" i="14"/>
  <c r="AH63" i="14"/>
  <c r="AH56" i="14"/>
  <c r="AH25" i="14"/>
  <c r="AH84" i="14"/>
  <c r="AH68" i="14"/>
  <c r="AH79" i="14"/>
  <c r="AH48" i="14"/>
  <c r="AH92" i="14"/>
  <c r="AH18" i="14"/>
  <c r="AH80" i="14"/>
  <c r="AF98" i="14"/>
  <c r="AH104" i="14"/>
  <c r="AH52" i="14"/>
  <c r="AH72" i="14"/>
  <c r="AH64" i="14"/>
  <c r="AH33" i="14"/>
  <c r="AH14" i="14"/>
  <c r="AH100" i="14"/>
  <c r="AH95" i="14"/>
  <c r="AH88" i="14"/>
  <c r="AH10" i="14"/>
  <c r="AH38" i="14"/>
  <c r="AH27" i="14"/>
  <c r="AH61" i="14"/>
  <c r="AH112" i="14"/>
  <c r="AH102" i="14"/>
  <c r="AH28" i="14"/>
  <c r="AH32" i="14"/>
  <c r="AH77" i="14"/>
  <c r="AH96" i="14"/>
  <c r="AH76" i="14"/>
  <c r="AH73" i="14"/>
  <c r="AH81" i="14"/>
  <c r="AH108" i="14"/>
  <c r="AF110" i="14"/>
  <c r="AH89" i="14"/>
  <c r="AH34" i="14"/>
  <c r="AH53" i="14"/>
  <c r="AH19" i="14"/>
  <c r="AH101" i="14"/>
  <c r="AH57" i="14"/>
  <c r="AH85" i="14"/>
  <c r="AH87" i="14"/>
  <c r="AH11" i="14"/>
  <c r="AH22" i="14"/>
  <c r="AH60" i="14"/>
  <c r="AH106" i="14"/>
  <c r="AH12" i="14"/>
  <c r="AH65" i="14"/>
  <c r="AH49" i="14"/>
  <c r="AH69" i="14"/>
  <c r="AH39" i="14"/>
  <c r="AH16" i="14"/>
  <c r="AH45" i="14"/>
  <c r="AH26" i="14"/>
  <c r="AH15" i="14"/>
  <c r="AH93" i="14"/>
  <c r="AH23" i="14"/>
  <c r="F90" i="13"/>
  <c r="E101" i="13"/>
  <c r="D10" i="15" l="1"/>
  <c r="C57" i="15"/>
  <c r="R98" i="14"/>
  <c r="Q110" i="14"/>
  <c r="AD98" i="14"/>
  <c r="AC110" i="14"/>
  <c r="N98" i="14"/>
  <c r="M110" i="14"/>
  <c r="G114" i="14"/>
  <c r="H114" i="14" s="1"/>
  <c r="H110" i="14"/>
  <c r="I98" i="14"/>
  <c r="J98" i="14" s="1"/>
  <c r="F98" i="14"/>
  <c r="E110" i="14"/>
  <c r="AH41" i="14"/>
  <c r="S114" i="14"/>
  <c r="T114" i="14" s="1"/>
  <c r="T110" i="14"/>
  <c r="W114" i="14"/>
  <c r="X114" i="14" s="1"/>
  <c r="X110" i="14"/>
  <c r="L114" i="14"/>
  <c r="E105" i="13"/>
  <c r="F101" i="13"/>
  <c r="C59" i="15" l="1"/>
  <c r="D57" i="15"/>
  <c r="AG98" i="14"/>
  <c r="AH98" i="14" s="1"/>
  <c r="AC114" i="14"/>
  <c r="AD114" i="14" s="1"/>
  <c r="AD110" i="14"/>
  <c r="Q114" i="14"/>
  <c r="R114" i="14" s="1"/>
  <c r="R110" i="14"/>
  <c r="M114" i="14"/>
  <c r="N110" i="14"/>
  <c r="F110" i="14"/>
  <c r="E114" i="14"/>
  <c r="I110" i="14"/>
  <c r="J110" i="14" s="1"/>
  <c r="F105" i="13"/>
  <c r="C72" i="15" l="1"/>
  <c r="D59" i="15"/>
  <c r="I114" i="14"/>
  <c r="J114" i="14" s="1"/>
  <c r="F114" i="14"/>
  <c r="N114" i="14"/>
  <c r="AG110" i="14"/>
  <c r="AG114" i="14" l="1"/>
  <c r="C76" i="15"/>
  <c r="D76" i="15" s="1"/>
  <c r="D72" i="15"/>
  <c r="AH114" i="14"/>
  <c r="AH110" i="14"/>
  <c r="D63" i="22" l="1"/>
  <c r="D64" i="22" s="1"/>
</calcChain>
</file>

<file path=xl/comments1.xml><?xml version="1.0" encoding="utf-8"?>
<comments xmlns="http://schemas.openxmlformats.org/spreadsheetml/2006/main">
  <authors>
    <author>karin</author>
  </authors>
  <commentList>
    <comment ref="G34" authorId="0" shapeId="0">
      <text>
        <r>
          <rPr>
            <b/>
            <sz val="9"/>
            <color indexed="81"/>
            <rFont val="Tahoma"/>
            <family val="2"/>
          </rPr>
          <t>karin:</t>
        </r>
        <r>
          <rPr>
            <sz val="9"/>
            <color indexed="81"/>
            <rFont val="Tahoma"/>
            <family val="2"/>
          </rPr>
          <t xml:space="preserve">
ada pembayaran tag oa depo ke transporter</t>
        </r>
      </text>
    </comment>
    <comment ref="E39" authorId="0" shapeId="0">
      <text>
        <r>
          <rPr>
            <b/>
            <sz val="9"/>
            <color indexed="81"/>
            <rFont val="Tahoma"/>
            <family val="2"/>
          </rPr>
          <t>karin:</t>
        </r>
        <r>
          <rPr>
            <sz val="9"/>
            <color indexed="81"/>
            <rFont val="Tahoma"/>
            <family val="2"/>
          </rPr>
          <t xml:space="preserve">
Biprom dipindah ke cash back</t>
        </r>
      </text>
    </comment>
  </commentList>
</comments>
</file>

<file path=xl/comments2.xml><?xml version="1.0" encoding="utf-8"?>
<comments xmlns="http://schemas.openxmlformats.org/spreadsheetml/2006/main">
  <authors>
    <author>era</author>
  </authors>
  <commentList>
    <comment ref="C3" authorId="0" shapeId="0">
      <text>
        <r>
          <rPr>
            <b/>
            <sz val="9"/>
            <color indexed="81"/>
            <rFont val="Tahoma"/>
            <family val="2"/>
          </rPr>
          <t xml:space="preserve">era:
</t>
        </r>
        <r>
          <rPr>
            <sz val="9"/>
            <color indexed="81"/>
            <rFont val="Tahoma"/>
            <family val="2"/>
          </rPr>
          <t xml:space="preserve">Harga baru masuk Lapkeu Bulan Oktober 2018
</t>
        </r>
      </text>
    </comment>
    <comment ref="D3" authorId="0" shapeId="0">
      <text>
        <r>
          <rPr>
            <b/>
            <sz val="9"/>
            <color indexed="81"/>
            <rFont val="Tahoma"/>
            <family val="2"/>
          </rPr>
          <t xml:space="preserve">era:
</t>
        </r>
        <r>
          <rPr>
            <sz val="9"/>
            <color indexed="81"/>
            <rFont val="Tahoma"/>
            <family val="2"/>
          </rPr>
          <t>perubahan harga VIT</t>
        </r>
      </text>
    </comment>
    <comment ref="E3" authorId="0" shapeId="0">
      <text>
        <r>
          <rPr>
            <b/>
            <sz val="9"/>
            <color indexed="81"/>
            <rFont val="Tahoma"/>
            <family val="2"/>
          </rPr>
          <t xml:space="preserve">era:
</t>
        </r>
        <r>
          <rPr>
            <sz val="9"/>
            <color indexed="81"/>
            <rFont val="Tahoma"/>
            <family val="2"/>
          </rPr>
          <t>perubahan harga AQUA</t>
        </r>
      </text>
    </comment>
    <comment ref="F3" authorId="0" shapeId="0">
      <text>
        <r>
          <rPr>
            <b/>
            <sz val="9"/>
            <color indexed="81"/>
            <rFont val="Tahoma"/>
            <family val="2"/>
          </rPr>
          <t>era:</t>
        </r>
        <r>
          <rPr>
            <sz val="9"/>
            <color indexed="81"/>
            <rFont val="Tahoma"/>
            <family val="2"/>
          </rPr>
          <t xml:space="preserve">
peruahan harga AQ.ISI AQ1500 dan VIT330</t>
        </r>
      </text>
    </comment>
    <comment ref="G3" authorId="0" shapeId="0">
      <text>
        <r>
          <rPr>
            <b/>
            <sz val="9"/>
            <color indexed="81"/>
            <rFont val="Tahoma"/>
            <family val="2"/>
          </rPr>
          <t>era:</t>
        </r>
        <r>
          <rPr>
            <sz val="9"/>
            <color indexed="81"/>
            <rFont val="Tahoma"/>
            <family val="2"/>
          </rPr>
          <t xml:space="preserve">
peruahan harga VIT.550ml
29,000 -&gt; 28,000</t>
        </r>
      </text>
    </comment>
    <comment ref="B189" authorId="0" shapeId="0">
      <text>
        <r>
          <rPr>
            <b/>
            <sz val="9"/>
            <color indexed="81"/>
            <rFont val="Tahoma"/>
            <family val="2"/>
          </rPr>
          <t>era:</t>
        </r>
        <r>
          <rPr>
            <sz val="9"/>
            <color indexed="81"/>
            <rFont val="Tahoma"/>
            <family val="2"/>
          </rPr>
          <t xml:space="preserve">
update Jan 21</t>
        </r>
      </text>
    </comment>
  </commentList>
</comments>
</file>

<file path=xl/comments3.xml><?xml version="1.0" encoding="utf-8"?>
<comments xmlns="http://schemas.openxmlformats.org/spreadsheetml/2006/main">
  <authors>
    <author>karin</author>
  </authors>
  <commentList>
    <comment ref="M80" authorId="0" shapeId="0">
      <text>
        <r>
          <rPr>
            <b/>
            <sz val="9"/>
            <color indexed="81"/>
            <rFont val="Tahoma"/>
            <family val="2"/>
          </rPr>
          <t>karin:</t>
        </r>
        <r>
          <rPr>
            <sz val="9"/>
            <color indexed="81"/>
            <rFont val="Tahoma"/>
            <family val="2"/>
          </rPr>
          <t xml:space="preserve">
BIAYA DEPO 5.676.000</t>
        </r>
      </text>
    </comment>
  </commentList>
</comments>
</file>

<file path=xl/comments4.xml><?xml version="1.0" encoding="utf-8"?>
<comments xmlns="http://schemas.openxmlformats.org/spreadsheetml/2006/main">
  <authors>
    <author>Ovan</author>
  </authors>
  <commentList>
    <comment ref="C5" authorId="0" shapeId="0">
      <text>
        <r>
          <rPr>
            <b/>
            <sz val="9"/>
            <color indexed="81"/>
            <rFont val="Tahoma"/>
            <charset val="1"/>
          </rPr>
          <t>Ovan:</t>
        </r>
        <r>
          <rPr>
            <sz val="9"/>
            <color indexed="81"/>
            <rFont val="Tahoma"/>
            <charset val="1"/>
          </rPr>
          <t xml:space="preserve">
Auto</t>
        </r>
      </text>
    </comment>
  </commentList>
</comments>
</file>

<file path=xl/comments5.xml><?xml version="1.0" encoding="utf-8"?>
<comments xmlns="http://schemas.openxmlformats.org/spreadsheetml/2006/main">
  <authors>
    <author>era</author>
  </authors>
  <commentList>
    <comment ref="E2" authorId="0" shapeId="0">
      <text>
        <r>
          <rPr>
            <b/>
            <sz val="9"/>
            <color indexed="81"/>
            <rFont val="Tahoma"/>
            <family val="2"/>
          </rPr>
          <t>era:</t>
        </r>
        <r>
          <rPr>
            <sz val="9"/>
            <color indexed="81"/>
            <rFont val="Tahoma"/>
            <family val="2"/>
          </rPr>
          <t xml:space="preserve">
update Okt 2017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</rPr>
          <t>era:</t>
        </r>
        <r>
          <rPr>
            <sz val="9"/>
            <color indexed="81"/>
            <rFont val="Tahoma"/>
            <family val="2"/>
          </rPr>
          <t xml:space="preserve">
update Januari 2018
masuk laporan Desember 2017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 xml:space="preserve">era:
</t>
        </r>
        <r>
          <rPr>
            <sz val="9"/>
            <color indexed="81"/>
            <rFont val="Tahoma"/>
            <family val="2"/>
          </rPr>
          <t xml:space="preserve">Harga baru masuk Lapkeu Bulan April 2018
</t>
        </r>
      </text>
    </comment>
    <comment ref="I2" authorId="0" shapeId="0">
      <text>
        <r>
          <rPr>
            <b/>
            <sz val="9"/>
            <color indexed="81"/>
            <rFont val="Tahoma"/>
            <family val="2"/>
          </rPr>
          <t xml:space="preserve">era:
</t>
        </r>
        <r>
          <rPr>
            <sz val="9"/>
            <color indexed="81"/>
            <rFont val="Tahoma"/>
            <family val="2"/>
          </rPr>
          <t xml:space="preserve">Harga baru masuk Lapkeu Bulan Oktober 2018
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 xml:space="preserve">era:
</t>
        </r>
        <r>
          <rPr>
            <sz val="9"/>
            <color indexed="81"/>
            <rFont val="Tahoma"/>
            <family val="2"/>
          </rPr>
          <t>peruahan harga VIT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 xml:space="preserve">era:
</t>
        </r>
        <r>
          <rPr>
            <sz val="9"/>
            <color indexed="81"/>
            <rFont val="Tahoma"/>
            <family val="2"/>
          </rPr>
          <t xml:space="preserve">peruahan harga AQUA
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 xml:space="preserve">era:
</t>
        </r>
        <r>
          <rPr>
            <sz val="9"/>
            <color indexed="81"/>
            <rFont val="Tahoma"/>
            <family val="2"/>
          </rPr>
          <t>peruahan harga AQUA
Gln Isi,  AQ 1.500 dan VIT 330</t>
        </r>
      </text>
    </comment>
    <comment ref="M2" authorId="0" shapeId="0">
      <text>
        <r>
          <rPr>
            <b/>
            <sz val="9"/>
            <color indexed="81"/>
            <rFont val="Tahoma"/>
            <family val="2"/>
          </rPr>
          <t xml:space="preserve">era:
</t>
        </r>
        <r>
          <rPr>
            <sz val="9"/>
            <color indexed="81"/>
            <rFont val="Tahoma"/>
            <family val="2"/>
          </rPr>
          <t>perubahan harge VIT550ml
harga turun
25,030 -&gt; 24,030</t>
        </r>
      </text>
    </comment>
  </commentList>
</comments>
</file>

<file path=xl/sharedStrings.xml><?xml version="1.0" encoding="utf-8"?>
<sst xmlns="http://schemas.openxmlformats.org/spreadsheetml/2006/main" count="13718" uniqueCount="2175">
  <si>
    <t>13. Reminder Piutang OVD</t>
  </si>
  <si>
    <t>12. Reminder Program Penjualan</t>
  </si>
  <si>
    <t>11. Settlement Neraca</t>
  </si>
  <si>
    <t>10. Buku Besar Semua Akun Neraca</t>
  </si>
  <si>
    <t>9.   Laporan TAC</t>
  </si>
  <si>
    <t>8.   Laporan Money Crosschek</t>
  </si>
  <si>
    <t>7.   Laporan Mutasi Kas Harian dan Bulanan</t>
  </si>
  <si>
    <t>6.   Laporan Persediaan Bank</t>
  </si>
  <si>
    <t xml:space="preserve">5.   Laporan Piutang </t>
  </si>
  <si>
    <t xml:space="preserve">4.   Laporan Hutang </t>
  </si>
  <si>
    <t>3.   Laporan Arus Kas</t>
  </si>
  <si>
    <t>2.   Laporan Neraca</t>
  </si>
  <si>
    <t>1.   Laporan Rugi Laba</t>
  </si>
  <si>
    <t>Jenis Laporan :</t>
  </si>
  <si>
    <t>Laba (Rugi) Bersih</t>
  </si>
  <si>
    <t>Pajak Penghasilan 25</t>
  </si>
  <si>
    <t>Laba (Rugi) Bersih Sebelum Pajak</t>
  </si>
  <si>
    <t>Jumlah Pendapatan (Beban) Lain-Lain</t>
  </si>
  <si>
    <t>Beban Lain-Lain</t>
  </si>
  <si>
    <t>Beban Bunga</t>
  </si>
  <si>
    <t>Pendapatan Lain-Lain</t>
  </si>
  <si>
    <t>Selisih Pembayaran</t>
  </si>
  <si>
    <t>Penjualan Barang Bekas/Sisa Ba</t>
  </si>
  <si>
    <t>Pendapatan Subsidi OA</t>
  </si>
  <si>
    <t>Pendapatan Bunga</t>
  </si>
  <si>
    <t>Pendapatan (Beban) Lain-Lain</t>
  </si>
  <si>
    <t>Laba Usaha</t>
  </si>
  <si>
    <t>Jumlah Beban Usaha</t>
  </si>
  <si>
    <t>Biaya Promosi Dagang</t>
  </si>
  <si>
    <t>Lain-Lain</t>
  </si>
  <si>
    <t>Pemusnahan Pallet &amp; Triplek</t>
  </si>
  <si>
    <t>Rekruitmen Karyawan</t>
  </si>
  <si>
    <t>Biaya Jasa Management</t>
  </si>
  <si>
    <t>Administrasi Bank</t>
  </si>
  <si>
    <t>Biaya  Pajak</t>
  </si>
  <si>
    <t>Bunga Dan Biaya Bank</t>
  </si>
  <si>
    <t>Repacking , Bongkar Muat,Dll</t>
  </si>
  <si>
    <t>Air ( PAM )</t>
  </si>
  <si>
    <t>Sewa Gedung</t>
  </si>
  <si>
    <t>Benda Pos/Materai</t>
  </si>
  <si>
    <t>Biaya Keamanan Dan Kebersihan</t>
  </si>
  <si>
    <t>Biaya STNK/Keur/Dispensasi</t>
  </si>
  <si>
    <t>Perijinan Dan Pbb</t>
  </si>
  <si>
    <t>Penghapusan Piutang</t>
  </si>
  <si>
    <t>Pembelian Triplek</t>
  </si>
  <si>
    <t>Sewa Inventaris</t>
  </si>
  <si>
    <t>Sewa Kantor</t>
  </si>
  <si>
    <t>Sewa Kendaraan</t>
  </si>
  <si>
    <t>Biaya Rumah Tangga</t>
  </si>
  <si>
    <t>Trainning/Seminar/Rapat</t>
  </si>
  <si>
    <t>Perjalanan Dinas</t>
  </si>
  <si>
    <t>Sumbangan/Iuran &amp; Majalah</t>
  </si>
  <si>
    <t>Telephone/Fax/Speedy</t>
  </si>
  <si>
    <t>Alat Tulis &amp; Cetakan</t>
  </si>
  <si>
    <t>Listrik</t>
  </si>
  <si>
    <t>Pemeliharaan Inventaris</t>
  </si>
  <si>
    <t>Pemeliharaan Kantor/Bangunan</t>
  </si>
  <si>
    <t>Pemeliharaan Bangunan</t>
  </si>
  <si>
    <t>Pph Pasal 21</t>
  </si>
  <si>
    <t>Thr/Bonus</t>
  </si>
  <si>
    <t>Pengobatan</t>
  </si>
  <si>
    <t>Konsumsi</t>
  </si>
  <si>
    <t>Jamsostek</t>
  </si>
  <si>
    <t>Gaji Dan Tunjangan</t>
  </si>
  <si>
    <t>Perlengkapan Kantor</t>
  </si>
  <si>
    <t>Bengkel</t>
  </si>
  <si>
    <t>Paket/Pengiriman Dokumen</t>
  </si>
  <si>
    <t>Parkir &amp; Tol</t>
  </si>
  <si>
    <t>Pemeliharaan Kendaraan</t>
  </si>
  <si>
    <t>BBM</t>
  </si>
  <si>
    <t>Incentive</t>
  </si>
  <si>
    <t>Lembur</t>
  </si>
  <si>
    <t>Beban Usaha</t>
  </si>
  <si>
    <t>Laba Kotor</t>
  </si>
  <si>
    <t>Cash Back</t>
  </si>
  <si>
    <t>Pendapatan Claim TIV</t>
  </si>
  <si>
    <t>Laba Penjualan</t>
  </si>
  <si>
    <t>Biaya Ongkos Angkut</t>
  </si>
  <si>
    <t>Jumlah Harga Pokok Penjualan</t>
  </si>
  <si>
    <t>Harga Pokok Penjualan Galon Kosong</t>
  </si>
  <si>
    <t>HPPGKP</t>
  </si>
  <si>
    <t>Harga Pokok Penjualan</t>
  </si>
  <si>
    <t>HPPP</t>
  </si>
  <si>
    <t>Jumlah Penjualan Bersih</t>
  </si>
  <si>
    <t>Total Penjualan Kredit</t>
  </si>
  <si>
    <t>Potongan Penjualan Botol Kosong Internal</t>
  </si>
  <si>
    <t>Potongan Penjualan Botol Kosong Distributor</t>
  </si>
  <si>
    <t>Potongan Penjualan Botol Kosong TIV</t>
  </si>
  <si>
    <t>Potongan Penjualan Internal CN (LP)</t>
  </si>
  <si>
    <t>Potongan Penjualan Internal</t>
  </si>
  <si>
    <t>Potongan Penjualan Distributor</t>
  </si>
  <si>
    <t>Potongan Penjualan TIV</t>
  </si>
  <si>
    <t>Penjualan Galon Botol Kosong</t>
  </si>
  <si>
    <t>Penjualan Kredit</t>
  </si>
  <si>
    <t>Total Penjualan Tunai</t>
  </si>
  <si>
    <t>Penjualan Tunai</t>
  </si>
  <si>
    <t>Penjualan</t>
  </si>
  <si>
    <t>%</t>
  </si>
  <si>
    <t>Rp</t>
  </si>
  <si>
    <t>SEPTEMBER</t>
  </si>
  <si>
    <t>URAIAN</t>
  </si>
  <si>
    <t xml:space="preserve">Untuk Periode Yang Berakhir Pada Tanggal - tanggal </t>
  </si>
  <si>
    <t>LAPORAN LABA RUGI</t>
  </si>
  <si>
    <t>Beban Bunga Bank</t>
  </si>
  <si>
    <t>Penjualan Barang Bekas / Sisa Barang</t>
  </si>
  <si>
    <t>Konsultan, Akuntan &amp; Notaris</t>
  </si>
  <si>
    <t>Entertaiment</t>
  </si>
  <si>
    <t>Sewa Jugrack</t>
  </si>
  <si>
    <t>Air ( Pam )</t>
  </si>
  <si>
    <t>Biaya Cetak &amp; Service</t>
  </si>
  <si>
    <t>Biaya Stnk/Keur/Dispensasi</t>
  </si>
  <si>
    <t>Biaya Perbaikan Dispenser</t>
  </si>
  <si>
    <t>Jasa Pemeliharaan Kendaraan</t>
  </si>
  <si>
    <t>Tunjangan Transport</t>
  </si>
  <si>
    <t>Pem. Kend. Akibat Kecelakaan</t>
  </si>
  <si>
    <t>Bbm</t>
  </si>
  <si>
    <t>TOTAL</t>
  </si>
  <si>
    <t>SO PLUS</t>
  </si>
  <si>
    <t>DEPO</t>
  </si>
  <si>
    <t>LR PT</t>
  </si>
  <si>
    <t>BIAYA PT</t>
  </si>
  <si>
    <t>ICON MALL</t>
  </si>
  <si>
    <t>PTC</t>
  </si>
  <si>
    <t>ROYAL</t>
  </si>
  <si>
    <t>TPR</t>
  </si>
  <si>
    <t>PASAR MODERN</t>
  </si>
  <si>
    <t>CITO</t>
  </si>
  <si>
    <t>PANCENG</t>
  </si>
  <si>
    <t>BALONGPANGGANG</t>
  </si>
  <si>
    <t>LEGUNDI</t>
  </si>
  <si>
    <t>GRESIK</t>
  </si>
  <si>
    <t>MARGOMULYO</t>
  </si>
  <si>
    <t xml:space="preserve"> Per 30 September 2021</t>
  </si>
  <si>
    <t xml:space="preserve">Untuk Periode Yang Berakhir Pada Tanggal </t>
  </si>
  <si>
    <t>LAPORAN LABA RUGI DEPO-DEPO</t>
  </si>
  <si>
    <t>PT SATRIA WICAKSANA SEJATI</t>
  </si>
  <si>
    <t>LABA BERSIH SETELAH PAJAK</t>
  </si>
  <si>
    <t>PPH Pasal 25</t>
  </si>
  <si>
    <t>LABA SEBELUM PAJAK</t>
  </si>
  <si>
    <t>JUMLAH PENDAPATAN (BEBAN) LAIN-LAIN</t>
  </si>
  <si>
    <t>Beban Bunga Modal Kerja</t>
  </si>
  <si>
    <t>Penjualan Barang Bekas/ sisa barang</t>
  </si>
  <si>
    <t>PENDAPATAN (BEBAN) LAIN-LAIN</t>
  </si>
  <si>
    <t>LABA BERSIH SEBELUM PENDAPATAN-BEBAN LAIN2 &amp; PAJAK</t>
  </si>
  <si>
    <t>LABA KOTOR</t>
  </si>
  <si>
    <t>JUMLAH BEBAN OPERASIONAL / HPP</t>
  </si>
  <si>
    <t>Pemusnahan Pallet dan Triplek</t>
  </si>
  <si>
    <t>Biaya Jasa Managemen</t>
  </si>
  <si>
    <t>Perijinan dan PBB</t>
  </si>
  <si>
    <t>Jasa Pemeliharaan Inventaris Kantor</t>
  </si>
  <si>
    <t>Pemeliharaan Inventaris Kantor</t>
  </si>
  <si>
    <t>PPh Pasal 21</t>
  </si>
  <si>
    <t>THR/Bonus</t>
  </si>
  <si>
    <t>Biaya Pengangkutan</t>
  </si>
  <si>
    <t>HARGA POKOK PENJUALAN</t>
  </si>
  <si>
    <t>JUMLAH PENJUALAN</t>
  </si>
  <si>
    <t>Pendapatan usaha</t>
  </si>
  <si>
    <t>PENJUALAN</t>
  </si>
  <si>
    <t>% thd Penjualan</t>
  </si>
  <si>
    <t>September</t>
  </si>
  <si>
    <t>Nama Akun</t>
  </si>
  <si>
    <t>COA</t>
  </si>
  <si>
    <t>JUMLAH KEWAJIBAN DAN MODAL</t>
  </si>
  <si>
    <t>JUMLAH EKUITAS</t>
  </si>
  <si>
    <t>Laba Bulan Berjalan</t>
  </si>
  <si>
    <t>Laba Ditahan</t>
  </si>
  <si>
    <t>Modal Saham</t>
  </si>
  <si>
    <t>JUMLAH KEWAJIBAN</t>
  </si>
  <si>
    <t>JUMLAH HUTANG PAJAK</t>
  </si>
  <si>
    <t>PPh 23 YMHD</t>
  </si>
  <si>
    <t>PPN YMHD</t>
  </si>
  <si>
    <t>JUMLAH R/K PUSAT</t>
  </si>
  <si>
    <t>R/K PUSAT</t>
  </si>
  <si>
    <t>JUMLAH HUTANG AFILIASI PENDANAAN</t>
  </si>
  <si>
    <t>Hutang Ms Support</t>
  </si>
  <si>
    <t>JUMLAH HUTANG LAIN-LAIN</t>
  </si>
  <si>
    <t>Hutang Dagang TAC</t>
  </si>
  <si>
    <t>JUMLAH BIAYA YMHD</t>
  </si>
  <si>
    <t>Biaya YMHD-Jamsostek</t>
  </si>
  <si>
    <t>Biaya YMHD-Gaji Two Win</t>
  </si>
  <si>
    <t>Biaya YMHD-Gaji SSS</t>
  </si>
  <si>
    <t>Biaya YMHD-Gaji Semanggi 3 Security</t>
  </si>
  <si>
    <t>Biaya YMHD-Gaji Semanggi 3</t>
  </si>
  <si>
    <t>Biaya YMHD-Gaji PAM</t>
  </si>
  <si>
    <t>Biaya YMHD-Gaji Go Clean Indonesia (ob)</t>
  </si>
  <si>
    <t>Biaya YMHD-Gaji Dewa Astana</t>
  </si>
  <si>
    <t>Biaya YMHD-Jasa Managamen</t>
  </si>
  <si>
    <t>Biaya YMHD-Insentif</t>
  </si>
  <si>
    <t>Biaya YMHD-BBM</t>
  </si>
  <si>
    <t>Biaya YMHD-Gaji</t>
  </si>
  <si>
    <t>Biaya YMHD-Ongkos Angkut</t>
  </si>
  <si>
    <t>Biaya YMHD-Bunga Modal Kerja</t>
  </si>
  <si>
    <t>JUMLAH TITIPAN KARYAWAN YMHD</t>
  </si>
  <si>
    <t>Titipan Toko 55</t>
  </si>
  <si>
    <t>Titipan Jamsostek</t>
  </si>
  <si>
    <t>Titipan Koperasi</t>
  </si>
  <si>
    <t>Titipan Klaim</t>
  </si>
  <si>
    <t>Titipan Denda</t>
  </si>
  <si>
    <t>JUMLAH UANG MUKA PENJUALAN</t>
  </si>
  <si>
    <t>Titipan Pelanggan ke Rekening PT</t>
  </si>
  <si>
    <t>Titipan Pelanggan MO</t>
  </si>
  <si>
    <t>Titipan Pelanggan</t>
  </si>
  <si>
    <t>JUMLAH HUTANG DAGANG</t>
  </si>
  <si>
    <t>Hutang Dagang TIV</t>
  </si>
  <si>
    <t>JUMLAH ASET</t>
  </si>
  <si>
    <t>JUMLAH ASET TETAP</t>
  </si>
  <si>
    <t>Persediaan Barang Dagangan Gudang Tembok</t>
  </si>
  <si>
    <t>Persediaan Barang Dagangan</t>
  </si>
  <si>
    <t>JUMLAH PAJAK DIBAYAR DI MUKA</t>
  </si>
  <si>
    <t>PPN Masukan</t>
  </si>
  <si>
    <t>JUMLAH BIAYA DIBAYAR DIMUKA</t>
  </si>
  <si>
    <t>THR Dibayar Dimuka</t>
  </si>
  <si>
    <t>JUMLAH PIUTANG LAIN-LAIN</t>
  </si>
  <si>
    <t>Piutang Divisi</t>
  </si>
  <si>
    <t>Piutang Gaji Outsourcing Mall</t>
  </si>
  <si>
    <t>Piutang Karyawan</t>
  </si>
  <si>
    <t>Piutang Ms Support</t>
  </si>
  <si>
    <t>Piutang Pusat</t>
  </si>
  <si>
    <t>Piutang TIV</t>
  </si>
  <si>
    <t>JUMLAH PIUTANG USAHA</t>
  </si>
  <si>
    <t>Piutang Dagang Tunai</t>
  </si>
  <si>
    <t>Piutang Dagang Kredit</t>
  </si>
  <si>
    <t>JUMLAH KAS DAN BANK</t>
  </si>
  <si>
    <t>Hub R/K Pusat</t>
  </si>
  <si>
    <t>Bank Pusat PT</t>
  </si>
  <si>
    <t>Bank Sejati 55</t>
  </si>
  <si>
    <t>Bank CIMB Direksi</t>
  </si>
  <si>
    <t>110201A</t>
  </si>
  <si>
    <t>Bank BCA Direksi</t>
  </si>
  <si>
    <t>Kas Operasi</t>
  </si>
  <si>
    <t>Kas Besar</t>
  </si>
  <si>
    <t>Selisih (%)</t>
  </si>
  <si>
    <t>Agustus</t>
  </si>
  <si>
    <t>PER 30 SEPTEMBER 2021</t>
  </si>
  <si>
    <t>NERACA</t>
  </si>
  <si>
    <t>SEJATI DISTRIBUSI</t>
  </si>
  <si>
    <t>ARUS KAS PT LMS</t>
  </si>
  <si>
    <t>Arus Kas dari Aktifitas Operasi</t>
  </si>
  <si>
    <t>Laba Sebelum Pajak</t>
  </si>
  <si>
    <t>Penyesuaian untuk merekonsiliasi</t>
  </si>
  <si>
    <t>Koreksi Saldo Laba</t>
  </si>
  <si>
    <t>Perubahan Modal Kerja:</t>
  </si>
  <si>
    <t>Piutang usaha</t>
  </si>
  <si>
    <t>Piutang Lain-lain</t>
  </si>
  <si>
    <t>Persediaan</t>
  </si>
  <si>
    <t>Sewa dibayar dimuka</t>
  </si>
  <si>
    <t>THR dibayar dimuka</t>
  </si>
  <si>
    <t>Beban di tangguhkan</t>
  </si>
  <si>
    <t>R/K Pusat</t>
  </si>
  <si>
    <t>Hutang Usaha</t>
  </si>
  <si>
    <t>Hutang TAC</t>
  </si>
  <si>
    <t>Hutang Bunga Bank Sejati 55</t>
  </si>
  <si>
    <t>Hutang Biaya</t>
  </si>
  <si>
    <t>Hutang Pajak</t>
  </si>
  <si>
    <t>Uang Muka Penjualan</t>
  </si>
  <si>
    <t>Jumlah Arus Kas Operasi</t>
  </si>
  <si>
    <t>Kenaikan/ Penurunan Kas</t>
  </si>
  <si>
    <t>Kas dan setara Kas Awal Thn</t>
  </si>
  <si>
    <t>Kas dan setara Kas Akhir Thn</t>
  </si>
  <si>
    <t>DEPO BALONGPANGGANG</t>
  </si>
  <si>
    <t xml:space="preserve">    1.1 L/R Depo</t>
  </si>
  <si>
    <t xml:space="preserve">    1.2 Konsolidasi L/R Depo </t>
  </si>
  <si>
    <t xml:space="preserve">    1.3 L/R PT</t>
  </si>
  <si>
    <t>dms_sd_docdo</t>
  </si>
  <si>
    <t>where bcash = 1</t>
  </si>
  <si>
    <t>sum (in periode)</t>
  </si>
  <si>
    <t xml:space="preserve">saat closing sales = </t>
  </si>
  <si>
    <t>and szproductid not like  = '74559G'</t>
  </si>
  <si>
    <t>and szproductid  = '74559G' and szorderitemtypeid = 'JUAL'</t>
  </si>
  <si>
    <t>KODE AKUNT LK &amp; DMS-3</t>
  </si>
  <si>
    <t>N/P</t>
  </si>
  <si>
    <t>KETERANGAN</t>
  </si>
  <si>
    <t>POSISI</t>
  </si>
  <si>
    <t>KAS BESAR</t>
  </si>
  <si>
    <t>NRC &amp; DMS</t>
  </si>
  <si>
    <t>KAS OPERASI</t>
  </si>
  <si>
    <t>BANK BCA DIREKSI</t>
  </si>
  <si>
    <t>BANK CIMB DIREKSI</t>
  </si>
  <si>
    <t>BANK SEJATI 55</t>
  </si>
  <si>
    <t>BANK PUSAT PT</t>
  </si>
  <si>
    <t>HUB R/K PUSAT</t>
  </si>
  <si>
    <t>NRC</t>
  </si>
  <si>
    <t>KAS KE KAS</t>
  </si>
  <si>
    <t>PIUTANG DAGANG RETAIL KREDIT</t>
  </si>
  <si>
    <t>PIUTANG DAGANG RETAIL TUNAI</t>
  </si>
  <si>
    <t>PIUTANG TIV</t>
  </si>
  <si>
    <t>PIUTANG PUSAT</t>
  </si>
  <si>
    <t>PIUTANG MSSUPPORT</t>
  </si>
  <si>
    <t>PIUTANG JAMSOSTEK</t>
  </si>
  <si>
    <t>PIUTANG KARYAWAN</t>
  </si>
  <si>
    <t xml:space="preserve">PIUTANG DIVISI </t>
  </si>
  <si>
    <t>SEWA DI BAYAR DIMUKA</t>
  </si>
  <si>
    <t>BIAYA THR DIBAYAR DIMUKA</t>
  </si>
  <si>
    <t>BEBAN DIBAYAR DIMUKA</t>
  </si>
  <si>
    <t>PPN MASUKAN</t>
  </si>
  <si>
    <t>PERSEDIAAN</t>
  </si>
  <si>
    <t>PERSEDIAAN GUDANG TEMBOK</t>
  </si>
  <si>
    <t>PERSEDIAAN TAC</t>
  </si>
  <si>
    <t>HUTANG DAGANG TIV</t>
  </si>
  <si>
    <t>BIAYA YMHD-BUNGA MODAL KERJA</t>
  </si>
  <si>
    <t>BIAYA YMHD-GAJI DEWA ASTA NUSANTARA</t>
  </si>
  <si>
    <t>BIAYA YMHD-GAJI G0 CLEAN INDONESIA</t>
  </si>
  <si>
    <t>BIAYA YMHD-GAJI G0 CLEAN INDONESIA OB</t>
  </si>
  <si>
    <t>BIAYA YMHD-GAJI PAM</t>
  </si>
  <si>
    <t>BIAYA YMHD-GAJI SEMANGG1 3</t>
  </si>
  <si>
    <t>BIAYA YMHD-GAJI SEMANGG1 3 SECURITY</t>
  </si>
  <si>
    <t>BIAYA YMHD-GAJI SSS</t>
  </si>
  <si>
    <t>BIAYA YMHD-GAJI TWO WIN</t>
  </si>
  <si>
    <t>BIAYA YMHD-GAJI</t>
  </si>
  <si>
    <t>BIAYA YHMD-BBM</t>
  </si>
  <si>
    <t>BIAYA YMHD-INSENTIF</t>
  </si>
  <si>
    <t>BIAYA YMHD-ONGKOS ANGKUT</t>
  </si>
  <si>
    <t>BIAYA YMHD-JASA MANAGEMEN FEE</t>
  </si>
  <si>
    <t>HUTANG MS SUPPORT</t>
  </si>
  <si>
    <t>BIAYA YMHD-JAMSOSTEK</t>
  </si>
  <si>
    <t>HUTANG PUSAT</t>
  </si>
  <si>
    <t>PAJAK YMHD-PPN DN</t>
  </si>
  <si>
    <t>PPN KELUARAN</t>
  </si>
  <si>
    <t>PAJAK YMHD-PPh25</t>
  </si>
  <si>
    <t>PAJAK YMHD-PPh23</t>
  </si>
  <si>
    <t>REK.LISTRIK, TELP,PAM YMH DIBAYAR</t>
  </si>
  <si>
    <t>DMS</t>
  </si>
  <si>
    <t>MODAL</t>
  </si>
  <si>
    <t>JAMINAN PELANGGAN</t>
  </si>
  <si>
    <t>LABA DITAHAN</t>
  </si>
  <si>
    <t>TITIPAN PELANGGAN</t>
  </si>
  <si>
    <t>TITIPAN KOPERASI</t>
  </si>
  <si>
    <t>TITIPAN JAMSOSTEK</t>
  </si>
  <si>
    <t>TITIPAN PELANGGAN MO</t>
  </si>
  <si>
    <t>TITIPAN PELANGGAN KE REK PT</t>
  </si>
  <si>
    <t>TITIPAN TOKO 55</t>
  </si>
  <si>
    <t>TITIPAN DENDA</t>
  </si>
  <si>
    <t>TITIPAN KLAIM</t>
  </si>
  <si>
    <t>LABA TAHUN TAHUN LALU</t>
  </si>
  <si>
    <t>LABA  TAHUN BERJALAN</t>
  </si>
  <si>
    <t>LABA BULAN BERJALAN</t>
  </si>
  <si>
    <t>PENJUALAN TUNAI</t>
  </si>
  <si>
    <t xml:space="preserve">LR </t>
  </si>
  <si>
    <t>PENJUALAN TUNAI GALON BOTOL</t>
  </si>
  <si>
    <t>PENJUALAN TUNAI PALLET</t>
  </si>
  <si>
    <t>POT PENJUALAN TUNAI TIV</t>
  </si>
  <si>
    <t>POT PENJUALAN TUNAI DISTRIBUTOR</t>
  </si>
  <si>
    <t>POT PENJUALAN TUNAI INTERNAL</t>
  </si>
  <si>
    <t>POT PENJUALAN TUNAI INTERNAL CN</t>
  </si>
  <si>
    <t>POT PENJUALAN TUNAI INTERNAL CASH BACK</t>
  </si>
  <si>
    <t>POT PENJUALAN TUNAI GALON BOTOL TIV</t>
  </si>
  <si>
    <t>POT PENJUALAN TUNAI GALON BOTOL DISTRIBUTOR</t>
  </si>
  <si>
    <t>POT PENJUALAN TUNAI GALON BOTOL INTERNAL</t>
  </si>
  <si>
    <t>PENJUALAN KREDIT</t>
  </si>
  <si>
    <t>PENJUALAN KREDIT GALON BOTOL</t>
  </si>
  <si>
    <t>PENJUALAN KREDIT PALLET</t>
  </si>
  <si>
    <t>POT PENJUALAN KREDIT TIV</t>
  </si>
  <si>
    <t>POT PENJUALAN KREDIT DISTRIBUTOR</t>
  </si>
  <si>
    <t>POT PENJUALAN KREDIT INTERNAL</t>
  </si>
  <si>
    <t>POT PENJUALAN KREDIT INTERNAL CN</t>
  </si>
  <si>
    <t>POT PENJUALAN KREDIT INTERNAL CASH BACK</t>
  </si>
  <si>
    <t>POT PENJUALAN KREDIT GALON BOTOL KREDIT TIV</t>
  </si>
  <si>
    <t>POT PENJUALAN KREDIT GALON BOTOL DISTRIBUTOR</t>
  </si>
  <si>
    <t>POT PENJUALAN KREDIT GALON BOTOL INTERNAL</t>
  </si>
  <si>
    <t>HPP</t>
  </si>
  <si>
    <t>PEMBELIAN</t>
  </si>
  <si>
    <t>PEMBELIAN GALLON BOTOL</t>
  </si>
  <si>
    <t>PEMBELIAN PALLET</t>
  </si>
  <si>
    <t>LEMBUR</t>
  </si>
  <si>
    <t>LR &amp; DMS</t>
  </si>
  <si>
    <t>INCENTIVE</t>
  </si>
  <si>
    <t>PEMELIHARAAN KENDARAAN</t>
  </si>
  <si>
    <t>PARKIR &amp; TOL</t>
  </si>
  <si>
    <t>PAKET/PENGIRIMAN DOKUMEN</t>
  </si>
  <si>
    <t>PERLENGKAPAN KANTOR</t>
  </si>
  <si>
    <t>GAJI DAN TUNJANGAN</t>
  </si>
  <si>
    <t>JAMSOSTEK</t>
  </si>
  <si>
    <t>KONSUMSI</t>
  </si>
  <si>
    <t>PENGOBATAN</t>
  </si>
  <si>
    <t>THR/BONUS</t>
  </si>
  <si>
    <t>PPH PASAL 21</t>
  </si>
  <si>
    <t>PPH PASAL 25</t>
  </si>
  <si>
    <t>PEMELIHARAAN BANGUNAN</t>
  </si>
  <si>
    <t>PEMELIHARAAN INVENTARIS KANTOR</t>
  </si>
  <si>
    <t>LISTRIK</t>
  </si>
  <si>
    <t>ALAT TULIS &amp; CETAKAN</t>
  </si>
  <si>
    <t>TELEPHONE/FAX/SPEEDY</t>
  </si>
  <si>
    <t>SUMBANGAN/IURAN &amp; MAJALAH</t>
  </si>
  <si>
    <t>PERJALANAN DINAS</t>
  </si>
  <si>
    <t>TRAINNING/SEMINAR/RAPAT</t>
  </si>
  <si>
    <t>BIAYA RUMAH TANGGA</t>
  </si>
  <si>
    <t>SEWA KENDARAAN</t>
  </si>
  <si>
    <t>SEWA KANTOR</t>
  </si>
  <si>
    <t>SEWA INVENTARIS</t>
  </si>
  <si>
    <t>PEMBELIAN TRIPLEK</t>
  </si>
  <si>
    <t>PENGHAPUSAN PIUTANG</t>
  </si>
  <si>
    <t>PERIJINAN DAN PBB</t>
  </si>
  <si>
    <t>BIAYA STNK/KEUR/DISPENSASI</t>
  </si>
  <si>
    <t>BIAYA KEAMANAN DAN KEBERSIHAN</t>
  </si>
  <si>
    <t>BENDA POS/MATERAI</t>
  </si>
  <si>
    <t>AIR ( PAM )</t>
  </si>
  <si>
    <t>REPACKING , BONGKAR MUAT,dll</t>
  </si>
  <si>
    <t>SEWA JUGRACK</t>
  </si>
  <si>
    <t>LR</t>
  </si>
  <si>
    <t>BUNGA DAN BIAYA BANK</t>
  </si>
  <si>
    <t>BIAYA PENGANGKUTAN</t>
  </si>
  <si>
    <t>BIAYA  PAJAK</t>
  </si>
  <si>
    <t>ADMINISTRASI BANK</t>
  </si>
  <si>
    <t>BIAYA JASA MANAGEMENT</t>
  </si>
  <si>
    <t>REKRUITMEN KARYAWAN</t>
  </si>
  <si>
    <t>PEMUSNAHAN PALLET,TRIPLEK</t>
  </si>
  <si>
    <t>BIAYA PROMOSI DAGANG</t>
  </si>
  <si>
    <t>CANANG DAN DUPA</t>
  </si>
  <si>
    <t xml:space="preserve">CASH BACK </t>
  </si>
  <si>
    <t>BEBAN LAIN-LAIN</t>
  </si>
  <si>
    <t>di pakai beban bunga modal kerja</t>
  </si>
  <si>
    <t>DMS Beban bunga pake ini</t>
  </si>
  <si>
    <t>where bcash = 0</t>
  </si>
  <si>
    <t>No</t>
  </si>
  <si>
    <t>Tanggal</t>
  </si>
  <si>
    <t>Account</t>
  </si>
  <si>
    <t>Nama Account</t>
  </si>
  <si>
    <t>Keterangan</t>
  </si>
  <si>
    <t>Debet</t>
  </si>
  <si>
    <t>Kredit</t>
  </si>
  <si>
    <t>Jenis Jurnal</t>
  </si>
  <si>
    <t>2022/A/KS/0001</t>
  </si>
  <si>
    <t>Referensi</t>
  </si>
  <si>
    <t>7 Januari 2022</t>
  </si>
  <si>
    <t>INV/555-00001</t>
  </si>
  <si>
    <t>KAS DEPO</t>
  </si>
  <si>
    <t>JOURNAL ENTRI</t>
  </si>
  <si>
    <t>Jumlah</t>
  </si>
  <si>
    <t>Sales : Budi</t>
  </si>
  <si>
    <t>+</t>
  </si>
  <si>
    <t>REKAP GL</t>
  </si>
  <si>
    <t>NO</t>
  </si>
  <si>
    <t>NO. PERKIRAAN</t>
  </si>
  <si>
    <t>NO SUB PERKIRA</t>
  </si>
  <si>
    <t>NAMA PERKIRAAN</t>
  </si>
  <si>
    <t>SALDO AWAL</t>
  </si>
  <si>
    <t>DEBIT</t>
  </si>
  <si>
    <t>CREDIT</t>
  </si>
  <si>
    <t>SALDO AKHIR</t>
  </si>
  <si>
    <t>HUTANG BBM</t>
  </si>
  <si>
    <t>REPACKING BONGKAR MUAT</t>
  </si>
  <si>
    <t>PENDAPATAN LAIN-LAIN</t>
  </si>
  <si>
    <t>Penjualan produk dengan kategori = Galon (ID Product = 74560G-74559G)</t>
  </si>
  <si>
    <t>Penjualan produk dengan kategori = Galon (ID Product = 74560G-74559G) bcah=0</t>
  </si>
  <si>
    <t>summary ongkos angkut</t>
  </si>
  <si>
    <t>dari GL DMS dengan account biaya promosi dagang (COA = 829207)</t>
  </si>
  <si>
    <t xml:space="preserve"> bcash = 0</t>
  </si>
  <si>
    <t>summary dari penjualan gallon kosong (tunai dan kredit / E11+E20)</t>
  </si>
  <si>
    <t>select * from dms_sd_docdoitemprice where not decdiscinternal = 0</t>
  </si>
  <si>
    <t>Potongan penjualan yang ditanggung distributor (closing penjualan)</t>
  </si>
  <si>
    <t>claim seluruh program ke TIV pada bulan tersebut (closing penjualan)</t>
  </si>
  <si>
    <t>plus claim potongan TIV = (+E12)</t>
  </si>
  <si>
    <t>dms_cas_cashbalance</t>
  </si>
  <si>
    <t>select * from dms_sd_docdoitemprice where not decdiscinternal = 0 (nilai/1.1)</t>
  </si>
  <si>
    <t>Journal Manual</t>
  </si>
  <si>
    <t>Journal Manual (Gaji+BPJS+KSI/KSP+Klaim+Toko55+Denda)</t>
  </si>
  <si>
    <t>Journal Manual + dari transaksi pembayaran denda Promo PIC</t>
  </si>
  <si>
    <t>DMS dms_sd_docdo status bcash = 1 (non gallon dan pallet)*</t>
  </si>
  <si>
    <t>LAPORAN PENJUALAN PER PRODUK</t>
  </si>
  <si>
    <t>CASH</t>
  </si>
  <si>
    <t>TUNAI/ KREDIT</t>
  </si>
  <si>
    <t>ID PRODUK</t>
  </si>
  <si>
    <t>NAMA PRODUK</t>
  </si>
  <si>
    <t>KUANTITAS</t>
  </si>
  <si>
    <t>JUMLAH</t>
  </si>
  <si>
    <t>DISCOUNT PRINCIPLE</t>
  </si>
  <si>
    <t>DISCOUNT DISTRIBUTOR</t>
  </si>
  <si>
    <t>DISCOUNT INTERNAL</t>
  </si>
  <si>
    <t>DISCOUNT CN</t>
  </si>
  <si>
    <t>DISC CASH BACK</t>
  </si>
  <si>
    <t>NETT</t>
  </si>
  <si>
    <t>AQ.1500ML 1X12</t>
  </si>
  <si>
    <t>KREDIT</t>
  </si>
  <si>
    <t>AQ.1500ML MULTIPACK 1X6</t>
  </si>
  <si>
    <t>AQ.220ML LOCAL 1X48</t>
  </si>
  <si>
    <t>AQ.330ML 1X24</t>
  </si>
  <si>
    <t>AQ.380 REFLECTIONS 1X12</t>
  </si>
  <si>
    <t>74559g</t>
  </si>
  <si>
    <t>AQ.5GALLON BTL</t>
  </si>
  <si>
    <t>AQ.5GALLON ISI</t>
  </si>
  <si>
    <t>AQ.600ML 1X24</t>
  </si>
  <si>
    <t>AQ.KRTN 1500 ML 1X1</t>
  </si>
  <si>
    <t>AQ.TISSUE</t>
  </si>
  <si>
    <t>KARTON AQ 220ML LOCAL 1X1</t>
  </si>
  <si>
    <t>KARTON VIT 200 ML</t>
  </si>
  <si>
    <t>145142C1</t>
  </si>
  <si>
    <t>MIZONE 500ML COMBO</t>
  </si>
  <si>
    <t>MIZONE ACTIV LYCHEE LEMON 350ML 1X12</t>
  </si>
  <si>
    <t>145141P</t>
  </si>
  <si>
    <t>MIZONE ACTIVE LYCHEE LEMON 500ML 1X1</t>
  </si>
  <si>
    <t>MIZONE ACTIVE LYCHEE LEMON 500ML 1X12</t>
  </si>
  <si>
    <t>145144P</t>
  </si>
  <si>
    <t>MIZONE BREAK FREE CHERRY BLOSSOM 500ML 1X1</t>
  </si>
  <si>
    <t>MIZONE BREAK FREE CHERRY BLOSSOM 500ML 1x12</t>
  </si>
  <si>
    <t>145143P</t>
  </si>
  <si>
    <t>MIZONE MOOD UP CRANBERRY 500ML 1X1</t>
  </si>
  <si>
    <t>MIZONE MOOD UP CRANBERRY 500ML 1X12</t>
  </si>
  <si>
    <t>145679P</t>
  </si>
  <si>
    <t>MIZONE MOVE ON STARFRUIT 500ML 1X1</t>
  </si>
  <si>
    <t>MIZONE MOVE ON STARFRUIT 500ML 1X12</t>
  </si>
  <si>
    <t>74565P</t>
  </si>
  <si>
    <t>VT.1500ML 1X1</t>
  </si>
  <si>
    <t>VT.1500ML 1X12</t>
  </si>
  <si>
    <t>VT.200ML LOCAL 1X48</t>
  </si>
  <si>
    <t>173022R</t>
  </si>
  <si>
    <t>VT.200ML LOCAL 1X48 REJECT</t>
  </si>
  <si>
    <t>112839PR</t>
  </si>
  <si>
    <t>VT.330ML 1X1 REJECT</t>
  </si>
  <si>
    <t>VT.330ML 1X24</t>
  </si>
  <si>
    <t>157095P</t>
  </si>
  <si>
    <t>VT.550 ML 1X1 PCS</t>
  </si>
  <si>
    <t>157095pR</t>
  </si>
  <si>
    <t>VT.550 ML 1X1 PCS REJECT</t>
  </si>
  <si>
    <t>VT.550 ML 1X24</t>
  </si>
  <si>
    <t>74560g</t>
  </si>
  <si>
    <t>VT.5GALON BTL</t>
  </si>
  <si>
    <t>VT.5GLN ISI</t>
  </si>
  <si>
    <t>74566PR</t>
  </si>
  <si>
    <t>VT.600ML 1X1 REJECT</t>
  </si>
  <si>
    <t>VT.TISSUE</t>
  </si>
  <si>
    <t>DISCOUNT CASH BACK</t>
  </si>
  <si>
    <t>TOTAL PENJUALAN CREDIT</t>
  </si>
  <si>
    <t>74559G</t>
  </si>
  <si>
    <t>PENJUALAN BERSIH</t>
  </si>
  <si>
    <t>74560G</t>
  </si>
  <si>
    <t>PENJ GLN BTL</t>
  </si>
  <si>
    <t>PENJ PALLET</t>
  </si>
  <si>
    <t>PALLET</t>
  </si>
  <si>
    <t>PENJ SPS</t>
  </si>
  <si>
    <t>DPP</t>
  </si>
  <si>
    <t>PPN</t>
  </si>
  <si>
    <t>PENJ</t>
  </si>
  <si>
    <t>GALLON BOTOL</t>
  </si>
  <si>
    <t>TTL PENJUALAN</t>
  </si>
  <si>
    <t>TTL SALES</t>
  </si>
  <si>
    <t>COGS</t>
  </si>
  <si>
    <t>Discount TIV</t>
  </si>
  <si>
    <t>SELISIH</t>
  </si>
  <si>
    <t>Discount Dsitributor</t>
  </si>
  <si>
    <t>Discount Internal</t>
  </si>
  <si>
    <t>Discount CN</t>
  </si>
  <si>
    <t>Discount Cash Back</t>
  </si>
  <si>
    <t>summary penjualan harga depo = (qty*dpp depo (SO-1000 / 1.1)-penjualan gallon)</t>
  </si>
  <si>
    <t>AM/202202/00004</t>
  </si>
  <si>
    <t>AM/202202/00002</t>
  </si>
  <si>
    <t>AM/202202/00001</t>
  </si>
  <si>
    <t>Journal Manual (dibuat minus)</t>
  </si>
  <si>
    <t>E92+E93+E94+E95+E96+E97+(E98)</t>
  </si>
  <si>
    <t>E90 + E99</t>
  </si>
  <si>
    <t>Kode Produk</t>
  </si>
  <si>
    <t>Produk</t>
  </si>
  <si>
    <t>SO PASURUAN</t>
  </si>
  <si>
    <t>per Okt-18</t>
  </si>
  <si>
    <t>per Feb-19</t>
  </si>
  <si>
    <t>per Mar-19</t>
  </si>
  <si>
    <t>per Agst-20</t>
  </si>
  <si>
    <t>per Mar-21</t>
  </si>
  <si>
    <t>AQ.220ML 1X48</t>
  </si>
  <si>
    <t>134578R</t>
  </si>
  <si>
    <t>AQ.220ML LOCAL 1X48 REJECT</t>
  </si>
  <si>
    <t>134578P</t>
  </si>
  <si>
    <t>AQ.220ML LOCAL 1X1</t>
  </si>
  <si>
    <t>134578PR</t>
  </si>
  <si>
    <t>AQ.220ML LOCAL 1X1 PCS REJECT</t>
  </si>
  <si>
    <t>AQ.240ML 1X48</t>
  </si>
  <si>
    <t>74548R</t>
  </si>
  <si>
    <t>AQ.240ML 1X48 REJECT</t>
  </si>
  <si>
    <t>74548P</t>
  </si>
  <si>
    <t>AQ.240ML 1X1 PCS</t>
  </si>
  <si>
    <t>74556P</t>
  </si>
  <si>
    <t>AQ.330ML 1x1 PCS</t>
  </si>
  <si>
    <t>74556PR</t>
  </si>
  <si>
    <t>AQ.330ML 1X1 PCS REJECT</t>
  </si>
  <si>
    <t>AQ.HOKBEN 330 ML 1X24</t>
  </si>
  <si>
    <t>1251A</t>
  </si>
  <si>
    <t>AQ.330ML 1X24 R</t>
  </si>
  <si>
    <t>AQ.330ML 1X1</t>
  </si>
  <si>
    <t>12512P</t>
  </si>
  <si>
    <t>AQ.330 ML 1 X 24 PCS</t>
  </si>
  <si>
    <t xml:space="preserve">AQ.330ML LOCAL THEMED 1X24 </t>
  </si>
  <si>
    <t>AQ.330ML BOY 1X24</t>
  </si>
  <si>
    <t>113017R</t>
  </si>
  <si>
    <t>AQ.330ML BOY 1X24 REJECT</t>
  </si>
  <si>
    <t>113017P</t>
  </si>
  <si>
    <t>AQ.330ML BOY 1X1</t>
  </si>
  <si>
    <t>113017PR</t>
  </si>
  <si>
    <t>AQ.330ML BOY 1X1 PCS REJECT</t>
  </si>
  <si>
    <t>AQ.330ML GIRL 1X24</t>
  </si>
  <si>
    <t>113018R</t>
  </si>
  <si>
    <t>AQ.330ML GIRL 1X24 REJECT</t>
  </si>
  <si>
    <t>113018P</t>
  </si>
  <si>
    <t>AQ.330ML GIRL 1X1 / PCS</t>
  </si>
  <si>
    <t>113018PR</t>
  </si>
  <si>
    <t>AQ.330ML GIRL 1X1 / PCS REJECT</t>
  </si>
  <si>
    <t>AQ.380ML REFLECTIONS 1X12</t>
  </si>
  <si>
    <t>74598R</t>
  </si>
  <si>
    <t>AQ.380ML REFLECTIONS 1X12 REJECT</t>
  </si>
  <si>
    <t>74598P</t>
  </si>
  <si>
    <t>AQ.380ML REFLECTIONS 1X1 PCS</t>
  </si>
  <si>
    <t>74598PR</t>
  </si>
  <si>
    <t>AQ.380ML REFLECTIONS 1X1 PCS REJECT</t>
  </si>
  <si>
    <t>AQ. 380ML REFLECTION SG 1X12</t>
  </si>
  <si>
    <t>132527P</t>
  </si>
  <si>
    <t>AQ. 380ML REFLECTION SG 1X1</t>
  </si>
  <si>
    <t>AQ 380ML SPARKLING 1X12</t>
  </si>
  <si>
    <t>80333R</t>
  </si>
  <si>
    <t>AQ 380ML SPARKLING 1X12 REJECT</t>
  </si>
  <si>
    <t>80333P</t>
  </si>
  <si>
    <t>AQ 380ML SPARKLING 1X1</t>
  </si>
  <si>
    <t>80333PR</t>
  </si>
  <si>
    <t>AQ 380ML SPARKLING 1X1 REJECT</t>
  </si>
  <si>
    <t>AQ. 380ML SPARKLING SG 1X12</t>
  </si>
  <si>
    <t>133875P</t>
  </si>
  <si>
    <t>AQ. 380ML SPARKLING SG 1X1</t>
  </si>
  <si>
    <t>AQ.450ML 1X6</t>
  </si>
  <si>
    <t>AQ.450ML 1X24</t>
  </si>
  <si>
    <t>122408MP</t>
  </si>
  <si>
    <t>AQ.450ML 1X6 MULTIPACK</t>
  </si>
  <si>
    <t>122408P</t>
  </si>
  <si>
    <t>AQ.450ML 1X1 PCS</t>
  </si>
  <si>
    <t>122408PR</t>
  </si>
  <si>
    <t>AQ.450ML 1X1 PCS REJECT</t>
  </si>
  <si>
    <t xml:space="preserve"> AQ.450 ML KIDS Q1 1X24 </t>
  </si>
  <si>
    <t>74561R</t>
  </si>
  <si>
    <t>AQ.600ML 1X24 REJECT</t>
  </si>
  <si>
    <t>74561P</t>
  </si>
  <si>
    <t>AQ.600ML 1x1 PCS</t>
  </si>
  <si>
    <t>74561PR</t>
  </si>
  <si>
    <t>AQ.600ML 1x1 PCS REJECT</t>
  </si>
  <si>
    <t>74561MP</t>
  </si>
  <si>
    <t>AQ.600ML 1X6</t>
  </si>
  <si>
    <t>AQ.600 ML  1 X 24 PCS</t>
  </si>
  <si>
    <t>AQ.600 ML RESKA</t>
  </si>
  <si>
    <t>139188P</t>
  </si>
  <si>
    <t>AQ.600 ML RESKA 1X1</t>
  </si>
  <si>
    <t>AQUA CLICK N GO 750ML 1X6 WRAP PACK</t>
  </si>
  <si>
    <t>12814E</t>
  </si>
  <si>
    <t>AQ.750ML 1x4 MULTIPACK</t>
  </si>
  <si>
    <t>AQ 750 ML SPARKLING 1X6</t>
  </si>
  <si>
    <t>AQ 750 ML REFLECTION 1X6</t>
  </si>
  <si>
    <t>AQ.750ML 1X18</t>
  </si>
  <si>
    <t>81681R</t>
  </si>
  <si>
    <t>AQ.750ML 1X18 REJECT</t>
  </si>
  <si>
    <t>81681P</t>
  </si>
  <si>
    <t>AQ.750ML 1X1 PCS</t>
  </si>
  <si>
    <t>81681PR</t>
  </si>
  <si>
    <t>AQ.750ML 1X1 PCS REJECT</t>
  </si>
  <si>
    <t>81681MP</t>
  </si>
  <si>
    <t>74553MP</t>
  </si>
  <si>
    <t>AQ. 1500 ML 1X6 MP</t>
  </si>
  <si>
    <t>74553P</t>
  </si>
  <si>
    <t>AQ.1500ML 1x1 PCS</t>
  </si>
  <si>
    <t>74553PR</t>
  </si>
  <si>
    <t>AQ.1500ML 1X1 PCS REJECT</t>
  </si>
  <si>
    <t>CAAYA JASMINE 350 ML 1X12</t>
  </si>
  <si>
    <t>127210P</t>
  </si>
  <si>
    <t>CAAYA JASMINE 350 ML 1X1</t>
  </si>
  <si>
    <t>127210PR</t>
  </si>
  <si>
    <t>CAAYA JASMINE 350 ML 1X1 PCS REJECT</t>
  </si>
  <si>
    <t>CAAYA TOASTED RICE 350 ML 1X12</t>
  </si>
  <si>
    <t>130376P</t>
  </si>
  <si>
    <t>CAAYA TOASTED RICE 350 ML 1X1</t>
  </si>
  <si>
    <t>130376PR</t>
  </si>
  <si>
    <t>CAAYA TOASTED RICE 350 ML 1X1 PCS REJECT</t>
  </si>
  <si>
    <t>CAAYA VANILLA PANDAN 350 ML 1X12</t>
  </si>
  <si>
    <t>130377P</t>
  </si>
  <si>
    <t>CAAYA VANILLA PANDAN 350 ML 1X1</t>
  </si>
  <si>
    <t>130377PR</t>
  </si>
  <si>
    <t>CAAYA VANILLA PANDAN 350 ML 1X1 PCS REJECT</t>
  </si>
  <si>
    <t>MIZONE ACTIVE 500ML 1X12</t>
  </si>
  <si>
    <t>111998R</t>
  </si>
  <si>
    <t>MIZONE ACTIVE 500ML 1X12 REJECT</t>
  </si>
  <si>
    <t>111998P</t>
  </si>
  <si>
    <t>MIZONE ACTIVE 500ML 1X1</t>
  </si>
  <si>
    <t>111998PR</t>
  </si>
  <si>
    <t>MIZONE ACTIVE 1X1 REJECT</t>
  </si>
  <si>
    <t>111998SM</t>
  </si>
  <si>
    <t>MIZONE ACTIVE SUPERMAN 500ML 1X12</t>
  </si>
  <si>
    <t>111998SMP</t>
  </si>
  <si>
    <t>MIZONE ACTIVE SUPERMAN 500ML 1X1</t>
  </si>
  <si>
    <t>111998SP</t>
  </si>
  <si>
    <t>MIZONE ACTIVE SPIDERMAN 500ML 1X12</t>
  </si>
  <si>
    <t>111998SPP</t>
  </si>
  <si>
    <t>MIZONE ACTIVE SPIDERMAN 500ML 1X1</t>
  </si>
  <si>
    <t>MIZONE LECHY LEMON 500ML 1X12</t>
  </si>
  <si>
    <t>74567R</t>
  </si>
  <si>
    <t>MIZONE LECHY LEMON 500ML 1X12 REJECT</t>
  </si>
  <si>
    <t>74567P</t>
  </si>
  <si>
    <t>MIZONE LECHY LEMON 500ML 1X1</t>
  </si>
  <si>
    <t>74567PR</t>
  </si>
  <si>
    <t>MIZONE LECHY LEMON 500ML 1X1 REJECT</t>
  </si>
  <si>
    <t>74567SM</t>
  </si>
  <si>
    <t>MIZONE LL-SUPERMAN 500ML 1X12</t>
  </si>
  <si>
    <t>74567SMP</t>
  </si>
  <si>
    <t>MIZONE LL-SUPERMAN 500ML 1X1</t>
  </si>
  <si>
    <t>74567SP</t>
  </si>
  <si>
    <t>MIZONE LL-SPIDERMAN 500ML 1X12</t>
  </si>
  <si>
    <t>74567SPP</t>
  </si>
  <si>
    <t>MIZONE LL-SPIDERMAN 500ML 1X1</t>
  </si>
  <si>
    <t>74567SPR</t>
  </si>
  <si>
    <t>MIZONE LL-SPIDERMAN 500ML 1X1 REJECT</t>
  </si>
  <si>
    <t>74567YL</t>
  </si>
  <si>
    <t>MIZONE YUZU LEMON 500ml 1X12</t>
  </si>
  <si>
    <t>74567YLR</t>
  </si>
  <si>
    <t>MIZONE YUZU LEMON 500ml 1X12 REJECT</t>
  </si>
  <si>
    <t>74567YLP</t>
  </si>
  <si>
    <t>MIZONE YUZU LEMON 500ML 1X1</t>
  </si>
  <si>
    <t>124771P</t>
  </si>
  <si>
    <t>124771PR</t>
  </si>
  <si>
    <t>MIZONE YUZU LEMON 500ml 1X1 PCS REJECT</t>
  </si>
  <si>
    <t>MIZONE ORANGE LIME 500ML 1X12</t>
  </si>
  <si>
    <t>74568R</t>
  </si>
  <si>
    <t>MIZONE OL 1X12 REJECT</t>
  </si>
  <si>
    <t>74568P</t>
  </si>
  <si>
    <t>MIZONE ORANGE LIME 500ML 1X1</t>
  </si>
  <si>
    <t>74568SM</t>
  </si>
  <si>
    <t>MIZONE OL.SPIDERMAN 1X12</t>
  </si>
  <si>
    <t>74568SMP</t>
  </si>
  <si>
    <t>MIZONE OL SUPERMAN 500ML 1X1</t>
  </si>
  <si>
    <t>74568SP</t>
  </si>
  <si>
    <t>MIZONE OL-SPIDERMAN 500ML 1X12</t>
  </si>
  <si>
    <t>74568SPP</t>
  </si>
  <si>
    <t>MIZONE OL-SPIDERMAN 500ML 1X1</t>
  </si>
  <si>
    <t>74568PR</t>
  </si>
  <si>
    <t>MIZONE OL 1X1 REJECT</t>
  </si>
  <si>
    <t>MIZONE APPLE GUAVA 500ML 1X12</t>
  </si>
  <si>
    <t>74593R</t>
  </si>
  <si>
    <t>MIZONE APPLE GUAVA 500ML 1X12 REJECT</t>
  </si>
  <si>
    <t>74593P</t>
  </si>
  <si>
    <t>MIZONE APPLE GUAVA 500ML 1X1</t>
  </si>
  <si>
    <t>74593PR</t>
  </si>
  <si>
    <t>MIZONE AG 1X1 REJECT</t>
  </si>
  <si>
    <t>74593SM</t>
  </si>
  <si>
    <t>MIZONE AG-SUPERMAN 500ML 1X12</t>
  </si>
  <si>
    <t>74593SMP</t>
  </si>
  <si>
    <t>MIZONE AG SUPERMAN 500ML 1X1</t>
  </si>
  <si>
    <t>74593SP</t>
  </si>
  <si>
    <t>MIZONE AG SPIDERMAN 1X12</t>
  </si>
  <si>
    <t>74593SPP</t>
  </si>
  <si>
    <t>MIZONE AG SPIDERMAN 1X1</t>
  </si>
  <si>
    <t>MIZONE COCOPINA 500ML 1X12</t>
  </si>
  <si>
    <t>MIZONE ACTIVE 350ML 1X12</t>
  </si>
  <si>
    <t>137294P</t>
  </si>
  <si>
    <t>MIZONE ACTIVE 350ML PCS 1X1</t>
  </si>
  <si>
    <t>137295R</t>
  </si>
  <si>
    <t>MIZONE ACTIV LYCHEE LEMON 350ML 1X12 RJCT</t>
  </si>
  <si>
    <t>137295P</t>
  </si>
  <si>
    <t>MIZONE ACTIV LYCHEE LEMON 350ML 1X1 PCS</t>
  </si>
  <si>
    <t>137295PR</t>
  </si>
  <si>
    <t>MIZONE ACTIV LYCHEE LEMON 350ML PCS RJCT</t>
  </si>
  <si>
    <t>145141R</t>
  </si>
  <si>
    <t>MIZONE ACTIVE LYCHEE LEMON 500ML 1X12 REJECT</t>
  </si>
  <si>
    <t>MIZONE ACTIVE LYCHEE LEMON 500ML 1X1 PCS</t>
  </si>
  <si>
    <t>145141PR</t>
  </si>
  <si>
    <t>MIZONE ACTIVE LYCHEE LEMON 500ML 1X1 PCS REJECT</t>
  </si>
  <si>
    <t>MIZONE MOOD UP LONGAN COCONUT 500ML 1X12</t>
  </si>
  <si>
    <t>145142P</t>
  </si>
  <si>
    <t>MIZONE MOOD UP LONGAN COCONUT 500ML 1X1 PCS</t>
  </si>
  <si>
    <t>145143R</t>
  </si>
  <si>
    <t>MIZONE MOOD UP CRANBERRY 500ML 1X12 REJECT</t>
  </si>
  <si>
    <t>MIZONE MOOD UP CRANBERRY 500ML 1X1 PCS</t>
  </si>
  <si>
    <t>145143PR</t>
  </si>
  <si>
    <t>MIZONE MOOD UP CRANBERRY 500ML PCS REJECT</t>
  </si>
  <si>
    <t>145144R</t>
  </si>
  <si>
    <t>MIZONE BREAK FREE CHERRY BLOSSOM 500ML 1x12 REJECT</t>
  </si>
  <si>
    <t>MIZONE BREAK FREE CHERRY BLOSSOM 500ML 1x1 PCS</t>
  </si>
  <si>
    <t>145144PR</t>
  </si>
  <si>
    <t>MIZONE BREAK FREE CHERRY BLOSSOM 500ML PCS REJECT</t>
  </si>
  <si>
    <t>145679R</t>
  </si>
  <si>
    <t>MIZONE MOVE ON STARFRUIT 500ML 1X12 REJECT</t>
  </si>
  <si>
    <t>MIZONE MOVE ON STARFRUIT 500ML 1X1 PCS</t>
  </si>
  <si>
    <t>145679PR</t>
  </si>
  <si>
    <t>MIZONE MOVE ON STARFRUIT 500ML PCS REJECT</t>
  </si>
  <si>
    <t>MIZONE MOVE ON STARFRUIT HD 500ML 1X12</t>
  </si>
  <si>
    <t>MIZONE ACTIVE LYCHEE LEMON HD 500ML 1X12</t>
  </si>
  <si>
    <t>MIZONE BREAK FREE CHERRY BLOSSOM HD 500ML 1x12</t>
  </si>
  <si>
    <t>MIZONE MOOD UP CRANBERRY HD 500ML 1X12</t>
  </si>
  <si>
    <t>161138P</t>
  </si>
  <si>
    <t>MIZONE MOVE ON STARFRUIT HD 500ML HD</t>
  </si>
  <si>
    <t>161139P</t>
  </si>
  <si>
    <t>MIZONE ACTIVE LYCHEE LEMON HD 500ML HD</t>
  </si>
  <si>
    <t>161162P</t>
  </si>
  <si>
    <t>MIZONE BREAK FREE CHERRY BLOSSOM HD 500ML HD</t>
  </si>
  <si>
    <t>161163P</t>
  </si>
  <si>
    <t>MIZONE MOOD UP CRANBERRY HD 500ML HD</t>
  </si>
  <si>
    <t>FRES-IN CRISPY APPLE</t>
  </si>
  <si>
    <t>87436P</t>
  </si>
  <si>
    <t>FRES-IN CRISPY APPLE/PCS</t>
  </si>
  <si>
    <t>FRES-IN JC STRAWBERRY 500ML</t>
  </si>
  <si>
    <t>87625P</t>
  </si>
  <si>
    <t>FRES-IN JC STRAWBERRY 500ML 1X1</t>
  </si>
  <si>
    <t>FRES-IN STRAWBERRY 1x6</t>
  </si>
  <si>
    <t>LEVITE ORANGE 350ML 1X12</t>
  </si>
  <si>
    <t>26000R</t>
  </si>
  <si>
    <t>LEVITE ORANGE 350ML 1X12 REJECT</t>
  </si>
  <si>
    <t>26000P</t>
  </si>
  <si>
    <t>LEVITE ORANGE 350ML 1X1</t>
  </si>
  <si>
    <t>26000PR</t>
  </si>
  <si>
    <t>LEVITE ORANGE 350ML 1X1 REJECT</t>
  </si>
  <si>
    <t>LEVITE ORANGE 350ML 1X6</t>
  </si>
  <si>
    <t>LEVITE JAMBU BIJI 350ML 1X12</t>
  </si>
  <si>
    <t>26001R</t>
  </si>
  <si>
    <t>LEVITE JAMBU BIJI 350ML 1X12 REJECT</t>
  </si>
  <si>
    <t>26001P</t>
  </si>
  <si>
    <t>LEVITE JAMBU BIJI 350ML 1X1</t>
  </si>
  <si>
    <t>26001PR</t>
  </si>
  <si>
    <t>LEVITE JAMBU BIJI 350ML 1X1 PCS REJECT</t>
  </si>
  <si>
    <t>LEVITE JAMBU BIJI 350ML 1X6</t>
  </si>
  <si>
    <t>LEVITE COMBO 350ML 1X12</t>
  </si>
  <si>
    <t>LEVITE COMBO 350ML 1X6</t>
  </si>
  <si>
    <t>LEVITE SIRSAK 350ML 1X12</t>
  </si>
  <si>
    <t>26004R</t>
  </si>
  <si>
    <t>LEVITE SIRSAK 350ML 1X12 REJECT</t>
  </si>
  <si>
    <t>26004P</t>
  </si>
  <si>
    <t>LEVITE SIRSAK 350ML 1X1</t>
  </si>
  <si>
    <t>26004PR</t>
  </si>
  <si>
    <t>LEVITE SIRSAK 350ML 1X1 REJECT</t>
  </si>
  <si>
    <t>LEVITE SIRSAK 350ML 1X6</t>
  </si>
  <si>
    <t>LEVITE ANGGUR HIJAU 1X6</t>
  </si>
  <si>
    <t>LEVITE ANGGUR HIJAU 1X12</t>
  </si>
  <si>
    <t>26012R</t>
  </si>
  <si>
    <t>LEVITE ANGGUR HIJAU 1X12 REJECT</t>
  </si>
  <si>
    <t>26012P</t>
  </si>
  <si>
    <t>LEVITE ANGGUR HIJAU 1X1 PCS</t>
  </si>
  <si>
    <t>26012PR</t>
  </si>
  <si>
    <t>LEVITE ANGGUR HIJAU 1X1 REJECT</t>
  </si>
  <si>
    <t>LEVITE LEMON CUCUMBER MINT 350ml 1X12</t>
  </si>
  <si>
    <t>142193R</t>
  </si>
  <si>
    <t>LEVITE LEMON CUCUMBER MINT 350ml 1X12 REJECT</t>
  </si>
  <si>
    <t>142193p</t>
  </si>
  <si>
    <t>LEVITE LEMON CUCUMBER MINT 350ml 1X1</t>
  </si>
  <si>
    <t>142193PR</t>
  </si>
  <si>
    <t>LEVITE LEMON CUCUMBER MINT 350ml 1X1 PCS REJECT</t>
  </si>
  <si>
    <t>LEVITE LYCEE CITRUS MINT 350ml 1X12</t>
  </si>
  <si>
    <t>142194R</t>
  </si>
  <si>
    <t>LEVITE LYCEE CITRUS MINT 350ml 1X12 REJECT</t>
  </si>
  <si>
    <t>142194P</t>
  </si>
  <si>
    <t>LEVITE LYCEE CITRUS MINT 350ml 1X1</t>
  </si>
  <si>
    <t>142194PR</t>
  </si>
  <si>
    <t>LEVITE LYCEE CITRUS MINT 350ml 1X1 PCS REJECT</t>
  </si>
  <si>
    <t>LEVITE WILDBERRIES LIME MINT 350ml 1X12</t>
  </si>
  <si>
    <t>142196R</t>
  </si>
  <si>
    <t>LEVITE WILDBERRIES LIME MINT 350ml 1X12 REJECT</t>
  </si>
  <si>
    <t>142196P</t>
  </si>
  <si>
    <t>LEVITE WILDBERRIES LIME MINT 350ml 1X1</t>
  </si>
  <si>
    <t>142196PR</t>
  </si>
  <si>
    <t>LEVITE WILDBERRIES LIME MINT 350ml 1X1 PCS REJECT</t>
  </si>
  <si>
    <t>VT.220ML LOCAL 1X42</t>
  </si>
  <si>
    <t>148136R</t>
  </si>
  <si>
    <t>VT.220ML LOCAL 1X42 REJECT</t>
  </si>
  <si>
    <t>148136P</t>
  </si>
  <si>
    <t>96430P</t>
  </si>
  <si>
    <t>VIT.220 ML 1X1</t>
  </si>
  <si>
    <t>96430PR</t>
  </si>
  <si>
    <t>VIT.220 ML 1X1 PCS REJECT</t>
  </si>
  <si>
    <t>173022P</t>
  </si>
  <si>
    <t>VT.200ML LOCAL PCS</t>
  </si>
  <si>
    <t>173022PR</t>
  </si>
  <si>
    <t>VT.200ML LOCAL PCS REJECT</t>
  </si>
  <si>
    <t>VIT.220ML 1X48</t>
  </si>
  <si>
    <t>VIT.220 ML 1X48</t>
  </si>
  <si>
    <t>96430R</t>
  </si>
  <si>
    <t>VIT.220 ML 1X48 REJECT</t>
  </si>
  <si>
    <t>VIT.240ML 1X48</t>
  </si>
  <si>
    <t>74554R</t>
  </si>
  <si>
    <t>VIT.240ML 1X48/REJECT</t>
  </si>
  <si>
    <t>74554P</t>
  </si>
  <si>
    <t>VIT.240ML 1X1 PCS</t>
  </si>
  <si>
    <t>74554PR</t>
  </si>
  <si>
    <t>VIT.240ML 1X1 PCS REJECT</t>
  </si>
  <si>
    <t>VIT.330ML 1X24</t>
  </si>
  <si>
    <t>112839P</t>
  </si>
  <si>
    <t>VIT.330ML 1X1 PCS</t>
  </si>
  <si>
    <t>VIT.330ML 1X 1 PCS REJECT</t>
  </si>
  <si>
    <t>VIT.550 ML 1X24</t>
  </si>
  <si>
    <t>VIT.550 ML 1X1 PCS</t>
  </si>
  <si>
    <t>157095PR</t>
  </si>
  <si>
    <t>VIT.600ML 1X24</t>
  </si>
  <si>
    <t>74566P</t>
  </si>
  <si>
    <t>VIT.600ML 1X1/PCS</t>
  </si>
  <si>
    <t>VIT.600ML 1X1 REJECT</t>
  </si>
  <si>
    <t>VIT.1500ML 1X12</t>
  </si>
  <si>
    <t>74565r</t>
  </si>
  <si>
    <t>VIT.1500ML 1X12 REJECT</t>
  </si>
  <si>
    <t>VIT.1500ML 1x1 PCS</t>
  </si>
  <si>
    <t>74565PR</t>
  </si>
  <si>
    <t>VIT.1500ML 1X1 REJECT</t>
  </si>
  <si>
    <t>74565P-R</t>
  </si>
  <si>
    <t>VT.1500ML 1x12/PCS-RIJEK</t>
  </si>
  <si>
    <t>1011A</t>
  </si>
  <si>
    <t>AQ.5GLN ISI R</t>
  </si>
  <si>
    <t>1011B</t>
  </si>
  <si>
    <t>AQ.5GLN BTL R</t>
  </si>
  <si>
    <t>74560R</t>
  </si>
  <si>
    <t>VT.5GLN ISI REJECT</t>
  </si>
  <si>
    <t>2011B</t>
  </si>
  <si>
    <t>VT.5GLN BTL R</t>
  </si>
  <si>
    <t>AQ.380 ML KRAT/PALET</t>
  </si>
  <si>
    <t>VT. 1000 ML 1X12</t>
  </si>
  <si>
    <t>PALLET KAYU</t>
  </si>
  <si>
    <t>PALLET LOSCAM</t>
  </si>
  <si>
    <t>TRIPLEK/TRAY</t>
  </si>
  <si>
    <t>9002R</t>
  </si>
  <si>
    <t>TRIPLEK/TRAY RIJECT</t>
  </si>
  <si>
    <t>JUG RACK</t>
  </si>
  <si>
    <t>POMPA GALON</t>
  </si>
  <si>
    <t>JAMINAN DISPENSER</t>
  </si>
  <si>
    <t>AQ.HC STAN/SEWA</t>
  </si>
  <si>
    <t>PORTABLE</t>
  </si>
  <si>
    <t>AQ.HC PRIM/SEWA</t>
  </si>
  <si>
    <t>AQ.HC LIN/SEWA</t>
  </si>
  <si>
    <t>AQ.HC PRIMA LINEA/SEWA</t>
  </si>
  <si>
    <t>AQ.GUCI BIRU</t>
  </si>
  <si>
    <t>AQ.COOLBOX 35 LITER</t>
  </si>
  <si>
    <t>AQ.PARASOL BESAR</t>
  </si>
  <si>
    <t>COOLBOX MIZONE</t>
  </si>
  <si>
    <t>VT.GUCI BIRU</t>
  </si>
  <si>
    <t>VT.COOLBOX 18 LITER</t>
  </si>
  <si>
    <t>RACK ANIMASI</t>
  </si>
  <si>
    <t>CHILLER/SHOWCASE AQUA  FV 100</t>
  </si>
  <si>
    <t>CHILLER/SHOWCASE AQUA  FV 200</t>
  </si>
  <si>
    <t>CHILLER FV MIZONE TANPA RODA</t>
  </si>
  <si>
    <t>Chiller Polytron SCN 183</t>
  </si>
  <si>
    <t>DISPENSER MERK LAIN</t>
  </si>
  <si>
    <t>Tas Mizone</t>
  </si>
  <si>
    <t>KARTON LAYER 240 ML/KARTO</t>
  </si>
  <si>
    <t>AQ.KRTN 600 ML 1X1</t>
  </si>
  <si>
    <t>AQ.KARTON 330 1X1</t>
  </si>
  <si>
    <t>AQ.KRTN 240 ML 1X1</t>
  </si>
  <si>
    <t>VIT KRTN 1500 ML 1X1</t>
  </si>
  <si>
    <t>VIT KARTON 600 ML 1X1</t>
  </si>
  <si>
    <t>VIT KARTON 330 ML 1X1</t>
  </si>
  <si>
    <t>VIT KRTN 240 ML 1X1</t>
  </si>
  <si>
    <t>Mizone Karton LL/500ml 1x12</t>
  </si>
  <si>
    <t>HORISONTAL BANNER AQUA</t>
  </si>
  <si>
    <t>HORISONTAL BANNER VIT</t>
  </si>
  <si>
    <t>GELAS VIT</t>
  </si>
  <si>
    <t>Chiller FV 100 Mizone</t>
  </si>
  <si>
    <t>MUG MIZONE</t>
  </si>
  <si>
    <t>CHILLER FV 280 MIZONE</t>
  </si>
  <si>
    <t>KARTON VT 220 ML 1X1</t>
  </si>
  <si>
    <t>145143KR</t>
  </si>
  <si>
    <t>KARTON MZ MOOD UP CRANBERRY 500ML 1X1</t>
  </si>
  <si>
    <t>145679KR</t>
  </si>
  <si>
    <t>KARTON MZ MOVE ON STARFRUIT 500ML 1X1</t>
  </si>
  <si>
    <t>157095KR</t>
  </si>
  <si>
    <t>KARTON VT.550 ML 1X1</t>
  </si>
  <si>
    <t>3311H</t>
  </si>
  <si>
    <t>CHILLER  AQUA FV 280 / R</t>
  </si>
  <si>
    <t>74569P</t>
  </si>
  <si>
    <t>MIZONE PF/PCS</t>
  </si>
  <si>
    <t>81681KR</t>
  </si>
  <si>
    <t>KARTON AQ.750ML 1X1</t>
  </si>
  <si>
    <t>P9904</t>
  </si>
  <si>
    <t>CHILLER MIZONE FV100</t>
  </si>
  <si>
    <t>P9906</t>
  </si>
  <si>
    <t>CHILLER MIZONE FV280</t>
  </si>
  <si>
    <t>P9910</t>
  </si>
  <si>
    <t>CHILLER MIZONE S240SC</t>
  </si>
  <si>
    <t>P9911</t>
  </si>
  <si>
    <t>CHILLER AQUA S240SC</t>
  </si>
  <si>
    <t>P9912</t>
  </si>
  <si>
    <t>CHILLER AQUA FV1000</t>
  </si>
  <si>
    <t>P9914</t>
  </si>
  <si>
    <t>CHILLER S880 SLIM DOUBLE DOOR</t>
  </si>
  <si>
    <t>S5523</t>
  </si>
  <si>
    <t>TENDA AQUA</t>
  </si>
  <si>
    <t>S5525</t>
  </si>
  <si>
    <t>TENDA MIZONE</t>
  </si>
  <si>
    <t>KIT AQUA+JAMBOT</t>
  </si>
  <si>
    <t>Berat/ Kg</t>
  </si>
  <si>
    <t>PAS</t>
  </si>
  <si>
    <t>HPP LAMA</t>
  </si>
  <si>
    <t>HPP PABRIK</t>
  </si>
  <si>
    <t>Apr-Sept 2018</t>
  </si>
  <si>
    <t>per Ags-20</t>
  </si>
  <si>
    <t>220ML AQUA LOCAL 1X48</t>
  </si>
  <si>
    <t>330ML AQUA LOCAL 1X24</t>
  </si>
  <si>
    <t>AQ.330ML 1X1 PCS</t>
  </si>
  <si>
    <t>AQ.330ML LOCAL THEMED 1X24</t>
  </si>
  <si>
    <t>AQ.380 REFLECTIONS 1X12 REJECT</t>
  </si>
  <si>
    <t>AQ.380 REFLECTIONS 1X1 PCS</t>
  </si>
  <si>
    <t>AQ.380 REFLECTIONS PCS REJECT</t>
  </si>
  <si>
    <t>AQ 380ML SPARKLING PCS REJECT</t>
  </si>
  <si>
    <t>380ML AQUA REFLECTIONS SG 1X12</t>
  </si>
  <si>
    <t>380ML AQUA SPARKLING SG 1X12</t>
  </si>
  <si>
    <t>450ML AQUA KIDS Q2 1X24</t>
  </si>
  <si>
    <t>122408R</t>
  </si>
  <si>
    <t>AQ.450ML 1X24 REJECT</t>
  </si>
  <si>
    <t>AQ.450 ML KIDS Q1 1X24</t>
  </si>
  <si>
    <t>600ML AQUA LOCAL 1X24</t>
  </si>
  <si>
    <t>AQ.600ML 1X1 PCS</t>
  </si>
  <si>
    <t>AQ.600ML 1X1 PCS REJECT</t>
  </si>
  <si>
    <t>AQ.750ML 1X4 MULTIPACK</t>
  </si>
  <si>
    <t>750ML AQUA LOCAL 1X18</t>
  </si>
  <si>
    <t>1500ML AQUA LOCAL 1X12</t>
  </si>
  <si>
    <t>AQ.1500ML 1X1 PCS</t>
  </si>
  <si>
    <t>350ML CAAYA JASMINE 1X12</t>
  </si>
  <si>
    <t>350ML CAAYA TOASTED RICE 1X12</t>
  </si>
  <si>
    <t>350ML CAAYA VANILLA PANDAN 1X12</t>
  </si>
  <si>
    <t>500ML MIZONE ACTIV' 1X12</t>
  </si>
  <si>
    <t>500ML MIZONE LYCHEE LEMON 1X12</t>
  </si>
  <si>
    <t>500ML MIZONE YUZU LEMON 1X12</t>
  </si>
  <si>
    <t>MIZONE YUZU LEMON 500ML 1X12</t>
  </si>
  <si>
    <t>MIZONE YUZU LEMON 500ML 1X12 REJECT</t>
  </si>
  <si>
    <t>MIZONE YUZU LEMON 500ML 1X1 PCS REJECT</t>
  </si>
  <si>
    <t>500ML MIZONE ORANGE LIME 1X12</t>
  </si>
  <si>
    <t>500ML MIZONE APPLE GUAVA 1X12</t>
  </si>
  <si>
    <t>MIZONE BREAK FREE CHERRY BLOSSOM 500ML 1X12</t>
  </si>
  <si>
    <t>MIZONE BREAK FREE CHERRY BLOSSOM 500ML 1X1 PCS</t>
  </si>
  <si>
    <t>FRES-IN STRAWBERRY 1X6</t>
  </si>
  <si>
    <t>350ML LEVITE LEMON CUCUMBER 1X12</t>
  </si>
  <si>
    <t>350ML LEVITE LEMON CUCUMBER MINT 1X12</t>
  </si>
  <si>
    <t>LEVITE LEMON CUCUMBER MINT 350ML 1X12</t>
  </si>
  <si>
    <t>LEVITE LEMON CUCUMBER MINT 350ML 1X1</t>
  </si>
  <si>
    <t>LEVITE LEMON CUCUMBER MINT 350ML 1X1 PCS REJECT</t>
  </si>
  <si>
    <t>LEVITE LYCEE CITRUS MINT 350ML 1X12</t>
  </si>
  <si>
    <t>LEVITE LYCEE CITRUS MINT 350ML 1X1</t>
  </si>
  <si>
    <t>LEVITE LYCEE CITRUS MINT 350ML 1X1 PCS REJECT</t>
  </si>
  <si>
    <t>350ML LEVITE WILDBERRIES LIME 1X12</t>
  </si>
  <si>
    <t>350ML LEVITE WILDBERRIES LIME MINT 1X12</t>
  </si>
  <si>
    <t>LEVITE WILDBERRIES LIME MINT 350ML 1X12</t>
  </si>
  <si>
    <t>LEVITE WILDBERRIES LIME MINT 350ML 1X1</t>
  </si>
  <si>
    <t>LEVITE WILDBERRIES LIME MINT 350ML 1X1 PCS REJECT</t>
  </si>
  <si>
    <t>VT.220ML LOCAL 1X1</t>
  </si>
  <si>
    <t>VT.200ML LOCAL 1X1</t>
  </si>
  <si>
    <t>VT.220ML 1X48</t>
  </si>
  <si>
    <t>220ML JAVA VIT LOCAL 1X48</t>
  </si>
  <si>
    <t>330ML VIT LOCAL 1X24</t>
  </si>
  <si>
    <t>VT.600ML 1X24</t>
  </si>
  <si>
    <t>600ML VIT LOCAL 1X24</t>
  </si>
  <si>
    <t>1500ML VIT LOCAL 1X12</t>
  </si>
  <si>
    <t>VIT.1500ML 1X1 PCS</t>
  </si>
  <si>
    <t/>
  </si>
  <si>
    <t>AQ.5GLN ISI</t>
  </si>
  <si>
    <t>5 GALLON AQUA LOCAL</t>
  </si>
  <si>
    <t>AQ.5GLN BTL</t>
  </si>
  <si>
    <t>EMPTY BOTTLE AQUA 5 GALLON</t>
  </si>
  <si>
    <t>5 GALLON VIT LOCAL</t>
  </si>
  <si>
    <t>VT.5GLN BTL</t>
  </si>
  <si>
    <t>EMPTY BOTTLE VIT 5 GALLON</t>
  </si>
  <si>
    <t>PALLET RENT DOUBLE FACE</t>
  </si>
  <si>
    <t>CHILLER POLYTRON SCN 183</t>
  </si>
  <si>
    <t>TAS MIZONE</t>
  </si>
  <si>
    <t>MIZONE KARTON LL/500ML 1X12</t>
  </si>
  <si>
    <t>CHILLER FV 100 MIZONE</t>
  </si>
  <si>
    <t>Productions</t>
  </si>
  <si>
    <t>14. Laporan Penjualan</t>
  </si>
  <si>
    <t xml:space="preserve">      14.1 Laporan Penjulan Summary</t>
  </si>
  <si>
    <t xml:space="preserve">      14.1 Laporan Penjulan Detail</t>
  </si>
  <si>
    <t>DONE</t>
  </si>
  <si>
    <t>Deskripsi</t>
  </si>
  <si>
    <t>Total</t>
  </si>
  <si>
    <t>PENDAPATAN BUNGA</t>
  </si>
  <si>
    <t>PENJUALAN BARANG BEKAS/SISA BA</t>
  </si>
  <si>
    <t>BEBAN BUNGA</t>
  </si>
  <si>
    <t>Total Penerimaan Kas</t>
  </si>
  <si>
    <t>HUTANG DAGANG TAC</t>
  </si>
  <si>
    <t>PENGIRIMAN (EKSPEDISI)</t>
  </si>
  <si>
    <t>HUTANG GAJI</t>
  </si>
  <si>
    <t>BIAYA PAJAK</t>
  </si>
  <si>
    <t>PEM. KEND. AKIBAT KECELAKAAN</t>
  </si>
  <si>
    <t>JASA PEMELIHARAAN INVENTARIS</t>
  </si>
  <si>
    <t>SEWA GEDUNG</t>
  </si>
  <si>
    <t>KONSULTAN, AKUNTAN &amp; NOTARIS</t>
  </si>
  <si>
    <t>KEAMANAN DAN KEBERSIHAN</t>
  </si>
  <si>
    <t>LAIN-LAIN</t>
  </si>
  <si>
    <t>BENGKEL</t>
  </si>
  <si>
    <t>Total Pengeluaran Kas</t>
  </si>
  <si>
    <t>HUTANG INSENTIVE</t>
  </si>
  <si>
    <t>HUTANG ONGKOS ANGKUT</t>
  </si>
  <si>
    <t>TITIPAN HO</t>
  </si>
  <si>
    <t>Titipan Pelanggan Ke Rekening PT</t>
  </si>
  <si>
    <t>BANK PUSAT FP 2020</t>
  </si>
  <si>
    <t>Bank Pusat LP</t>
  </si>
  <si>
    <t>Total Pengeluaran Kas (Non L&amp;R)</t>
  </si>
  <si>
    <t>Penjulan-(Pot TIV+Pot Dist+Pot Internal)</t>
  </si>
  <si>
    <t>Penagihan dari akun Piutang (CR)</t>
  </si>
  <si>
    <t>Pembayaran piutang FU. Pak Makhmud</t>
  </si>
  <si>
    <t>harusnya (+)</t>
  </si>
  <si>
    <t>Bukti Kas Masuk</t>
  </si>
  <si>
    <t>Jenis</t>
  </si>
  <si>
    <t>Kas Kecil</t>
  </si>
  <si>
    <t>Giro</t>
  </si>
  <si>
    <t>No Bukti</t>
  </si>
  <si>
    <t>No Reff</t>
  </si>
  <si>
    <t>555-0010062</t>
  </si>
  <si>
    <t>Pembayaran piutang Sampoerna</t>
  </si>
  <si>
    <t>KM/22C/0056</t>
  </si>
  <si>
    <t>5 Maret 2022</t>
  </si>
  <si>
    <t>555-0010054</t>
  </si>
  <si>
    <t xml:space="preserve">Titipan piutang GG </t>
  </si>
  <si>
    <t>KK/22C/0012</t>
  </si>
  <si>
    <t>Gaji Tukang minggu ke 1</t>
  </si>
  <si>
    <t>Gaji Pembantu tukang minggu ke 1</t>
  </si>
  <si>
    <t>Biaya Tukang</t>
  </si>
  <si>
    <t>Bukti Kas Keluar</t>
  </si>
  <si>
    <t xml:space="preserve">   Kas Besar</t>
  </si>
  <si>
    <r>
      <t xml:space="preserve"> </t>
    </r>
    <r>
      <rPr>
        <b/>
        <sz val="11"/>
        <color theme="1"/>
        <rFont val="Calibri"/>
        <family val="2"/>
        <scheme val="minor"/>
      </rPr>
      <t>˅</t>
    </r>
    <r>
      <rPr>
        <sz val="11"/>
        <color theme="1"/>
        <rFont val="Calibri"/>
        <family val="2"/>
        <scheme val="minor"/>
      </rPr>
      <t xml:space="preserve">       Giro</t>
    </r>
  </si>
  <si>
    <r>
      <rPr>
        <b/>
        <sz val="11"/>
        <color theme="1"/>
        <rFont val="Calibri"/>
        <family val="2"/>
        <scheme val="minor"/>
      </rPr>
      <t>˅</t>
    </r>
    <r>
      <rPr>
        <sz val="11"/>
        <color theme="1"/>
        <rFont val="Calibri"/>
        <family val="2"/>
        <scheme val="minor"/>
      </rPr>
      <t xml:space="preserve">     Kas Besar</t>
    </r>
  </si>
  <si>
    <t>Saldo Awal</t>
  </si>
  <si>
    <t>-</t>
  </si>
  <si>
    <t>Penerimaan Hari Ini</t>
  </si>
  <si>
    <t>Penerimaan S/D Hari Ini</t>
  </si>
  <si>
    <t>Saldo Awal + Penerimaan</t>
  </si>
  <si>
    <t>Pengeluaran Hari Ini</t>
  </si>
  <si>
    <t>Pengeluaran S/D Hari Ini</t>
  </si>
  <si>
    <t>Saldo Akhir Setelah Dikurangi BY</t>
  </si>
  <si>
    <t>Terima dari Kas Besar</t>
  </si>
  <si>
    <t>KM/22C/0054</t>
  </si>
  <si>
    <t>BCA-00112223</t>
  </si>
  <si>
    <t>KK/22C/0011</t>
  </si>
  <si>
    <t>Transfer Ke Kas Kecil</t>
  </si>
  <si>
    <t>Biaya Operasional</t>
  </si>
  <si>
    <t>Biaya OPS</t>
  </si>
  <si>
    <t>Tanggal 5 Maret 2022</t>
  </si>
  <si>
    <t>Periode : 5 Maret 2022 - 6 Maret 2022</t>
  </si>
  <si>
    <t>( - )</t>
  </si>
  <si>
    <t>( + )</t>
  </si>
  <si>
    <t>Tanggal 6 Maret 2022</t>
  </si>
  <si>
    <t>Design</t>
  </si>
  <si>
    <t>On Progress</t>
  </si>
  <si>
    <t>User /PiC</t>
  </si>
  <si>
    <t>ZUHDI - D014</t>
  </si>
  <si>
    <t>TANGGAL</t>
  </si>
  <si>
    <t>PARKIR</t>
  </si>
  <si>
    <t>BONGKARAN DC ALFA 01 NOVEMBER 2021</t>
  </si>
  <si>
    <t>BY ADM BANK PLN</t>
  </si>
  <si>
    <t xml:space="preserve">BY ADM BANK ALYASINI </t>
  </si>
  <si>
    <t>BY EMBALASI</t>
  </si>
  <si>
    <t>BY POTONGAN RETUR MIDI AGUSTUS 2021</t>
  </si>
  <si>
    <t>AIR MINUM DEPO 6 GALON</t>
  </si>
  <si>
    <t>ETOL</t>
  </si>
  <si>
    <t>LPG FORKLIFT</t>
  </si>
  <si>
    <t>BBM TGL 11-17 OKT</t>
  </si>
  <si>
    <t>TAUFIQ - M008</t>
  </si>
  <si>
    <t>KANTOR - R009</t>
  </si>
  <si>
    <t>SLAMET - DR06</t>
  </si>
  <si>
    <t>ZAINUL - G005</t>
  </si>
  <si>
    <t>ABDILAH - DR24</t>
  </si>
  <si>
    <t>MOH ISMAIL - D013</t>
  </si>
  <si>
    <t>Rekapitulasi Biaya Periode November 2022</t>
  </si>
  <si>
    <t>Nominal</t>
  </si>
  <si>
    <t>Pic / User</t>
  </si>
  <si>
    <t>DEPO PASURUAN NOVEMBER 2021</t>
  </si>
  <si>
    <t>Crit</t>
  </si>
  <si>
    <t>Saldo</t>
  </si>
  <si>
    <t>Saldo Akhir</t>
  </si>
  <si>
    <t>D/K</t>
  </si>
  <si>
    <t>Kas</t>
  </si>
  <si>
    <t>4609901010123456 REKENING CIMB BP023 DEP SET PEN 29-31 OKTOBER 2021</t>
  </si>
  <si>
    <t>Itr</t>
  </si>
  <si>
    <t xml:space="preserve">TARIKAN KANTOR PUSAT </t>
  </si>
  <si>
    <t>4609901010123456 REKENING CIMB BP023 DEP SET PEN 01 NOVEMBER  2021</t>
  </si>
  <si>
    <t>4609901010123456 REKENING CIMB BP023 DEP SET PEN 02 NOVEMBER  2021</t>
  </si>
  <si>
    <t>4609901010123456 REKENING CIMB BP023 DEP SET PEN 03 NOVEMBER  2021</t>
  </si>
  <si>
    <t>4609901010123456 REKENING CIMB BP023 DEP SET PEN 04 NOVEMBER  2021</t>
  </si>
  <si>
    <t xml:space="preserve">4609901010123464 JLO PT                 Air vit tol bang                        9999999999972340              ATP       </t>
  </si>
  <si>
    <t>4609901010123472 AL YASIN GROUP SKN     CENAIDJA/AP. NUSANTARA RITEL MDR PT     AM BANGIL555-3138945</t>
  </si>
  <si>
    <t>4609901010123472 AL YASIN GROUP SKN     CENAIDJA/AP. NUSANTARA RITEL MDR PT     AM GRATI40860</t>
  </si>
  <si>
    <t>BANK STATEMENT CIMB VA - 110201A</t>
  </si>
  <si>
    <t>Laporan Kas Harian</t>
  </si>
  <si>
    <t>LAPORAN KAS BESAR UNTUK JURNAL</t>
  </si>
  <si>
    <t>NO. VOUCHER</t>
  </si>
  <si>
    <t>NO. AKUN</t>
  </si>
  <si>
    <t>PC/ACC</t>
  </si>
  <si>
    <t>DESKRIPSI</t>
  </si>
  <si>
    <t>SALDO</t>
  </si>
  <si>
    <t>TRN TYPE</t>
  </si>
  <si>
    <t>110101 - 99999999    KAS BESAR - UMUM</t>
  </si>
  <si>
    <t>130121</t>
  </si>
  <si>
    <t>99999999</t>
  </si>
  <si>
    <t>SET HUSEN</t>
  </si>
  <si>
    <t>DMSDocCashTempIn</t>
  </si>
  <si>
    <t>SET P NUR</t>
  </si>
  <si>
    <t>130120</t>
  </si>
  <si>
    <t>SET PIUTANG</t>
  </si>
  <si>
    <t>SET ZUHDI</t>
  </si>
  <si>
    <t>SET LUTFI</t>
  </si>
  <si>
    <t>KURANG SET LUTFI</t>
  </si>
  <si>
    <t>SET HERI</t>
  </si>
  <si>
    <t>SET JOKO</t>
  </si>
  <si>
    <t>SET IWAN</t>
  </si>
  <si>
    <t>SET BOEDIO</t>
  </si>
  <si>
    <t>SET ZAHRO</t>
  </si>
  <si>
    <t>SET ZAINUL</t>
  </si>
  <si>
    <t>SET SUFAAT</t>
  </si>
  <si>
    <t>SET KHOIRON</t>
  </si>
  <si>
    <t>SET ROHMAN</t>
  </si>
  <si>
    <t>SET SALAFI</t>
  </si>
  <si>
    <t>SET SOHIB</t>
  </si>
  <si>
    <t>SET SLAMET</t>
  </si>
  <si>
    <t>SET MOH ISMAIL</t>
  </si>
  <si>
    <t>SET BUDI</t>
  </si>
  <si>
    <t>SET NUR</t>
  </si>
  <si>
    <t>SET MEI</t>
  </si>
  <si>
    <t>SET TAUFIQ</t>
  </si>
  <si>
    <t>SET ATOK</t>
  </si>
  <si>
    <t>SET SUBHAN</t>
  </si>
  <si>
    <t>SET HARTONO</t>
  </si>
  <si>
    <t>555-0010069</t>
  </si>
  <si>
    <t>SET KANTOR</t>
  </si>
  <si>
    <t>SET DAYAT</t>
  </si>
  <si>
    <t>KURANG SET DAYAT</t>
  </si>
  <si>
    <t>SET YULIANTO</t>
  </si>
  <si>
    <t>SET SEJATI</t>
  </si>
  <si>
    <t>SET ASAD</t>
  </si>
  <si>
    <t>SET IMRON</t>
  </si>
  <si>
    <t>SET KARIM</t>
  </si>
  <si>
    <t>SET LUKMAN</t>
  </si>
  <si>
    <t>PIUT BY ADM</t>
  </si>
  <si>
    <t>PIUT RETUR MIDI</t>
  </si>
  <si>
    <t>PIUT EMBALASI</t>
  </si>
  <si>
    <t>SET AIR MINUM DEPO</t>
  </si>
  <si>
    <t>SET USMAN</t>
  </si>
  <si>
    <t>KURANG SET MEI</t>
  </si>
  <si>
    <t>PIUT GLOBAL</t>
  </si>
  <si>
    <t>KURANG SET ZAINUL</t>
  </si>
  <si>
    <t>SET SUPAAT</t>
  </si>
  <si>
    <t>SET MUNIR</t>
  </si>
  <si>
    <t>SET NUR S</t>
  </si>
  <si>
    <t>SET ASAT</t>
  </si>
  <si>
    <t>SET ARIP</t>
  </si>
  <si>
    <t>KURANG SET ATOK</t>
  </si>
  <si>
    <t>SET JOKO S</t>
  </si>
  <si>
    <t>SET KHAYYI</t>
  </si>
  <si>
    <t>SET BUDIO</t>
  </si>
  <si>
    <t>SET SADULLOH</t>
  </si>
  <si>
    <t>KURANG SET P NUR</t>
  </si>
  <si>
    <t>SET EKO</t>
  </si>
  <si>
    <t>SET ADI</t>
  </si>
  <si>
    <t>SET DEWI</t>
  </si>
  <si>
    <t>SET SANTOSO</t>
  </si>
  <si>
    <t>555-0010075</t>
  </si>
  <si>
    <t>KURANG SET ZUHDI</t>
  </si>
  <si>
    <t>SET B BELA/GANIF</t>
  </si>
  <si>
    <t>SET P HADI</t>
  </si>
  <si>
    <t>SET KANTOR-P HENDRA</t>
  </si>
  <si>
    <t>SET TK 88</t>
  </si>
  <si>
    <t>SET DANIYAL</t>
  </si>
  <si>
    <t>SET AGUS</t>
  </si>
  <si>
    <t>SET M ISMAIL</t>
  </si>
  <si>
    <t>SET RAHMAT</t>
  </si>
  <si>
    <t>SET ZAENUL</t>
  </si>
  <si>
    <t>SET ARIFIN</t>
  </si>
  <si>
    <t>SET DONI</t>
  </si>
  <si>
    <t>SET DEDEK</t>
  </si>
  <si>
    <t>KURANG SET KARIM</t>
  </si>
  <si>
    <t>SET HADI</t>
  </si>
  <si>
    <t>SET NISA</t>
  </si>
  <si>
    <t>PIUT EDO</t>
  </si>
  <si>
    <t>555-0010084</t>
  </si>
  <si>
    <t>SET KANTOR-BENING</t>
  </si>
  <si>
    <t>STE HERI</t>
  </si>
  <si>
    <t>KURANG SET IMRON</t>
  </si>
  <si>
    <t>KURANG SET KHOIRON</t>
  </si>
  <si>
    <t>set eko</t>
  </si>
  <si>
    <t>555-0010094</t>
  </si>
  <si>
    <t>KURNG SET LUTFI</t>
  </si>
  <si>
    <t>SET KAISARI</t>
  </si>
  <si>
    <t>KURANG SET BOEDIO</t>
  </si>
  <si>
    <t>SET KASIARI</t>
  </si>
  <si>
    <t>SET P YONGKI</t>
  </si>
  <si>
    <t>SET P FAISOL</t>
  </si>
  <si>
    <t>SET P BENI</t>
  </si>
  <si>
    <t>SET IBAT</t>
  </si>
  <si>
    <t>SET TOTOK</t>
  </si>
  <si>
    <t>SET ASARI</t>
  </si>
  <si>
    <t>555-0010101</t>
  </si>
  <si>
    <t xml:space="preserve">SET ISMAIL A </t>
  </si>
  <si>
    <t>SET AIR MIUM DEPO</t>
  </si>
  <si>
    <t>KURANG SETOR ZUHDI</t>
  </si>
  <si>
    <t>KURANG SETOR MEI</t>
  </si>
  <si>
    <t>KURANG SETOR ATOK</t>
  </si>
  <si>
    <t>SET ABDILAH</t>
  </si>
  <si>
    <t>SET P SOFYAN</t>
  </si>
  <si>
    <t>555-0010112</t>
  </si>
  <si>
    <t>555-0010104</t>
  </si>
  <si>
    <t>SET KOLEKTOR</t>
  </si>
  <si>
    <t>919900</t>
  </si>
  <si>
    <t>KLAIM KARTON A 1500 MUJIB</t>
  </si>
  <si>
    <t>SET PIUTANGA</t>
  </si>
  <si>
    <t>PIUT SEJATI</t>
  </si>
  <si>
    <t>PIUT WAHANA KARYA</t>
  </si>
  <si>
    <t>ET MEI</t>
  </si>
  <si>
    <t>SET RAHMAD</t>
  </si>
  <si>
    <t>SET KLAIM GUDANG GALON</t>
  </si>
  <si>
    <t>SET MUNTOYO</t>
  </si>
  <si>
    <t>SET FARID</t>
  </si>
  <si>
    <t>555-0010121</t>
  </si>
  <si>
    <t>PIUT BY ADM BANK</t>
  </si>
  <si>
    <t>SET BUDI H</t>
  </si>
  <si>
    <t>555-0010128</t>
  </si>
  <si>
    <t>SE5T P NUR</t>
  </si>
  <si>
    <t>824042</t>
  </si>
  <si>
    <t>TOLAKAN BONGKARAN DC ALFA</t>
  </si>
  <si>
    <t>SET DEVI</t>
  </si>
  <si>
    <t>TOLAKAN PROGRAM AGUSTUS SANTOSO</t>
  </si>
  <si>
    <t>SET ISMAIL</t>
  </si>
  <si>
    <t>SET SUFAAY</t>
  </si>
  <si>
    <t>555-0010138</t>
  </si>
  <si>
    <t>SET AIR MINUM SATPAM</t>
  </si>
  <si>
    <t>555-0010132</t>
  </si>
  <si>
    <t>PIUT CEMARA</t>
  </si>
  <si>
    <t>SET SAMSUL</t>
  </si>
  <si>
    <t>PIUT NRB CAREFOUR</t>
  </si>
  <si>
    <t>SET HAMKA</t>
  </si>
  <si>
    <t>PENDING SETOR GANIF</t>
  </si>
  <si>
    <t>555-0010146</t>
  </si>
  <si>
    <t>SET B FITRI</t>
  </si>
  <si>
    <t>PIUT SEGAR MAKMUR</t>
  </si>
  <si>
    <t xml:space="preserve"> YULIANTO</t>
  </si>
  <si>
    <t>SET FUAD</t>
  </si>
  <si>
    <t>PIUT SUMIATI</t>
  </si>
  <si>
    <t>555-0010153</t>
  </si>
  <si>
    <t>SET ISMAIL A</t>
  </si>
  <si>
    <t>PIUT JOKO</t>
  </si>
  <si>
    <t>TOLAKAN PROGRAM JOKO</t>
  </si>
  <si>
    <t>RETUR KANTOR</t>
  </si>
  <si>
    <t>311110</t>
  </si>
  <si>
    <t>TITIPANMO BU UMI</t>
  </si>
  <si>
    <t>PIUT CMWI</t>
  </si>
  <si>
    <t>SET GANIF</t>
  </si>
  <si>
    <t>KURANG SET IWAN</t>
  </si>
  <si>
    <t>SET SUWARNO</t>
  </si>
  <si>
    <t>KURANG SETOR SUWARNO</t>
  </si>
  <si>
    <t>555-0010157</t>
  </si>
  <si>
    <t>555-0010170</t>
  </si>
  <si>
    <t>PIUT RISQUNA AHS</t>
  </si>
  <si>
    <t>TITIPAN EDO</t>
  </si>
  <si>
    <t>555-0010183</t>
  </si>
  <si>
    <t>PIUT TK 88</t>
  </si>
  <si>
    <t>SET B BELA</t>
  </si>
  <si>
    <t>TOLAKAN PROGRAM HAMKA</t>
  </si>
  <si>
    <t>555-0010194</t>
  </si>
  <si>
    <t>KURANG SET SALAFI</t>
  </si>
  <si>
    <t>TITIPAN EMBALASI SOHIB</t>
  </si>
  <si>
    <t>SET KANTOR USAM ANIS</t>
  </si>
  <si>
    <t>SET PIUT TK 88</t>
  </si>
  <si>
    <t>555-0010203</t>
  </si>
  <si>
    <t>SET EDO</t>
  </si>
  <si>
    <t>PIUT SUMBER BENING</t>
  </si>
  <si>
    <t>SET BBELA</t>
  </si>
  <si>
    <t>555-0010215</t>
  </si>
  <si>
    <t>SSET SOHIB</t>
  </si>
  <si>
    <t>555-0010221</t>
  </si>
  <si>
    <t>SET ROHMAN JAMAN</t>
  </si>
  <si>
    <t>SET ROZI</t>
  </si>
  <si>
    <t>SET SUBEKAN</t>
  </si>
  <si>
    <t>SET SAYIDIN</t>
  </si>
  <si>
    <t>SET MEI S</t>
  </si>
  <si>
    <t>SET CICILAN RISQUNA</t>
  </si>
  <si>
    <t>555-0010233</t>
  </si>
  <si>
    <t>555-0010225</t>
  </si>
  <si>
    <t>555-0010243</t>
  </si>
  <si>
    <t>SET BENING</t>
  </si>
  <si>
    <t>PIUT ALYASIN</t>
  </si>
  <si>
    <t>555-0010254</t>
  </si>
  <si>
    <t>555-0010248</t>
  </si>
  <si>
    <t>EMBALASI TUNAI</t>
  </si>
  <si>
    <t>555-0010265</t>
  </si>
  <si>
    <t>555-0010259</t>
  </si>
  <si>
    <t>SET PIUTANG CEMARA</t>
  </si>
  <si>
    <t>SET PIUTANG SAHABAT</t>
  </si>
  <si>
    <t>TOLAKAN DISKON JULI 2021</t>
  </si>
  <si>
    <t>555-0010273</t>
  </si>
  <si>
    <t>TITIPAN SUBHAN /EDO</t>
  </si>
  <si>
    <t>PIUT NRB MIDI</t>
  </si>
  <si>
    <t>T SLAMET</t>
  </si>
  <si>
    <t>555-0010282</t>
  </si>
  <si>
    <t>PIUT WAHANA</t>
  </si>
  <si>
    <t>PIUT RISQUNA</t>
  </si>
  <si>
    <t>555-0010297</t>
  </si>
  <si>
    <t>555-0010289</t>
  </si>
  <si>
    <t>SET ISMIAL B</t>
  </si>
  <si>
    <t>TOLAKAN PROGRAM NOVEMBER</t>
  </si>
  <si>
    <t>SET HARIYANTO</t>
  </si>
  <si>
    <t>KURANG SET HARTONO</t>
  </si>
  <si>
    <t>PIUT 88</t>
  </si>
  <si>
    <t>SET PIUT</t>
  </si>
  <si>
    <t>555-0010315</t>
  </si>
  <si>
    <t xml:space="preserve">PIUT BY ADM </t>
  </si>
  <si>
    <t>PIUT JAMIK BERKAH</t>
  </si>
  <si>
    <t>555-0010303</t>
  </si>
  <si>
    <t>KURANG SET TAUFIQ</t>
  </si>
  <si>
    <t>KURANG SET ROHMAN</t>
  </si>
  <si>
    <t>TITIPAN RETUR DC ALFA</t>
  </si>
  <si>
    <t>555-0007358</t>
  </si>
  <si>
    <t>REVISI SETORAN MEI ( ADA DISCONT )</t>
  </si>
  <si>
    <t>DMSDocCashTempOut</t>
  </si>
  <si>
    <t>555-0010051</t>
  </si>
  <si>
    <t>110902</t>
  </si>
  <si>
    <t>REVISI VB NO 7347</t>
  </si>
  <si>
    <t>DMSDocCashIn</t>
  </si>
  <si>
    <t>555-0010285</t>
  </si>
  <si>
    <t>REVISI VB NO 7519</t>
  </si>
  <si>
    <t>555-0007347</t>
  </si>
  <si>
    <t>PENGGANTIAN KAS OPS</t>
  </si>
  <si>
    <t>DMSDocCashOut</t>
  </si>
  <si>
    <t>555-0007351</t>
  </si>
  <si>
    <t>SET PENJUALAN</t>
  </si>
  <si>
    <t>555-0007354</t>
  </si>
  <si>
    <t>PENGEMBALIAN BS B TAMI</t>
  </si>
  <si>
    <t>555-0007356</t>
  </si>
  <si>
    <t>555-0007359</t>
  </si>
  <si>
    <t>555-0007360</t>
  </si>
  <si>
    <t>555-0007364</t>
  </si>
  <si>
    <t>555-0007367</t>
  </si>
  <si>
    <t>555-0007369</t>
  </si>
  <si>
    <t>PENGEMBALIAN BS B SILVI</t>
  </si>
  <si>
    <t>555-0007370</t>
  </si>
  <si>
    <t>555-0007375</t>
  </si>
  <si>
    <t>555-0007381</t>
  </si>
  <si>
    <t>555-0007382</t>
  </si>
  <si>
    <t>555-0007384</t>
  </si>
  <si>
    <t>PENGEMBALIAN BS YOLANDA</t>
  </si>
  <si>
    <t>555-0007385</t>
  </si>
  <si>
    <t>555-0007389</t>
  </si>
  <si>
    <t>555-0007391</t>
  </si>
  <si>
    <t>555-0007393</t>
  </si>
  <si>
    <t>555-0007396</t>
  </si>
  <si>
    <t>555-0007398</t>
  </si>
  <si>
    <t>555-0007400</t>
  </si>
  <si>
    <t>555-0007402</t>
  </si>
  <si>
    <t>555-0007405</t>
  </si>
  <si>
    <t>555-0007407</t>
  </si>
  <si>
    <t>555-0007409</t>
  </si>
  <si>
    <t>555-0007411</t>
  </si>
  <si>
    <t>555-0007412</t>
  </si>
  <si>
    <t>555-0007417</t>
  </si>
  <si>
    <t>555-0007419</t>
  </si>
  <si>
    <t>555-0007421</t>
  </si>
  <si>
    <t>555-0007423</t>
  </si>
  <si>
    <t>555-0007425</t>
  </si>
  <si>
    <t>555-0007429</t>
  </si>
  <si>
    <t>AMBIL TITIPAN EDO</t>
  </si>
  <si>
    <t>555-0007433</t>
  </si>
  <si>
    <t>AMBIL TITIPAN MO B UMI</t>
  </si>
  <si>
    <t>555-0007435</t>
  </si>
  <si>
    <t>555-0007437</t>
  </si>
  <si>
    <t>555-0007438</t>
  </si>
  <si>
    <t>555-0007447</t>
  </si>
  <si>
    <t>555-0007448</t>
  </si>
  <si>
    <t>555-0007456</t>
  </si>
  <si>
    <t>555-0007459</t>
  </si>
  <si>
    <t>555-0007461</t>
  </si>
  <si>
    <t>555-0007463</t>
  </si>
  <si>
    <t>555-0007465</t>
  </si>
  <si>
    <t>555-0007469</t>
  </si>
  <si>
    <t>555-0007474</t>
  </si>
  <si>
    <t>555-0007476</t>
  </si>
  <si>
    <t>555-0007478</t>
  </si>
  <si>
    <t>555-0007482</t>
  </si>
  <si>
    <t>555-0007487</t>
  </si>
  <si>
    <t>555-0007489</t>
  </si>
  <si>
    <t>555-0007491</t>
  </si>
  <si>
    <t>555-0007493</t>
  </si>
  <si>
    <t>555-0007496</t>
  </si>
  <si>
    <t>555-0007499</t>
  </si>
  <si>
    <t>555-0007502</t>
  </si>
  <si>
    <t>555-0007504</t>
  </si>
  <si>
    <t>555-0007505</t>
  </si>
  <si>
    <t>555-0007509</t>
  </si>
  <si>
    <t>555-0007512</t>
  </si>
  <si>
    <t>555-0007517</t>
  </si>
  <si>
    <t>555-0007519</t>
  </si>
  <si>
    <t>555-0007520</t>
  </si>
  <si>
    <t>555-0007521</t>
  </si>
  <si>
    <t>PENGEMBALIAN BS B NINIK</t>
  </si>
  <si>
    <t>555-0007525</t>
  </si>
  <si>
    <t>555-0007527</t>
  </si>
  <si>
    <t>555-0007530</t>
  </si>
  <si>
    <t>555-0007533</t>
  </si>
  <si>
    <t>555-0007537</t>
  </si>
  <si>
    <t>555-0007541</t>
  </si>
  <si>
    <t>555-0007542</t>
  </si>
  <si>
    <t>555-0007545</t>
  </si>
  <si>
    <t>110102 - 99999999    KAS OPERASI - UMUM</t>
  </si>
  <si>
    <t>555-0010304</t>
  </si>
  <si>
    <t>311100</t>
  </si>
  <si>
    <t>REVISI</t>
  </si>
  <si>
    <t>555-0007357</t>
  </si>
  <si>
    <t>811003</t>
  </si>
  <si>
    <t>LPG</t>
  </si>
  <si>
    <t>811005</t>
  </si>
  <si>
    <t>E TOL</t>
  </si>
  <si>
    <t>BONGKARAN DC ALFA</t>
  </si>
  <si>
    <t>211102</t>
  </si>
  <si>
    <t>825012</t>
  </si>
  <si>
    <t>BY ADM BANK</t>
  </si>
  <si>
    <t>130130</t>
  </si>
  <si>
    <t>BY RETUR MIDI</t>
  </si>
  <si>
    <t>824007</t>
  </si>
  <si>
    <t>BY AIR MINUM DEPO</t>
  </si>
  <si>
    <t>555-0007362</t>
  </si>
  <si>
    <t>130501</t>
  </si>
  <si>
    <t>BY PERBAIKAN ARMADA  NO POL N 8986 WE</t>
  </si>
  <si>
    <t>824037</t>
  </si>
  <si>
    <t>BY MATERAI</t>
  </si>
  <si>
    <t>824005</t>
  </si>
  <si>
    <t>BY TAC KE PROB</t>
  </si>
  <si>
    <t>811004</t>
  </si>
  <si>
    <t>KONTROL BAN</t>
  </si>
  <si>
    <t>TAMBAL BAN</t>
  </si>
  <si>
    <t>824019</t>
  </si>
  <si>
    <t>PAJAK AIR NOVEMBER</t>
  </si>
  <si>
    <t>821004</t>
  </si>
  <si>
    <t>BY JAMUAN KONSUMSI UTK PIHAK BANK MANDIRI</t>
  </si>
  <si>
    <t>555-0007368</t>
  </si>
  <si>
    <t>555-0007376</t>
  </si>
  <si>
    <t>555-0007383</t>
  </si>
  <si>
    <t>TAMBAH ANGIN</t>
  </si>
  <si>
    <t>SEMPROT FILTER</t>
  </si>
  <si>
    <t>BY BONGKARAN DC ALFA</t>
  </si>
  <si>
    <t>CEK ANGIN</t>
  </si>
  <si>
    <t>555-0007386</t>
  </si>
  <si>
    <t>824021</t>
  </si>
  <si>
    <t>IJINMASUK KOTA</t>
  </si>
  <si>
    <t>130131</t>
  </si>
  <si>
    <t>BBM PPS TGL 11-17 OKT</t>
  </si>
  <si>
    <t>555-0007394</t>
  </si>
  <si>
    <t>829207</t>
  </si>
  <si>
    <t>BY POTONGAN DISCONT SEJATI</t>
  </si>
  <si>
    <t>555-0007401</t>
  </si>
  <si>
    <t>BY SKUN AKI KENDARAAN</t>
  </si>
  <si>
    <t>KONTROL DAN TAMBAH ANGIN</t>
  </si>
  <si>
    <t>OPER BAN</t>
  </si>
  <si>
    <t>BBM KE DC ALFA</t>
  </si>
  <si>
    <t>BBM TGL 18-23 OKT</t>
  </si>
  <si>
    <t>555-0007406</t>
  </si>
  <si>
    <t>BY PERJALANAN DINAS P RIO N</t>
  </si>
  <si>
    <t>BY KARTON A 1500 BEKAS</t>
  </si>
  <si>
    <t>555-0007408</t>
  </si>
  <si>
    <t>555-0007414</t>
  </si>
  <si>
    <t>BY BBMPPS TGL 18-23 OKT</t>
  </si>
  <si>
    <t>BY NRB CAREFOUR</t>
  </si>
  <si>
    <t>555-0007420</t>
  </si>
  <si>
    <t>BY KONSUMSI MEETING ASL LMS TGL 4 NOV 2021</t>
  </si>
  <si>
    <t>KONTROL BAN DAN FILTER BAN</t>
  </si>
  <si>
    <t>TAMBAL BAN TUBELES</t>
  </si>
  <si>
    <t>824002</t>
  </si>
  <si>
    <t>BY ISI GUNTECKER</t>
  </si>
  <si>
    <t>TAMBAL BAN IMPEK</t>
  </si>
  <si>
    <t>BY CASHBACK AHS</t>
  </si>
  <si>
    <t>BY RETUR KANTOR</t>
  </si>
  <si>
    <t>555-0007424</t>
  </si>
  <si>
    <t>555-0007426</t>
  </si>
  <si>
    <t>BY CASHBACK REGULER AHS</t>
  </si>
  <si>
    <t>555-0007440</t>
  </si>
  <si>
    <t>BONGKAR PASANG BAN</t>
  </si>
  <si>
    <t>BY BATERAI AAA UTK THERMOGUN</t>
  </si>
  <si>
    <t>555-0007450</t>
  </si>
  <si>
    <t>BY BBM TGL 25-31 OKT</t>
  </si>
  <si>
    <t>555-0007460</t>
  </si>
  <si>
    <t>PASANG BAN</t>
  </si>
  <si>
    <t>BY BELI KABEL TIS UTK KABEL DEPO</t>
  </si>
  <si>
    <t>555-0007466</t>
  </si>
  <si>
    <t>IJIN MASUK KOTA</t>
  </si>
  <si>
    <t>BBM PPS TGL 25-31 OKT</t>
  </si>
  <si>
    <t>555-0007473</t>
  </si>
  <si>
    <t>BY KIR KE SBY</t>
  </si>
  <si>
    <t>BY CEK ANGIN</t>
  </si>
  <si>
    <t>TAMBAL TUBELES</t>
  </si>
  <si>
    <t>555-0007477</t>
  </si>
  <si>
    <t>BY PARKIR</t>
  </si>
  <si>
    <t>GANTI BAN DAN COP</t>
  </si>
  <si>
    <t>BY BBM TGL 1-6 NOV</t>
  </si>
  <si>
    <t>555-0007485</t>
  </si>
  <si>
    <t>BY BONGKAR PASANG BAN</t>
  </si>
  <si>
    <t>555-0007492</t>
  </si>
  <si>
    <t>BY KONSUMSI MEETING TRAINING TIV</t>
  </si>
  <si>
    <t>555-0007494</t>
  </si>
  <si>
    <t>BY EMBALASI TUNAI</t>
  </si>
  <si>
    <t>555-0007500</t>
  </si>
  <si>
    <t>555-0007506</t>
  </si>
  <si>
    <t>BY BBM PPS TGL 1-6 NOV</t>
  </si>
  <si>
    <t>BY TAC KEPROB</t>
  </si>
  <si>
    <t>BY NRB MIDI</t>
  </si>
  <si>
    <t>555-0007513</t>
  </si>
  <si>
    <t>IJIN MASUK CARAT</t>
  </si>
  <si>
    <t>555-0007518</t>
  </si>
  <si>
    <t>TAMBAL BAN IMPEX</t>
  </si>
  <si>
    <t>555-0007523</t>
  </si>
  <si>
    <t>BBM TGL 8-14 NOV</t>
  </si>
  <si>
    <t>555-0007531</t>
  </si>
  <si>
    <t>KONTROL ANGIN DAN FILTER</t>
  </si>
  <si>
    <t>555-0007546</t>
  </si>
  <si>
    <t>BY BELI PITOL LEM TEMBAK</t>
  </si>
  <si>
    <t>555-0007534</t>
  </si>
  <si>
    <t>555-0007535</t>
  </si>
  <si>
    <t>KONTROL ANGIN</t>
  </si>
  <si>
    <t>824003</t>
  </si>
  <si>
    <t>BY PULSA HH PRESELLER</t>
  </si>
  <si>
    <t>RETUR DC ALFAMIDI</t>
  </si>
  <si>
    <t>555-0010061</t>
  </si>
  <si>
    <t>555-0010066</t>
  </si>
  <si>
    <t>555-0010074</t>
  </si>
  <si>
    <t>555-0010083</t>
  </si>
  <si>
    <t>555-0010093</t>
  </si>
  <si>
    <t>555-0010100</t>
  </si>
  <si>
    <t>555-0010107</t>
  </si>
  <si>
    <t>555-0010111</t>
  </si>
  <si>
    <t>555-0010120</t>
  </si>
  <si>
    <t>555-0010127</t>
  </si>
  <si>
    <t>555-0010131</t>
  </si>
  <si>
    <t>555-0010135</t>
  </si>
  <si>
    <t>555-0010145</t>
  </si>
  <si>
    <t>555-0010152</t>
  </si>
  <si>
    <t>555-0010156</t>
  </si>
  <si>
    <t>555-0010167</t>
  </si>
  <si>
    <t>555-0010180</t>
  </si>
  <si>
    <t>555-0010193</t>
  </si>
  <si>
    <t>555-0010202</t>
  </si>
  <si>
    <t>555-0010210</t>
  </si>
  <si>
    <t>555-0010220</t>
  </si>
  <si>
    <t>555-0010230</t>
  </si>
  <si>
    <t>555-0010242</t>
  </si>
  <si>
    <t>555-0010247</t>
  </si>
  <si>
    <t>555-0010253</t>
  </si>
  <si>
    <t>555-0010264</t>
  </si>
  <si>
    <t>555-0010272</t>
  </si>
  <si>
    <t>555-0010281</t>
  </si>
  <si>
    <t>555-0010286</t>
  </si>
  <si>
    <t>555-0010296</t>
  </si>
  <si>
    <t>555-0010302</t>
  </si>
  <si>
    <t>555-0010310</t>
  </si>
  <si>
    <t>555-0010314</t>
  </si>
  <si>
    <t>110201 - 99999999    BANK BCA DIREKSI - UMUM</t>
  </si>
  <si>
    <t>555-0010065</t>
  </si>
  <si>
    <t>PIUT TRF SYNGENTA</t>
  </si>
  <si>
    <t>PIUT TRF PT SUPRA</t>
  </si>
  <si>
    <t>PIUT TRF HAKMAHERA</t>
  </si>
  <si>
    <t>555-0010070</t>
  </si>
  <si>
    <t>PIUT TRF SEMERU</t>
  </si>
  <si>
    <t>Clearing Cek GD449606 - COMMONWEALTH</t>
  </si>
  <si>
    <t>555-0010077</t>
  </si>
  <si>
    <t>555-0010085</t>
  </si>
  <si>
    <t>PIUT TRF NATURE BROMO</t>
  </si>
  <si>
    <t>SET LISA</t>
  </si>
  <si>
    <t>555-0010095</t>
  </si>
  <si>
    <t>555-0010102</t>
  </si>
  <si>
    <t>SET KARIM/YOGIK</t>
  </si>
  <si>
    <t>SET ASAD/WIWIK</t>
  </si>
  <si>
    <t>555-0010113</t>
  </si>
  <si>
    <t>PIUT TRF BJ PERDANA</t>
  </si>
  <si>
    <t>Clearing Cek DW041136 - BCA</t>
  </si>
  <si>
    <t>555-0010122</t>
  </si>
  <si>
    <t>PIUT TRF BOXTIME</t>
  </si>
  <si>
    <t>PIUT TRF MIE GACOAN</t>
  </si>
  <si>
    <t>Clearing Cek GD449607 - COMMONWEALTH</t>
  </si>
  <si>
    <t>555-0010129</t>
  </si>
  <si>
    <t>PIUT TRF EDO</t>
  </si>
  <si>
    <t>555-0010148</t>
  </si>
  <si>
    <t>PIUT TRF BPJS</t>
  </si>
  <si>
    <t>555-0010154</t>
  </si>
  <si>
    <t>PIUT TRF PESTAPORA</t>
  </si>
  <si>
    <t>PIUT TRF LERENG</t>
  </si>
  <si>
    <t>PIUT TRFSEJATI</t>
  </si>
  <si>
    <t>555-0010171</t>
  </si>
  <si>
    <t>SET BJ PERDANA</t>
  </si>
  <si>
    <t>555-0010184</t>
  </si>
  <si>
    <t>Clearing Cek GD449608 - COMMONWEALTH</t>
  </si>
  <si>
    <t>555-0010195</t>
  </si>
  <si>
    <t>SET LISA/ABDILAH</t>
  </si>
  <si>
    <t>SET BJ PERDANA/SUBHAN</t>
  </si>
  <si>
    <t>555-0010206</t>
  </si>
  <si>
    <t>555-0010217</t>
  </si>
  <si>
    <t>555-0010222</t>
  </si>
  <si>
    <t>PIUTTRF SEJATI</t>
  </si>
  <si>
    <t>555-0010235</t>
  </si>
  <si>
    <t>SET ETI /JOKO</t>
  </si>
  <si>
    <t>SET ANDI HARTONO/TAUFIQ</t>
  </si>
  <si>
    <t>555-0010246</t>
  </si>
  <si>
    <t>Clearing Cek DW204261 - BCA</t>
  </si>
  <si>
    <t>Clearing Cek GD449609 - COMMONWEALTH</t>
  </si>
  <si>
    <t>555-0010255</t>
  </si>
  <si>
    <t>Clearing Cek DR737120 - BCA</t>
  </si>
  <si>
    <t>PIUT TRF B LULUK</t>
  </si>
  <si>
    <t>555-0010276</t>
  </si>
  <si>
    <t>555-0010284</t>
  </si>
  <si>
    <t>PIUT TRF SEJATI</t>
  </si>
  <si>
    <t>555-0010298</t>
  </si>
  <si>
    <t>SET TAUFIQ/ANDI HARTONO</t>
  </si>
  <si>
    <t>SET BJ PERDANA/LUKMAN</t>
  </si>
  <si>
    <t>555-0010316</t>
  </si>
  <si>
    <t>SET ABDILAH/LISA</t>
  </si>
  <si>
    <t>Clearing Cek GD449610 - COMMONWEALTH</t>
  </si>
  <si>
    <t>555-0010059</t>
  </si>
  <si>
    <t>555-0010073</t>
  </si>
  <si>
    <t>TITIPAN HORISON</t>
  </si>
  <si>
    <t>555-0010078</t>
  </si>
  <si>
    <t>555-0010080</t>
  </si>
  <si>
    <t>TITIPAN LEBIH TRF LISA</t>
  </si>
  <si>
    <t>555-0010081</t>
  </si>
  <si>
    <t>TITIPAN BOXTIME</t>
  </si>
  <si>
    <t>555-0010088</t>
  </si>
  <si>
    <t>PENDAPATAN LAIN LAIN</t>
  </si>
  <si>
    <t>555-0010099</t>
  </si>
  <si>
    <t>555-0010116</t>
  </si>
  <si>
    <t>555-0010133</t>
  </si>
  <si>
    <t>PENGEMBALIAN BS B SIVI</t>
  </si>
  <si>
    <t>555-0010141</t>
  </si>
  <si>
    <t>555-0010150</t>
  </si>
  <si>
    <t>555-0010165</t>
  </si>
  <si>
    <t>555-0010176</t>
  </si>
  <si>
    <t>TITIPAN PROMO JAMBOT LELY</t>
  </si>
  <si>
    <t>TITIPAN KLAIM INC</t>
  </si>
  <si>
    <t>555-0010200</t>
  </si>
  <si>
    <t>555-0010213</t>
  </si>
  <si>
    <t>TITIPAN NOTA P INDAR GANG LELE</t>
  </si>
  <si>
    <t>555-0010218</t>
  </si>
  <si>
    <t>555-0010238</t>
  </si>
  <si>
    <t>555-0010262</t>
  </si>
  <si>
    <t>555-0010287</t>
  </si>
  <si>
    <t>555-0010291</t>
  </si>
  <si>
    <t>555-0010306</t>
  </si>
  <si>
    <t>555-0007355</t>
  </si>
  <si>
    <t>TARIKAN PUSAT</t>
  </si>
  <si>
    <t>555-0007363</t>
  </si>
  <si>
    <t>555-0007374</t>
  </si>
  <si>
    <t>555-0007378</t>
  </si>
  <si>
    <t>555-0007392</t>
  </si>
  <si>
    <t>555-0007397</t>
  </si>
  <si>
    <t>555-0007403</t>
  </si>
  <si>
    <t>555-0007410</t>
  </si>
  <si>
    <t>555-0007422</t>
  </si>
  <si>
    <t>555-0007427</t>
  </si>
  <si>
    <t>555-0007431</t>
  </si>
  <si>
    <t>555-0007436</t>
  </si>
  <si>
    <t>555-0007444</t>
  </si>
  <si>
    <t>555-0007455</t>
  </si>
  <si>
    <t>555-0007464</t>
  </si>
  <si>
    <t>555-0007468</t>
  </si>
  <si>
    <t>555-0007475</t>
  </si>
  <si>
    <t>TARIKAN PSAT</t>
  </si>
  <si>
    <t>555-0007481</t>
  </si>
  <si>
    <t>555-0007488</t>
  </si>
  <si>
    <t>555-0007495</t>
  </si>
  <si>
    <t>555-0007507</t>
  </si>
  <si>
    <t>555-0007514</t>
  </si>
  <si>
    <t>555-0007522</t>
  </si>
  <si>
    <t>555-0007526</t>
  </si>
  <si>
    <t>555-0007538</t>
  </si>
  <si>
    <t>110201A - 99999999    BANK CIMB DIREKSI - UMUM</t>
  </si>
  <si>
    <t>555-0010063</t>
  </si>
  <si>
    <t>PIUT TRF ALYASIN</t>
  </si>
  <si>
    <t>555-0010096</t>
  </si>
  <si>
    <t>PIUT TRF JLO</t>
  </si>
  <si>
    <t>555-0010114</t>
  </si>
  <si>
    <t>PIUT TRF KFC</t>
  </si>
  <si>
    <t>555-0010124</t>
  </si>
  <si>
    <t>PIUT TRF SATORIA</t>
  </si>
  <si>
    <t>PIUT TRF SURYA</t>
  </si>
  <si>
    <t>555-0010149</t>
  </si>
  <si>
    <t>555-0010173</t>
  </si>
  <si>
    <t>555-0010186</t>
  </si>
  <si>
    <t>PIUT TRF JATILUHUR</t>
  </si>
  <si>
    <t>PIUT TRF CARGIL</t>
  </si>
  <si>
    <t>PIUT TRF PHILIPS</t>
  </si>
  <si>
    <t>PIUT TRF SAURESSIG</t>
  </si>
  <si>
    <t>PIUT TRF VEOLIA</t>
  </si>
  <si>
    <t>PIUT TRF CAVRON</t>
  </si>
  <si>
    <t>555-0010204</t>
  </si>
  <si>
    <t>555-0010216</t>
  </si>
  <si>
    <t>PIUT TRF NPMI</t>
  </si>
  <si>
    <t>555-0010234</t>
  </si>
  <si>
    <t>PIUT TRF MEIJI</t>
  </si>
  <si>
    <t>555-0010244</t>
  </si>
  <si>
    <t>555-0010256</t>
  </si>
  <si>
    <t>PIUT TRF CITRA CAKRA</t>
  </si>
  <si>
    <t>555-0010266</t>
  </si>
  <si>
    <t>555-0010275</t>
  </si>
  <si>
    <t>555-0010299</t>
  </si>
  <si>
    <t>PIUT TRF TAIKISHA</t>
  </si>
  <si>
    <t>555-0010317</t>
  </si>
  <si>
    <t>555-0010055</t>
  </si>
  <si>
    <t>555-0010067</t>
  </si>
  <si>
    <t>555-0010072</t>
  </si>
  <si>
    <t>555-0010079</t>
  </si>
  <si>
    <t>555-0010091</t>
  </si>
  <si>
    <t>555-0010109</t>
  </si>
  <si>
    <t>555-0010119</t>
  </si>
  <si>
    <t>555-0010125</t>
  </si>
  <si>
    <t>555-0010137</t>
  </si>
  <si>
    <t>555-0010139</t>
  </si>
  <si>
    <t>555-0010142</t>
  </si>
  <si>
    <t>555-0010168</t>
  </si>
  <si>
    <t>555-0010181</t>
  </si>
  <si>
    <t>555-0010190</t>
  </si>
  <si>
    <t>555-0010198</t>
  </si>
  <si>
    <t>555-0010211</t>
  </si>
  <si>
    <t>555-0010226</t>
  </si>
  <si>
    <t>555-0010240</t>
  </si>
  <si>
    <t>555-0010250</t>
  </si>
  <si>
    <t>555-0010260</t>
  </si>
  <si>
    <t>555-0010269</t>
  </si>
  <si>
    <t>555-0010293</t>
  </si>
  <si>
    <t>555-0010311</t>
  </si>
  <si>
    <t>555-0007352</t>
  </si>
  <si>
    <t>555-0007353</t>
  </si>
  <si>
    <t>555-0007361</t>
  </si>
  <si>
    <t>555-0007365</t>
  </si>
  <si>
    <t>555-0007371</t>
  </si>
  <si>
    <t>555-0007379</t>
  </si>
  <si>
    <t>555-0007380</t>
  </si>
  <si>
    <t>555-0007390</t>
  </si>
  <si>
    <t>555-0007395</t>
  </si>
  <si>
    <t>555-0007399</t>
  </si>
  <si>
    <t>555-0007404</t>
  </si>
  <si>
    <t>555-0007413</t>
  </si>
  <si>
    <t>555-0007416</t>
  </si>
  <si>
    <t>555-0007418</t>
  </si>
  <si>
    <t>555-0007434</t>
  </si>
  <si>
    <t>555-0007439</t>
  </si>
  <si>
    <t>555-0007445</t>
  </si>
  <si>
    <t>555-0007446</t>
  </si>
  <si>
    <t>555-0007449</t>
  </si>
  <si>
    <t>555-0007457</t>
  </si>
  <si>
    <t>555-0007462</t>
  </si>
  <si>
    <t>555-0007467</t>
  </si>
  <si>
    <t>555-0007470</t>
  </si>
  <si>
    <t>555-0007479</t>
  </si>
  <si>
    <t>555-0007490</t>
  </si>
  <si>
    <t>555-0007497</t>
  </si>
  <si>
    <t>555-0007498</t>
  </si>
  <si>
    <t>555-0007503</t>
  </si>
  <si>
    <t>555-0007508</t>
  </si>
  <si>
    <t>555-0007510</t>
  </si>
  <si>
    <t>555-0007528</t>
  </si>
  <si>
    <t>555-0007529</t>
  </si>
  <si>
    <t>TAIKAN PUSAT</t>
  </si>
  <si>
    <t>555-0007536</t>
  </si>
  <si>
    <t>555-0007543</t>
  </si>
  <si>
    <t>110210 - 99999999    BANK SEJATI 55 - UMUM</t>
  </si>
  <si>
    <t>555-0010064</t>
  </si>
  <si>
    <t>PIUT TRF FINNA GOLF</t>
  </si>
  <si>
    <t>PIUT TRF PLN</t>
  </si>
  <si>
    <t>555-0010076</t>
  </si>
  <si>
    <t>PIUT TRRF JAPFA</t>
  </si>
  <si>
    <t>PIUT TRF TRISAKTI</t>
  </si>
  <si>
    <t>PIUT TRR CENTRAL</t>
  </si>
  <si>
    <t>PIIT TRF CARGIL</t>
  </si>
  <si>
    <t>PIUT TRF ASIH</t>
  </si>
  <si>
    <t>PIUT TRF DSM</t>
  </si>
  <si>
    <t>555-0010087</t>
  </si>
  <si>
    <t>PIUT TRF PRIMAFOOD</t>
  </si>
  <si>
    <t>PIUT TRF MONDELEZ</t>
  </si>
  <si>
    <t>555-0010097</t>
  </si>
  <si>
    <t>PIUT TRF SANDANG AYU</t>
  </si>
  <si>
    <t>PIUT TRF MAN</t>
  </si>
  <si>
    <t>555-0010103</t>
  </si>
  <si>
    <t>PIUT TRF JAI</t>
  </si>
  <si>
    <t>PIUT TRF MASSYNDO</t>
  </si>
  <si>
    <t>PIUT TRF INDOTIRTA</t>
  </si>
  <si>
    <t>PIUT TRF MIDI</t>
  </si>
  <si>
    <t>PIUT TRF ALFA</t>
  </si>
  <si>
    <t>PIUT TRFINDO</t>
  </si>
  <si>
    <t>555-0010123</t>
  </si>
  <si>
    <t>PIUT TRFSINAR F</t>
  </si>
  <si>
    <t>PIUT TRF CENTRAL</t>
  </si>
  <si>
    <t>PIUT TRFMAN INSAN</t>
  </si>
  <si>
    <t>555-0010130</t>
  </si>
  <si>
    <t>PIUT TRF HAIDA</t>
  </si>
  <si>
    <t>PIUT TRF CMWI</t>
  </si>
  <si>
    <t>555-0010147</t>
  </si>
  <si>
    <t>PIUT TRF UNITED CAN</t>
  </si>
  <si>
    <t>PIUT TRF IGA ABADI</t>
  </si>
  <si>
    <t>PIUT TRF NIPPON</t>
  </si>
  <si>
    <t>555-0010155</t>
  </si>
  <si>
    <t>PIUT TRF MEGA MARINE</t>
  </si>
  <si>
    <t>PIUT TRF FMC</t>
  </si>
  <si>
    <t>PIUT TRF BUSSAN</t>
  </si>
  <si>
    <t>PIUT TRF JANGKAR</t>
  </si>
  <si>
    <t>PIUT TRF MAN INSAN</t>
  </si>
  <si>
    <t>555-0010172</t>
  </si>
  <si>
    <t>PIUT TRF LMS</t>
  </si>
  <si>
    <t>PIUT TRF KEMIRA</t>
  </si>
  <si>
    <t>555-0010185</t>
  </si>
  <si>
    <t>SET JANGKAR</t>
  </si>
  <si>
    <t>555-0010197</t>
  </si>
  <si>
    <t>555-0010205</t>
  </si>
  <si>
    <t>PIUT TRFALFAMART</t>
  </si>
  <si>
    <t>555-0010207</t>
  </si>
  <si>
    <t>SET DEVI/SOHIB</t>
  </si>
  <si>
    <t>555-0010224</t>
  </si>
  <si>
    <t>PIUT TRF TRANS</t>
  </si>
  <si>
    <t>PIUT TRF COAT</t>
  </si>
  <si>
    <t>PIUT TRF ETIKA</t>
  </si>
  <si>
    <t>PIUT TRF KOPERASI</t>
  </si>
  <si>
    <t>PIUT TRF KANTOR PAJAK</t>
  </si>
  <si>
    <t>555-0010236</t>
  </si>
  <si>
    <t>PIUT TRF MANINSAN</t>
  </si>
  <si>
    <t>PIUT TRF FINNA</t>
  </si>
  <si>
    <t>PIUT TRF SINAR F</t>
  </si>
  <si>
    <t>555-0010245</t>
  </si>
  <si>
    <t>PIUT TRF KLAIM SOPIR</t>
  </si>
  <si>
    <t>555-0010257</t>
  </si>
  <si>
    <t>PIUT TRF INDO</t>
  </si>
  <si>
    <t>PIUT TRF JAPFA</t>
  </si>
  <si>
    <t>PIUT TRFKARYA PRIMA</t>
  </si>
  <si>
    <t>555-0010267</t>
  </si>
  <si>
    <t>PIUT TRF PT JATIM</t>
  </si>
  <si>
    <t>PIUT TRF UNITED</t>
  </si>
  <si>
    <t>555-0010274</t>
  </si>
  <si>
    <t>PIUT TRF PANASONIC</t>
  </si>
  <si>
    <t>555-0010283</t>
  </si>
  <si>
    <t>PIUT TRF SHINWA</t>
  </si>
  <si>
    <t>555-0010300</t>
  </si>
  <si>
    <t>PIUT TRF YEMI</t>
  </si>
  <si>
    <t>555-0010318</t>
  </si>
  <si>
    <t>PIUT TRF GLL</t>
  </si>
  <si>
    <t>555-0010057</t>
  </si>
  <si>
    <t>555-0010058</t>
  </si>
  <si>
    <t>555-0010060</t>
  </si>
  <si>
    <t>555-0010068</t>
  </si>
  <si>
    <t>555-0010071</t>
  </si>
  <si>
    <t>555-0010082</t>
  </si>
  <si>
    <t>555-0010090</t>
  </si>
  <si>
    <t>555-0010092</t>
  </si>
  <si>
    <t>555-0010105</t>
  </si>
  <si>
    <t>555-0010108</t>
  </si>
  <si>
    <t>555-0010110</t>
  </si>
  <si>
    <t>555-0010115</t>
  </si>
  <si>
    <t>555-0010117</t>
  </si>
  <si>
    <t>555-0010118</t>
  </si>
  <si>
    <t>555-0010126</t>
  </si>
  <si>
    <t>555-0010134</t>
  </si>
  <si>
    <t>555-0010136</t>
  </si>
  <si>
    <t>555-0010140</t>
  </si>
  <si>
    <t>555-0010143</t>
  </si>
  <si>
    <t>555-0010144</t>
  </si>
  <si>
    <t>555-0010151</t>
  </si>
  <si>
    <t>555-0010158</t>
  </si>
  <si>
    <t>555-0010161</t>
  </si>
  <si>
    <t>555-0010162</t>
  </si>
  <si>
    <t>555-0010164</t>
  </si>
  <si>
    <t>555-0010166</t>
  </si>
  <si>
    <t>555-0010169</t>
  </si>
  <si>
    <t>555-0010175</t>
  </si>
  <si>
    <t>555-0010177</t>
  </si>
  <si>
    <t>555-0010178</t>
  </si>
  <si>
    <t>555-0010179</t>
  </si>
  <si>
    <t>555-0010182</t>
  </si>
  <si>
    <t>555-0010187</t>
  </si>
  <si>
    <t>555-0010189</t>
  </si>
  <si>
    <t>555-0010191</t>
  </si>
  <si>
    <t>555-0010199</t>
  </si>
  <si>
    <t>555-0010201</t>
  </si>
  <si>
    <t>555-0010208</t>
  </si>
  <si>
    <t>555-0010212</t>
  </si>
  <si>
    <t>555-0010214</t>
  </si>
  <si>
    <t>555-0010219</t>
  </si>
  <si>
    <t>555-0010227</t>
  </si>
  <si>
    <t>555-0010228</t>
  </si>
  <si>
    <t>TOLAKAN PROGRAM SINAR F</t>
  </si>
  <si>
    <t>555-0010229</t>
  </si>
  <si>
    <t>555-0010231</t>
  </si>
  <si>
    <t>LEBIH TRF FMC 13 NOV</t>
  </si>
  <si>
    <t>555-0010239</t>
  </si>
  <si>
    <t>555-0010241</t>
  </si>
  <si>
    <t>555-0010249</t>
  </si>
  <si>
    <t>555-0010251</t>
  </si>
  <si>
    <t>555-0010252</t>
  </si>
  <si>
    <t>555-0010258</t>
  </si>
  <si>
    <t>555-0010261</t>
  </si>
  <si>
    <t>555-0010263</t>
  </si>
  <si>
    <t>555-0010268</t>
  </si>
  <si>
    <t>555-0010270</t>
  </si>
  <si>
    <t>555-0010271</t>
  </si>
  <si>
    <t>LBIH TRF PIUT</t>
  </si>
  <si>
    <t>555-0010279</t>
  </si>
  <si>
    <t>555-0010288</t>
  </si>
  <si>
    <t>555-0010292</t>
  </si>
  <si>
    <t>555-0010294</t>
  </si>
  <si>
    <t>555-0010295</t>
  </si>
  <si>
    <t>555-0010305</t>
  </si>
  <si>
    <t>555-0010307</t>
  </si>
  <si>
    <t>555-0010312</t>
  </si>
  <si>
    <t>555-0010313</t>
  </si>
  <si>
    <t>555-0010319</t>
  </si>
  <si>
    <t>TITIPAN SAT</t>
  </si>
  <si>
    <t>555-0007428</t>
  </si>
  <si>
    <t>555-0007430</t>
  </si>
  <si>
    <t>555-0007441</t>
  </si>
  <si>
    <t>555-0007452</t>
  </si>
  <si>
    <t>130130 - 99999999    PIUTANG TIV - UMUM</t>
  </si>
  <si>
    <t>555-0007540</t>
  </si>
  <si>
    <t>130131 - 99999999    PIUTANG PUSAT - UMUM</t>
  </si>
  <si>
    <t>555-0010106</t>
  </si>
  <si>
    <t>555-0007387</t>
  </si>
  <si>
    <t>555-0007451</t>
  </si>
  <si>
    <t>555-0007472</t>
  </si>
  <si>
    <t>555-0007501</t>
  </si>
  <si>
    <t>555-0007544</t>
  </si>
  <si>
    <t>130501 - 99999999    PIUTANG MSSUPPORT - UMUM</t>
  </si>
  <si>
    <t>555-0007515</t>
  </si>
  <si>
    <t>130504 - 99999999    PIUTANG KARYAWAN - UMUM</t>
  </si>
  <si>
    <t>555-0007453</t>
  </si>
  <si>
    <t>211001 - 99999999    HUTANG DAGANG TIV - UMUM</t>
  </si>
  <si>
    <t>555-0010309</t>
  </si>
  <si>
    <t>211102 - 99999999    HUTANG BBM - UMUM</t>
  </si>
  <si>
    <t>555-0007458</t>
  </si>
  <si>
    <t>555-0007484</t>
  </si>
  <si>
    <t>INPITAN BBM TGL 1-18 NOV</t>
  </si>
  <si>
    <t>555-0007486</t>
  </si>
  <si>
    <t>KURANG INPUT BBM 1-5 NOV</t>
  </si>
  <si>
    <t>555-0007524</t>
  </si>
  <si>
    <t>INPUTAN BBM TGL 19-29 NOV</t>
  </si>
  <si>
    <t>555-0007532</t>
  </si>
  <si>
    <t>INPUTAN BBM TGL 30 NOV</t>
  </si>
  <si>
    <t>555-0007557</t>
  </si>
  <si>
    <t>REVISI INPUTAN BBM</t>
  </si>
  <si>
    <t>311110 - 99999999    TITIPAN PELANGGAN - UMUM</t>
  </si>
  <si>
    <t>555-0010086</t>
  </si>
  <si>
    <t>PIUT TRF HORISON</t>
  </si>
  <si>
    <t>555-0010098</t>
  </si>
  <si>
    <t>555-0010196</t>
  </si>
  <si>
    <t>555-0010223</t>
  </si>
  <si>
    <t>TITIPAN GANG LELE/KARIM</t>
  </si>
  <si>
    <t>555-0010277</t>
  </si>
  <si>
    <t>555-0010160</t>
  </si>
  <si>
    <t>555-0010163</t>
  </si>
  <si>
    <t>555-0010174</t>
  </si>
  <si>
    <t>555-0010188</t>
  </si>
  <si>
    <t>555-0010280</t>
  </si>
  <si>
    <t>TOLAKAN SANTOSO OKT</t>
  </si>
  <si>
    <t>555-0007366</t>
  </si>
  <si>
    <t>555-0007372</t>
  </si>
  <si>
    <t>555-0007373</t>
  </si>
  <si>
    <t>555-0007432</t>
  </si>
  <si>
    <t>555-0007442</t>
  </si>
  <si>
    <t>555-0007443</t>
  </si>
  <si>
    <t>555-0007471</t>
  </si>
  <si>
    <t>TITIPAN NOTA P INDRA GANG LELE</t>
  </si>
  <si>
    <t>555-0007547</t>
  </si>
  <si>
    <t>811003 - 99999999    BBM - UMUM</t>
  </si>
  <si>
    <t>555-0010192</t>
  </si>
  <si>
    <t>555-0010232</t>
  </si>
  <si>
    <t>INPUTAN BBM TGL 1-18 NOV</t>
  </si>
  <si>
    <t>555-0010237</t>
  </si>
  <si>
    <t>KURANG INPIT BBM TGL 1-5 NOV</t>
  </si>
  <si>
    <t>555-0010290</t>
  </si>
  <si>
    <t>555-0010301</t>
  </si>
  <si>
    <t>555-0010334</t>
  </si>
  <si>
    <t xml:space="preserve">REVISI INPUTAN BBM </t>
  </si>
  <si>
    <t>825012 - 99999999    ADMINISTRASI BANK - UMUM</t>
  </si>
  <si>
    <t>555-0010056</t>
  </si>
  <si>
    <t>555-0010089</t>
  </si>
  <si>
    <t>555-0010159</t>
  </si>
  <si>
    <t>555-0010209</t>
  </si>
  <si>
    <t>555-0010278</t>
  </si>
  <si>
    <t>919900 - 99999999    PENDAPATAN LAIN-LAIN - UMUM</t>
  </si>
  <si>
    <t>555-0007377</t>
  </si>
  <si>
    <t>KLAIM KENDARAAN SUBHAN</t>
  </si>
  <si>
    <t>TOLAKAN DISCONT</t>
  </si>
  <si>
    <t>TOLAKAN DISCONT OS</t>
  </si>
  <si>
    <t>555-0007388</t>
  </si>
  <si>
    <t>555-0007415</t>
  </si>
  <si>
    <t>555-0007454</t>
  </si>
  <si>
    <t>555-0007480</t>
  </si>
  <si>
    <t>555-0007483</t>
  </si>
  <si>
    <t>555-0007511</t>
  </si>
  <si>
    <t>LEBIH TRF PIUT</t>
  </si>
  <si>
    <t>555-0007516</t>
  </si>
  <si>
    <t>No Voucher</t>
  </si>
  <si>
    <t>Kas Besar - 110101  Periode November 2022</t>
  </si>
  <si>
    <t>BANK SEJATI 55 - 110201A  Periode November 2022</t>
  </si>
  <si>
    <t>Mutasi Bank Harian</t>
  </si>
  <si>
    <t>Mutasi Kas Harian</t>
  </si>
  <si>
    <t>Rekap GL Per 30 Nov 2021</t>
  </si>
  <si>
    <t>No. Perkiraan</t>
  </si>
  <si>
    <t>No. Sub Perkiraan</t>
  </si>
  <si>
    <t>Nama Perkiraan</t>
  </si>
  <si>
    <t>Debit</t>
  </si>
  <si>
    <t>Credit</t>
  </si>
  <si>
    <t>365.662.778,00</t>
  </si>
  <si>
    <t>4.553.556.484,00</t>
  </si>
  <si>
    <t>4.743.085.063,00</t>
  </si>
  <si>
    <t>176.134.199,00</t>
  </si>
  <si>
    <t>2.500.000,00</t>
  </si>
  <si>
    <t>257.031.523,00</t>
  </si>
  <si>
    <t>187.482,26</t>
  </si>
  <si>
    <t>1.047.415.766,00</t>
  </si>
  <si>
    <t>1.047.455.000,00</t>
  </si>
  <si>
    <t>148.248,26</t>
  </si>
  <si>
    <t>2.075.256,00</t>
  </si>
  <si>
    <t>3.844.392.493,00</t>
  </si>
  <si>
    <t>3.846.467.749,00</t>
  </si>
  <si>
    <t>0,00</t>
  </si>
  <si>
    <t>49.223.411.793,32</t>
  </si>
  <si>
    <t>5.841.620.302,00</t>
  </si>
  <si>
    <t>92.105.000,00</t>
  </si>
  <si>
    <t>54.972.927.095,32</t>
  </si>
  <si>
    <t>( 19.944.058.779,00 )</t>
  </si>
  <si>
    <t>( 74.081.854.120,67 )</t>
  </si>
  <si>
    <t>1.818.144.061,00</t>
  </si>
  <si>
    <t>( 75.899.998.181,67 )</t>
  </si>
  <si>
    <t>( 131.198.331.939,00 )</t>
  </si>
  <si>
    <t>12.500,00</t>
  </si>
  <si>
    <t>3.877.044.675,00</t>
  </si>
  <si>
    <t>( 135.075.364.114,00 )</t>
  </si>
  <si>
    <t>28.044.649,00</t>
  </si>
  <si>
    <t>555.056,00</t>
  </si>
  <si>
    <t>19.030.000,00</t>
  </si>
  <si>
    <t>9.569.705,00</t>
  </si>
  <si>
    <t>18.224.804,00</t>
  </si>
  <si>
    <t>62.970.096,00</t>
  </si>
  <si>
    <t>81.194.900,00</t>
  </si>
  <si>
    <t>247.000,00</t>
  </si>
  <si>
    <t>1.610.000,00</t>
  </si>
  <si>
    <t>92.923.654,00</t>
  </si>
  <si>
    <t>17.875.438,00</t>
  </si>
  <si>
    <t>75.048.216,00</t>
  </si>
  <si>
    <t>136.675.954.218,00</t>
  </si>
  <si>
    <t>19.000.000,00</t>
  </si>
  <si>
    <t>20.689.870,00</t>
  </si>
  <si>
    <t>136.674.264.348,00</t>
  </si>
  <si>
    <t>( 32.006.479,00 )</t>
  </si>
  <si>
    <t>54.763.714,00</t>
  </si>
  <si>
    <t>46.978.466,00</t>
  </si>
  <si>
    <t>( 24.221.231,00 )</t>
  </si>
  <si>
    <t>4.169.581.210,00</t>
  </si>
  <si>
    <t>( 7.819.400,00 )</t>
  </si>
  <si>
    <t>53.193.938,00</t>
  </si>
  <si>
    <t>54.799.941,00</t>
  </si>
  <si>
    <t>( 9.425.403,00 )</t>
  </si>
  <si>
    <t>1.870.177.723,00</t>
  </si>
  <si>
    <t>56.466.466,00</t>
  </si>
  <si>
    <t>1.926.644.189,00</t>
  </si>
  <si>
    <t>1.280.522.486,00</t>
  </si>
  <si>
    <t>56.727.525,00</t>
  </si>
  <si>
    <t>1.337.250.011,00</t>
  </si>
  <si>
    <t>62.167.500,00</t>
  </si>
  <si>
    <t>1.494.000,00</t>
  </si>
  <si>
    <t>63.661.500,00</t>
  </si>
  <si>
    <t>10.950.149,00</t>
  </si>
  <si>
    <t>332.667,00</t>
  </si>
  <si>
    <t>11.282.816,00</t>
  </si>
  <si>
    <t>168.223.000,00</t>
  </si>
  <si>
    <t>4.060.900,00</t>
  </si>
  <si>
    <t>172.283.900,00</t>
  </si>
  <si>
    <t>86.282.691,00</t>
  </si>
  <si>
    <t>1.845.803,00</t>
  </si>
  <si>
    <t>88.128.494,00</t>
  </si>
  <si>
    <t>15.247.316,00</t>
  </si>
  <si>
    <t>310.000,00</t>
  </si>
  <si>
    <t>15.557.316,00</t>
  </si>
  <si>
    <t>96.012.200,00</t>
  </si>
  <si>
    <t>2.641.900,00</t>
  </si>
  <si>
    <t>98.654.100,00</t>
  </si>
  <si>
    <t>1.141.980,00</t>
  </si>
  <si>
    <t>114.198,00</t>
  </si>
  <si>
    <t>1.256.178,00</t>
  </si>
  <si>
    <t>36.615.900,00</t>
  </si>
  <si>
    <t>2.220.000,00</t>
  </si>
  <si>
    <t>38.835.900,00</t>
  </si>
  <si>
    <t>11.646.000,00</t>
  </si>
  <si>
    <t>200.000,00</t>
  </si>
  <si>
    <t>11.846.000,00</t>
  </si>
  <si>
    <t>40.751.500,00</t>
  </si>
  <si>
    <t>1.889.600,00</t>
  </si>
  <si>
    <t>1.050,00</t>
  </si>
  <si>
    <t>42.640.050,00</t>
  </si>
  <si>
    <t>6.947.859,00</t>
  </si>
  <si>
    <t>263.171,00</t>
  </si>
  <si>
    <t>7.211.030,00</t>
  </si>
  <si>
    <t>714.871.771,53</t>
  </si>
  <si>
    <t>( 135.047.594,96 )</t>
  </si>
  <si>
    <t>280.000,00</t>
  </si>
  <si>
    <t>2.429.175,00</t>
  </si>
  <si>
    <t>( 137.196.769,96 )</t>
  </si>
  <si>
    <t>( 30.418.747.392,52 )</t>
  </si>
  <si>
    <t>15.864.968.102,00</t>
  </si>
  <si>
    <t>15.924.578.911,00</t>
  </si>
  <si>
    <t>( 30.478.358.201,52 )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</si>
</sst>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0.0%"/>
    <numFmt numFmtId="167" formatCode="_(* #,##0.0_);_(* \(#,##0.0\);_(* &quot;-&quot;_);_(@_)"/>
    <numFmt numFmtId="168" formatCode="_(* #,##0.00_);_(* \(#,##0.00\);_(* &quot;-&quot;_);_(@_)"/>
    <numFmt numFmtId="169" formatCode="_-* #,##0_-;\-* #,##0_-;_-* &quot;-&quot;_-;_-@_-"/>
    <numFmt numFmtId="170" formatCode="&quot;Rp&quot;#,##0_);\(&quot;Rp&quot;#,##0\)"/>
    <numFmt numFmtId="171" formatCode="[$-409]d\-mmm;@"/>
    <numFmt numFmtId="172" formatCode="[$-409]d\-mmm\-yy;@"/>
    <numFmt numFmtId="173" formatCode="[$-10409]#,##0.#0"/>
    <numFmt numFmtId="174" formatCode="[$-10409]dd/mmm/yyyy"/>
    <numFmt numFmtId="175" formatCode="mm/dd/yy;@"/>
  </numFmts>
  <fonts count="97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indexed="8"/>
      <name val="Calibri"/>
      <family val="2"/>
      <scheme val="minor"/>
    </font>
    <font>
      <sz val="11"/>
      <color indexed="8"/>
      <name val="Calibri"/>
      <family val="2"/>
      <charset val="1"/>
    </font>
    <font>
      <sz val="9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sz val="11"/>
      <color indexed="55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9"/>
      <color theme="0" tint="-0.249977111117893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indexed="8"/>
      <name val="Calibri"/>
      <family val="2"/>
      <scheme val="minor"/>
    </font>
    <font>
      <i/>
      <sz val="9"/>
      <color theme="0" tint="-0.249977111117893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theme="1"/>
      <name val="Arial"/>
      <family val="2"/>
    </font>
    <font>
      <sz val="10"/>
      <color theme="1"/>
      <name val="Trebuchet MS"/>
      <family val="2"/>
    </font>
    <font>
      <sz val="10"/>
      <color theme="0" tint="-4.9989318521683403E-2"/>
      <name val="Trebuchet MS"/>
      <family val="2"/>
    </font>
    <font>
      <sz val="10"/>
      <color theme="1"/>
      <name val="Tahoma"/>
      <family val="2"/>
    </font>
    <font>
      <sz val="10"/>
      <name val="Tahoma"/>
      <family val="2"/>
    </font>
    <font>
      <sz val="10"/>
      <color theme="0" tint="-0.249977111117893"/>
      <name val="Arial"/>
      <family val="2"/>
    </font>
    <font>
      <sz val="10"/>
      <color theme="0" tint="-0.249977111117893"/>
      <name val="Arial"/>
      <family val="2"/>
      <charset val="1"/>
    </font>
    <font>
      <sz val="10"/>
      <color theme="0" tint="-0.249977111117893"/>
      <name val="Trebuchet MS"/>
      <family val="2"/>
    </font>
    <font>
      <sz val="10"/>
      <color theme="0" tint="-4.9989318521683403E-2"/>
      <name val="Arial"/>
      <family val="2"/>
    </font>
    <font>
      <sz val="10"/>
      <color theme="0" tint="-0.249977111117893"/>
      <name val="Tahoma"/>
      <family val="2"/>
    </font>
    <font>
      <b/>
      <sz val="10"/>
      <color theme="1"/>
      <name val="Arial"/>
      <family val="2"/>
    </font>
    <font>
      <sz val="10"/>
      <color theme="0" tint="-0.14999847407452621"/>
      <name val="Trebuchet MS"/>
      <family val="2"/>
    </font>
    <font>
      <sz val="10"/>
      <color theme="0" tint="-4.9989318521683403E-2"/>
      <name val="Trebuchet MS"/>
      <family val="2"/>
      <charset val="1"/>
    </font>
    <font>
      <sz val="12"/>
      <name val="Calibri"/>
      <family val="2"/>
      <scheme val="minor"/>
    </font>
    <font>
      <b/>
      <sz val="10"/>
      <color theme="0" tint="-4.9989318521683403E-2"/>
      <name val="Trebuchet MS"/>
      <family val="2"/>
    </font>
    <font>
      <b/>
      <sz val="10"/>
      <color theme="1"/>
      <name val="Tahoma"/>
      <family val="2"/>
    </font>
    <font>
      <b/>
      <sz val="10"/>
      <name val="Tahoma"/>
      <family val="2"/>
    </font>
    <font>
      <sz val="10"/>
      <color theme="0" tint="-0.14999847407452621"/>
      <name val="Arial"/>
      <family val="2"/>
    </font>
    <font>
      <sz val="8"/>
      <color theme="0" tint="-0.14999847407452621"/>
      <name val="Tahoma"/>
      <family val="2"/>
    </font>
    <font>
      <b/>
      <sz val="10"/>
      <color theme="0" tint="-0.14999847407452621"/>
      <name val="Tahoma"/>
      <family val="2"/>
    </font>
    <font>
      <i/>
      <sz val="10"/>
      <color indexed="12"/>
      <name val="Tahoma"/>
      <family val="2"/>
    </font>
    <font>
      <b/>
      <sz val="12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0" tint="-0.14999847407452621"/>
      <name val="Tahoma"/>
      <family val="2"/>
    </font>
    <font>
      <b/>
      <sz val="8"/>
      <color theme="0" tint="-0.14999847407452621"/>
      <name val="Tahoma"/>
      <family val="2"/>
    </font>
    <font>
      <sz val="10"/>
      <name val="Arial"/>
      <family val="2"/>
    </font>
    <font>
      <b/>
      <u/>
      <sz val="11"/>
      <name val="Calibri"/>
      <family val="2"/>
      <scheme val="minor"/>
    </font>
    <font>
      <b/>
      <sz val="10"/>
      <color theme="1"/>
      <name val="Arial "/>
      <charset val="1"/>
    </font>
    <font>
      <sz val="10"/>
      <color theme="1"/>
      <name val="Arial "/>
      <charset val="1"/>
    </font>
    <font>
      <sz val="10"/>
      <color theme="0" tint="-0.14999847407452621"/>
      <name val="Arial "/>
      <charset val="1"/>
    </font>
    <font>
      <sz val="10"/>
      <color theme="0" tint="-0.34998626667073579"/>
      <name val="Arial "/>
      <charset val="1"/>
    </font>
    <font>
      <b/>
      <sz val="14"/>
      <color theme="1"/>
      <name val="Arial Narrow"/>
      <family val="2"/>
    </font>
    <font>
      <sz val="10"/>
      <color theme="1"/>
      <name val="Arial Narrow"/>
      <family val="2"/>
    </font>
    <font>
      <b/>
      <sz val="16"/>
      <color theme="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sz val="11"/>
      <color rgb="FF7030A0"/>
      <name val="Calibri"/>
      <family val="2"/>
      <charset val="1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0"/>
      <color indexed="12"/>
      <name val="Arial"/>
      <family val="2"/>
    </font>
    <font>
      <b/>
      <u/>
      <sz val="10"/>
      <color indexed="12"/>
      <name val="Arial"/>
      <family val="2"/>
    </font>
    <font>
      <b/>
      <sz val="11"/>
      <color theme="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charset val="1"/>
      <scheme val="minor"/>
    </font>
    <font>
      <sz val="11"/>
      <color theme="0" tint="-0.14999847407452621"/>
      <name val="Calibri"/>
      <family val="2"/>
      <charset val="1"/>
      <scheme val="minor"/>
    </font>
    <font>
      <b/>
      <u val="singleAccounting"/>
      <sz val="11"/>
      <color theme="1"/>
      <name val="Calibri"/>
      <family val="2"/>
      <scheme val="minor"/>
    </font>
    <font>
      <b/>
      <sz val="8"/>
      <color theme="0"/>
      <name val="Arial Narrow"/>
      <family val="2"/>
    </font>
    <font>
      <b/>
      <sz val="10"/>
      <color theme="0"/>
      <name val="Arial Narrow"/>
      <family val="2"/>
    </font>
    <font>
      <sz val="10"/>
      <name val="Calibri"/>
      <family val="2"/>
      <charset val="1"/>
    </font>
    <font>
      <sz val="10"/>
      <color theme="0"/>
      <name val="Arial"/>
      <family val="2"/>
    </font>
    <font>
      <b/>
      <sz val="10"/>
      <color theme="0"/>
      <name val="Arial"/>
      <family val="2"/>
    </font>
    <font>
      <b/>
      <sz val="10"/>
      <color rgb="FFFFFF00"/>
      <name val="Arial"/>
      <family val="2"/>
    </font>
    <font>
      <sz val="11"/>
      <color rgb="FF212529"/>
      <name val="Arial"/>
      <family val="2"/>
    </font>
    <font>
      <sz val="11"/>
      <color rgb="FFFF0000"/>
      <name val="Calibri"/>
      <family val="2"/>
      <charset val="1"/>
      <scheme val="minor"/>
    </font>
    <font>
      <b/>
      <sz val="10"/>
      <color rgb="FFFFFF00"/>
      <name val="Arial Narrow"/>
      <family val="2"/>
    </font>
    <font>
      <b/>
      <sz val="11"/>
      <color rgb="FF212529"/>
      <name val="Arial"/>
      <family val="2"/>
    </font>
    <font>
      <sz val="10"/>
      <color rgb="FF212529"/>
      <name val="Arial"/>
      <family val="2"/>
    </font>
    <font>
      <b/>
      <sz val="10"/>
      <color rgb="FF212529"/>
      <name val="Arial"/>
      <family val="2"/>
    </font>
    <font>
      <sz val="11"/>
      <color rgb="FFFF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6"/>
      <name val="Georgia"/>
      <family val="1"/>
    </font>
    <font>
      <sz val="12"/>
      <name val="Book Antiqua"/>
      <family val="1"/>
    </font>
    <font>
      <sz val="12"/>
      <name val="Georgia"/>
      <family val="1"/>
    </font>
    <font>
      <b/>
      <sz val="10"/>
      <color indexed="8"/>
      <name val="Calibri"/>
      <family val="2"/>
      <scheme val="minor"/>
    </font>
    <font>
      <b/>
      <sz val="8"/>
      <color indexed="8"/>
      <name val="Calibri"/>
      <family val="2"/>
      <scheme val="minor"/>
    </font>
    <font>
      <b/>
      <i/>
      <sz val="8"/>
      <color indexed="8"/>
      <name val="Calibri"/>
      <family val="2"/>
      <scheme val="minor"/>
    </font>
    <font>
      <sz val="8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  <bgColor indexed="0"/>
      </patternFill>
    </fill>
  </fills>
  <borders count="80">
    <border>
      <left/>
      <right/>
      <top/>
      <bottom/>
      <diagonal/>
    </border>
    <border>
      <left/>
      <right style="medium">
        <color indexed="56"/>
      </right>
      <top/>
      <bottom style="medium">
        <color indexed="56"/>
      </bottom>
      <diagonal/>
    </border>
    <border>
      <left/>
      <right/>
      <top/>
      <bottom style="medium">
        <color indexed="56"/>
      </bottom>
      <diagonal/>
    </border>
    <border>
      <left style="medium">
        <color indexed="56"/>
      </left>
      <right/>
      <top/>
      <bottom style="medium">
        <color indexed="56"/>
      </bottom>
      <diagonal/>
    </border>
    <border>
      <left/>
      <right style="medium">
        <color indexed="56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56"/>
      </left>
      <right/>
      <top/>
      <bottom/>
      <diagonal/>
    </border>
    <border>
      <left/>
      <right style="medium">
        <color indexed="56"/>
      </right>
      <top style="medium">
        <color indexed="56"/>
      </top>
      <bottom/>
      <diagonal/>
    </border>
    <border>
      <left/>
      <right/>
      <top style="medium">
        <color indexed="56"/>
      </top>
      <bottom/>
      <diagonal/>
    </border>
    <border>
      <left style="medium">
        <color indexed="56"/>
      </left>
      <right/>
      <top style="medium">
        <color indexed="56"/>
      </top>
      <bottom/>
      <diagonal/>
    </border>
    <border>
      <left/>
      <right style="medium">
        <color rgb="FF002060"/>
      </right>
      <top/>
      <bottom style="medium">
        <color rgb="FF002060"/>
      </bottom>
      <diagonal/>
    </border>
    <border>
      <left/>
      <right/>
      <top/>
      <bottom style="medium">
        <color rgb="FF002060"/>
      </bottom>
      <diagonal/>
    </border>
    <border>
      <left style="medium">
        <color rgb="FF002060"/>
      </left>
      <right/>
      <top/>
      <bottom style="medium">
        <color rgb="FF002060"/>
      </bottom>
      <diagonal/>
    </border>
    <border>
      <left/>
      <right style="medium">
        <color rgb="FF002060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002060"/>
      </left>
      <right/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002060"/>
      </right>
      <top style="medium">
        <color rgb="FF002060"/>
      </top>
      <bottom/>
      <diagonal/>
    </border>
    <border>
      <left/>
      <right/>
      <top style="medium">
        <color rgb="FF002060"/>
      </top>
      <bottom/>
      <diagonal/>
    </border>
    <border>
      <left style="medium">
        <color rgb="FF002060"/>
      </left>
      <right/>
      <top style="medium">
        <color rgb="FF002060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medium">
        <color rgb="FFDEE2E6"/>
      </left>
      <right style="medium">
        <color rgb="FFDEE2E6"/>
      </right>
      <top style="medium">
        <color rgb="FFDEE2E6"/>
      </top>
      <bottom style="thick">
        <color rgb="FFDEE2E6"/>
      </bottom>
      <diagonal/>
    </border>
    <border>
      <left style="medium">
        <color rgb="FFDEE2E6"/>
      </left>
      <right style="medium">
        <color rgb="FFDEE2E6"/>
      </right>
      <top style="medium">
        <color rgb="FFDEE2E6"/>
      </top>
      <bottom style="medium">
        <color rgb="FFDEE2E6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29">
    <xf numFmtId="0" fontId="0" fillId="0" borderId="0"/>
    <xf numFmtId="0" fontId="4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0" fontId="2" fillId="0" borderId="0"/>
    <xf numFmtId="41" fontId="48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2" fillId="0" borderId="0"/>
    <xf numFmtId="169" fontId="2" fillId="0" borderId="0" applyFont="0" applyFill="0" applyBorder="0" applyAlignment="0" applyProtection="0"/>
    <xf numFmtId="0" fontId="4" fillId="0" borderId="0"/>
    <xf numFmtId="41" fontId="4" fillId="0" borderId="0" applyFont="0" applyFill="0" applyBorder="0" applyAlignment="0" applyProtection="0"/>
    <xf numFmtId="0" fontId="48" fillId="0" borderId="0"/>
    <xf numFmtId="0" fontId="61" fillId="0" borderId="0" applyNumberFormat="0" applyFill="0" applyBorder="0" applyAlignment="0" applyProtection="0">
      <alignment vertical="top"/>
      <protection locked="0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48" fillId="0" borderId="0" applyFont="0" applyFill="0" applyBorder="0" applyAlignment="0" applyProtection="0"/>
    <xf numFmtId="0" fontId="48" fillId="0" borderId="0"/>
    <xf numFmtId="41" fontId="4" fillId="0" borderId="0" applyFont="0" applyFill="0" applyBorder="0" applyAlignment="0" applyProtection="0"/>
    <xf numFmtId="0" fontId="48" fillId="0" borderId="0"/>
    <xf numFmtId="41" fontId="48" fillId="0" borderId="0" applyFont="0" applyFill="0" applyBorder="0" applyAlignment="0" applyProtection="0"/>
    <xf numFmtId="0" fontId="4" fillId="0" borderId="0"/>
    <xf numFmtId="41" fontId="2" fillId="0" borderId="0" applyFont="0" applyFill="0" applyBorder="0" applyAlignment="0" applyProtection="0"/>
    <xf numFmtId="0" fontId="95" fillId="0" borderId="0" applyFill="0" applyProtection="0"/>
  </cellStyleXfs>
  <cellXfs count="787">
    <xf numFmtId="0" fontId="0" fillId="0" borderId="0" xfId="0"/>
    <xf numFmtId="0" fontId="5" fillId="0" borderId="0" xfId="1" applyFont="1"/>
    <xf numFmtId="165" fontId="5" fillId="0" borderId="0" xfId="2" applyNumberFormat="1" applyFont="1"/>
    <xf numFmtId="0" fontId="7" fillId="0" borderId="0" xfId="1" applyFont="1"/>
    <xf numFmtId="166" fontId="8" fillId="0" borderId="0" xfId="3" applyNumberFormat="1" applyFont="1" applyAlignment="1">
      <alignment horizontal="center" vertical="center"/>
    </xf>
    <xf numFmtId="165" fontId="8" fillId="0" borderId="0" xfId="2" applyNumberFormat="1" applyFont="1" applyAlignment="1">
      <alignment horizontal="center"/>
    </xf>
    <xf numFmtId="0" fontId="5" fillId="0" borderId="0" xfId="1" applyFont="1" applyAlignment="1">
      <alignment horizontal="left"/>
    </xf>
    <xf numFmtId="165" fontId="5" fillId="0" borderId="0" xfId="2" applyNumberFormat="1" applyFont="1" applyBorder="1"/>
    <xf numFmtId="166" fontId="8" fillId="0" borderId="0" xfId="3" applyNumberFormat="1" applyFont="1" applyBorder="1" applyAlignment="1">
      <alignment horizontal="center" vertical="center"/>
    </xf>
    <xf numFmtId="165" fontId="9" fillId="0" borderId="0" xfId="4" applyNumberFormat="1" applyFont="1" applyBorder="1" applyAlignment="1">
      <alignment horizontal="center"/>
    </xf>
    <xf numFmtId="0" fontId="9" fillId="0" borderId="0" xfId="1" applyFont="1" applyAlignment="1">
      <alignment horizontal="left"/>
    </xf>
    <xf numFmtId="166" fontId="8" fillId="0" borderId="0" xfId="3" applyNumberFormat="1" applyFont="1" applyFill="1" applyBorder="1" applyAlignment="1">
      <alignment horizontal="center" vertical="center"/>
    </xf>
    <xf numFmtId="165" fontId="8" fillId="0" borderId="0" xfId="2" applyNumberFormat="1" applyFont="1" applyFill="1" applyBorder="1" applyAlignment="1">
      <alignment horizontal="center"/>
    </xf>
    <xf numFmtId="0" fontId="8" fillId="0" borderId="0" xfId="1" applyFont="1" applyAlignment="1">
      <alignment horizontal="left"/>
    </xf>
    <xf numFmtId="165" fontId="10" fillId="0" borderId="0" xfId="2" applyNumberFormat="1" applyFont="1" applyFill="1" applyBorder="1" applyAlignment="1">
      <alignment horizontal="center"/>
    </xf>
    <xf numFmtId="0" fontId="7" fillId="0" borderId="1" xfId="1" applyFont="1" applyBorder="1"/>
    <xf numFmtId="166" fontId="8" fillId="0" borderId="2" xfId="3" applyNumberFormat="1" applyFont="1" applyFill="1" applyBorder="1" applyAlignment="1">
      <alignment horizontal="center" vertical="center"/>
    </xf>
    <xf numFmtId="165" fontId="8" fillId="0" borderId="2" xfId="2" applyNumberFormat="1" applyFont="1" applyFill="1" applyBorder="1" applyAlignment="1">
      <alignment horizontal="center"/>
    </xf>
    <xf numFmtId="0" fontId="8" fillId="0" borderId="2" xfId="1" applyFont="1" applyBorder="1" applyAlignment="1">
      <alignment horizontal="left"/>
    </xf>
    <xf numFmtId="0" fontId="5" fillId="0" borderId="3" xfId="1" applyFont="1" applyBorder="1"/>
    <xf numFmtId="0" fontId="11" fillId="0" borderId="0" xfId="1" applyFont="1" applyAlignment="1">
      <alignment vertical="center"/>
    </xf>
    <xf numFmtId="165" fontId="11" fillId="0" borderId="0" xfId="2" applyNumberFormat="1" applyFont="1" applyAlignment="1">
      <alignment vertical="center"/>
    </xf>
    <xf numFmtId="0" fontId="12" fillId="0" borderId="4" xfId="1" applyFont="1" applyBorder="1" applyAlignment="1">
      <alignment vertical="center"/>
    </xf>
    <xf numFmtId="166" fontId="3" fillId="0" borderId="5" xfId="3" applyNumberFormat="1" applyFont="1" applyFill="1" applyBorder="1" applyAlignment="1">
      <alignment horizontal="center" vertical="center"/>
    </xf>
    <xf numFmtId="165" fontId="13" fillId="0" borderId="5" xfId="2" applyNumberFormat="1" applyFont="1" applyFill="1" applyBorder="1" applyAlignment="1">
      <alignment horizontal="center" vertical="center"/>
    </xf>
    <xf numFmtId="0" fontId="13" fillId="0" borderId="5" xfId="1" quotePrefix="1" applyFont="1" applyBorder="1" applyAlignment="1">
      <alignment vertical="center"/>
    </xf>
    <xf numFmtId="0" fontId="13" fillId="0" borderId="5" xfId="1" quotePrefix="1" applyFont="1" applyBorder="1" applyAlignment="1">
      <alignment horizontal="left" vertical="center"/>
    </xf>
    <xf numFmtId="0" fontId="11" fillId="0" borderId="6" xfId="1" applyFont="1" applyBorder="1" applyAlignment="1">
      <alignment vertical="center"/>
    </xf>
    <xf numFmtId="166" fontId="2" fillId="0" borderId="5" xfId="3" applyNumberFormat="1" applyFont="1" applyFill="1" applyBorder="1" applyAlignment="1">
      <alignment horizontal="center" vertical="center"/>
    </xf>
    <xf numFmtId="0" fontId="13" fillId="0" borderId="5" xfId="1" applyFont="1" applyBorder="1" applyAlignment="1">
      <alignment horizontal="left" vertical="center"/>
    </xf>
    <xf numFmtId="0" fontId="14" fillId="0" borderId="0" xfId="1" applyFont="1" applyAlignment="1">
      <alignment vertical="center"/>
    </xf>
    <xf numFmtId="165" fontId="14" fillId="0" borderId="0" xfId="2" applyNumberFormat="1" applyFont="1" applyAlignment="1">
      <alignment vertical="center"/>
    </xf>
    <xf numFmtId="0" fontId="5" fillId="0" borderId="0" xfId="1" applyFont="1" applyAlignment="1">
      <alignment vertical="center"/>
    </xf>
    <xf numFmtId="0" fontId="15" fillId="0" borderId="4" xfId="1" applyFont="1" applyBorder="1" applyAlignment="1">
      <alignment vertical="center"/>
    </xf>
    <xf numFmtId="166" fontId="16" fillId="0" borderId="5" xfId="3" applyNumberFormat="1" applyFont="1" applyFill="1" applyBorder="1" applyAlignment="1">
      <alignment horizontal="center" vertical="center"/>
    </xf>
    <xf numFmtId="165" fontId="17" fillId="0" borderId="5" xfId="2" applyNumberFormat="1" applyFont="1" applyFill="1" applyBorder="1" applyAlignment="1">
      <alignment horizontal="center" vertical="center"/>
    </xf>
    <xf numFmtId="0" fontId="17" fillId="0" borderId="5" xfId="1" applyFont="1" applyBorder="1" applyAlignment="1">
      <alignment vertical="center"/>
    </xf>
    <xf numFmtId="0" fontId="17" fillId="0" borderId="5" xfId="1" applyFont="1" applyBorder="1" applyAlignment="1">
      <alignment horizontal="left" vertical="center"/>
    </xf>
    <xf numFmtId="0" fontId="14" fillId="0" borderId="6" xfId="1" applyFont="1" applyBorder="1" applyAlignment="1">
      <alignment vertical="center"/>
    </xf>
    <xf numFmtId="165" fontId="18" fillId="0" borderId="5" xfId="2" applyNumberFormat="1" applyFont="1" applyFill="1" applyBorder="1" applyAlignment="1">
      <alignment horizontal="center" vertical="center"/>
    </xf>
    <xf numFmtId="0" fontId="18" fillId="0" borderId="5" xfId="1" applyFont="1" applyBorder="1" applyAlignment="1">
      <alignment horizontal="left" vertical="center"/>
    </xf>
    <xf numFmtId="0" fontId="11" fillId="0" borderId="5" xfId="1" applyFont="1" applyBorder="1"/>
    <xf numFmtId="0" fontId="13" fillId="0" borderId="5" xfId="1" applyFont="1" applyBorder="1" applyAlignment="1">
      <alignment horizontal="left"/>
    </xf>
    <xf numFmtId="165" fontId="5" fillId="0" borderId="0" xfId="2" applyNumberFormat="1" applyFont="1" applyAlignment="1">
      <alignment vertical="center"/>
    </xf>
    <xf numFmtId="0" fontId="7" fillId="0" borderId="4" xfId="1" applyFont="1" applyBorder="1" applyAlignment="1">
      <alignment vertical="center"/>
    </xf>
    <xf numFmtId="165" fontId="8" fillId="0" borderId="5" xfId="2" applyNumberFormat="1" applyFont="1" applyFill="1" applyBorder="1" applyAlignment="1">
      <alignment horizontal="center" vertical="center"/>
    </xf>
    <xf numFmtId="0" fontId="8" fillId="0" borderId="5" xfId="1" applyFont="1" applyBorder="1" applyAlignment="1">
      <alignment horizontal="left"/>
    </xf>
    <xf numFmtId="0" fontId="5" fillId="0" borderId="5" xfId="1" applyFont="1" applyBorder="1" applyAlignment="1">
      <alignment horizontal="left"/>
    </xf>
    <xf numFmtId="0" fontId="5" fillId="0" borderId="6" xfId="1" applyFont="1" applyBorder="1" applyAlignment="1">
      <alignment vertical="center"/>
    </xf>
    <xf numFmtId="0" fontId="5" fillId="0" borderId="5" xfId="1" applyFont="1" applyBorder="1"/>
    <xf numFmtId="165" fontId="12" fillId="0" borderId="4" xfId="1" applyNumberFormat="1" applyFont="1" applyBorder="1" applyAlignment="1">
      <alignment vertical="center"/>
    </xf>
    <xf numFmtId="0" fontId="13" fillId="0" borderId="5" xfId="1" applyFont="1" applyBorder="1"/>
    <xf numFmtId="41" fontId="7" fillId="0" borderId="4" xfId="1" applyNumberFormat="1" applyFont="1" applyBorder="1" applyAlignment="1">
      <alignment vertical="center"/>
    </xf>
    <xf numFmtId="0" fontId="8" fillId="0" borderId="5" xfId="1" applyFont="1" applyBorder="1" applyAlignment="1">
      <alignment horizontal="left" vertical="center"/>
    </xf>
    <xf numFmtId="0" fontId="13" fillId="0" borderId="5" xfId="1" applyFont="1" applyBorder="1" applyAlignment="1">
      <alignment vertical="center"/>
    </xf>
    <xf numFmtId="41" fontId="12" fillId="0" borderId="4" xfId="1" applyNumberFormat="1" applyFont="1" applyBorder="1" applyAlignment="1">
      <alignment vertical="center"/>
    </xf>
    <xf numFmtId="0" fontId="19" fillId="0" borderId="5" xfId="1" quotePrefix="1" applyFont="1" applyBorder="1" applyAlignment="1">
      <alignment horizontal="left" vertical="center"/>
    </xf>
    <xf numFmtId="166" fontId="8" fillId="0" borderId="5" xfId="3" applyNumberFormat="1" applyFont="1" applyFill="1" applyBorder="1" applyAlignment="1">
      <alignment horizontal="center" vertical="center"/>
    </xf>
    <xf numFmtId="0" fontId="11" fillId="0" borderId="0" xfId="1" applyFont="1" applyAlignment="1">
      <alignment horizontal="center" vertical="center"/>
    </xf>
    <xf numFmtId="165" fontId="11" fillId="0" borderId="0" xfId="2" applyNumberFormat="1" applyFont="1" applyAlignment="1">
      <alignment horizontal="center" vertical="center"/>
    </xf>
    <xf numFmtId="0" fontId="12" fillId="0" borderId="4" xfId="1" applyFont="1" applyBorder="1" applyAlignment="1">
      <alignment horizontal="center" vertical="center"/>
    </xf>
    <xf numFmtId="166" fontId="13" fillId="2" borderId="5" xfId="3" applyNumberFormat="1" applyFont="1" applyFill="1" applyBorder="1" applyAlignment="1">
      <alignment horizontal="center" vertical="center"/>
    </xf>
    <xf numFmtId="165" fontId="13" fillId="2" borderId="5" xfId="2" applyNumberFormat="1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10" fontId="13" fillId="2" borderId="5" xfId="3" applyNumberFormat="1" applyFont="1" applyFill="1" applyBorder="1" applyAlignment="1">
      <alignment horizontal="centerContinuous" vertical="center"/>
    </xf>
    <xf numFmtId="41" fontId="13" fillId="2" borderId="5" xfId="5" applyFont="1" applyFill="1" applyBorder="1" applyAlignment="1">
      <alignment horizontal="centerContinuous" vertical="center"/>
    </xf>
    <xf numFmtId="165" fontId="8" fillId="0" borderId="0" xfId="2" applyNumberFormat="1" applyFont="1"/>
    <xf numFmtId="0" fontId="7" fillId="0" borderId="4" xfId="1" applyFont="1" applyBorder="1"/>
    <xf numFmtId="0" fontId="5" fillId="0" borderId="6" xfId="1" applyFont="1" applyBorder="1"/>
    <xf numFmtId="0" fontId="7" fillId="0" borderId="7" xfId="1" applyFont="1" applyBorder="1"/>
    <xf numFmtId="166" fontId="8" fillId="0" borderId="8" xfId="3" applyNumberFormat="1" applyFont="1" applyBorder="1" applyAlignment="1">
      <alignment horizontal="center" vertical="center"/>
    </xf>
    <xf numFmtId="165" fontId="8" fillId="0" borderId="8" xfId="2" applyNumberFormat="1" applyFont="1" applyBorder="1" applyAlignment="1">
      <alignment horizontal="center"/>
    </xf>
    <xf numFmtId="0" fontId="5" fillId="0" borderId="8" xfId="1" applyFont="1" applyBorder="1" applyAlignment="1">
      <alignment horizontal="left"/>
    </xf>
    <xf numFmtId="0" fontId="5" fillId="0" borderId="9" xfId="1" applyFont="1" applyBorder="1"/>
    <xf numFmtId="0" fontId="23" fillId="3" borderId="0" xfId="1" applyFont="1" applyFill="1"/>
    <xf numFmtId="10" fontId="23" fillId="3" borderId="0" xfId="1" applyNumberFormat="1" applyFont="1" applyFill="1"/>
    <xf numFmtId="165" fontId="23" fillId="3" borderId="0" xfId="6" applyNumberFormat="1" applyFont="1" applyFill="1"/>
    <xf numFmtId="0" fontId="2" fillId="0" borderId="0" xfId="1" applyFont="1" applyAlignment="1">
      <alignment horizontal="left"/>
    </xf>
    <xf numFmtId="0" fontId="2" fillId="0" borderId="0" xfId="1" applyFont="1"/>
    <xf numFmtId="0" fontId="24" fillId="0" borderId="0" xfId="1" applyFont="1"/>
    <xf numFmtId="41" fontId="25" fillId="0" borderId="0" xfId="5" applyFont="1" applyFill="1"/>
    <xf numFmtId="0" fontId="26" fillId="0" borderId="0" xfId="1" applyFont="1"/>
    <xf numFmtId="166" fontId="26" fillId="0" borderId="0" xfId="7" applyNumberFormat="1" applyFont="1" applyFill="1" applyAlignment="1">
      <alignment horizontal="center"/>
    </xf>
    <xf numFmtId="41" fontId="26" fillId="0" borderId="0" xfId="8" applyFont="1" applyFill="1"/>
    <xf numFmtId="166" fontId="26" fillId="0" borderId="0" xfId="7" applyNumberFormat="1" applyFont="1" applyFill="1" applyAlignment="1">
      <alignment horizontal="center" vertical="center"/>
    </xf>
    <xf numFmtId="41" fontId="26" fillId="0" borderId="0" xfId="5" applyFont="1" applyFill="1" applyAlignment="1">
      <alignment horizontal="center" vertical="center"/>
    </xf>
    <xf numFmtId="41" fontId="26" fillId="0" borderId="0" xfId="8" applyFont="1" applyFill="1" applyAlignment="1">
      <alignment horizontal="center" vertical="center"/>
    </xf>
    <xf numFmtId="10" fontId="26" fillId="0" borderId="0" xfId="7" applyNumberFormat="1" applyFont="1" applyFill="1" applyAlignment="1">
      <alignment horizontal="center" vertical="center"/>
    </xf>
    <xf numFmtId="166" fontId="26" fillId="0" borderId="0" xfId="7" applyNumberFormat="1" applyFont="1" applyFill="1" applyAlignment="1">
      <alignment horizontal="left"/>
    </xf>
    <xf numFmtId="41" fontId="26" fillId="0" borderId="0" xfId="8" applyFont="1" applyFill="1" applyAlignment="1">
      <alignment horizontal="left"/>
    </xf>
    <xf numFmtId="0" fontId="26" fillId="0" borderId="0" xfId="1" applyFont="1" applyAlignment="1">
      <alignment horizontal="left"/>
    </xf>
    <xf numFmtId="41" fontId="25" fillId="0" borderId="0" xfId="5" applyFont="1" applyFill="1" applyBorder="1"/>
    <xf numFmtId="166" fontId="26" fillId="0" borderId="0" xfId="7" applyNumberFormat="1" applyFont="1" applyFill="1" applyBorder="1" applyAlignment="1">
      <alignment horizontal="center"/>
    </xf>
    <xf numFmtId="41" fontId="26" fillId="0" borderId="0" xfId="8" applyFont="1" applyFill="1" applyBorder="1"/>
    <xf numFmtId="166" fontId="26" fillId="0" borderId="0" xfId="7" applyNumberFormat="1" applyFont="1" applyFill="1" applyBorder="1" applyAlignment="1">
      <alignment horizontal="center" vertical="center"/>
    </xf>
    <xf numFmtId="41" fontId="26" fillId="0" borderId="0" xfId="5" applyFont="1" applyFill="1" applyBorder="1" applyAlignment="1">
      <alignment horizontal="center" vertical="center"/>
    </xf>
    <xf numFmtId="41" fontId="26" fillId="0" borderId="0" xfId="8" applyFont="1" applyFill="1" applyBorder="1" applyAlignment="1">
      <alignment horizontal="center" vertical="center"/>
    </xf>
    <xf numFmtId="10" fontId="26" fillId="0" borderId="0" xfId="7" applyNumberFormat="1" applyFont="1" applyFill="1" applyBorder="1" applyAlignment="1">
      <alignment horizontal="center" vertical="center"/>
    </xf>
    <xf numFmtId="166" fontId="26" fillId="0" borderId="0" xfId="7" applyNumberFormat="1" applyFont="1" applyFill="1" applyBorder="1" applyAlignment="1">
      <alignment horizontal="left"/>
    </xf>
    <xf numFmtId="41" fontId="26" fillId="0" borderId="0" xfId="8" applyFont="1" applyFill="1" applyBorder="1" applyAlignment="1">
      <alignment horizontal="left"/>
    </xf>
    <xf numFmtId="166" fontId="27" fillId="0" borderId="0" xfId="7" applyNumberFormat="1" applyFont="1" applyFill="1" applyBorder="1" applyAlignment="1">
      <alignment horizontal="center"/>
    </xf>
    <xf numFmtId="41" fontId="27" fillId="0" borderId="0" xfId="8" applyFont="1" applyFill="1" applyBorder="1" applyAlignment="1">
      <alignment horizontal="center"/>
    </xf>
    <xf numFmtId="166" fontId="27" fillId="0" borderId="0" xfId="7" applyNumberFormat="1" applyFont="1" applyFill="1" applyBorder="1" applyAlignment="1">
      <alignment horizontal="center" vertical="center"/>
    </xf>
    <xf numFmtId="41" fontId="27" fillId="0" borderId="0" xfId="5" applyFont="1" applyFill="1" applyBorder="1" applyAlignment="1">
      <alignment horizontal="center" vertical="center"/>
    </xf>
    <xf numFmtId="41" fontId="27" fillId="0" borderId="0" xfId="8" applyFont="1" applyFill="1" applyBorder="1" applyAlignment="1">
      <alignment horizontal="center" vertical="center"/>
    </xf>
    <xf numFmtId="10" fontId="27" fillId="0" borderId="0" xfId="7" applyNumberFormat="1" applyFont="1" applyFill="1" applyBorder="1" applyAlignment="1">
      <alignment horizontal="center" vertical="center"/>
    </xf>
    <xf numFmtId="166" fontId="27" fillId="0" borderId="0" xfId="7" applyNumberFormat="1" applyFont="1" applyFill="1" applyBorder="1" applyAlignment="1">
      <alignment horizontal="left"/>
    </xf>
    <xf numFmtId="41" fontId="27" fillId="0" borderId="0" xfId="8" applyFont="1" applyFill="1" applyBorder="1" applyAlignment="1">
      <alignment horizontal="left"/>
    </xf>
    <xf numFmtId="0" fontId="27" fillId="0" borderId="0" xfId="1" applyFont="1" applyAlignment="1">
      <alignment horizontal="left"/>
    </xf>
    <xf numFmtId="165" fontId="23" fillId="3" borderId="0" xfId="6" applyNumberFormat="1" applyFont="1" applyFill="1" applyBorder="1"/>
    <xf numFmtId="41" fontId="27" fillId="0" borderId="0" xfId="5" applyFont="1" applyFill="1" applyBorder="1" applyAlignment="1">
      <alignment horizontal="center"/>
    </xf>
    <xf numFmtId="0" fontId="28" fillId="3" borderId="0" xfId="1" applyFont="1" applyFill="1"/>
    <xf numFmtId="10" fontId="28" fillId="3" borderId="0" xfId="1" applyNumberFormat="1" applyFont="1" applyFill="1"/>
    <xf numFmtId="41" fontId="27" fillId="0" borderId="0" xfId="5" applyFont="1" applyFill="1" applyBorder="1" applyAlignment="1">
      <alignment horizontal="left"/>
    </xf>
    <xf numFmtId="0" fontId="29" fillId="3" borderId="0" xfId="1" applyFont="1" applyFill="1"/>
    <xf numFmtId="0" fontId="30" fillId="0" borderId="0" xfId="1" applyFont="1"/>
    <xf numFmtId="41" fontId="31" fillId="0" borderId="0" xfId="5" applyFont="1" applyFill="1" applyBorder="1"/>
    <xf numFmtId="0" fontId="32" fillId="0" borderId="0" xfId="1" applyFont="1"/>
    <xf numFmtId="166" fontId="32" fillId="0" borderId="0" xfId="7" applyNumberFormat="1" applyFont="1" applyFill="1" applyBorder="1" applyAlignment="1">
      <alignment horizontal="center"/>
    </xf>
    <xf numFmtId="41" fontId="32" fillId="0" borderId="0" xfId="8" applyFont="1" applyFill="1" applyBorder="1" applyAlignment="1">
      <alignment horizontal="center"/>
    </xf>
    <xf numFmtId="41" fontId="32" fillId="0" borderId="0" xfId="5" applyFont="1" applyFill="1" applyBorder="1" applyAlignment="1">
      <alignment horizontal="center"/>
    </xf>
    <xf numFmtId="166" fontId="32" fillId="0" borderId="0" xfId="7" applyNumberFormat="1" applyFont="1" applyFill="1" applyBorder="1" applyAlignment="1">
      <alignment horizontal="left"/>
    </xf>
    <xf numFmtId="41" fontId="32" fillId="0" borderId="0" xfId="8" applyFont="1" applyFill="1" applyBorder="1" applyAlignment="1">
      <alignment horizontal="left"/>
    </xf>
    <xf numFmtId="0" fontId="32" fillId="0" borderId="0" xfId="1" applyFont="1" applyAlignment="1">
      <alignment horizontal="left"/>
    </xf>
    <xf numFmtId="41" fontId="28" fillId="3" borderId="0" xfId="8" applyFont="1" applyFill="1" applyBorder="1" applyAlignment="1">
      <alignment vertical="center"/>
    </xf>
    <xf numFmtId="41" fontId="32" fillId="0" borderId="0" xfId="5" applyFont="1" applyFill="1" applyBorder="1" applyAlignment="1">
      <alignment horizontal="left"/>
    </xf>
    <xf numFmtId="41" fontId="23" fillId="3" borderId="0" xfId="8" applyFont="1" applyFill="1" applyBorder="1" applyAlignment="1">
      <alignment vertical="center"/>
    </xf>
    <xf numFmtId="0" fontId="33" fillId="3" borderId="0" xfId="1" applyFont="1" applyFill="1" applyAlignment="1">
      <alignment vertical="center"/>
    </xf>
    <xf numFmtId="0" fontId="34" fillId="0" borderId="0" xfId="1" applyFont="1"/>
    <xf numFmtId="41" fontId="35" fillId="0" borderId="0" xfId="5" applyFont="1" applyFill="1" applyBorder="1"/>
    <xf numFmtId="41" fontId="32" fillId="0" borderId="0" xfId="8" applyFont="1" applyFill="1" applyBorder="1"/>
    <xf numFmtId="0" fontId="23" fillId="3" borderId="0" xfId="1" applyFont="1" applyFill="1" applyAlignment="1">
      <alignment vertical="center"/>
    </xf>
    <xf numFmtId="0" fontId="33" fillId="0" borderId="0" xfId="1" applyFont="1" applyAlignment="1">
      <alignment vertical="center"/>
    </xf>
    <xf numFmtId="41" fontId="25" fillId="0" borderId="0" xfId="5" applyFont="1" applyFill="1" applyBorder="1" applyAlignment="1">
      <alignment vertical="center"/>
    </xf>
    <xf numFmtId="0" fontId="26" fillId="0" borderId="0" xfId="1" applyFont="1" applyAlignment="1">
      <alignment vertical="center"/>
    </xf>
    <xf numFmtId="41" fontId="26" fillId="0" borderId="0" xfId="8" applyFont="1" applyFill="1" applyBorder="1" applyAlignment="1">
      <alignment vertical="center"/>
    </xf>
    <xf numFmtId="166" fontId="27" fillId="0" borderId="0" xfId="7" applyNumberFormat="1" applyFont="1" applyFill="1" applyBorder="1" applyAlignment="1">
      <alignment horizontal="left" vertical="center"/>
    </xf>
    <xf numFmtId="41" fontId="27" fillId="0" borderId="0" xfId="8" applyFont="1" applyFill="1" applyBorder="1" applyAlignment="1">
      <alignment horizontal="left" vertical="center"/>
    </xf>
    <xf numFmtId="0" fontId="27" fillId="0" borderId="0" xfId="1" applyFont="1" applyAlignment="1">
      <alignment horizontal="left" vertical="center"/>
    </xf>
    <xf numFmtId="10" fontId="33" fillId="3" borderId="0" xfId="1" applyNumberFormat="1" applyFont="1" applyFill="1" applyAlignment="1">
      <alignment vertical="center"/>
    </xf>
    <xf numFmtId="41" fontId="36" fillId="0" borderId="0" xfId="1" applyNumberFormat="1" applyFont="1" applyAlignment="1">
      <alignment horizontal="left"/>
    </xf>
    <xf numFmtId="41" fontId="36" fillId="0" borderId="0" xfId="1" applyNumberFormat="1" applyFont="1" applyAlignment="1">
      <alignment horizontal="left" indent="2"/>
    </xf>
    <xf numFmtId="41" fontId="24" fillId="0" borderId="0" xfId="1" applyNumberFormat="1" applyFont="1" applyAlignment="1">
      <alignment vertical="center"/>
    </xf>
    <xf numFmtId="41" fontId="37" fillId="0" borderId="0" xfId="5" applyFont="1" applyFill="1" applyAlignment="1">
      <alignment vertical="center"/>
    </xf>
    <xf numFmtId="0" fontId="26" fillId="0" borderId="10" xfId="1" applyFont="1" applyBorder="1" applyAlignment="1">
      <alignment vertical="center"/>
    </xf>
    <xf numFmtId="166" fontId="27" fillId="0" borderId="11" xfId="7" applyNumberFormat="1" applyFont="1" applyFill="1" applyBorder="1" applyAlignment="1">
      <alignment horizontal="center" vertical="center"/>
    </xf>
    <xf numFmtId="41" fontId="27" fillId="0" borderId="11" xfId="8" applyFont="1" applyFill="1" applyBorder="1" applyAlignment="1">
      <alignment horizontal="center" vertical="center"/>
    </xf>
    <xf numFmtId="41" fontId="27" fillId="0" borderId="11" xfId="5" applyFont="1" applyFill="1" applyBorder="1" applyAlignment="1">
      <alignment horizontal="center" vertical="center"/>
    </xf>
    <xf numFmtId="10" fontId="27" fillId="0" borderId="11" xfId="7" applyNumberFormat="1" applyFont="1" applyFill="1" applyBorder="1" applyAlignment="1">
      <alignment horizontal="center" vertical="center"/>
    </xf>
    <xf numFmtId="166" fontId="27" fillId="0" borderId="11" xfId="7" applyNumberFormat="1" applyFont="1" applyFill="1" applyBorder="1" applyAlignment="1">
      <alignment horizontal="left" vertical="center"/>
    </xf>
    <xf numFmtId="41" fontId="27" fillId="0" borderId="11" xfId="8" applyFont="1" applyFill="1" applyBorder="1" applyAlignment="1">
      <alignment horizontal="left" vertical="center"/>
    </xf>
    <xf numFmtId="0" fontId="27" fillId="0" borderId="11" xfId="1" applyFont="1" applyBorder="1" applyAlignment="1">
      <alignment horizontal="left" vertical="center"/>
    </xf>
    <xf numFmtId="0" fontId="26" fillId="0" borderId="12" xfId="1" applyFont="1" applyBorder="1" applyAlignment="1">
      <alignment vertical="center"/>
    </xf>
    <xf numFmtId="10" fontId="23" fillId="3" borderId="0" xfId="1" applyNumberFormat="1" applyFont="1" applyFill="1" applyAlignment="1">
      <alignment vertical="center"/>
    </xf>
    <xf numFmtId="0" fontId="38" fillId="0" borderId="13" xfId="1" applyFont="1" applyBorder="1" applyAlignment="1">
      <alignment vertical="center"/>
    </xf>
    <xf numFmtId="166" fontId="39" fillId="0" borderId="5" xfId="7" applyNumberFormat="1" applyFont="1" applyFill="1" applyBorder="1" applyAlignment="1">
      <alignment horizontal="center" vertical="center"/>
    </xf>
    <xf numFmtId="41" fontId="39" fillId="0" borderId="5" xfId="8" applyFont="1" applyFill="1" applyBorder="1" applyAlignment="1">
      <alignment horizontal="center" vertical="center"/>
    </xf>
    <xf numFmtId="41" fontId="39" fillId="0" borderId="5" xfId="8" applyFont="1" applyFill="1" applyBorder="1" applyAlignment="1">
      <alignment vertical="center"/>
    </xf>
    <xf numFmtId="0" fontId="39" fillId="0" borderId="5" xfId="7" applyNumberFormat="1" applyFont="1" applyFill="1" applyBorder="1" applyAlignment="1">
      <alignment horizontal="center" vertical="center"/>
    </xf>
    <xf numFmtId="166" fontId="39" fillId="0" borderId="14" xfId="7" quotePrefix="1" applyNumberFormat="1" applyFont="1" applyFill="1" applyBorder="1" applyAlignment="1">
      <alignment horizontal="center" vertical="center"/>
    </xf>
    <xf numFmtId="0" fontId="39" fillId="0" borderId="14" xfId="1" quotePrefix="1" applyFont="1" applyBorder="1" applyAlignment="1">
      <alignment vertical="center"/>
    </xf>
    <xf numFmtId="0" fontId="39" fillId="0" borderId="15" xfId="1" quotePrefix="1" applyFont="1" applyBorder="1" applyAlignment="1">
      <alignment vertical="center"/>
    </xf>
    <xf numFmtId="0" fontId="38" fillId="0" borderId="16" xfId="1" applyFont="1" applyBorder="1" applyAlignment="1">
      <alignment vertical="center"/>
    </xf>
    <xf numFmtId="0" fontId="38" fillId="0" borderId="0" xfId="1" applyFont="1" applyAlignment="1">
      <alignment vertical="center"/>
    </xf>
    <xf numFmtId="165" fontId="28" fillId="3" borderId="0" xfId="6" applyNumberFormat="1" applyFont="1" applyFill="1" applyBorder="1"/>
    <xf numFmtId="41" fontId="25" fillId="0" borderId="0" xfId="5" applyFont="1" applyFill="1" applyAlignment="1">
      <alignment vertical="center"/>
    </xf>
    <xf numFmtId="0" fontId="26" fillId="0" borderId="13" xfId="1" applyFont="1" applyBorder="1" applyAlignment="1">
      <alignment vertical="center"/>
    </xf>
    <xf numFmtId="166" fontId="27" fillId="0" borderId="5" xfId="7" applyNumberFormat="1" applyFont="1" applyFill="1" applyBorder="1" applyAlignment="1">
      <alignment horizontal="center" vertical="center"/>
    </xf>
    <xf numFmtId="41" fontId="27" fillId="0" borderId="5" xfId="8" applyFont="1" applyFill="1" applyBorder="1" applyAlignment="1">
      <alignment horizontal="center" vertical="center"/>
    </xf>
    <xf numFmtId="41" fontId="27" fillId="0" borderId="5" xfId="5" applyFont="1" applyFill="1" applyBorder="1" applyAlignment="1">
      <alignment horizontal="center" vertical="center"/>
    </xf>
    <xf numFmtId="41" fontId="26" fillId="0" borderId="14" xfId="8" applyFont="1" applyFill="1" applyBorder="1" applyAlignment="1">
      <alignment vertical="center" wrapText="1"/>
    </xf>
    <xf numFmtId="166" fontId="26" fillId="0" borderId="14" xfId="7" applyNumberFormat="1" applyFont="1" applyFill="1" applyBorder="1" applyAlignment="1">
      <alignment horizontal="center" vertical="center"/>
    </xf>
    <xf numFmtId="41" fontId="26" fillId="0" borderId="14" xfId="8" applyFont="1" applyFill="1" applyBorder="1" applyAlignment="1">
      <alignment horizontal="left" vertical="center"/>
    </xf>
    <xf numFmtId="0" fontId="26" fillId="0" borderId="14" xfId="1" applyFont="1" applyBorder="1" applyAlignment="1">
      <alignment horizontal="left" vertical="center"/>
    </xf>
    <xf numFmtId="0" fontId="27" fillId="0" borderId="15" xfId="1" applyFont="1" applyBorder="1" applyAlignment="1">
      <alignment horizontal="left" vertical="center"/>
    </xf>
    <xf numFmtId="0" fontId="26" fillId="0" borderId="16" xfId="1" applyFont="1" applyBorder="1" applyAlignment="1">
      <alignment vertical="center"/>
    </xf>
    <xf numFmtId="166" fontId="27" fillId="0" borderId="14" xfId="7" quotePrefix="1" applyNumberFormat="1" applyFont="1" applyFill="1" applyBorder="1" applyAlignment="1">
      <alignment horizontal="center" vertical="center"/>
    </xf>
    <xf numFmtId="0" fontId="27" fillId="0" borderId="17" xfId="1" quotePrefix="1" applyFont="1" applyBorder="1" applyAlignment="1">
      <alignment horizontal="left" vertical="center"/>
    </xf>
    <xf numFmtId="0" fontId="27" fillId="0" borderId="18" xfId="1" quotePrefix="1" applyFont="1" applyBorder="1" applyAlignment="1">
      <alignment horizontal="left" vertical="center"/>
    </xf>
    <xf numFmtId="41" fontId="39" fillId="0" borderId="5" xfId="5" applyFont="1" applyFill="1" applyBorder="1" applyAlignment="1">
      <alignment horizontal="center" vertical="center"/>
    </xf>
    <xf numFmtId="41" fontId="39" fillId="0" borderId="14" xfId="8" quotePrefix="1" applyFont="1" applyFill="1" applyBorder="1" applyAlignment="1">
      <alignment horizontal="left" vertical="center"/>
    </xf>
    <xf numFmtId="0" fontId="39" fillId="0" borderId="14" xfId="1" quotePrefix="1" applyFont="1" applyBorder="1" applyAlignment="1">
      <alignment horizontal="left" vertical="center"/>
    </xf>
    <xf numFmtId="0" fontId="39" fillId="0" borderId="15" xfId="1" quotePrefix="1" applyFont="1" applyBorder="1" applyAlignment="1">
      <alignment horizontal="left" vertical="center"/>
    </xf>
    <xf numFmtId="165" fontId="40" fillId="3" borderId="0" xfId="6" applyNumberFormat="1" applyFont="1" applyFill="1" applyBorder="1"/>
    <xf numFmtId="165" fontId="27" fillId="0" borderId="5" xfId="6" applyNumberFormat="1" applyFont="1" applyFill="1" applyBorder="1" applyAlignment="1">
      <alignment horizontal="center" vertical="center"/>
    </xf>
    <xf numFmtId="166" fontId="39" fillId="0" borderId="14" xfId="7" applyNumberFormat="1" applyFont="1" applyFill="1" applyBorder="1" applyAlignment="1">
      <alignment horizontal="center" vertical="center"/>
    </xf>
    <xf numFmtId="0" fontId="39" fillId="0" borderId="14" xfId="1" applyFont="1" applyBorder="1" applyAlignment="1">
      <alignment vertical="center"/>
    </xf>
    <xf numFmtId="0" fontId="39" fillId="0" borderId="15" xfId="1" applyFont="1" applyBorder="1" applyAlignment="1">
      <alignment vertical="center"/>
    </xf>
    <xf numFmtId="165" fontId="33" fillId="3" borderId="0" xfId="6" applyNumberFormat="1" applyFont="1" applyFill="1" applyAlignment="1">
      <alignment vertical="center"/>
    </xf>
    <xf numFmtId="166" fontId="26" fillId="0" borderId="14" xfId="7" applyNumberFormat="1" applyFont="1" applyFill="1" applyBorder="1" applyAlignment="1">
      <alignment horizontal="center" vertical="center" wrapText="1"/>
    </xf>
    <xf numFmtId="0" fontId="26" fillId="0" borderId="19" xfId="1" applyFont="1" applyBorder="1" applyAlignment="1">
      <alignment vertical="center" wrapText="1"/>
    </xf>
    <xf numFmtId="0" fontId="26" fillId="0" borderId="15" xfId="1" applyFont="1" applyBorder="1" applyAlignment="1">
      <alignment horizontal="left" vertical="center" wrapText="1"/>
    </xf>
    <xf numFmtId="165" fontId="23" fillId="3" borderId="0" xfId="6" applyNumberFormat="1" applyFont="1" applyFill="1" applyAlignment="1">
      <alignment vertical="center"/>
    </xf>
    <xf numFmtId="0" fontId="26" fillId="0" borderId="20" xfId="1" applyFont="1" applyBorder="1" applyAlignment="1">
      <alignment horizontal="left" vertical="center" wrapText="1"/>
    </xf>
    <xf numFmtId="0" fontId="26" fillId="0" borderId="19" xfId="1" applyFont="1" applyBorder="1" applyAlignment="1">
      <alignment horizontal="left" vertical="center"/>
    </xf>
    <xf numFmtId="165" fontId="39" fillId="0" borderId="5" xfId="6" applyNumberFormat="1" applyFont="1" applyFill="1" applyBorder="1" applyAlignment="1">
      <alignment horizontal="center" vertical="center"/>
    </xf>
    <xf numFmtId="41" fontId="39" fillId="0" borderId="14" xfId="8" applyFont="1" applyFill="1" applyBorder="1" applyAlignment="1">
      <alignment horizontal="left" vertical="center"/>
    </xf>
    <xf numFmtId="0" fontId="23" fillId="0" borderId="0" xfId="1" applyFont="1" applyAlignment="1">
      <alignment vertical="center"/>
    </xf>
    <xf numFmtId="10" fontId="23" fillId="0" borderId="0" xfId="1" applyNumberFormat="1" applyFont="1" applyAlignment="1">
      <alignment vertical="center"/>
    </xf>
    <xf numFmtId="0" fontId="8" fillId="0" borderId="20" xfId="1" applyFont="1" applyBorder="1" applyAlignment="1">
      <alignment horizontal="left" vertical="center" wrapText="1"/>
    </xf>
    <xf numFmtId="0" fontId="23" fillId="0" borderId="21" xfId="1" applyFont="1" applyBorder="1" applyAlignment="1">
      <alignment vertical="center"/>
    </xf>
    <xf numFmtId="0" fontId="41" fillId="0" borderId="16" xfId="1" applyFont="1" applyBorder="1" applyAlignment="1">
      <alignment vertical="center"/>
    </xf>
    <xf numFmtId="166" fontId="38" fillId="0" borderId="14" xfId="7" applyNumberFormat="1" applyFont="1" applyFill="1" applyBorder="1" applyAlignment="1">
      <alignment horizontal="center" vertical="center"/>
    </xf>
    <xf numFmtId="167" fontId="42" fillId="0" borderId="14" xfId="8" applyNumberFormat="1" applyFont="1" applyFill="1" applyBorder="1" applyAlignment="1">
      <alignment horizontal="left" vertical="center"/>
    </xf>
    <xf numFmtId="0" fontId="38" fillId="0" borderId="14" xfId="1" applyFont="1" applyBorder="1" applyAlignment="1">
      <alignment horizontal="left" vertical="center"/>
    </xf>
    <xf numFmtId="0" fontId="39" fillId="0" borderId="15" xfId="1" applyFont="1" applyBorder="1" applyAlignment="1">
      <alignment horizontal="left" vertical="center"/>
    </xf>
    <xf numFmtId="41" fontId="43" fillId="0" borderId="5" xfId="8" applyFont="1" applyFill="1" applyBorder="1" applyAlignment="1">
      <alignment horizontal="center" vertical="center"/>
    </xf>
    <xf numFmtId="0" fontId="43" fillId="0" borderId="15" xfId="1" applyFont="1" applyBorder="1" applyAlignment="1">
      <alignment horizontal="left" vertical="center"/>
    </xf>
    <xf numFmtId="41" fontId="27" fillId="0" borderId="5" xfId="8" applyFont="1" applyFill="1" applyBorder="1" applyAlignment="1">
      <alignment vertical="center"/>
    </xf>
    <xf numFmtId="0" fontId="27" fillId="0" borderId="14" xfId="1" applyFont="1" applyBorder="1" applyAlignment="1">
      <alignment horizontal="left" vertical="center"/>
    </xf>
    <xf numFmtId="0" fontId="27" fillId="0" borderId="20" xfId="1" applyFont="1" applyBorder="1" applyAlignment="1">
      <alignment horizontal="left" vertical="center" wrapText="1"/>
    </xf>
    <xf numFmtId="41" fontId="44" fillId="0" borderId="0" xfId="1" applyNumberFormat="1" applyFont="1" applyAlignment="1">
      <alignment horizontal="left"/>
    </xf>
    <xf numFmtId="41" fontId="44" fillId="0" borderId="0" xfId="1" applyNumberFormat="1" applyFont="1" applyAlignment="1">
      <alignment horizontal="left" indent="2"/>
    </xf>
    <xf numFmtId="41" fontId="45" fillId="0" borderId="0" xfId="1" applyNumberFormat="1" applyFont="1" applyAlignment="1">
      <alignment vertical="center"/>
    </xf>
    <xf numFmtId="0" fontId="46" fillId="0" borderId="20" xfId="1" applyFont="1" applyBorder="1" applyAlignment="1">
      <alignment horizontal="left" vertical="center" wrapText="1"/>
    </xf>
    <xf numFmtId="0" fontId="39" fillId="0" borderId="14" xfId="1" applyFont="1" applyBorder="1" applyAlignment="1">
      <alignment horizontal="left" vertical="center"/>
    </xf>
    <xf numFmtId="41" fontId="38" fillId="0" borderId="14" xfId="8" applyFont="1" applyFill="1" applyBorder="1" applyAlignment="1">
      <alignment horizontal="left" vertical="center"/>
    </xf>
    <xf numFmtId="0" fontId="39" fillId="0" borderId="20" xfId="1" applyFont="1" applyBorder="1" applyAlignment="1">
      <alignment horizontal="left" vertical="center" wrapText="1"/>
    </xf>
    <xf numFmtId="0" fontId="47" fillId="0" borderId="16" xfId="1" applyFont="1" applyBorder="1" applyAlignment="1">
      <alignment vertical="center"/>
    </xf>
    <xf numFmtId="41" fontId="39" fillId="0" borderId="5" xfId="7" applyNumberFormat="1" applyFont="1" applyFill="1" applyBorder="1" applyAlignment="1">
      <alignment horizontal="center" vertical="center"/>
    </xf>
    <xf numFmtId="0" fontId="26" fillId="0" borderId="14" xfId="7" applyNumberFormat="1" applyFont="1" applyFill="1" applyBorder="1" applyAlignment="1">
      <alignment horizontal="center" vertical="center"/>
    </xf>
    <xf numFmtId="0" fontId="44" fillId="0" borderId="0" xfId="1" applyFont="1" applyAlignment="1">
      <alignment horizontal="left"/>
    </xf>
    <xf numFmtId="0" fontId="44" fillId="0" borderId="0" xfId="1" applyFont="1"/>
    <xf numFmtId="0" fontId="24" fillId="0" borderId="0" xfId="1" applyFont="1" applyAlignment="1">
      <alignment vertical="center"/>
    </xf>
    <xf numFmtId="166" fontId="27" fillId="0" borderId="22" xfId="7" applyNumberFormat="1" applyFont="1" applyFill="1" applyBorder="1" applyAlignment="1">
      <alignment horizontal="center" vertical="center"/>
    </xf>
    <xf numFmtId="41" fontId="27" fillId="0" borderId="22" xfId="5" applyFont="1" applyFill="1" applyBorder="1" applyAlignment="1">
      <alignment horizontal="center" vertical="center"/>
    </xf>
    <xf numFmtId="41" fontId="27" fillId="0" borderId="22" xfId="8" applyFont="1" applyFill="1" applyBorder="1" applyAlignment="1">
      <alignment vertical="center"/>
    </xf>
    <xf numFmtId="41" fontId="27" fillId="0" borderId="22" xfId="8" applyFont="1" applyFill="1" applyBorder="1" applyAlignment="1">
      <alignment horizontal="center" vertical="center"/>
    </xf>
    <xf numFmtId="165" fontId="27" fillId="0" borderId="22" xfId="6" applyNumberFormat="1" applyFont="1" applyFill="1" applyBorder="1" applyAlignment="1">
      <alignment horizontal="center" vertical="center"/>
    </xf>
    <xf numFmtId="166" fontId="26" fillId="0" borderId="23" xfId="7" applyNumberFormat="1" applyFont="1" applyFill="1" applyBorder="1" applyAlignment="1">
      <alignment horizontal="left" vertical="center"/>
    </xf>
    <xf numFmtId="41" fontId="26" fillId="0" borderId="23" xfId="8" applyFont="1" applyFill="1" applyBorder="1" applyAlignment="1">
      <alignment horizontal="left" vertical="center"/>
    </xf>
    <xf numFmtId="166" fontId="26" fillId="0" borderId="23" xfId="7" applyNumberFormat="1" applyFont="1" applyFill="1" applyBorder="1" applyAlignment="1">
      <alignment horizontal="center" vertical="center"/>
    </xf>
    <xf numFmtId="0" fontId="27" fillId="0" borderId="23" xfId="1" applyFont="1" applyBorder="1" applyAlignment="1">
      <alignment horizontal="left" vertical="center"/>
    </xf>
    <xf numFmtId="0" fontId="39" fillId="0" borderId="24" xfId="1" applyFont="1" applyBorder="1" applyAlignment="1">
      <alignment horizontal="left" vertical="center"/>
    </xf>
    <xf numFmtId="0" fontId="44" fillId="0" borderId="0" xfId="1" applyFont="1" applyAlignment="1">
      <alignment vertical="center"/>
    </xf>
    <xf numFmtId="0" fontId="45" fillId="0" borderId="0" xfId="1" applyFont="1" applyAlignment="1">
      <alignment vertical="center"/>
    </xf>
    <xf numFmtId="166" fontId="39" fillId="0" borderId="22" xfId="7" applyNumberFormat="1" applyFont="1" applyFill="1" applyBorder="1" applyAlignment="1">
      <alignment horizontal="center" vertical="center"/>
    </xf>
    <xf numFmtId="41" fontId="39" fillId="0" borderId="22" xfId="8" applyFont="1" applyFill="1" applyBorder="1" applyAlignment="1">
      <alignment horizontal="center" vertical="center"/>
    </xf>
    <xf numFmtId="166" fontId="39" fillId="0" borderId="23" xfId="7" applyNumberFormat="1" applyFont="1" applyFill="1" applyBorder="1" applyAlignment="1">
      <alignment horizontal="center" vertical="center"/>
    </xf>
    <xf numFmtId="41" fontId="39" fillId="0" borderId="23" xfId="8" applyFont="1" applyFill="1" applyBorder="1" applyAlignment="1">
      <alignment horizontal="center" vertical="center"/>
    </xf>
    <xf numFmtId="165" fontId="23" fillId="0" borderId="0" xfId="6" applyNumberFormat="1" applyFont="1" applyFill="1" applyAlignment="1">
      <alignment vertical="center"/>
    </xf>
    <xf numFmtId="0" fontId="23" fillId="0" borderId="0" xfId="1" applyFont="1"/>
    <xf numFmtId="0" fontId="26" fillId="0" borderId="13" xfId="1" applyFont="1" applyBorder="1"/>
    <xf numFmtId="0" fontId="26" fillId="0" borderId="16" xfId="1" applyFont="1" applyBorder="1"/>
    <xf numFmtId="0" fontId="26" fillId="0" borderId="32" xfId="1" applyFont="1" applyBorder="1"/>
    <xf numFmtId="166" fontId="26" fillId="0" borderId="33" xfId="7" applyNumberFormat="1" applyFont="1" applyFill="1" applyBorder="1" applyAlignment="1">
      <alignment horizontal="center"/>
    </xf>
    <xf numFmtId="41" fontId="26" fillId="0" borderId="33" xfId="8" applyFont="1" applyFill="1" applyBorder="1"/>
    <xf numFmtId="166" fontId="26" fillId="0" borderId="33" xfId="7" applyNumberFormat="1" applyFont="1" applyFill="1" applyBorder="1" applyAlignment="1">
      <alignment horizontal="center" vertical="center"/>
    </xf>
    <xf numFmtId="41" fontId="26" fillId="0" borderId="33" xfId="5" applyFont="1" applyFill="1" applyBorder="1" applyAlignment="1">
      <alignment horizontal="center" vertical="center"/>
    </xf>
    <xf numFmtId="41" fontId="26" fillId="0" borderId="33" xfId="8" applyFont="1" applyFill="1" applyBorder="1" applyAlignment="1">
      <alignment horizontal="center" vertical="center"/>
    </xf>
    <xf numFmtId="10" fontId="26" fillId="0" borderId="33" xfId="7" applyNumberFormat="1" applyFont="1" applyFill="1" applyBorder="1" applyAlignment="1">
      <alignment horizontal="center" vertical="center"/>
    </xf>
    <xf numFmtId="166" fontId="26" fillId="0" borderId="33" xfId="7" applyNumberFormat="1" applyFont="1" applyFill="1" applyBorder="1" applyAlignment="1">
      <alignment horizontal="left"/>
    </xf>
    <xf numFmtId="41" fontId="26" fillId="0" borderId="33" xfId="8" applyFont="1" applyFill="1" applyBorder="1" applyAlignment="1">
      <alignment horizontal="left"/>
    </xf>
    <xf numFmtId="0" fontId="26" fillId="0" borderId="33" xfId="1" applyFont="1" applyBorder="1" applyAlignment="1">
      <alignment horizontal="left"/>
    </xf>
    <xf numFmtId="0" fontId="26" fillId="0" borderId="34" xfId="1" applyFont="1" applyBorder="1"/>
    <xf numFmtId="10" fontId="23" fillId="0" borderId="0" xfId="1" applyNumberFormat="1" applyFont="1"/>
    <xf numFmtId="165" fontId="23" fillId="0" borderId="0" xfId="6" applyNumberFormat="1" applyFont="1" applyFill="1"/>
    <xf numFmtId="0" fontId="4" fillId="0" borderId="0" xfId="1"/>
    <xf numFmtId="0" fontId="2" fillId="0" borderId="0" xfId="9"/>
    <xf numFmtId="168" fontId="2" fillId="0" borderId="0" xfId="10" applyNumberFormat="1" applyFont="1"/>
    <xf numFmtId="0" fontId="19" fillId="0" borderId="0" xfId="9" applyFont="1"/>
    <xf numFmtId="165" fontId="19" fillId="0" borderId="0" xfId="9" applyNumberFormat="1" applyFont="1"/>
    <xf numFmtId="166" fontId="8" fillId="0" borderId="35" xfId="7" applyNumberFormat="1" applyFont="1" applyFill="1" applyBorder="1" applyAlignment="1">
      <alignment horizontal="center"/>
    </xf>
    <xf numFmtId="168" fontId="8" fillId="0" borderId="36" xfId="11" applyNumberFormat="1" applyFont="1" applyBorder="1"/>
    <xf numFmtId="0" fontId="8" fillId="0" borderId="36" xfId="11" applyFont="1" applyBorder="1"/>
    <xf numFmtId="0" fontId="8" fillId="0" borderId="36" xfId="11" applyFont="1" applyBorder="1" applyAlignment="1">
      <alignment horizontal="center"/>
    </xf>
    <xf numFmtId="166" fontId="13" fillId="0" borderId="37" xfId="7" applyNumberFormat="1" applyFont="1" applyFill="1" applyBorder="1" applyAlignment="1">
      <alignment horizontal="center" vertical="center"/>
    </xf>
    <xf numFmtId="168" fontId="13" fillId="0" borderId="37" xfId="10" applyNumberFormat="1" applyFont="1" applyFill="1" applyBorder="1"/>
    <xf numFmtId="164" fontId="13" fillId="0" borderId="37" xfId="12" applyFont="1" applyFill="1" applyBorder="1" applyAlignment="1">
      <alignment vertical="center"/>
    </xf>
    <xf numFmtId="0" fontId="13" fillId="0" borderId="37" xfId="12" applyNumberFormat="1" applyFont="1" applyFill="1" applyBorder="1" applyAlignment="1">
      <alignment horizontal="center"/>
    </xf>
    <xf numFmtId="164" fontId="8" fillId="0" borderId="37" xfId="12" applyFont="1" applyFill="1" applyBorder="1" applyAlignment="1">
      <alignment vertical="center"/>
    </xf>
    <xf numFmtId="0" fontId="8" fillId="0" borderId="37" xfId="12" applyNumberFormat="1" applyFont="1" applyFill="1" applyBorder="1" applyAlignment="1">
      <alignment horizontal="center"/>
    </xf>
    <xf numFmtId="166" fontId="13" fillId="5" borderId="5" xfId="7" applyNumberFormat="1" applyFont="1" applyFill="1" applyBorder="1" applyAlignment="1">
      <alignment horizontal="center" vertical="center"/>
    </xf>
    <xf numFmtId="168" fontId="13" fillId="5" borderId="5" xfId="10" applyNumberFormat="1" applyFont="1" applyFill="1" applyBorder="1"/>
    <xf numFmtId="164" fontId="13" fillId="5" borderId="5" xfId="12" applyFont="1" applyFill="1" applyBorder="1" applyAlignment="1">
      <alignment vertical="center"/>
    </xf>
    <xf numFmtId="0" fontId="13" fillId="5" borderId="5" xfId="12" applyNumberFormat="1" applyFont="1" applyFill="1" applyBorder="1" applyAlignment="1">
      <alignment horizontal="center"/>
    </xf>
    <xf numFmtId="166" fontId="8" fillId="0" borderId="38" xfId="7" applyNumberFormat="1" applyFont="1" applyFill="1" applyBorder="1" applyAlignment="1">
      <alignment horizontal="center"/>
    </xf>
    <xf numFmtId="168" fontId="8" fillId="0" borderId="38" xfId="12" applyNumberFormat="1" applyFont="1" applyFill="1" applyBorder="1"/>
    <xf numFmtId="164" fontId="8" fillId="0" borderId="38" xfId="12" applyFont="1" applyFill="1" applyBorder="1"/>
    <xf numFmtId="0" fontId="8" fillId="0" borderId="38" xfId="12" applyNumberFormat="1" applyFont="1" applyFill="1" applyBorder="1" applyAlignment="1">
      <alignment horizontal="center"/>
    </xf>
    <xf numFmtId="166" fontId="13" fillId="6" borderId="5" xfId="7" applyNumberFormat="1" applyFont="1" applyFill="1" applyBorder="1" applyAlignment="1">
      <alignment horizontal="center"/>
    </xf>
    <xf numFmtId="168" fontId="13" fillId="6" borderId="14" xfId="10" applyNumberFormat="1" applyFont="1" applyFill="1" applyBorder="1"/>
    <xf numFmtId="164" fontId="13" fillId="6" borderId="5" xfId="12" applyFont="1" applyFill="1" applyBorder="1"/>
    <xf numFmtId="0" fontId="13" fillId="6" borderId="5" xfId="12" applyNumberFormat="1" applyFont="1" applyFill="1" applyBorder="1" applyAlignment="1">
      <alignment horizontal="center"/>
    </xf>
    <xf numFmtId="166" fontId="8" fillId="0" borderId="39" xfId="7" applyNumberFormat="1" applyFont="1" applyFill="1" applyBorder="1" applyAlignment="1">
      <alignment horizontal="center"/>
    </xf>
    <xf numFmtId="168" fontId="8" fillId="0" borderId="39" xfId="12" applyNumberFormat="1" applyFont="1" applyFill="1" applyBorder="1"/>
    <xf numFmtId="164" fontId="8" fillId="0" borderId="39" xfId="12" applyFont="1" applyFill="1" applyBorder="1"/>
    <xf numFmtId="0" fontId="8" fillId="0" borderId="39" xfId="12" applyNumberFormat="1" applyFont="1" applyFill="1" applyBorder="1" applyAlignment="1">
      <alignment horizontal="center"/>
    </xf>
    <xf numFmtId="166" fontId="8" fillId="0" borderId="40" xfId="7" applyNumberFormat="1" applyFont="1" applyFill="1" applyBorder="1" applyAlignment="1">
      <alignment horizontal="center"/>
    </xf>
    <xf numFmtId="168" fontId="8" fillId="0" borderId="40" xfId="12" applyNumberFormat="1" applyFont="1" applyFill="1" applyBorder="1"/>
    <xf numFmtId="164" fontId="8" fillId="0" borderId="40" xfId="12" applyFont="1" applyFill="1" applyBorder="1"/>
    <xf numFmtId="0" fontId="8" fillId="0" borderId="40" xfId="12" applyNumberFormat="1" applyFont="1" applyFill="1" applyBorder="1" applyAlignment="1">
      <alignment horizontal="center"/>
    </xf>
    <xf numFmtId="166" fontId="49" fillId="0" borderId="40" xfId="7" applyNumberFormat="1" applyFont="1" applyFill="1" applyBorder="1" applyAlignment="1">
      <alignment horizontal="center"/>
    </xf>
    <xf numFmtId="168" fontId="49" fillId="0" borderId="40" xfId="12" applyNumberFormat="1" applyFont="1" applyFill="1" applyBorder="1"/>
    <xf numFmtId="164" fontId="49" fillId="0" borderId="40" xfId="12" applyFont="1" applyFill="1" applyBorder="1"/>
    <xf numFmtId="168" fontId="13" fillId="6" borderId="5" xfId="10" applyNumberFormat="1" applyFont="1" applyFill="1" applyBorder="1"/>
    <xf numFmtId="166" fontId="13" fillId="0" borderId="37" xfId="7" applyNumberFormat="1" applyFont="1" applyFill="1" applyBorder="1" applyAlignment="1">
      <alignment horizontal="center"/>
    </xf>
    <xf numFmtId="168" fontId="13" fillId="0" borderId="37" xfId="12" applyNumberFormat="1" applyFont="1" applyFill="1" applyBorder="1"/>
    <xf numFmtId="164" fontId="13" fillId="0" borderId="37" xfId="12" applyFont="1" applyFill="1" applyBorder="1"/>
    <xf numFmtId="166" fontId="8" fillId="0" borderId="37" xfId="7" applyNumberFormat="1" applyFont="1" applyFill="1" applyBorder="1" applyAlignment="1">
      <alignment horizontal="center"/>
    </xf>
    <xf numFmtId="168" fontId="8" fillId="0" borderId="37" xfId="12" applyNumberFormat="1" applyFont="1" applyFill="1" applyBorder="1"/>
    <xf numFmtId="164" fontId="8" fillId="0" borderId="37" xfId="12" applyFont="1" applyFill="1" applyBorder="1"/>
    <xf numFmtId="168" fontId="13" fillId="6" borderId="5" xfId="10" applyNumberFormat="1" applyFont="1" applyFill="1" applyBorder="1" applyAlignment="1"/>
    <xf numFmtId="166" fontId="13" fillId="0" borderId="38" xfId="7" applyNumberFormat="1" applyFont="1" applyFill="1" applyBorder="1" applyAlignment="1">
      <alignment horizontal="center"/>
    </xf>
    <xf numFmtId="168" fontId="13" fillId="0" borderId="38" xfId="12" applyNumberFormat="1" applyFont="1" applyFill="1" applyBorder="1"/>
    <xf numFmtId="164" fontId="13" fillId="0" borderId="38" xfId="12" applyFont="1" applyFill="1" applyBorder="1"/>
    <xf numFmtId="0" fontId="13" fillId="0" borderId="38" xfId="12" applyNumberFormat="1" applyFont="1" applyFill="1" applyBorder="1" applyAlignment="1">
      <alignment horizontal="center"/>
    </xf>
    <xf numFmtId="168" fontId="49" fillId="6" borderId="5" xfId="12" applyNumberFormat="1" applyFont="1" applyFill="1" applyBorder="1"/>
    <xf numFmtId="164" fontId="49" fillId="6" borderId="5" xfId="12" applyFont="1" applyFill="1" applyBorder="1"/>
    <xf numFmtId="9" fontId="13" fillId="6" borderId="5" xfId="7" applyFont="1" applyFill="1" applyBorder="1" applyAlignment="1">
      <alignment horizontal="center"/>
    </xf>
    <xf numFmtId="9" fontId="8" fillId="0" borderId="40" xfId="7" applyFont="1" applyFill="1" applyBorder="1" applyAlignment="1">
      <alignment horizontal="center"/>
    </xf>
    <xf numFmtId="164" fontId="49" fillId="0" borderId="38" xfId="12" applyFont="1" applyFill="1" applyBorder="1"/>
    <xf numFmtId="10" fontId="13" fillId="0" borderId="5" xfId="7" applyNumberFormat="1" applyFont="1" applyFill="1" applyBorder="1" applyAlignment="1">
      <alignment horizontal="center" vertical="center" wrapText="1"/>
    </xf>
    <xf numFmtId="43" fontId="13" fillId="0" borderId="5" xfId="10" applyNumberFormat="1" applyFont="1" applyFill="1" applyBorder="1" applyAlignment="1">
      <alignment horizontal="center" vertical="center"/>
    </xf>
    <xf numFmtId="164" fontId="13" fillId="0" borderId="5" xfId="12" applyFont="1" applyFill="1" applyBorder="1" applyAlignment="1">
      <alignment horizontal="center" vertical="center"/>
    </xf>
    <xf numFmtId="0" fontId="13" fillId="0" borderId="5" xfId="12" applyNumberFormat="1" applyFont="1" applyFill="1" applyBorder="1" applyAlignment="1" applyProtection="1">
      <alignment horizontal="center" vertical="center"/>
    </xf>
    <xf numFmtId="41" fontId="8" fillId="0" borderId="0" xfId="11" applyNumberFormat="1" applyFont="1"/>
    <xf numFmtId="0" fontId="8" fillId="0" borderId="0" xfId="11" applyFont="1"/>
    <xf numFmtId="168" fontId="19" fillId="0" borderId="0" xfId="10" applyNumberFormat="1" applyFont="1" applyFill="1" applyBorder="1"/>
    <xf numFmtId="0" fontId="19" fillId="0" borderId="0" xfId="11" applyFont="1"/>
    <xf numFmtId="9" fontId="3" fillId="5" borderId="41" xfId="7" applyFont="1" applyFill="1" applyBorder="1" applyAlignment="1">
      <alignment horizontal="center"/>
    </xf>
    <xf numFmtId="168" fontId="13" fillId="5" borderId="41" xfId="10" applyNumberFormat="1" applyFont="1" applyFill="1" applyBorder="1"/>
    <xf numFmtId="164" fontId="13" fillId="5" borderId="41" xfId="12" applyFont="1" applyFill="1" applyBorder="1"/>
    <xf numFmtId="0" fontId="13" fillId="5" borderId="41" xfId="12" applyNumberFormat="1" applyFont="1" applyFill="1" applyBorder="1" applyAlignment="1">
      <alignment horizontal="center"/>
    </xf>
    <xf numFmtId="168" fontId="8" fillId="0" borderId="29" xfId="12" applyNumberFormat="1" applyFont="1" applyFill="1" applyBorder="1"/>
    <xf numFmtId="41" fontId="8" fillId="0" borderId="29" xfId="12" applyNumberFormat="1" applyFont="1" applyFill="1" applyBorder="1"/>
    <xf numFmtId="9" fontId="3" fillId="6" borderId="42" xfId="7" applyFont="1" applyFill="1" applyBorder="1" applyAlignment="1">
      <alignment horizontal="center"/>
    </xf>
    <xf numFmtId="168" fontId="13" fillId="6" borderId="42" xfId="10" applyNumberFormat="1" applyFont="1" applyFill="1" applyBorder="1"/>
    <xf numFmtId="164" fontId="13" fillId="6" borderId="42" xfId="12" applyFont="1" applyFill="1" applyBorder="1"/>
    <xf numFmtId="0" fontId="13" fillId="6" borderId="42" xfId="12" applyNumberFormat="1" applyFont="1" applyFill="1" applyBorder="1" applyAlignment="1">
      <alignment horizontal="center"/>
    </xf>
    <xf numFmtId="41" fontId="8" fillId="0" borderId="39" xfId="12" applyNumberFormat="1" applyFont="1" applyFill="1" applyBorder="1"/>
    <xf numFmtId="9" fontId="2" fillId="0" borderId="40" xfId="7" applyFont="1" applyBorder="1" applyAlignment="1">
      <alignment horizontal="center"/>
    </xf>
    <xf numFmtId="0" fontId="2" fillId="0" borderId="40" xfId="7" applyNumberFormat="1" applyFont="1" applyBorder="1" applyAlignment="1">
      <alignment horizontal="center"/>
    </xf>
    <xf numFmtId="9" fontId="3" fillId="6" borderId="5" xfId="7" applyFont="1" applyFill="1" applyBorder="1" applyAlignment="1">
      <alignment horizontal="center"/>
    </xf>
    <xf numFmtId="168" fontId="13" fillId="6" borderId="26" xfId="10" applyNumberFormat="1" applyFont="1" applyFill="1" applyBorder="1"/>
    <xf numFmtId="168" fontId="13" fillId="0" borderId="39" xfId="12" applyNumberFormat="1" applyFont="1" applyFill="1" applyBorder="1"/>
    <xf numFmtId="164" fontId="13" fillId="0" borderId="39" xfId="12" applyFont="1" applyFill="1" applyBorder="1"/>
    <xf numFmtId="168" fontId="13" fillId="0" borderId="40" xfId="12" applyNumberFormat="1" applyFont="1" applyFill="1" applyBorder="1"/>
    <xf numFmtId="164" fontId="13" fillId="0" borderId="40" xfId="12" applyFont="1" applyFill="1" applyBorder="1"/>
    <xf numFmtId="168" fontId="13" fillId="6" borderId="43" xfId="10" applyNumberFormat="1" applyFont="1" applyFill="1" applyBorder="1"/>
    <xf numFmtId="164" fontId="13" fillId="6" borderId="43" xfId="12" applyFont="1" applyFill="1" applyBorder="1"/>
    <xf numFmtId="0" fontId="13" fillId="6" borderId="43" xfId="12" applyNumberFormat="1" applyFont="1" applyFill="1" applyBorder="1" applyAlignment="1">
      <alignment horizontal="center"/>
    </xf>
    <xf numFmtId="168" fontId="13" fillId="6" borderId="43" xfId="10" applyNumberFormat="1" applyFont="1" applyFill="1" applyBorder="1" applyAlignment="1"/>
    <xf numFmtId="168" fontId="8" fillId="0" borderId="38" xfId="12" applyNumberFormat="1" applyFont="1" applyFill="1" applyBorder="1" applyAlignment="1">
      <alignment vertical="center"/>
    </xf>
    <xf numFmtId="164" fontId="8" fillId="0" borderId="38" xfId="12" applyFont="1" applyFill="1" applyBorder="1" applyAlignment="1">
      <alignment vertical="center"/>
    </xf>
    <xf numFmtId="164" fontId="13" fillId="6" borderId="5" xfId="12" applyFont="1" applyFill="1" applyBorder="1" applyAlignment="1">
      <alignment vertical="center"/>
    </xf>
    <xf numFmtId="168" fontId="8" fillId="0" borderId="39" xfId="12" applyNumberFormat="1" applyFont="1" applyFill="1" applyBorder="1" applyAlignment="1">
      <alignment vertical="center"/>
    </xf>
    <xf numFmtId="164" fontId="8" fillId="0" borderId="39" xfId="12" applyFont="1" applyFill="1" applyBorder="1" applyAlignment="1">
      <alignment vertical="center"/>
    </xf>
    <xf numFmtId="164" fontId="8" fillId="0" borderId="43" xfId="12" applyFont="1" applyFill="1" applyBorder="1"/>
    <xf numFmtId="0" fontId="8" fillId="0" borderId="43" xfId="12" applyNumberFormat="1" applyFont="1" applyFill="1" applyBorder="1" applyAlignment="1">
      <alignment horizontal="center"/>
    </xf>
    <xf numFmtId="41" fontId="8" fillId="0" borderId="42" xfId="12" applyNumberFormat="1" applyFont="1" applyFill="1" applyBorder="1"/>
    <xf numFmtId="164" fontId="8" fillId="0" borderId="42" xfId="12" applyFont="1" applyFill="1" applyBorder="1"/>
    <xf numFmtId="0" fontId="8" fillId="0" borderId="42" xfId="12" applyNumberFormat="1" applyFont="1" applyFill="1" applyBorder="1" applyAlignment="1">
      <alignment horizontal="center"/>
    </xf>
    <xf numFmtId="10" fontId="13" fillId="0" borderId="5" xfId="7" applyNumberFormat="1" applyFont="1" applyFill="1" applyBorder="1" applyAlignment="1">
      <alignment horizontal="center"/>
    </xf>
    <xf numFmtId="41" fontId="13" fillId="0" borderId="42" xfId="12" applyNumberFormat="1" applyFont="1" applyFill="1" applyBorder="1" applyAlignment="1">
      <alignment horizontal="center" vertical="center"/>
    </xf>
    <xf numFmtId="164" fontId="13" fillId="0" borderId="42" xfId="12" applyFont="1" applyFill="1" applyBorder="1" applyAlignment="1">
      <alignment horizontal="center" vertical="center"/>
    </xf>
    <xf numFmtId="0" fontId="13" fillId="0" borderId="42" xfId="12" applyNumberFormat="1" applyFont="1" applyFill="1" applyBorder="1" applyAlignment="1" applyProtection="1">
      <alignment horizontal="center" vertical="center"/>
    </xf>
    <xf numFmtId="41" fontId="8" fillId="0" borderId="0" xfId="12" applyNumberFormat="1" applyFont="1" applyFill="1"/>
    <xf numFmtId="164" fontId="8" fillId="0" borderId="0" xfId="12" applyFont="1" applyFill="1"/>
    <xf numFmtId="0" fontId="8" fillId="0" borderId="0" xfId="12" applyNumberFormat="1" applyFont="1" applyFill="1" applyAlignment="1">
      <alignment horizontal="center"/>
    </xf>
    <xf numFmtId="0" fontId="13" fillId="0" borderId="0" xfId="11" applyFont="1" applyAlignment="1">
      <alignment horizontal="left"/>
    </xf>
    <xf numFmtId="41" fontId="51" fillId="0" borderId="0" xfId="8" applyFont="1"/>
    <xf numFmtId="0" fontId="51" fillId="0" borderId="0" xfId="1" applyFont="1"/>
    <xf numFmtId="41" fontId="51" fillId="0" borderId="0" xfId="1" applyNumberFormat="1" applyFont="1"/>
    <xf numFmtId="0" fontId="50" fillId="0" borderId="0" xfId="1" applyFont="1"/>
    <xf numFmtId="41" fontId="52" fillId="0" borderId="0" xfId="8" applyFont="1" applyAlignment="1">
      <alignment horizontal="center"/>
    </xf>
    <xf numFmtId="41" fontId="52" fillId="0" borderId="0" xfId="8" applyFont="1"/>
    <xf numFmtId="41" fontId="52" fillId="0" borderId="0" xfId="1" applyNumberFormat="1" applyFont="1"/>
    <xf numFmtId="41" fontId="50" fillId="0" borderId="0" xfId="8" applyFont="1"/>
    <xf numFmtId="41" fontId="53" fillId="0" borderId="0" xfId="8" applyFont="1"/>
    <xf numFmtId="0" fontId="8" fillId="0" borderId="0" xfId="1" applyFont="1" applyAlignment="1">
      <alignment horizontal="center"/>
    </xf>
    <xf numFmtId="0" fontId="5" fillId="0" borderId="0" xfId="1" applyFont="1" applyAlignment="1">
      <alignment horizontal="left" vertical="center"/>
    </xf>
    <xf numFmtId="165" fontId="5" fillId="0" borderId="0" xfId="2" applyNumberFormat="1" applyFont="1" applyAlignment="1">
      <alignment horizontal="left" vertical="center"/>
    </xf>
    <xf numFmtId="0" fontId="54" fillId="0" borderId="0" xfId="0" applyFont="1" applyAlignment="1">
      <alignment horizontal="left"/>
    </xf>
    <xf numFmtId="0" fontId="55" fillId="0" borderId="0" xfId="0" applyFont="1"/>
    <xf numFmtId="0" fontId="55" fillId="0" borderId="0" xfId="14" applyNumberFormat="1" applyFont="1" applyAlignment="1">
      <alignment horizontal="center"/>
    </xf>
    <xf numFmtId="0" fontId="55" fillId="0" borderId="0" xfId="0" applyFont="1" applyAlignment="1">
      <alignment horizontal="center"/>
    </xf>
    <xf numFmtId="0" fontId="55" fillId="7" borderId="5" xfId="0" applyFont="1" applyFill="1" applyBorder="1" applyAlignment="1">
      <alignment horizontal="center"/>
    </xf>
    <xf numFmtId="0" fontId="55" fillId="7" borderId="5" xfId="0" applyFont="1" applyFill="1" applyBorder="1"/>
    <xf numFmtId="0" fontId="55" fillId="0" borderId="5" xfId="0" applyFont="1" applyBorder="1" applyAlignment="1">
      <alignment horizontal="center"/>
    </xf>
    <xf numFmtId="0" fontId="55" fillId="0" borderId="5" xfId="0" applyFont="1" applyBorder="1"/>
    <xf numFmtId="0" fontId="55" fillId="0" borderId="5" xfId="14" applyNumberFormat="1" applyFont="1" applyBorder="1" applyAlignment="1">
      <alignment horizontal="center"/>
    </xf>
    <xf numFmtId="0" fontId="8" fillId="0" borderId="0" xfId="0" applyFont="1" applyAlignment="1">
      <alignment horizontal="center" vertical="center"/>
    </xf>
    <xf numFmtId="0" fontId="55" fillId="0" borderId="0" xfId="0" applyFont="1" applyAlignment="1">
      <alignment horizontal="left"/>
    </xf>
    <xf numFmtId="0" fontId="0" fillId="0" borderId="5" xfId="0" applyBorder="1"/>
    <xf numFmtId="0" fontId="3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left"/>
    </xf>
    <xf numFmtId="3" fontId="0" fillId="0" borderId="5" xfId="0" applyNumberFormat="1" applyBorder="1" applyAlignment="1">
      <alignment horizontal="right" vertical="center"/>
    </xf>
    <xf numFmtId="0" fontId="0" fillId="0" borderId="5" xfId="0" applyBorder="1" applyAlignment="1">
      <alignment horizontal="left" vertical="center"/>
    </xf>
    <xf numFmtId="0" fontId="0" fillId="0" borderId="15" xfId="0" applyBorder="1"/>
    <xf numFmtId="0" fontId="0" fillId="0" borderId="25" xfId="0" applyBorder="1"/>
    <xf numFmtId="0" fontId="3" fillId="0" borderId="5" xfId="0" applyFont="1" applyBorder="1"/>
    <xf numFmtId="3" fontId="3" fillId="0" borderId="5" xfId="0" applyNumberFormat="1" applyFont="1" applyBorder="1"/>
    <xf numFmtId="3" fontId="1" fillId="0" borderId="5" xfId="0" applyNumberFormat="1" applyFont="1" applyBorder="1" applyAlignment="1">
      <alignment horizontal="center" vertical="center"/>
    </xf>
    <xf numFmtId="0" fontId="13" fillId="0" borderId="0" xfId="1" applyFont="1" applyAlignment="1">
      <alignment horizontal="left"/>
    </xf>
    <xf numFmtId="0" fontId="13" fillId="0" borderId="0" xfId="1" applyFont="1" applyAlignment="1">
      <alignment horizontal="center"/>
    </xf>
    <xf numFmtId="0" fontId="13" fillId="0" borderId="0" xfId="1" applyFont="1"/>
    <xf numFmtId="41" fontId="13" fillId="0" borderId="0" xfId="8" applyFont="1" applyFill="1"/>
    <xf numFmtId="41" fontId="56" fillId="0" borderId="0" xfId="8" applyFont="1" applyFill="1"/>
    <xf numFmtId="0" fontId="56" fillId="0" borderId="0" xfId="1" applyFont="1"/>
    <xf numFmtId="41" fontId="56" fillId="0" borderId="0" xfId="8" applyFont="1"/>
    <xf numFmtId="15" fontId="13" fillId="0" borderId="0" xfId="1" applyNumberFormat="1" applyFont="1" applyAlignment="1">
      <alignment horizontal="left"/>
    </xf>
    <xf numFmtId="41" fontId="57" fillId="0" borderId="0" xfId="8" applyFont="1" applyFill="1"/>
    <xf numFmtId="41" fontId="3" fillId="0" borderId="0" xfId="8" applyFont="1" applyFill="1"/>
    <xf numFmtId="0" fontId="3" fillId="0" borderId="0" xfId="1" applyFont="1"/>
    <xf numFmtId="41" fontId="3" fillId="0" borderId="0" xfId="8" applyFont="1"/>
    <xf numFmtId="0" fontId="13" fillId="0" borderId="5" xfId="1" applyFont="1" applyBorder="1" applyAlignment="1">
      <alignment horizontal="center" vertical="center"/>
    </xf>
    <xf numFmtId="41" fontId="13" fillId="0" borderId="5" xfId="8" applyFont="1" applyFill="1" applyBorder="1" applyAlignment="1">
      <alignment horizontal="center" vertical="center"/>
    </xf>
    <xf numFmtId="41" fontId="3" fillId="0" borderId="0" xfId="8" applyFont="1" applyFill="1" applyAlignment="1">
      <alignment horizontal="center" vertical="center"/>
    </xf>
    <xf numFmtId="0" fontId="3" fillId="0" borderId="0" xfId="1" applyFont="1" applyAlignment="1">
      <alignment horizontal="center" vertical="center"/>
    </xf>
    <xf numFmtId="41" fontId="0" fillId="0" borderId="0" xfId="8" applyFont="1" applyFill="1"/>
    <xf numFmtId="41" fontId="0" fillId="0" borderId="0" xfId="8" applyFont="1"/>
    <xf numFmtId="0" fontId="23" fillId="0" borderId="5" xfId="15" applyFont="1" applyBorder="1"/>
    <xf numFmtId="0" fontId="23" fillId="0" borderId="5" xfId="15" applyFont="1" applyBorder="1" applyAlignment="1">
      <alignment horizontal="center"/>
    </xf>
    <xf numFmtId="41" fontId="23" fillId="0" borderId="5" xfId="16" applyFont="1" applyFill="1" applyBorder="1"/>
    <xf numFmtId="41" fontId="4" fillId="0" borderId="0" xfId="1" applyNumberFormat="1"/>
    <xf numFmtId="41" fontId="23" fillId="8" borderId="5" xfId="16" applyFont="1" applyFill="1" applyBorder="1"/>
    <xf numFmtId="0" fontId="8" fillId="0" borderId="5" xfId="1" applyFont="1" applyBorder="1" applyAlignment="1">
      <alignment horizontal="center"/>
    </xf>
    <xf numFmtId="0" fontId="8" fillId="0" borderId="5" xfId="1" applyFont="1" applyBorder="1"/>
    <xf numFmtId="41" fontId="8" fillId="3" borderId="5" xfId="8" applyFont="1" applyFill="1" applyBorder="1"/>
    <xf numFmtId="41" fontId="8" fillId="0" borderId="5" xfId="8" applyFont="1" applyFill="1" applyBorder="1"/>
    <xf numFmtId="0" fontId="8" fillId="0" borderId="5" xfId="17" applyFont="1" applyBorder="1" applyAlignment="1">
      <alignment horizontal="center"/>
    </xf>
    <xf numFmtId="0" fontId="8" fillId="0" borderId="5" xfId="17" applyFont="1" applyBorder="1"/>
    <xf numFmtId="41" fontId="13" fillId="3" borderId="5" xfId="8" applyFont="1" applyFill="1" applyBorder="1"/>
    <xf numFmtId="0" fontId="8" fillId="0" borderId="0" xfId="1" applyFont="1"/>
    <xf numFmtId="41" fontId="8" fillId="0" borderId="0" xfId="8" applyFont="1" applyFill="1"/>
    <xf numFmtId="0" fontId="4" fillId="0" borderId="0" xfId="1" applyAlignment="1">
      <alignment horizontal="center"/>
    </xf>
    <xf numFmtId="0" fontId="58" fillId="0" borderId="0" xfId="1" applyFont="1" applyAlignment="1">
      <alignment horizontal="center"/>
    </xf>
    <xf numFmtId="41" fontId="8" fillId="3" borderId="0" xfId="8" applyFont="1" applyFill="1"/>
    <xf numFmtId="165" fontId="5" fillId="0" borderId="0" xfId="2" applyNumberFormat="1" applyFont="1" applyAlignment="1">
      <alignment vertical="center" wrapText="1"/>
    </xf>
    <xf numFmtId="0" fontId="5" fillId="9" borderId="5" xfId="1" applyFont="1" applyFill="1" applyBorder="1" applyAlignment="1">
      <alignment horizontal="left"/>
    </xf>
    <xf numFmtId="15" fontId="59" fillId="0" borderId="0" xfId="1" applyNumberFormat="1" applyFont="1" applyFill="1"/>
    <xf numFmtId="0" fontId="4" fillId="0" borderId="0" xfId="1" applyFont="1" applyFill="1"/>
    <xf numFmtId="165" fontId="4" fillId="0" borderId="0" xfId="6" applyNumberFormat="1" applyFont="1" applyFill="1"/>
    <xf numFmtId="41" fontId="4" fillId="0" borderId="0" xfId="8" applyFont="1" applyFill="1"/>
    <xf numFmtId="0" fontId="4" fillId="0" borderId="0" xfId="1" applyFont="1" applyFill="1" applyAlignment="1">
      <alignment horizontal="center"/>
    </xf>
    <xf numFmtId="0" fontId="4" fillId="0" borderId="0" xfId="1" applyFont="1"/>
    <xf numFmtId="0" fontId="60" fillId="0" borderId="0" xfId="1" applyFont="1" applyFill="1"/>
    <xf numFmtId="0" fontId="62" fillId="0" borderId="0" xfId="18" applyFont="1" applyFill="1" applyAlignment="1" applyProtection="1"/>
    <xf numFmtId="0" fontId="63" fillId="0" borderId="0" xfId="1" applyFont="1" applyFill="1"/>
    <xf numFmtId="0" fontId="59" fillId="0" borderId="5" xfId="1" applyFont="1" applyFill="1" applyBorder="1" applyAlignment="1">
      <alignment horizontal="center" vertical="center" wrapText="1"/>
    </xf>
    <xf numFmtId="0" fontId="63" fillId="0" borderId="5" xfId="1" applyFont="1" applyFill="1" applyBorder="1" applyAlignment="1">
      <alignment horizontal="center" vertical="center" wrapText="1"/>
    </xf>
    <xf numFmtId="165" fontId="63" fillId="0" borderId="5" xfId="6" applyNumberFormat="1" applyFont="1" applyFill="1" applyBorder="1" applyAlignment="1">
      <alignment horizontal="center" vertical="center" wrapText="1"/>
    </xf>
    <xf numFmtId="41" fontId="63" fillId="0" borderId="5" xfId="8" applyFont="1" applyFill="1" applyBorder="1" applyAlignment="1">
      <alignment horizontal="center" vertical="center" wrapText="1"/>
    </xf>
    <xf numFmtId="0" fontId="4" fillId="0" borderId="0" xfId="1" applyFont="1" applyFill="1" applyAlignment="1">
      <alignment wrapText="1"/>
    </xf>
    <xf numFmtId="0" fontId="4" fillId="0" borderId="0" xfId="1" applyFont="1" applyAlignment="1">
      <alignment wrapText="1"/>
    </xf>
    <xf numFmtId="0" fontId="4" fillId="0" borderId="0" xfId="1" applyAlignment="1">
      <alignment wrapText="1"/>
    </xf>
    <xf numFmtId="41" fontId="0" fillId="0" borderId="0" xfId="8" applyFont="1" applyAlignment="1">
      <alignment wrapText="1"/>
    </xf>
    <xf numFmtId="0" fontId="4" fillId="0" borderId="5" xfId="1" applyFill="1" applyBorder="1"/>
    <xf numFmtId="0" fontId="4" fillId="0" borderId="5" xfId="1" applyFont="1" applyFill="1" applyBorder="1"/>
    <xf numFmtId="165" fontId="4" fillId="0" borderId="5" xfId="6" applyNumberFormat="1" applyFont="1" applyFill="1" applyBorder="1"/>
    <xf numFmtId="41" fontId="4" fillId="0" borderId="5" xfId="8" applyFont="1" applyFill="1" applyBorder="1"/>
    <xf numFmtId="0" fontId="4" fillId="0" borderId="5" xfId="1" applyFont="1" applyFill="1" applyBorder="1" applyAlignment="1">
      <alignment horizontal="center"/>
    </xf>
    <xf numFmtId="0" fontId="4" fillId="0" borderId="5" xfId="1" applyNumberFormat="1" applyFont="1" applyFill="1" applyBorder="1" applyAlignment="1">
      <alignment horizontal="center"/>
    </xf>
    <xf numFmtId="41" fontId="2" fillId="0" borderId="5" xfId="8" applyFont="1" applyFill="1" applyBorder="1"/>
    <xf numFmtId="0" fontId="64" fillId="0" borderId="5" xfId="1" applyFont="1" applyFill="1" applyBorder="1"/>
    <xf numFmtId="41" fontId="64" fillId="0" borderId="0" xfId="1" applyNumberFormat="1" applyFont="1" applyFill="1"/>
    <xf numFmtId="165" fontId="8" fillId="0" borderId="5" xfId="6" applyNumberFormat="1" applyFont="1" applyFill="1" applyBorder="1"/>
    <xf numFmtId="41" fontId="4" fillId="0" borderId="0" xfId="1" applyNumberFormat="1" applyFont="1"/>
    <xf numFmtId="0" fontId="65" fillId="0" borderId="5" xfId="1" applyFont="1" applyFill="1" applyBorder="1" applyAlignment="1">
      <alignment vertical="center"/>
    </xf>
    <xf numFmtId="0" fontId="8" fillId="0" borderId="5" xfId="1" applyNumberFormat="1" applyFont="1" applyFill="1" applyBorder="1" applyAlignment="1">
      <alignment horizontal="center"/>
    </xf>
    <xf numFmtId="0" fontId="8" fillId="0" borderId="5" xfId="1" applyFont="1" applyFill="1" applyBorder="1"/>
    <xf numFmtId="165" fontId="2" fillId="0" borderId="5" xfId="6" applyNumberFormat="1" applyFont="1" applyFill="1" applyBorder="1"/>
    <xf numFmtId="41" fontId="8" fillId="0" borderId="5" xfId="1" applyNumberFormat="1" applyFont="1" applyFill="1" applyBorder="1" applyAlignment="1"/>
    <xf numFmtId="41" fontId="8" fillId="0" borderId="0" xfId="1" applyNumberFormat="1" applyFont="1" applyFill="1"/>
    <xf numFmtId="0" fontId="8" fillId="0" borderId="5" xfId="1" applyFont="1" applyFill="1" applyBorder="1" applyAlignment="1">
      <alignment vertical="center"/>
    </xf>
    <xf numFmtId="41" fontId="2" fillId="0" borderId="5" xfId="1" applyNumberFormat="1" applyFont="1" applyFill="1" applyBorder="1" applyAlignment="1"/>
    <xf numFmtId="41" fontId="2" fillId="0" borderId="0" xfId="8" applyFont="1"/>
    <xf numFmtId="0" fontId="3" fillId="0" borderId="5" xfId="1" applyFont="1" applyFill="1" applyBorder="1" applyAlignment="1"/>
    <xf numFmtId="0" fontId="63" fillId="0" borderId="5" xfId="1" applyFont="1" applyFill="1" applyBorder="1" applyAlignment="1"/>
    <xf numFmtId="165" fontId="63" fillId="0" borderId="5" xfId="6" applyNumberFormat="1" applyFont="1" applyFill="1" applyBorder="1"/>
    <xf numFmtId="41" fontId="63" fillId="0" borderId="5" xfId="8" applyFont="1" applyFill="1" applyBorder="1"/>
    <xf numFmtId="41" fontId="4" fillId="0" borderId="0" xfId="1" applyNumberFormat="1" applyFont="1" applyFill="1"/>
    <xf numFmtId="0" fontId="63" fillId="0" borderId="5" xfId="1" applyFont="1" applyFill="1" applyBorder="1" applyAlignment="1">
      <alignment horizontal="center"/>
    </xf>
    <xf numFmtId="0" fontId="66" fillId="0" borderId="0" xfId="1" applyFont="1" applyFill="1" applyBorder="1"/>
    <xf numFmtId="0" fontId="4" fillId="0" borderId="0" xfId="1" applyFont="1" applyFill="1" applyBorder="1"/>
    <xf numFmtId="165" fontId="4" fillId="0" borderId="0" xfId="6" applyNumberFormat="1" applyFont="1" applyFill="1" applyBorder="1"/>
    <xf numFmtId="41" fontId="4" fillId="0" borderId="0" xfId="8" applyFont="1" applyFill="1" applyBorder="1"/>
    <xf numFmtId="0" fontId="4" fillId="0" borderId="0" xfId="1" applyFont="1" applyFill="1" applyBorder="1" applyAlignment="1">
      <alignment horizontal="center"/>
    </xf>
    <xf numFmtId="165" fontId="67" fillId="0" borderId="0" xfId="6" applyNumberFormat="1" applyFont="1" applyFill="1" applyBorder="1" applyAlignment="1">
      <alignment horizontal="center"/>
    </xf>
    <xf numFmtId="0" fontId="3" fillId="0" borderId="0" xfId="1" applyFont="1" applyFill="1" applyBorder="1" applyAlignment="1">
      <alignment horizontal="right"/>
    </xf>
    <xf numFmtId="165" fontId="67" fillId="0" borderId="0" xfId="6" applyNumberFormat="1" applyFont="1" applyFill="1" applyBorder="1"/>
    <xf numFmtId="0" fontId="67" fillId="0" borderId="0" xfId="6" applyNumberFormat="1" applyFont="1" applyFill="1" applyBorder="1" applyAlignment="1">
      <alignment horizontal="center"/>
    </xf>
    <xf numFmtId="0" fontId="19" fillId="0" borderId="0" xfId="1" applyFont="1" applyFill="1" applyBorder="1" applyAlignment="1">
      <alignment horizontal="left"/>
    </xf>
    <xf numFmtId="0" fontId="5" fillId="0" borderId="0" xfId="1" applyFont="1" applyFill="1" applyBorder="1"/>
    <xf numFmtId="165" fontId="5" fillId="0" borderId="0" xfId="6" applyNumberFormat="1" applyFont="1" applyFill="1" applyBorder="1"/>
    <xf numFmtId="41" fontId="5" fillId="0" borderId="0" xfId="19" applyFont="1" applyFill="1" applyBorder="1"/>
    <xf numFmtId="0" fontId="2" fillId="0" borderId="0" xfId="1" applyFont="1" applyFill="1"/>
    <xf numFmtId="41" fontId="67" fillId="0" borderId="0" xfId="19" applyFont="1" applyFill="1"/>
    <xf numFmtId="0" fontId="4" fillId="0" borderId="0" xfId="1" applyFill="1"/>
    <xf numFmtId="0" fontId="4" fillId="0" borderId="0" xfId="1" applyFont="1" applyFill="1" applyBorder="1" applyAlignment="1">
      <alignment horizontal="right"/>
    </xf>
    <xf numFmtId="41" fontId="4" fillId="0" borderId="0" xfId="1" applyNumberFormat="1" applyFont="1" applyFill="1" applyBorder="1"/>
    <xf numFmtId="41" fontId="68" fillId="0" borderId="0" xfId="20" applyFont="1" applyFill="1" applyAlignment="1">
      <alignment horizontal="center" vertical="center"/>
    </xf>
    <xf numFmtId="165" fontId="63" fillId="0" borderId="0" xfId="6" applyNumberFormat="1" applyFont="1" applyFill="1" applyBorder="1"/>
    <xf numFmtId="41" fontId="8" fillId="0" borderId="0" xfId="19" applyFont="1" applyFill="1" applyBorder="1" applyAlignment="1">
      <alignment horizontal="left" vertical="center"/>
    </xf>
    <xf numFmtId="41" fontId="8" fillId="0" borderId="0" xfId="19" applyFont="1" applyFill="1" applyAlignment="1">
      <alignment horizontal="left" vertical="center"/>
    </xf>
    <xf numFmtId="165" fontId="3" fillId="0" borderId="0" xfId="6" applyNumberFormat="1" applyFont="1" applyFill="1" applyBorder="1"/>
    <xf numFmtId="165" fontId="63" fillId="9" borderId="0" xfId="6" applyNumberFormat="1" applyFont="1" applyFill="1"/>
    <xf numFmtId="165" fontId="63" fillId="0" borderId="0" xfId="6" applyNumberFormat="1" applyFont="1" applyFill="1"/>
    <xf numFmtId="41" fontId="13" fillId="0" borderId="0" xfId="19" applyFont="1" applyFill="1" applyBorder="1" applyAlignment="1">
      <alignment horizontal="left" vertical="center"/>
    </xf>
    <xf numFmtId="165" fontId="3" fillId="9" borderId="0" xfId="6" applyNumberFormat="1" applyFont="1" applyFill="1" applyBorder="1"/>
    <xf numFmtId="41" fontId="4" fillId="9" borderId="0" xfId="8" applyFont="1" applyFill="1"/>
    <xf numFmtId="165" fontId="8" fillId="0" borderId="0" xfId="4" applyNumberFormat="1" applyFont="1" applyBorder="1" applyAlignment="1">
      <alignment horizontal="center"/>
    </xf>
    <xf numFmtId="165" fontId="8" fillId="0" borderId="0" xfId="2" applyNumberFormat="1" applyFont="1" applyAlignment="1">
      <alignment horizontal="right" vertical="center"/>
    </xf>
    <xf numFmtId="0" fontId="4" fillId="0" borderId="0" xfId="1" applyNumberFormat="1" applyAlignment="1">
      <alignment horizontal="left"/>
    </xf>
    <xf numFmtId="0" fontId="4" fillId="0" borderId="0" xfId="1" applyAlignment="1"/>
    <xf numFmtId="0" fontId="71" fillId="0" borderId="0" xfId="1" applyFont="1"/>
    <xf numFmtId="17" fontId="73" fillId="10" borderId="50" xfId="22" applyNumberFormat="1" applyFont="1" applyFill="1" applyBorder="1" applyAlignment="1">
      <alignment horizontal="center"/>
    </xf>
    <xf numFmtId="41" fontId="73" fillId="10" borderId="50" xfId="8" applyFont="1" applyFill="1" applyBorder="1" applyAlignment="1">
      <alignment horizontal="center"/>
    </xf>
    <xf numFmtId="41" fontId="74" fillId="10" borderId="50" xfId="8" applyFont="1" applyFill="1" applyBorder="1" applyAlignment="1">
      <alignment horizontal="center"/>
    </xf>
    <xf numFmtId="1" fontId="74" fillId="12" borderId="50" xfId="8" applyNumberFormat="1" applyFont="1" applyFill="1" applyBorder="1" applyAlignment="1">
      <alignment horizontal="center"/>
    </xf>
    <xf numFmtId="41" fontId="74" fillId="12" borderId="50" xfId="8" applyFont="1" applyFill="1" applyBorder="1" applyAlignment="1">
      <alignment horizontal="center"/>
    </xf>
    <xf numFmtId="41" fontId="0" fillId="0" borderId="0" xfId="23" applyFont="1" applyAlignment="1">
      <alignment horizontal="center"/>
    </xf>
    <xf numFmtId="41" fontId="0" fillId="0" borderId="0" xfId="8" applyFont="1" applyAlignment="1"/>
    <xf numFmtId="41" fontId="0" fillId="13" borderId="0" xfId="8" applyFont="1" applyFill="1"/>
    <xf numFmtId="0" fontId="75" fillId="0" borderId="0" xfId="1" applyFont="1"/>
    <xf numFmtId="0" fontId="76" fillId="0" borderId="0" xfId="1" applyNumberFormat="1" applyFont="1" applyAlignment="1">
      <alignment horizontal="left"/>
    </xf>
    <xf numFmtId="0" fontId="76" fillId="0" borderId="0" xfId="1" applyFont="1" applyAlignment="1"/>
    <xf numFmtId="41" fontId="76" fillId="13" borderId="0" xfId="8" applyFont="1" applyFill="1"/>
    <xf numFmtId="0" fontId="76" fillId="0" borderId="0" xfId="1" applyFont="1"/>
    <xf numFmtId="0" fontId="4" fillId="14" borderId="0" xfId="1" applyNumberFormat="1" applyFill="1" applyAlignment="1">
      <alignment horizontal="left"/>
    </xf>
    <xf numFmtId="0" fontId="4" fillId="14" borderId="0" xfId="1" applyFill="1" applyAlignment="1"/>
    <xf numFmtId="0" fontId="64" fillId="15" borderId="0" xfId="1" applyNumberFormat="1" applyFont="1" applyFill="1" applyAlignment="1">
      <alignment horizontal="left"/>
    </xf>
    <xf numFmtId="0" fontId="64" fillId="15" borderId="0" xfId="1" applyFont="1" applyFill="1" applyAlignment="1"/>
    <xf numFmtId="0" fontId="4" fillId="0" borderId="0" xfId="1" applyNumberFormat="1" applyAlignment="1"/>
    <xf numFmtId="0" fontId="4" fillId="16" borderId="0" xfId="1" applyNumberFormat="1" applyFill="1" applyAlignment="1">
      <alignment horizontal="left"/>
    </xf>
    <xf numFmtId="0" fontId="4" fillId="16" borderId="0" xfId="1" applyFill="1" applyAlignment="1"/>
    <xf numFmtId="0" fontId="4" fillId="17" borderId="0" xfId="1" applyNumberFormat="1" applyFill="1" applyAlignment="1">
      <alignment horizontal="left"/>
    </xf>
    <xf numFmtId="0" fontId="4" fillId="17" borderId="0" xfId="1" applyFill="1" applyAlignment="1"/>
    <xf numFmtId="0" fontId="4" fillId="13" borderId="0" xfId="1" applyNumberFormat="1" applyFill="1" applyAlignment="1">
      <alignment horizontal="left"/>
    </xf>
    <xf numFmtId="0" fontId="4" fillId="13" borderId="0" xfId="1" applyFill="1" applyAlignment="1"/>
    <xf numFmtId="0" fontId="4" fillId="15" borderId="0" xfId="1" applyNumberFormat="1" applyFill="1" applyAlignment="1">
      <alignment horizontal="left"/>
    </xf>
    <xf numFmtId="0" fontId="4" fillId="15" borderId="0" xfId="1" applyFill="1" applyAlignment="1"/>
    <xf numFmtId="0" fontId="4" fillId="18" borderId="0" xfId="1" applyNumberFormat="1" applyFill="1" applyAlignment="1">
      <alignment horizontal="left"/>
    </xf>
    <xf numFmtId="0" fontId="4" fillId="18" borderId="0" xfId="1" applyFill="1" applyAlignment="1"/>
    <xf numFmtId="0" fontId="4" fillId="13" borderId="0" xfId="1" applyFill="1"/>
    <xf numFmtId="41" fontId="2" fillId="0" borderId="0" xfId="8" applyFont="1" applyFill="1"/>
    <xf numFmtId="0" fontId="67" fillId="0" borderId="0" xfId="1" applyNumberFormat="1" applyFont="1" applyAlignment="1">
      <alignment horizontal="center"/>
    </xf>
    <xf numFmtId="0" fontId="4" fillId="0" borderId="0" xfId="1" applyNumberFormat="1" applyAlignment="1">
      <alignment horizontal="center"/>
    </xf>
    <xf numFmtId="0" fontId="0" fillId="0" borderId="0" xfId="23" applyNumberFormat="1" applyFont="1" applyAlignment="1">
      <alignment horizontal="center"/>
    </xf>
    <xf numFmtId="0" fontId="4" fillId="19" borderId="0" xfId="1" applyNumberFormat="1" applyFill="1" applyAlignment="1">
      <alignment horizontal="center"/>
    </xf>
    <xf numFmtId="0" fontId="67" fillId="0" borderId="0" xfId="1" applyFont="1" applyAlignment="1">
      <alignment horizontal="center"/>
    </xf>
    <xf numFmtId="167" fontId="70" fillId="10" borderId="52" xfId="23" applyNumberFormat="1" applyFont="1" applyFill="1" applyBorder="1" applyAlignment="1">
      <alignment horizontal="center" vertical="center"/>
    </xf>
    <xf numFmtId="41" fontId="70" fillId="10" borderId="53" xfId="23" applyFont="1" applyFill="1" applyBorder="1" applyAlignment="1">
      <alignment horizontal="center" vertical="center"/>
    </xf>
    <xf numFmtId="41" fontId="70" fillId="10" borderId="54" xfId="23" applyFont="1" applyFill="1" applyBorder="1" applyAlignment="1">
      <alignment horizontal="center" vertical="center"/>
    </xf>
    <xf numFmtId="41" fontId="77" fillId="10" borderId="54" xfId="23" applyFont="1" applyFill="1" applyBorder="1" applyAlignment="1">
      <alignment horizontal="center" vertical="center"/>
    </xf>
    <xf numFmtId="170" fontId="73" fillId="10" borderId="55" xfId="23" applyNumberFormat="1" applyFont="1" applyFill="1" applyBorder="1" applyAlignment="1">
      <alignment horizontal="center"/>
    </xf>
    <xf numFmtId="41" fontId="70" fillId="10" borderId="50" xfId="23" applyFont="1" applyFill="1" applyBorder="1" applyAlignment="1">
      <alignment horizontal="center" vertical="center"/>
    </xf>
    <xf numFmtId="41" fontId="73" fillId="10" borderId="50" xfId="23" applyFont="1" applyFill="1" applyBorder="1" applyAlignment="1">
      <alignment horizontal="center"/>
    </xf>
    <xf numFmtId="41" fontId="74" fillId="10" borderId="50" xfId="23" applyFont="1" applyFill="1" applyBorder="1" applyAlignment="1">
      <alignment horizontal="center"/>
    </xf>
    <xf numFmtId="41" fontId="3" fillId="0" borderId="0" xfId="23" applyFont="1" applyAlignment="1">
      <alignment horizontal="center"/>
    </xf>
    <xf numFmtId="0" fontId="67" fillId="0" borderId="0" xfId="1" applyFont="1" applyAlignment="1"/>
    <xf numFmtId="167" fontId="0" fillId="0" borderId="0" xfId="23" applyNumberFormat="1" applyFont="1" applyAlignment="1"/>
    <xf numFmtId="41" fontId="0" fillId="0" borderId="0" xfId="23" applyNumberFormat="1" applyFont="1" applyAlignment="1"/>
    <xf numFmtId="41" fontId="0" fillId="0" borderId="0" xfId="23" applyFont="1" applyAlignment="1"/>
    <xf numFmtId="41" fontId="4" fillId="0" borderId="0" xfId="1" applyNumberFormat="1" applyAlignment="1"/>
    <xf numFmtId="167" fontId="0" fillId="14" borderId="0" xfId="23" applyNumberFormat="1" applyFont="1" applyFill="1" applyAlignment="1"/>
    <xf numFmtId="41" fontId="0" fillId="14" borderId="0" xfId="23" applyNumberFormat="1" applyFont="1" applyFill="1" applyAlignment="1"/>
    <xf numFmtId="41" fontId="0" fillId="14" borderId="0" xfId="23" applyFont="1" applyFill="1" applyAlignment="1"/>
    <xf numFmtId="41" fontId="0" fillId="14" borderId="0" xfId="23" applyFont="1" applyFill="1" applyAlignment="1">
      <alignment horizontal="center"/>
    </xf>
    <xf numFmtId="41" fontId="0" fillId="18" borderId="0" xfId="23" applyNumberFormat="1" applyFont="1" applyFill="1" applyAlignment="1"/>
    <xf numFmtId="41" fontId="0" fillId="9" borderId="0" xfId="23" applyFont="1" applyFill="1" applyAlignment="1"/>
    <xf numFmtId="0" fontId="57" fillId="0" borderId="0" xfId="1" applyFont="1" applyAlignment="1"/>
    <xf numFmtId="0" fontId="0" fillId="18" borderId="0" xfId="23" applyNumberFormat="1" applyFont="1" applyFill="1" applyAlignment="1"/>
    <xf numFmtId="41" fontId="0" fillId="0" borderId="0" xfId="23" applyFont="1" applyFill="1" applyAlignment="1"/>
    <xf numFmtId="0" fontId="4" fillId="9" borderId="0" xfId="1" applyNumberFormat="1" applyFill="1" applyAlignment="1">
      <alignment horizontal="left"/>
    </xf>
    <xf numFmtId="0" fontId="4" fillId="9" borderId="0" xfId="1" applyFill="1" applyAlignment="1"/>
    <xf numFmtId="0" fontId="1" fillId="0" borderId="0" xfId="0" applyFont="1" applyFill="1"/>
    <xf numFmtId="0" fontId="0" fillId="0" borderId="0" xfId="0" applyFill="1"/>
    <xf numFmtId="0" fontId="0" fillId="20" borderId="0" xfId="0" applyFill="1"/>
    <xf numFmtId="0" fontId="78" fillId="20" borderId="56" xfId="0" applyFont="1" applyFill="1" applyBorder="1" applyAlignment="1">
      <alignment horizontal="center" wrapText="1"/>
    </xf>
    <xf numFmtId="17" fontId="78" fillId="20" borderId="56" xfId="0" applyNumberFormat="1" applyFont="1" applyFill="1" applyBorder="1" applyAlignment="1">
      <alignment horizontal="center" wrapText="1"/>
    </xf>
    <xf numFmtId="0" fontId="79" fillId="20" borderId="57" xfId="0" applyFont="1" applyFill="1" applyBorder="1" applyAlignment="1">
      <alignment vertical="top" wrapText="1"/>
    </xf>
    <xf numFmtId="0" fontId="79" fillId="20" borderId="57" xfId="0" applyFont="1" applyFill="1" applyBorder="1" applyAlignment="1">
      <alignment horizontal="right" vertical="top" wrapText="1"/>
    </xf>
    <xf numFmtId="3" fontId="79" fillId="20" borderId="57" xfId="0" applyNumberFormat="1" applyFont="1" applyFill="1" applyBorder="1" applyAlignment="1">
      <alignment horizontal="right" vertical="top" wrapText="1"/>
    </xf>
    <xf numFmtId="0" fontId="80" fillId="20" borderId="57" xfId="0" applyFont="1" applyFill="1" applyBorder="1" applyAlignment="1">
      <alignment vertical="top" wrapText="1"/>
    </xf>
    <xf numFmtId="0" fontId="80" fillId="20" borderId="57" xfId="0" applyFont="1" applyFill="1" applyBorder="1" applyAlignment="1">
      <alignment horizontal="right" vertical="top" wrapText="1"/>
    </xf>
    <xf numFmtId="3" fontId="80" fillId="20" borderId="57" xfId="0" applyNumberFormat="1" applyFont="1" applyFill="1" applyBorder="1" applyAlignment="1">
      <alignment horizontal="right" vertical="top" wrapText="1"/>
    </xf>
    <xf numFmtId="0" fontId="65" fillId="20" borderId="0" xfId="0" applyFont="1" applyFill="1"/>
    <xf numFmtId="3" fontId="51" fillId="0" borderId="0" xfId="1" applyNumberFormat="1" applyFont="1"/>
    <xf numFmtId="0" fontId="79" fillId="18" borderId="57" xfId="0" applyFont="1" applyFill="1" applyBorder="1" applyAlignment="1">
      <alignment vertical="top" wrapText="1"/>
    </xf>
    <xf numFmtId="0" fontId="79" fillId="18" borderId="57" xfId="0" applyFont="1" applyFill="1" applyBorder="1" applyAlignment="1">
      <alignment horizontal="right" vertical="top" wrapText="1"/>
    </xf>
    <xf numFmtId="3" fontId="79" fillId="18" borderId="57" xfId="0" applyNumberFormat="1" applyFont="1" applyFill="1" applyBorder="1" applyAlignment="1">
      <alignment horizontal="right" vertical="top" wrapText="1"/>
    </xf>
    <xf numFmtId="3" fontId="51" fillId="18" borderId="0" xfId="1" applyNumberFormat="1" applyFont="1" applyFill="1"/>
    <xf numFmtId="0" fontId="0" fillId="0" borderId="5" xfId="0" applyBorder="1" applyAlignment="1">
      <alignment horizontal="center"/>
    </xf>
    <xf numFmtId="0" fontId="3" fillId="0" borderId="5" xfId="0" applyFont="1" applyBorder="1" applyAlignment="1">
      <alignment horizontal="center" vertical="center"/>
    </xf>
    <xf numFmtId="0" fontId="3" fillId="0" borderId="0" xfId="0" applyFont="1"/>
    <xf numFmtId="0" fontId="3" fillId="0" borderId="58" xfId="0" applyFont="1" applyBorder="1"/>
    <xf numFmtId="0" fontId="0" fillId="0" borderId="0" xfId="0" applyBorder="1" applyAlignment="1">
      <alignment horizontal="right" vertical="center"/>
    </xf>
    <xf numFmtId="0" fontId="0" fillId="0" borderId="0" xfId="0" applyBorder="1"/>
    <xf numFmtId="0" fontId="0" fillId="0" borderId="59" xfId="0" applyBorder="1"/>
    <xf numFmtId="0" fontId="0" fillId="0" borderId="58" xfId="0" applyBorder="1"/>
    <xf numFmtId="0" fontId="3" fillId="0" borderId="60" xfId="0" applyFont="1" applyBorder="1" applyAlignment="1">
      <alignment horizontal="center" vertical="center"/>
    </xf>
    <xf numFmtId="0" fontId="3" fillId="0" borderId="61" xfId="0" applyFont="1" applyBorder="1" applyAlignment="1">
      <alignment horizontal="center" vertical="center"/>
    </xf>
    <xf numFmtId="0" fontId="0" fillId="0" borderId="60" xfId="0" applyBorder="1"/>
    <xf numFmtId="3" fontId="0" fillId="0" borderId="61" xfId="0" applyNumberFormat="1" applyBorder="1"/>
    <xf numFmtId="0" fontId="0" fillId="0" borderId="62" xfId="0" applyBorder="1"/>
    <xf numFmtId="0" fontId="0" fillId="0" borderId="44" xfId="0" applyBorder="1"/>
    <xf numFmtId="0" fontId="0" fillId="0" borderId="63" xfId="0" applyBorder="1"/>
    <xf numFmtId="0" fontId="3" fillId="14" borderId="64" xfId="0" applyFont="1" applyFill="1" applyBorder="1" applyAlignment="1">
      <alignment vertical="center"/>
    </xf>
    <xf numFmtId="0" fontId="3" fillId="14" borderId="65" xfId="0" applyFont="1" applyFill="1" applyBorder="1" applyAlignment="1">
      <alignment vertical="center"/>
    </xf>
    <xf numFmtId="0" fontId="3" fillId="14" borderId="66" xfId="0" applyFont="1" applyFill="1" applyBorder="1" applyAlignment="1">
      <alignment vertical="center"/>
    </xf>
    <xf numFmtId="0" fontId="3" fillId="0" borderId="65" xfId="0" applyFont="1" applyFill="1" applyBorder="1" applyAlignment="1">
      <alignment vertical="center"/>
    </xf>
    <xf numFmtId="0" fontId="3" fillId="0" borderId="66" xfId="0" applyFont="1" applyFill="1" applyBorder="1" applyAlignment="1">
      <alignment vertical="center"/>
    </xf>
    <xf numFmtId="0" fontId="3" fillId="0" borderId="64" xfId="0" applyFont="1" applyFill="1" applyBorder="1" applyAlignment="1">
      <alignment vertic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vertical="center"/>
    </xf>
    <xf numFmtId="3" fontId="0" fillId="0" borderId="0" xfId="0" applyNumberFormat="1" applyFont="1" applyBorder="1" applyAlignment="1">
      <alignment horizontal="right" vertical="center"/>
    </xf>
    <xf numFmtId="3" fontId="0" fillId="0" borderId="0" xfId="0" applyNumberFormat="1" applyBorder="1"/>
    <xf numFmtId="3" fontId="0" fillId="0" borderId="0" xfId="0" applyNumberFormat="1" applyFont="1" applyBorder="1"/>
    <xf numFmtId="3" fontId="3" fillId="0" borderId="0" xfId="0" applyNumberFormat="1" applyFont="1" applyBorder="1"/>
    <xf numFmtId="0" fontId="0" fillId="3" borderId="58" xfId="0" applyFill="1" applyBorder="1"/>
    <xf numFmtId="0" fontId="0" fillId="3" borderId="0" xfId="0" applyFill="1" applyBorder="1"/>
    <xf numFmtId="0" fontId="0" fillId="3" borderId="59" xfId="0" applyFill="1" applyBorder="1"/>
    <xf numFmtId="0" fontId="3" fillId="3" borderId="58" xfId="0" applyFont="1" applyFill="1" applyBorder="1"/>
    <xf numFmtId="3" fontId="3" fillId="6" borderId="5" xfId="0" applyNumberFormat="1" applyFont="1" applyFill="1" applyBorder="1" applyAlignment="1">
      <alignment horizontal="right" vertical="center"/>
    </xf>
    <xf numFmtId="0" fontId="0" fillId="0" borderId="5" xfId="0" applyFont="1" applyBorder="1" applyAlignment="1">
      <alignment horizontal="right" vertical="center"/>
    </xf>
    <xf numFmtId="0" fontId="0" fillId="0" borderId="5" xfId="0" applyFont="1" applyBorder="1" applyAlignment="1">
      <alignment horizontal="left" vertical="center"/>
    </xf>
    <xf numFmtId="3" fontId="0" fillId="0" borderId="5" xfId="0" applyNumberFormat="1" applyFont="1" applyBorder="1" applyAlignment="1">
      <alignment horizontal="right" vertical="center"/>
    </xf>
    <xf numFmtId="3" fontId="0" fillId="0" borderId="5" xfId="0" applyNumberFormat="1" applyBorder="1"/>
    <xf numFmtId="3" fontId="0" fillId="0" borderId="5" xfId="0" applyNumberFormat="1" applyFont="1" applyBorder="1"/>
    <xf numFmtId="3" fontId="3" fillId="0" borderId="61" xfId="0" applyNumberFormat="1" applyFont="1" applyBorder="1"/>
    <xf numFmtId="0" fontId="1" fillId="0" borderId="0" xfId="0" applyFont="1" applyBorder="1" applyAlignment="1">
      <alignment horizontal="center" vertical="center"/>
    </xf>
    <xf numFmtId="3" fontId="3" fillId="6" borderId="61" xfId="0" applyNumberFormat="1" applyFont="1" applyFill="1" applyBorder="1" applyAlignment="1">
      <alignment horizontal="right" vertical="center"/>
    </xf>
    <xf numFmtId="0" fontId="0" fillId="0" borderId="60" xfId="0" applyFont="1" applyBorder="1" applyAlignment="1">
      <alignment horizontal="center" vertical="center"/>
    </xf>
    <xf numFmtId="3" fontId="0" fillId="0" borderId="61" xfId="0" applyNumberFormat="1" applyFont="1" applyBorder="1" applyAlignment="1">
      <alignment horizontal="right" vertical="center"/>
    </xf>
    <xf numFmtId="3" fontId="0" fillId="0" borderId="61" xfId="0" applyNumberFormat="1" applyFont="1" applyBorder="1"/>
    <xf numFmtId="0" fontId="84" fillId="0" borderId="5" xfId="24" applyFont="1" applyFill="1" applyBorder="1"/>
    <xf numFmtId="168" fontId="86" fillId="0" borderId="5" xfId="23" applyNumberFormat="1" applyFont="1" applyFill="1" applyBorder="1"/>
    <xf numFmtId="16" fontId="84" fillId="0" borderId="60" xfId="24" applyNumberFormat="1" applyFont="1" applyFill="1" applyBorder="1"/>
    <xf numFmtId="41" fontId="36" fillId="0" borderId="61" xfId="25" applyFont="1" applyFill="1" applyBorder="1"/>
    <xf numFmtId="16" fontId="84" fillId="0" borderId="70" xfId="24" applyNumberFormat="1" applyFont="1" applyFill="1" applyBorder="1"/>
    <xf numFmtId="0" fontId="84" fillId="0" borderId="71" xfId="24" applyFont="1" applyFill="1" applyBorder="1"/>
    <xf numFmtId="168" fontId="86" fillId="0" borderId="71" xfId="23" applyNumberFormat="1" applyFont="1" applyFill="1" applyBorder="1"/>
    <xf numFmtId="171" fontId="13" fillId="21" borderId="75" xfId="24" applyNumberFormat="1" applyFont="1" applyFill="1" applyBorder="1" applyAlignment="1">
      <alignment horizontal="center"/>
    </xf>
    <xf numFmtId="0" fontId="13" fillId="21" borderId="22" xfId="24" applyFont="1" applyFill="1" applyBorder="1" applyAlignment="1">
      <alignment horizontal="center"/>
    </xf>
    <xf numFmtId="168" fontId="3" fillId="21" borderId="22" xfId="23" applyNumberFormat="1" applyFont="1" applyFill="1" applyBorder="1" applyAlignment="1">
      <alignment horizontal="center"/>
    </xf>
    <xf numFmtId="41" fontId="85" fillId="21" borderId="76" xfId="23" applyFont="1" applyFill="1" applyBorder="1" applyAlignment="1">
      <alignment horizontal="center"/>
    </xf>
    <xf numFmtId="41" fontId="44" fillId="0" borderId="74" xfId="25" applyFont="1" applyFill="1" applyBorder="1"/>
    <xf numFmtId="168" fontId="89" fillId="0" borderId="5" xfId="25" applyNumberFormat="1" applyFont="1" applyFill="1" applyBorder="1" applyAlignment="1">
      <alignment horizontal="center" vertical="center"/>
    </xf>
    <xf numFmtId="168" fontId="89" fillId="0" borderId="5" xfId="27" applyNumberFormat="1" applyFont="1" applyFill="1" applyBorder="1" applyAlignment="1">
      <alignment horizontal="center" vertical="center"/>
    </xf>
    <xf numFmtId="172" fontId="2" fillId="0" borderId="5" xfId="15" applyNumberFormat="1" applyFont="1" applyFill="1" applyBorder="1" applyAlignment="1">
      <alignment horizontal="center" vertical="center"/>
    </xf>
    <xf numFmtId="168" fontId="84" fillId="0" borderId="5" xfId="27" applyNumberFormat="1" applyFont="1" applyFill="1" applyBorder="1" applyAlignment="1">
      <alignment vertical="center"/>
    </xf>
    <xf numFmtId="168" fontId="8" fillId="0" borderId="5" xfId="25" applyNumberFormat="1" applyFont="1" applyFill="1" applyBorder="1" applyAlignment="1">
      <alignment vertical="center"/>
    </xf>
    <xf numFmtId="0" fontId="2" fillId="0" borderId="5" xfId="15" applyFont="1" applyFill="1" applyBorder="1" applyAlignment="1">
      <alignment vertical="center"/>
    </xf>
    <xf numFmtId="172" fontId="8" fillId="0" borderId="5" xfId="15" applyNumberFormat="1" applyFont="1" applyFill="1" applyBorder="1" applyAlignment="1">
      <alignment horizontal="center" vertical="center"/>
    </xf>
    <xf numFmtId="168" fontId="81" fillId="0" borderId="5" xfId="27" applyNumberFormat="1" applyFont="1" applyFill="1" applyBorder="1" applyAlignment="1">
      <alignment vertical="center"/>
    </xf>
    <xf numFmtId="168" fontId="8" fillId="0" borderId="5" xfId="27" applyNumberFormat="1" applyFont="1" applyFill="1" applyBorder="1" applyAlignment="1">
      <alignment vertical="center"/>
    </xf>
    <xf numFmtId="0" fontId="8" fillId="0" borderId="5" xfId="15" applyFont="1" applyFill="1" applyBorder="1" applyAlignment="1">
      <alignment vertical="center"/>
    </xf>
    <xf numFmtId="0" fontId="2" fillId="9" borderId="5" xfId="15" applyFont="1" applyFill="1" applyBorder="1" applyAlignment="1">
      <alignment horizontal="center" vertical="center"/>
    </xf>
    <xf numFmtId="0" fontId="8" fillId="9" borderId="5" xfId="15" applyFont="1" applyFill="1" applyBorder="1" applyAlignment="1">
      <alignment horizontal="center" vertical="center"/>
    </xf>
    <xf numFmtId="0" fontId="84" fillId="0" borderId="0" xfId="1" applyFont="1"/>
    <xf numFmtId="0" fontId="91" fillId="0" borderId="77" xfId="1" applyFont="1" applyBorder="1" applyAlignment="1" applyProtection="1">
      <alignment vertical="top" wrapText="1" readingOrder="1"/>
      <protection locked="0"/>
    </xf>
    <xf numFmtId="0" fontId="91" fillId="0" borderId="77" xfId="1" applyFont="1" applyBorder="1" applyAlignment="1" applyProtection="1">
      <alignment horizontal="left" vertical="top" wrapText="1" readingOrder="1"/>
      <protection locked="0"/>
    </xf>
    <xf numFmtId="0" fontId="91" fillId="0" borderId="77" xfId="1" applyFont="1" applyBorder="1" applyAlignment="1" applyProtection="1">
      <alignment horizontal="right" vertical="top" wrapText="1" readingOrder="1"/>
      <protection locked="0"/>
    </xf>
    <xf numFmtId="173" fontId="92" fillId="23" borderId="77" xfId="1" applyNumberFormat="1" applyFont="1" applyFill="1" applyBorder="1" applyAlignment="1" applyProtection="1">
      <alignment horizontal="right" vertical="top" wrapText="1" readingOrder="1"/>
      <protection locked="0"/>
    </xf>
    <xf numFmtId="0" fontId="92" fillId="23" borderId="77" xfId="1" applyFont="1" applyFill="1" applyBorder="1" applyAlignment="1" applyProtection="1">
      <alignment horizontal="left" vertical="top" wrapText="1" readingOrder="1"/>
      <protection locked="0"/>
    </xf>
    <xf numFmtId="0" fontId="93" fillId="0" borderId="77" xfId="1" applyFont="1" applyBorder="1" applyAlignment="1" applyProtection="1">
      <alignment vertical="top" wrapText="1" readingOrder="1"/>
      <protection locked="0"/>
    </xf>
    <xf numFmtId="174" fontId="93" fillId="0" borderId="77" xfId="1" applyNumberFormat="1" applyFont="1" applyBorder="1" applyAlignment="1" applyProtection="1">
      <alignment horizontal="left" vertical="top" wrapText="1" readingOrder="1"/>
      <protection locked="0"/>
    </xf>
    <xf numFmtId="173" fontId="93" fillId="0" borderId="77" xfId="1" applyNumberFormat="1" applyFont="1" applyBorder="1" applyAlignment="1" applyProtection="1">
      <alignment horizontal="right" vertical="top" wrapText="1" readingOrder="1"/>
      <protection locked="0"/>
    </xf>
    <xf numFmtId="0" fontId="93" fillId="0" borderId="77" xfId="1" applyFont="1" applyBorder="1" applyAlignment="1" applyProtection="1">
      <alignment horizontal="left" vertical="top" wrapText="1" readingOrder="1"/>
      <protection locked="0"/>
    </xf>
    <xf numFmtId="4" fontId="4" fillId="0" borderId="0" xfId="1" applyNumberFormat="1"/>
    <xf numFmtId="0" fontId="90" fillId="23" borderId="77" xfId="1" applyFont="1" applyFill="1" applyBorder="1" applyAlignment="1" applyProtection="1">
      <alignment vertical="top" wrapText="1" readingOrder="1"/>
      <protection locked="0"/>
    </xf>
    <xf numFmtId="0" fontId="90" fillId="23" borderId="77" xfId="1" applyFont="1" applyFill="1" applyBorder="1" applyAlignment="1" applyProtection="1">
      <alignment horizontal="left" vertical="top" wrapText="1" readingOrder="1"/>
      <protection locked="0"/>
    </xf>
    <xf numFmtId="173" fontId="90" fillId="23" borderId="77" xfId="1" applyNumberFormat="1" applyFont="1" applyFill="1" applyBorder="1" applyAlignment="1" applyProtection="1">
      <alignment horizontal="right" vertical="top" wrapText="1" readingOrder="1"/>
      <protection locked="0"/>
    </xf>
    <xf numFmtId="173" fontId="91" fillId="23" borderId="77" xfId="1" applyNumberFormat="1" applyFont="1" applyFill="1" applyBorder="1" applyAlignment="1" applyProtection="1">
      <alignment horizontal="right" vertical="top" wrapText="1" readingOrder="1"/>
      <protection locked="0"/>
    </xf>
    <xf numFmtId="0" fontId="94" fillId="0" borderId="77" xfId="1" applyFont="1" applyBorder="1" applyAlignment="1" applyProtection="1">
      <alignment vertical="top" wrapText="1" readingOrder="1"/>
      <protection locked="0"/>
    </xf>
    <xf numFmtId="0" fontId="94" fillId="0" borderId="77" xfId="1" applyFont="1" applyBorder="1" applyAlignment="1" applyProtection="1">
      <alignment horizontal="left" vertical="top" wrapText="1" readingOrder="1"/>
      <protection locked="0"/>
    </xf>
    <xf numFmtId="0" fontId="94" fillId="0" borderId="77" xfId="1" applyFont="1" applyBorder="1" applyAlignment="1" applyProtection="1">
      <alignment horizontal="right" vertical="top" wrapText="1" readingOrder="1"/>
      <protection locked="0"/>
    </xf>
    <xf numFmtId="0" fontId="90" fillId="23" borderId="77" xfId="1" applyFont="1" applyFill="1" applyBorder="1" applyAlignment="1" applyProtection="1">
      <alignment horizontal="right" vertical="top" wrapText="1" readingOrder="1"/>
      <protection locked="0"/>
    </xf>
    <xf numFmtId="0" fontId="91" fillId="23" borderId="77" xfId="1" applyFont="1" applyFill="1" applyBorder="1" applyAlignment="1" applyProtection="1">
      <alignment horizontal="left" vertical="top" wrapText="1" readingOrder="1"/>
      <protection locked="0"/>
    </xf>
    <xf numFmtId="4" fontId="90" fillId="23" borderId="77" xfId="1" applyNumberFormat="1" applyFont="1" applyFill="1" applyBorder="1" applyAlignment="1" applyProtection="1">
      <alignment horizontal="left" vertical="top" wrapText="1" readingOrder="1"/>
      <protection locked="0"/>
    </xf>
    <xf numFmtId="172" fontId="88" fillId="0" borderId="42" xfId="26" applyNumberFormat="1" applyFont="1" applyFill="1" applyBorder="1" applyAlignment="1">
      <alignment horizontal="center" vertical="center" wrapText="1"/>
    </xf>
    <xf numFmtId="172" fontId="88" fillId="0" borderId="22" xfId="26" applyNumberFormat="1" applyFont="1" applyFill="1" applyBorder="1" applyAlignment="1">
      <alignment horizontal="center" vertical="center" wrapText="1"/>
    </xf>
    <xf numFmtId="0" fontId="89" fillId="9" borderId="42" xfId="26" applyFont="1" applyFill="1" applyBorder="1" applyAlignment="1">
      <alignment horizontal="center" vertical="center" wrapText="1"/>
    </xf>
    <xf numFmtId="0" fontId="89" fillId="9" borderId="22" xfId="26" applyFont="1" applyFill="1" applyBorder="1" applyAlignment="1">
      <alignment horizontal="center" vertical="center" wrapText="1"/>
    </xf>
    <xf numFmtId="168" fontId="89" fillId="0" borderId="15" xfId="27" applyNumberFormat="1" applyFont="1" applyFill="1" applyBorder="1" applyAlignment="1">
      <alignment horizontal="center" vertical="center"/>
    </xf>
    <xf numFmtId="168" fontId="89" fillId="0" borderId="14" xfId="27" applyNumberFormat="1" applyFont="1" applyFill="1" applyBorder="1" applyAlignment="1">
      <alignment horizontal="center" vertical="center"/>
    </xf>
    <xf numFmtId="0" fontId="89" fillId="0" borderId="42" xfId="26" applyFont="1" applyFill="1" applyBorder="1" applyAlignment="1">
      <alignment horizontal="center" vertical="center"/>
    </xf>
    <xf numFmtId="0" fontId="89" fillId="0" borderId="22" xfId="26" applyFont="1" applyFill="1" applyBorder="1" applyAlignment="1">
      <alignment horizontal="center" vertical="center"/>
    </xf>
    <xf numFmtId="41" fontId="3" fillId="0" borderId="0" xfId="8" applyFont="1" applyAlignment="1">
      <alignment horizontal="center" vertical="center"/>
    </xf>
    <xf numFmtId="175" fontId="56" fillId="0" borderId="0" xfId="1" applyNumberFormat="1" applyFont="1"/>
    <xf numFmtId="175" fontId="3" fillId="0" borderId="0" xfId="1" applyNumberFormat="1" applyFont="1"/>
    <xf numFmtId="175" fontId="3" fillId="0" borderId="0" xfId="1" applyNumberFormat="1" applyFont="1" applyAlignment="1">
      <alignment horizontal="center" vertical="center"/>
    </xf>
    <xf numFmtId="175" fontId="4" fillId="0" borderId="0" xfId="1" applyNumberFormat="1"/>
    <xf numFmtId="175" fontId="0" fillId="0" borderId="0" xfId="6" applyNumberFormat="1" applyFont="1" applyFill="1"/>
    <xf numFmtId="175" fontId="3" fillId="0" borderId="0" xfId="6" applyNumberFormat="1" applyFont="1" applyFill="1"/>
    <xf numFmtId="175" fontId="3" fillId="0" borderId="0" xfId="6" applyNumberFormat="1" applyFont="1" applyFill="1" applyAlignment="1">
      <alignment horizontal="center" vertical="center"/>
    </xf>
    <xf numFmtId="0" fontId="8" fillId="0" borderId="0" xfId="1" applyFont="1" applyAlignment="1">
      <alignment horizontal="center"/>
    </xf>
    <xf numFmtId="0" fontId="20" fillId="0" borderId="0" xfId="1" applyFont="1" applyAlignment="1">
      <alignment horizontal="center"/>
    </xf>
    <xf numFmtId="0" fontId="8" fillId="0" borderId="0" xfId="1" quotePrefix="1" applyFont="1" applyAlignment="1">
      <alignment horizontal="center"/>
    </xf>
    <xf numFmtId="0" fontId="13" fillId="2" borderId="5" xfId="1" applyFont="1" applyFill="1" applyBorder="1" applyAlignment="1">
      <alignment horizontal="center" vertical="center"/>
    </xf>
    <xf numFmtId="0" fontId="13" fillId="0" borderId="0" xfId="11" applyFont="1" applyAlignment="1">
      <alignment horizontal="center"/>
    </xf>
    <xf numFmtId="0" fontId="69" fillId="10" borderId="45" xfId="21" applyNumberFormat="1" applyFont="1" applyFill="1" applyBorder="1" applyAlignment="1">
      <alignment horizontal="center" vertical="center"/>
    </xf>
    <xf numFmtId="0" fontId="72" fillId="10" borderId="48" xfId="22" applyNumberFormat="1" applyFont="1" applyFill="1" applyBorder="1" applyAlignment="1">
      <alignment horizontal="center"/>
    </xf>
    <xf numFmtId="41" fontId="70" fillId="10" borderId="46" xfId="21" applyFont="1" applyFill="1" applyBorder="1" applyAlignment="1">
      <alignment horizontal="center" vertical="center"/>
    </xf>
    <xf numFmtId="0" fontId="72" fillId="10" borderId="49" xfId="22" applyFont="1" applyFill="1" applyBorder="1" applyAlignment="1">
      <alignment horizontal="center"/>
    </xf>
    <xf numFmtId="41" fontId="70" fillId="11" borderId="47" xfId="21" applyFont="1" applyFill="1" applyBorder="1" applyAlignment="1">
      <alignment horizontal="center" vertical="center" wrapText="1"/>
    </xf>
    <xf numFmtId="41" fontId="70" fillId="11" borderId="0" xfId="21" applyFont="1" applyFill="1" applyBorder="1" applyAlignment="1">
      <alignment horizontal="center" vertical="center" wrapText="1"/>
    </xf>
    <xf numFmtId="0" fontId="39" fillId="0" borderId="5" xfId="1" applyFont="1" applyBorder="1" applyAlignment="1">
      <alignment horizontal="center" vertical="center"/>
    </xf>
    <xf numFmtId="165" fontId="38" fillId="0" borderId="15" xfId="6" applyNumberFormat="1" applyFont="1" applyFill="1" applyBorder="1" applyAlignment="1">
      <alignment horizontal="center" vertical="center"/>
    </xf>
    <xf numFmtId="165" fontId="38" fillId="0" borderId="14" xfId="6" applyNumberFormat="1" applyFont="1" applyFill="1" applyBorder="1" applyAlignment="1">
      <alignment horizontal="center" vertical="center"/>
    </xf>
    <xf numFmtId="0" fontId="39" fillId="0" borderId="27" xfId="1" applyFont="1" applyBorder="1" applyAlignment="1">
      <alignment horizontal="center" vertical="center"/>
    </xf>
    <xf numFmtId="0" fontId="39" fillId="0" borderId="31" xfId="1" applyFont="1" applyBorder="1" applyAlignment="1">
      <alignment horizontal="center" vertical="center"/>
    </xf>
    <xf numFmtId="0" fontId="39" fillId="0" borderId="26" xfId="1" applyFont="1" applyBorder="1" applyAlignment="1">
      <alignment horizontal="center" vertical="center"/>
    </xf>
    <xf numFmtId="0" fontId="39" fillId="0" borderId="30" xfId="1" applyFont="1" applyBorder="1" applyAlignment="1">
      <alignment horizontal="center" vertical="center"/>
    </xf>
    <xf numFmtId="0" fontId="39" fillId="0" borderId="0" xfId="1" applyFont="1" applyAlignment="1">
      <alignment horizontal="center" vertical="center"/>
    </xf>
    <xf numFmtId="0" fontId="39" fillId="0" borderId="29" xfId="1" applyFont="1" applyBorder="1" applyAlignment="1">
      <alignment horizontal="center" vertical="center"/>
    </xf>
    <xf numFmtId="0" fontId="39" fillId="0" borderId="30" xfId="1" quotePrefix="1" applyFont="1" applyBorder="1" applyAlignment="1">
      <alignment horizontal="center" vertical="center"/>
    </xf>
    <xf numFmtId="0" fontId="39" fillId="0" borderId="0" xfId="1" quotePrefix="1" applyFont="1" applyAlignment="1">
      <alignment horizontal="center" vertical="center"/>
    </xf>
    <xf numFmtId="0" fontId="39" fillId="0" borderId="29" xfId="1" quotePrefix="1" applyFont="1" applyBorder="1" applyAlignment="1">
      <alignment horizontal="center" vertical="center"/>
    </xf>
    <xf numFmtId="0" fontId="39" fillId="0" borderId="24" xfId="1" applyFont="1" applyBorder="1" applyAlignment="1">
      <alignment horizontal="center" vertical="center"/>
    </xf>
    <xf numFmtId="0" fontId="39" fillId="0" borderId="28" xfId="1" applyFont="1" applyBorder="1" applyAlignment="1">
      <alignment horizontal="center" vertical="center"/>
    </xf>
    <xf numFmtId="0" fontId="39" fillId="0" borderId="23" xfId="1" applyFont="1" applyBorder="1" applyAlignment="1">
      <alignment horizontal="center" vertical="center"/>
    </xf>
    <xf numFmtId="0" fontId="39" fillId="4" borderId="15" xfId="1" applyFont="1" applyFill="1" applyBorder="1" applyAlignment="1">
      <alignment horizontal="center" vertical="center"/>
    </xf>
    <xf numFmtId="0" fontId="39" fillId="4" borderId="25" xfId="1" applyFont="1" applyFill="1" applyBorder="1" applyAlignment="1">
      <alignment horizontal="center" vertical="center"/>
    </xf>
    <xf numFmtId="0" fontId="39" fillId="4" borderId="14" xfId="1" applyFont="1" applyFill="1" applyBorder="1" applyAlignment="1">
      <alignment horizontal="center" vertical="center"/>
    </xf>
    <xf numFmtId="0" fontId="39" fillId="0" borderId="15" xfId="1" applyFont="1" applyBorder="1" applyAlignment="1">
      <alignment horizontal="center" vertical="center"/>
    </xf>
    <xf numFmtId="0" fontId="39" fillId="0" borderId="14" xfId="1" applyFont="1" applyBorder="1" applyAlignment="1">
      <alignment horizontal="center" vertical="center"/>
    </xf>
    <xf numFmtId="41" fontId="38" fillId="0" borderId="5" xfId="8" applyFont="1" applyFill="1" applyBorder="1" applyAlignment="1">
      <alignment horizontal="center" vertical="center"/>
    </xf>
    <xf numFmtId="0" fontId="50" fillId="0" borderId="0" xfId="13" applyFont="1" applyAlignment="1">
      <alignment horizontal="left" vertical="center"/>
    </xf>
    <xf numFmtId="0" fontId="50" fillId="0" borderId="44" xfId="13" applyFont="1" applyBorder="1" applyAlignment="1">
      <alignment horizontal="left" vertical="center"/>
    </xf>
    <xf numFmtId="0" fontId="3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60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6" borderId="60" xfId="0" applyFont="1" applyFill="1" applyBorder="1" applyAlignment="1">
      <alignment horizontal="left" vertical="center"/>
    </xf>
    <xf numFmtId="0" fontId="3" fillId="6" borderId="5" xfId="0" applyFont="1" applyFill="1" applyBorder="1" applyAlignment="1">
      <alignment horizontal="left" vertical="center"/>
    </xf>
    <xf numFmtId="0" fontId="1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 vertical="center"/>
    </xf>
    <xf numFmtId="0" fontId="1" fillId="0" borderId="66" xfId="0" applyFont="1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5" xfId="0" applyFont="1" applyBorder="1" applyAlignment="1">
      <alignment horizontal="left" vertical="center"/>
    </xf>
    <xf numFmtId="0" fontId="0" fillId="0" borderId="25" xfId="0" applyFont="1" applyBorder="1" applyAlignment="1">
      <alignment horizontal="left" vertical="center"/>
    </xf>
    <xf numFmtId="0" fontId="0" fillId="0" borderId="14" xfId="0" applyFont="1" applyBorder="1" applyAlignment="1">
      <alignment horizontal="left" vertical="center"/>
    </xf>
    <xf numFmtId="0" fontId="3" fillId="0" borderId="15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16" fontId="84" fillId="0" borderId="5" xfId="24" applyNumberFormat="1" applyFont="1" applyFill="1" applyBorder="1" applyAlignment="1">
      <alignment horizontal="left" vertical="center"/>
    </xf>
    <xf numFmtId="16" fontId="84" fillId="0" borderId="71" xfId="24" applyNumberFormat="1" applyFont="1" applyFill="1" applyBorder="1" applyAlignment="1">
      <alignment horizontal="left" vertical="center"/>
    </xf>
    <xf numFmtId="0" fontId="84" fillId="0" borderId="72" xfId="24" applyFont="1" applyFill="1" applyBorder="1" applyAlignment="1">
      <alignment horizontal="left" vertical="center"/>
    </xf>
    <xf numFmtId="0" fontId="84" fillId="0" borderId="73" xfId="24" applyFont="1" applyFill="1" applyBorder="1" applyAlignment="1">
      <alignment horizontal="left" vertical="center"/>
    </xf>
    <xf numFmtId="0" fontId="84" fillId="0" borderId="15" xfId="24" applyFont="1" applyFill="1" applyBorder="1" applyAlignment="1">
      <alignment horizontal="left" vertical="center"/>
    </xf>
    <xf numFmtId="0" fontId="84" fillId="0" borderId="14" xfId="24" applyFont="1" applyFill="1" applyBorder="1" applyAlignment="1">
      <alignment horizontal="left" vertical="center"/>
    </xf>
    <xf numFmtId="0" fontId="1" fillId="0" borderId="67" xfId="0" applyFont="1" applyBorder="1" applyAlignment="1">
      <alignment horizontal="center" vertical="center"/>
    </xf>
    <xf numFmtId="0" fontId="1" fillId="0" borderId="68" xfId="0" applyFont="1" applyBorder="1" applyAlignment="1">
      <alignment horizontal="center" vertical="center"/>
    </xf>
    <xf numFmtId="0" fontId="1" fillId="0" borderId="69" xfId="0" applyFont="1" applyBorder="1" applyAlignment="1">
      <alignment horizontal="center" vertical="center"/>
    </xf>
    <xf numFmtId="0" fontId="1" fillId="0" borderId="62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 vertical="center"/>
    </xf>
    <xf numFmtId="0" fontId="13" fillId="22" borderId="22" xfId="24" applyFont="1" applyFill="1" applyBorder="1" applyAlignment="1">
      <alignment horizontal="center" vertical="center"/>
    </xf>
    <xf numFmtId="0" fontId="13" fillId="21" borderId="22" xfId="24" applyFont="1" applyFill="1" applyBorder="1" applyAlignment="1">
      <alignment horizontal="center" vertical="center"/>
    </xf>
    <xf numFmtId="15" fontId="87" fillId="0" borderId="15" xfId="26" applyNumberFormat="1" applyFont="1" applyFill="1" applyBorder="1" applyAlignment="1">
      <alignment horizontal="center" vertical="center"/>
    </xf>
    <xf numFmtId="15" fontId="87" fillId="0" borderId="25" xfId="26" applyNumberFormat="1" applyFont="1" applyFill="1" applyBorder="1" applyAlignment="1">
      <alignment horizontal="center" vertical="center"/>
    </xf>
    <xf numFmtId="15" fontId="87" fillId="0" borderId="14" xfId="26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left" vertical="center"/>
    </xf>
    <xf numFmtId="0" fontId="69" fillId="10" borderId="51" xfId="21" applyNumberFormat="1" applyFont="1" applyFill="1" applyBorder="1" applyAlignment="1">
      <alignment horizontal="center" vertical="center"/>
    </xf>
    <xf numFmtId="0" fontId="69" fillId="10" borderId="50" xfId="21" applyNumberFormat="1" applyFont="1" applyFill="1" applyBorder="1" applyAlignment="1">
      <alignment horizontal="center" vertical="center"/>
    </xf>
    <xf numFmtId="41" fontId="70" fillId="10" borderId="51" xfId="21" applyFont="1" applyFill="1" applyBorder="1" applyAlignment="1">
      <alignment horizontal="center" vertical="center"/>
    </xf>
    <xf numFmtId="41" fontId="70" fillId="10" borderId="50" xfId="21" applyFont="1" applyFill="1" applyBorder="1" applyAlignment="1">
      <alignment horizontal="center" vertical="center"/>
    </xf>
    <xf numFmtId="167" fontId="70" fillId="10" borderId="51" xfId="23" applyNumberFormat="1" applyFont="1" applyFill="1" applyBorder="1" applyAlignment="1">
      <alignment horizontal="center" vertical="center"/>
    </xf>
    <xf numFmtId="167" fontId="70" fillId="10" borderId="50" xfId="23" applyNumberFormat="1" applyFont="1" applyFill="1" applyBorder="1" applyAlignment="1">
      <alignment horizontal="center" vertical="center"/>
    </xf>
    <xf numFmtId="41" fontId="70" fillId="10" borderId="51" xfId="23" applyFont="1" applyFill="1" applyBorder="1" applyAlignment="1">
      <alignment horizontal="center" vertical="center"/>
    </xf>
    <xf numFmtId="41" fontId="70" fillId="10" borderId="50" xfId="23" applyFont="1" applyFill="1" applyBorder="1" applyAlignment="1">
      <alignment horizontal="center" vertical="center"/>
    </xf>
    <xf numFmtId="0" fontId="92" fillId="23" borderId="77" xfId="1" applyFont="1" applyFill="1" applyBorder="1" applyAlignment="1" applyProtection="1">
      <alignment vertical="top" wrapText="1" readingOrder="1"/>
      <protection locked="0"/>
    </xf>
    <xf numFmtId="0" fontId="84" fillId="0" borderId="78" xfId="1" applyFont="1" applyBorder="1" applyAlignment="1" applyProtection="1">
      <alignment vertical="top" wrapText="1"/>
      <protection locked="0"/>
    </xf>
    <xf numFmtId="0" fontId="84" fillId="0" borderId="79" xfId="1" applyFont="1" applyBorder="1" applyAlignment="1" applyProtection="1">
      <alignment vertical="top" wrapText="1"/>
      <protection locked="0"/>
    </xf>
    <xf numFmtId="0" fontId="92" fillId="23" borderId="77" xfId="1" applyFont="1" applyFill="1" applyBorder="1" applyAlignment="1" applyProtection="1">
      <alignment horizontal="right" vertical="top" wrapText="1" readingOrder="1"/>
      <protection locked="0"/>
    </xf>
    <xf numFmtId="0" fontId="90" fillId="0" borderId="77" xfId="1" applyFont="1" applyBorder="1" applyAlignment="1" applyProtection="1">
      <alignment vertical="top" wrapText="1" readingOrder="1"/>
      <protection locked="0"/>
    </xf>
    <xf numFmtId="0" fontId="3" fillId="0" borderId="0" xfId="0" applyFont="1" applyFill="1" applyBorder="1" applyAlignment="1">
      <alignment vertical="center"/>
    </xf>
    <xf numFmtId="0" fontId="8" fillId="0" borderId="15" xfId="15" applyFont="1" applyFill="1" applyBorder="1" applyAlignment="1">
      <alignment horizontal="left" vertical="center"/>
    </xf>
    <xf numFmtId="0" fontId="8" fillId="0" borderId="14" xfId="15" applyFont="1" applyFill="1" applyBorder="1" applyAlignment="1">
      <alignment horizontal="left" vertical="center"/>
    </xf>
    <xf numFmtId="0" fontId="96" fillId="0" borderId="0" xfId="28" applyFont="1" applyFill="1" applyProtection="1"/>
    <xf numFmtId="0" fontId="95" fillId="0" borderId="0" xfId="28" applyFill="1" applyProtection="1"/>
    <xf numFmtId="4" fontId="95" fillId="0" borderId="0" xfId="28" applyNumberFormat="1" applyFill="1" applyProtection="1"/>
    <xf numFmtId="0" fontId="95" fillId="0" borderId="0" xfId="28" applyFill="1" applyAlignment="1" applyProtection="1">
      <alignment horizontal="center" vertical="center"/>
    </xf>
    <xf numFmtId="0" fontId="23" fillId="0" borderId="0" xfId="15" applyFont="1" applyBorder="1"/>
    <xf numFmtId="41" fontId="23" fillId="0" borderId="0" xfId="16" applyFont="1" applyFill="1" applyBorder="1"/>
    <xf numFmtId="43" fontId="95" fillId="0" borderId="0" xfId="28" applyNumberFormat="1" applyFill="1" applyProtection="1"/>
    <xf numFmtId="0" fontId="95" fillId="9" borderId="0" xfId="28" applyFill="1" applyProtection="1"/>
    <xf numFmtId="4" fontId="95" fillId="9" borderId="0" xfId="28" applyNumberFormat="1" applyFill="1" applyProtection="1"/>
    <xf numFmtId="41" fontId="23" fillId="9" borderId="0" xfId="16" applyFont="1" applyFill="1" applyBorder="1"/>
    <xf numFmtId="43" fontId="95" fillId="9" borderId="0" xfId="28" applyNumberFormat="1" applyFill="1" applyProtection="1"/>
    <xf numFmtId="41" fontId="23" fillId="8" borderId="0" xfId="16" applyFont="1" applyFill="1" applyBorder="1"/>
    <xf numFmtId="0" fontId="95" fillId="0" borderId="0" xfId="28" applyFill="1" applyProtection="1"/>
  </cellXfs>
  <cellStyles count="29">
    <cellStyle name="Comma [0] 10" xfId="21"/>
    <cellStyle name="Comma [0] 10 3" xfId="23"/>
    <cellStyle name="Comma [0] 11 2" xfId="19"/>
    <cellStyle name="Comma [0] 11 2 2" xfId="20"/>
    <cellStyle name="Comma [0] 13 5" xfId="8"/>
    <cellStyle name="Comma [0] 2" xfId="5"/>
    <cellStyle name="Comma [0] 2 10 2" xfId="14"/>
    <cellStyle name="Comma [0] 2 2" xfId="10"/>
    <cellStyle name="Comma [0] 2 24" xfId="16"/>
    <cellStyle name="Comma [0] 2 39" xfId="27"/>
    <cellStyle name="Comma [0] 3" xfId="25"/>
    <cellStyle name="Comma 10 4" xfId="4"/>
    <cellStyle name="Comma 2" xfId="2"/>
    <cellStyle name="Comma 3" xfId="6"/>
    <cellStyle name="Comma 9" xfId="12"/>
    <cellStyle name="Hyperlink" xfId="18" builtinId="8"/>
    <cellStyle name="Normal" xfId="0" builtinId="0"/>
    <cellStyle name="Normal 2" xfId="1"/>
    <cellStyle name="Normal 2 10 2" xfId="26"/>
    <cellStyle name="Normal 2 2" xfId="17"/>
    <cellStyle name="Normal 2 2 2" xfId="24"/>
    <cellStyle name="Normal 3" xfId="28"/>
    <cellStyle name="Normal 3 2 3 2" xfId="15"/>
    <cellStyle name="Normal 30" xfId="22"/>
    <cellStyle name="Normal 4" xfId="13"/>
    <cellStyle name="Normal 5" xfId="9"/>
    <cellStyle name="Normal 7" xfId="11"/>
    <cellStyle name="Percent 2" xfId="3"/>
    <cellStyle name="Percent 2 2" xfId="7"/>
  </cellStyles>
  <dxfs count="3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1.xml"/><Relationship Id="rId117" Type="http://schemas.openxmlformats.org/officeDocument/2006/relationships/externalLink" Target="externalLinks/externalLink102.xml"/><Relationship Id="rId21" Type="http://schemas.openxmlformats.org/officeDocument/2006/relationships/externalLink" Target="externalLinks/externalLink6.xml"/><Relationship Id="rId42" Type="http://schemas.openxmlformats.org/officeDocument/2006/relationships/externalLink" Target="externalLinks/externalLink27.xml"/><Relationship Id="rId47" Type="http://schemas.openxmlformats.org/officeDocument/2006/relationships/externalLink" Target="externalLinks/externalLink32.xml"/><Relationship Id="rId63" Type="http://schemas.openxmlformats.org/officeDocument/2006/relationships/externalLink" Target="externalLinks/externalLink48.xml"/><Relationship Id="rId68" Type="http://schemas.openxmlformats.org/officeDocument/2006/relationships/externalLink" Target="externalLinks/externalLink53.xml"/><Relationship Id="rId84" Type="http://schemas.openxmlformats.org/officeDocument/2006/relationships/externalLink" Target="externalLinks/externalLink69.xml"/><Relationship Id="rId89" Type="http://schemas.openxmlformats.org/officeDocument/2006/relationships/externalLink" Target="externalLinks/externalLink74.xml"/><Relationship Id="rId112" Type="http://schemas.openxmlformats.org/officeDocument/2006/relationships/externalLink" Target="externalLinks/externalLink97.xml"/><Relationship Id="rId133" Type="http://schemas.openxmlformats.org/officeDocument/2006/relationships/externalLink" Target="externalLinks/externalLink118.xml"/><Relationship Id="rId138" Type="http://schemas.openxmlformats.org/officeDocument/2006/relationships/externalLink" Target="externalLinks/externalLink123.xml"/><Relationship Id="rId16" Type="http://schemas.openxmlformats.org/officeDocument/2006/relationships/externalLink" Target="externalLinks/externalLink1.xml"/><Relationship Id="rId107" Type="http://schemas.openxmlformats.org/officeDocument/2006/relationships/externalLink" Target="externalLinks/externalLink92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53" Type="http://schemas.openxmlformats.org/officeDocument/2006/relationships/externalLink" Target="externalLinks/externalLink38.xml"/><Relationship Id="rId58" Type="http://schemas.openxmlformats.org/officeDocument/2006/relationships/externalLink" Target="externalLinks/externalLink43.xml"/><Relationship Id="rId74" Type="http://schemas.openxmlformats.org/officeDocument/2006/relationships/externalLink" Target="externalLinks/externalLink59.xml"/><Relationship Id="rId79" Type="http://schemas.openxmlformats.org/officeDocument/2006/relationships/externalLink" Target="externalLinks/externalLink64.xml"/><Relationship Id="rId102" Type="http://schemas.openxmlformats.org/officeDocument/2006/relationships/externalLink" Target="externalLinks/externalLink87.xml"/><Relationship Id="rId123" Type="http://schemas.openxmlformats.org/officeDocument/2006/relationships/externalLink" Target="externalLinks/externalLink108.xml"/><Relationship Id="rId128" Type="http://schemas.openxmlformats.org/officeDocument/2006/relationships/externalLink" Target="externalLinks/externalLink113.xml"/><Relationship Id="rId144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5.xml"/><Relationship Id="rId95" Type="http://schemas.openxmlformats.org/officeDocument/2006/relationships/externalLink" Target="externalLinks/externalLink80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43" Type="http://schemas.openxmlformats.org/officeDocument/2006/relationships/externalLink" Target="externalLinks/externalLink28.xml"/><Relationship Id="rId48" Type="http://schemas.openxmlformats.org/officeDocument/2006/relationships/externalLink" Target="externalLinks/externalLink33.xml"/><Relationship Id="rId64" Type="http://schemas.openxmlformats.org/officeDocument/2006/relationships/externalLink" Target="externalLinks/externalLink49.xml"/><Relationship Id="rId69" Type="http://schemas.openxmlformats.org/officeDocument/2006/relationships/externalLink" Target="externalLinks/externalLink54.xml"/><Relationship Id="rId113" Type="http://schemas.openxmlformats.org/officeDocument/2006/relationships/externalLink" Target="externalLinks/externalLink98.xml"/><Relationship Id="rId118" Type="http://schemas.openxmlformats.org/officeDocument/2006/relationships/externalLink" Target="externalLinks/externalLink103.xml"/><Relationship Id="rId134" Type="http://schemas.openxmlformats.org/officeDocument/2006/relationships/externalLink" Target="externalLinks/externalLink119.xml"/><Relationship Id="rId139" Type="http://schemas.openxmlformats.org/officeDocument/2006/relationships/externalLink" Target="externalLinks/externalLink124.xml"/><Relationship Id="rId80" Type="http://schemas.openxmlformats.org/officeDocument/2006/relationships/externalLink" Target="externalLinks/externalLink65.xml"/><Relationship Id="rId85" Type="http://schemas.openxmlformats.org/officeDocument/2006/relationships/externalLink" Target="externalLinks/externalLink7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externalLink" Target="externalLinks/externalLink31.xml"/><Relationship Id="rId59" Type="http://schemas.openxmlformats.org/officeDocument/2006/relationships/externalLink" Target="externalLinks/externalLink44.xml"/><Relationship Id="rId67" Type="http://schemas.openxmlformats.org/officeDocument/2006/relationships/externalLink" Target="externalLinks/externalLink52.xml"/><Relationship Id="rId103" Type="http://schemas.openxmlformats.org/officeDocument/2006/relationships/externalLink" Target="externalLinks/externalLink88.xml"/><Relationship Id="rId108" Type="http://schemas.openxmlformats.org/officeDocument/2006/relationships/externalLink" Target="externalLinks/externalLink93.xml"/><Relationship Id="rId116" Type="http://schemas.openxmlformats.org/officeDocument/2006/relationships/externalLink" Target="externalLinks/externalLink101.xml"/><Relationship Id="rId124" Type="http://schemas.openxmlformats.org/officeDocument/2006/relationships/externalLink" Target="externalLinks/externalLink109.xml"/><Relationship Id="rId129" Type="http://schemas.openxmlformats.org/officeDocument/2006/relationships/externalLink" Target="externalLinks/externalLink114.xml"/><Relationship Id="rId137" Type="http://schemas.openxmlformats.org/officeDocument/2006/relationships/externalLink" Target="externalLinks/externalLink122.xml"/><Relationship Id="rId20" Type="http://schemas.openxmlformats.org/officeDocument/2006/relationships/externalLink" Target="externalLinks/externalLink5.xml"/><Relationship Id="rId41" Type="http://schemas.openxmlformats.org/officeDocument/2006/relationships/externalLink" Target="externalLinks/externalLink26.xml"/><Relationship Id="rId54" Type="http://schemas.openxmlformats.org/officeDocument/2006/relationships/externalLink" Target="externalLinks/externalLink39.xml"/><Relationship Id="rId62" Type="http://schemas.openxmlformats.org/officeDocument/2006/relationships/externalLink" Target="externalLinks/externalLink47.xml"/><Relationship Id="rId70" Type="http://schemas.openxmlformats.org/officeDocument/2006/relationships/externalLink" Target="externalLinks/externalLink55.xml"/><Relationship Id="rId75" Type="http://schemas.openxmlformats.org/officeDocument/2006/relationships/externalLink" Target="externalLinks/externalLink60.xml"/><Relationship Id="rId83" Type="http://schemas.openxmlformats.org/officeDocument/2006/relationships/externalLink" Target="externalLinks/externalLink68.xml"/><Relationship Id="rId88" Type="http://schemas.openxmlformats.org/officeDocument/2006/relationships/externalLink" Target="externalLinks/externalLink73.xml"/><Relationship Id="rId91" Type="http://schemas.openxmlformats.org/officeDocument/2006/relationships/externalLink" Target="externalLinks/externalLink76.xml"/><Relationship Id="rId96" Type="http://schemas.openxmlformats.org/officeDocument/2006/relationships/externalLink" Target="externalLinks/externalLink81.xml"/><Relationship Id="rId111" Type="http://schemas.openxmlformats.org/officeDocument/2006/relationships/externalLink" Target="externalLinks/externalLink96.xml"/><Relationship Id="rId132" Type="http://schemas.openxmlformats.org/officeDocument/2006/relationships/externalLink" Target="externalLinks/externalLink117.xml"/><Relationship Id="rId140" Type="http://schemas.openxmlformats.org/officeDocument/2006/relationships/externalLink" Target="externalLinks/externalLink125.xml"/><Relationship Id="rId14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49" Type="http://schemas.openxmlformats.org/officeDocument/2006/relationships/externalLink" Target="externalLinks/externalLink34.xml"/><Relationship Id="rId57" Type="http://schemas.openxmlformats.org/officeDocument/2006/relationships/externalLink" Target="externalLinks/externalLink42.xml"/><Relationship Id="rId106" Type="http://schemas.openxmlformats.org/officeDocument/2006/relationships/externalLink" Target="externalLinks/externalLink91.xml"/><Relationship Id="rId114" Type="http://schemas.openxmlformats.org/officeDocument/2006/relationships/externalLink" Target="externalLinks/externalLink99.xml"/><Relationship Id="rId119" Type="http://schemas.openxmlformats.org/officeDocument/2006/relationships/externalLink" Target="externalLinks/externalLink104.xml"/><Relationship Id="rId127" Type="http://schemas.openxmlformats.org/officeDocument/2006/relationships/externalLink" Target="externalLinks/externalLink112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6.xml"/><Relationship Id="rId44" Type="http://schemas.openxmlformats.org/officeDocument/2006/relationships/externalLink" Target="externalLinks/externalLink29.xml"/><Relationship Id="rId52" Type="http://schemas.openxmlformats.org/officeDocument/2006/relationships/externalLink" Target="externalLinks/externalLink37.xml"/><Relationship Id="rId60" Type="http://schemas.openxmlformats.org/officeDocument/2006/relationships/externalLink" Target="externalLinks/externalLink45.xml"/><Relationship Id="rId65" Type="http://schemas.openxmlformats.org/officeDocument/2006/relationships/externalLink" Target="externalLinks/externalLink50.xml"/><Relationship Id="rId73" Type="http://schemas.openxmlformats.org/officeDocument/2006/relationships/externalLink" Target="externalLinks/externalLink58.xml"/><Relationship Id="rId78" Type="http://schemas.openxmlformats.org/officeDocument/2006/relationships/externalLink" Target="externalLinks/externalLink63.xml"/><Relationship Id="rId81" Type="http://schemas.openxmlformats.org/officeDocument/2006/relationships/externalLink" Target="externalLinks/externalLink66.xml"/><Relationship Id="rId86" Type="http://schemas.openxmlformats.org/officeDocument/2006/relationships/externalLink" Target="externalLinks/externalLink71.xml"/><Relationship Id="rId94" Type="http://schemas.openxmlformats.org/officeDocument/2006/relationships/externalLink" Target="externalLinks/externalLink79.xml"/><Relationship Id="rId99" Type="http://schemas.openxmlformats.org/officeDocument/2006/relationships/externalLink" Target="externalLinks/externalLink84.xml"/><Relationship Id="rId101" Type="http://schemas.openxmlformats.org/officeDocument/2006/relationships/externalLink" Target="externalLinks/externalLink86.xml"/><Relationship Id="rId122" Type="http://schemas.openxmlformats.org/officeDocument/2006/relationships/externalLink" Target="externalLinks/externalLink107.xml"/><Relationship Id="rId130" Type="http://schemas.openxmlformats.org/officeDocument/2006/relationships/externalLink" Target="externalLinks/externalLink115.xml"/><Relationship Id="rId135" Type="http://schemas.openxmlformats.org/officeDocument/2006/relationships/externalLink" Target="externalLinks/externalLink120.xml"/><Relationship Id="rId14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9" Type="http://schemas.openxmlformats.org/officeDocument/2006/relationships/externalLink" Target="externalLinks/externalLink24.xml"/><Relationship Id="rId109" Type="http://schemas.openxmlformats.org/officeDocument/2006/relationships/externalLink" Target="externalLinks/externalLink94.xml"/><Relationship Id="rId34" Type="http://schemas.openxmlformats.org/officeDocument/2006/relationships/externalLink" Target="externalLinks/externalLink19.xml"/><Relationship Id="rId50" Type="http://schemas.openxmlformats.org/officeDocument/2006/relationships/externalLink" Target="externalLinks/externalLink35.xml"/><Relationship Id="rId55" Type="http://schemas.openxmlformats.org/officeDocument/2006/relationships/externalLink" Target="externalLinks/externalLink40.xml"/><Relationship Id="rId76" Type="http://schemas.openxmlformats.org/officeDocument/2006/relationships/externalLink" Target="externalLinks/externalLink61.xml"/><Relationship Id="rId97" Type="http://schemas.openxmlformats.org/officeDocument/2006/relationships/externalLink" Target="externalLinks/externalLink82.xml"/><Relationship Id="rId104" Type="http://schemas.openxmlformats.org/officeDocument/2006/relationships/externalLink" Target="externalLinks/externalLink89.xml"/><Relationship Id="rId120" Type="http://schemas.openxmlformats.org/officeDocument/2006/relationships/externalLink" Target="externalLinks/externalLink105.xml"/><Relationship Id="rId125" Type="http://schemas.openxmlformats.org/officeDocument/2006/relationships/externalLink" Target="externalLinks/externalLink110.xml"/><Relationship Id="rId141" Type="http://schemas.openxmlformats.org/officeDocument/2006/relationships/externalLink" Target="externalLinks/externalLink126.xml"/><Relationship Id="rId14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6.xml"/><Relationship Id="rId92" Type="http://schemas.openxmlformats.org/officeDocument/2006/relationships/externalLink" Target="externalLinks/externalLink77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4.xml"/><Relationship Id="rId24" Type="http://schemas.openxmlformats.org/officeDocument/2006/relationships/externalLink" Target="externalLinks/externalLink9.xml"/><Relationship Id="rId40" Type="http://schemas.openxmlformats.org/officeDocument/2006/relationships/externalLink" Target="externalLinks/externalLink25.xml"/><Relationship Id="rId45" Type="http://schemas.openxmlformats.org/officeDocument/2006/relationships/externalLink" Target="externalLinks/externalLink30.xml"/><Relationship Id="rId66" Type="http://schemas.openxmlformats.org/officeDocument/2006/relationships/externalLink" Target="externalLinks/externalLink51.xml"/><Relationship Id="rId87" Type="http://schemas.openxmlformats.org/officeDocument/2006/relationships/externalLink" Target="externalLinks/externalLink72.xml"/><Relationship Id="rId110" Type="http://schemas.openxmlformats.org/officeDocument/2006/relationships/externalLink" Target="externalLinks/externalLink95.xml"/><Relationship Id="rId115" Type="http://schemas.openxmlformats.org/officeDocument/2006/relationships/externalLink" Target="externalLinks/externalLink100.xml"/><Relationship Id="rId131" Type="http://schemas.openxmlformats.org/officeDocument/2006/relationships/externalLink" Target="externalLinks/externalLink116.xml"/><Relationship Id="rId136" Type="http://schemas.openxmlformats.org/officeDocument/2006/relationships/externalLink" Target="externalLinks/externalLink121.xml"/><Relationship Id="rId61" Type="http://schemas.openxmlformats.org/officeDocument/2006/relationships/externalLink" Target="externalLinks/externalLink46.xml"/><Relationship Id="rId82" Type="http://schemas.openxmlformats.org/officeDocument/2006/relationships/externalLink" Target="externalLinks/externalLink67.xml"/><Relationship Id="rId19" Type="http://schemas.openxmlformats.org/officeDocument/2006/relationships/externalLink" Target="externalLinks/externalLink4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56" Type="http://schemas.openxmlformats.org/officeDocument/2006/relationships/externalLink" Target="externalLinks/externalLink41.xml"/><Relationship Id="rId77" Type="http://schemas.openxmlformats.org/officeDocument/2006/relationships/externalLink" Target="externalLinks/externalLink62.xml"/><Relationship Id="rId100" Type="http://schemas.openxmlformats.org/officeDocument/2006/relationships/externalLink" Target="externalLinks/externalLink85.xml"/><Relationship Id="rId105" Type="http://schemas.openxmlformats.org/officeDocument/2006/relationships/externalLink" Target="externalLinks/externalLink90.xml"/><Relationship Id="rId126" Type="http://schemas.openxmlformats.org/officeDocument/2006/relationships/externalLink" Target="externalLinks/externalLink11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6.xml"/><Relationship Id="rId72" Type="http://schemas.openxmlformats.org/officeDocument/2006/relationships/externalLink" Target="externalLinks/externalLink57.xml"/><Relationship Id="rId93" Type="http://schemas.openxmlformats.org/officeDocument/2006/relationships/externalLink" Target="externalLinks/externalLink78.xml"/><Relationship Id="rId98" Type="http://schemas.openxmlformats.org/officeDocument/2006/relationships/externalLink" Target="externalLinks/externalLink83.xml"/><Relationship Id="rId121" Type="http://schemas.openxmlformats.org/officeDocument/2006/relationships/externalLink" Target="externalLinks/externalLink106.xml"/><Relationship Id="rId142" Type="http://schemas.openxmlformats.org/officeDocument/2006/relationships/externalLink" Target="externalLinks/externalLink12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704850</xdr:colOff>
      <xdr:row>0</xdr:row>
      <xdr:rowOff>9525</xdr:rowOff>
    </xdr:from>
    <xdr:to>
      <xdr:col>15</xdr:col>
      <xdr:colOff>352425</xdr:colOff>
      <xdr:row>2</xdr:row>
      <xdr:rowOff>38100</xdr:rowOff>
    </xdr:to>
    <xdr:sp macro="" textlink="">
      <xdr:nvSpPr>
        <xdr:cNvPr id="2" name="AutoShape 1">
          <a:hlinkClick xmlns:r="http://schemas.openxmlformats.org/officeDocument/2006/relationships" r:id="rId1"/>
        </xdr:cNvPr>
        <xdr:cNvSpPr>
          <a:spLocks noChangeArrowheads="1"/>
        </xdr:cNvSpPr>
      </xdr:nvSpPr>
      <xdr:spPr bwMode="auto">
        <a:xfrm>
          <a:off x="14287500" y="9525"/>
          <a:ext cx="1133475" cy="457200"/>
        </a:xfrm>
        <a:prstGeom prst="leftArrow">
          <a:avLst>
            <a:gd name="adj1" fmla="val 50000"/>
            <a:gd name="adj2" fmla="val 65104"/>
          </a:avLst>
        </a:prstGeom>
        <a:solidFill>
          <a:srgbClr val="FFFFFF"/>
        </a:solidFill>
        <a:ln w="57150" cmpd="thinThick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n-US" sz="1000" b="1" i="0" strike="noStrike">
              <a:solidFill>
                <a:srgbClr val="000000"/>
              </a:solidFill>
              <a:latin typeface="Arial"/>
              <a:cs typeface="Arial"/>
            </a:rPr>
            <a:t>Menu Utama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1064558</xdr:colOff>
      <xdr:row>3</xdr:row>
      <xdr:rowOff>89646</xdr:rowOff>
    </xdr:from>
    <xdr:to>
      <xdr:col>8</xdr:col>
      <xdr:colOff>1008529</xdr:colOff>
      <xdr:row>6</xdr:row>
      <xdr:rowOff>11205</xdr:rowOff>
    </xdr:to>
    <xdr:cxnSp macro="">
      <xdr:nvCxnSpPr>
        <xdr:cNvPr id="3" name="Straight Arrow Connector 2"/>
        <xdr:cNvCxnSpPr/>
      </xdr:nvCxnSpPr>
      <xdr:spPr>
        <a:xfrm>
          <a:off x="9300882" y="896470"/>
          <a:ext cx="1075765" cy="49305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1015252</xdr:colOff>
      <xdr:row>7</xdr:row>
      <xdr:rowOff>62752</xdr:rowOff>
    </xdr:from>
    <xdr:to>
      <xdr:col>9</xdr:col>
      <xdr:colOff>33618</xdr:colOff>
      <xdr:row>14</xdr:row>
      <xdr:rowOff>44823</xdr:rowOff>
    </xdr:to>
    <xdr:cxnSp macro="">
      <xdr:nvCxnSpPr>
        <xdr:cNvPr id="5" name="Straight Arrow Connector 4"/>
        <xdr:cNvCxnSpPr/>
      </xdr:nvCxnSpPr>
      <xdr:spPr>
        <a:xfrm>
          <a:off x="9251576" y="1631576"/>
          <a:ext cx="1169895" cy="13155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44824</xdr:colOff>
      <xdr:row>181</xdr:row>
      <xdr:rowOff>89647</xdr:rowOff>
    </xdr:from>
    <xdr:to>
      <xdr:col>21</xdr:col>
      <xdr:colOff>280011</xdr:colOff>
      <xdr:row>190</xdr:row>
      <xdr:rowOff>146797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94124" y="34570147"/>
          <a:ext cx="3283187" cy="1771650"/>
        </a:xfrm>
        <a:prstGeom prst="rect">
          <a:avLst/>
        </a:prstGeom>
      </xdr:spPr>
    </xdr:pic>
    <xdr:clientData/>
  </xdr:twoCellAnchor>
  <xdr:twoCellAnchor editAs="oneCell">
    <xdr:from>
      <xdr:col>16</xdr:col>
      <xdr:colOff>67236</xdr:colOff>
      <xdr:row>117</xdr:row>
      <xdr:rowOff>123264</xdr:rowOff>
    </xdr:from>
    <xdr:to>
      <xdr:col>19</xdr:col>
      <xdr:colOff>300866</xdr:colOff>
      <xdr:row>121</xdr:row>
      <xdr:rowOff>104214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6536" y="22411764"/>
          <a:ext cx="2062430" cy="7429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TA\My%20Documents\Documents%20and%20Settings\Luthfi\Local%20Settings\Temporary%20Internet%20Files\Content.IE5\O28PPRJS\Doc%20KAP\PT%20Lintech\Stock_GMR_Des_20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yu\DATA%20SHARING\data%20sharing\Documents%20and%20Settings\Acc_NewZ\Local%20Settings\Temporary%20Internet%20Files\Content.Outlook\SULN3U8U\program\program\File%20acc\FILE\laporan%20Keuangan\lap%20keu%20November%202007.ok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9\kasir\YUYUN\2015\MARCH'15\GRESIK\EMAIL%20GRESIK\LAMPIRAN%20MARCH%202015%20DEPO%20GRESI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YUYUN/2015/MARCH'15/GRESIK/EMAIL%20GRESIK/LAMPIRAN%20MARCH%202015%20DEPO%20GRESI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UYUN\2015\MARCH'15\GRESIK\EMAIL%20GRESIK\LAMPIRAN%20MARCH%202015%20DEPO%20GRESIK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YUYUN/PENTING/BANK/JEMBER/03%20MARET'17/JEMBER/LAMPIRAN%20BULAN%20MARET'17%20DEPO%20JEMBEER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UYUN\2017\06%20JUNY'17\JBR\LAMPIRAN%20BULAN%20JUNY'17%20DEPO%20JEMBER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era\AppData\Local\Temp\Rar$DIa0.230\LAMPIRAN%20GRESIK%20APRIL%202018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5\data%20sharing\AMEL%20KASIR%202015\AMEL\REKAP%20PIUTANG%20KASIR\YUYUN\2015\MARCH'15\GRESIK\EMAIL%20GRESIK\LAMPIRAN%20MARCH%202015%20DEPO%20GRESIK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LEMBAR%20KERJA/Depo%20Margomulyo/4.%20April/YUYUN/2015/MARCH'15/GRESIK/EMAIL%20GRESIK/LAMPIRAN%20MARCH%202015%20DEPO%20GRESIK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Lapkeu%20Distribusi%202019/Barat%200219/BAHAN/KASIR/margomulyo/YUYUN/2015/MARCH'15/GRESIK/EMAIL%20GRESIK/LAMPIRAN%20MARCH%202015%20DEPO%20GRESIK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Documents%20and%20Settings\Mr.%20Dominic\My%20Documents\dyah%20klaim\Rekonsiliasi%20Prinsipal\DDI%20345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dit-206\AUDIT%202009\AAJ%20SBY\CLienT%20'08\CipuTra%20gRouP\PT%20GALAXY%20ALAM%20SEMESTA\Report\1200%20-%20Aktiva%20Tetap%20-%20WWR%20-%201208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ry\shareddocs\2009\mulcindo\PT%20MULCINDO\DATA%20HERY%20JANGAN%20DIHAPUS\REOG%20PONOROGO\MISC\Congviec\Tam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Mr.%20Dominic\My%20Documents\dyah%20klaim\Rekonsiliasi%20Prinsipal\DDI%20345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perasional4\c\AUDIT\WINDOWS\TEMP\Mking9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LAPORAN%20KEUANGAN\2010\DES\LAP%20KEU\SWS\LK%20DEPO%2012%20%202010%20%20NGINDEN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DATA%20LAPORAN%20KEUANGAN\2010\DES\LAP%20KEU\SWS\LK%20DEPO%2012%20%202010%20%20NGINDEN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TJAHYO.SUSANTO\My%20Documents\TS\2004\KTI\Year%20End\Documents%20and%20Settings\IWANKA\My%20Documents\IK\KTI\KTI-2003\Translasi-CMA\Fixed%20Asset%20KTI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\LAP%20KEU%20DEPO%20GRESIK%20AGT'%20201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E\STTG\Audit%20STTG%202010\WP%20STTG%202010\Documents%20and%20Settings\TJAHYO.SUSANTO\My%20Documents\TS\2004\KTI\Year%20End\Documents%20and%20Settings\IWANKA\My%20Documents\IK\KTI\KTI-2003\Translasi-CMA\Fixed%20Asset%20KTI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izah\AZIZAH\Bondi\My%20Documents\Petra\2003-2004\FINAL%2017%20SEP%2004\PPPK-PETRA-2004-Lamp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ACCOUN~1\LOCALS~1\Temp\Rar$DI00.328\LAP%20KEU%20DEPO%20SPS%20JUNI%202011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izah\AZIZAH\Bondi\My%20Documents\Petra\2003-2004\FINAL%2017%20SEP%2004\PPPK-PETRA-2004-REV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%20AGUSTUS\LAP%20KEU%20DEPO%20GRESIK%20SPS%20agustus%202012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a-pc\LAPORAN%20KEUANGAN\APRIL'14\LAP%20KEU%20DEPO%20PASAR%20MODERN%20APRIL'14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%20OKT\LAP%20KEU%20DEPO%20NGINDEN%20OKT'%202012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\LAP%20KEU%20DEPO%20MARGO%20AGT%20%202013%201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\LAP%20KEU%20DEPO%20PASAR%20MODERN%20AGT'%202013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%20MEI%202013\LAP%20KEU%20DEPO%20CITO%20'2013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RD\AppData\Local\Temp\Rar$DI00.468\LAP%20KEU%20DEPO%20MARGO%20DES%202012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%20SEPT\LAP%20KEU%20DEPO%20KENJERAN%20SEPT'%202012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uhsin\Downloads\Telegram%20Desktop\LAP%20KEU%20DEPO%20MARGO%20FEB%20%202014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TJAHYO.SUSANTO\My%20Documents\TS\2004\KTI\Year%20End\DATA\ts\kti\2004\Interim%20Oct%2004\WBS-WPL%202003-KTper%208%20April%2004\WBS-WPL%202003-KTper%208%20April%20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KU\LAP%20KEUANGAN%20WILAYAH%20BARAT\2009\JUNI\LK%20DEPO%2006%202009%20GALON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LAPORAN%20KEUANGAN\2011\jan\LAP%20KEU\SWS\DEPO%20GALON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LAPORAN%20KEUANGAN\Mei\LAP%20KEU%20DEPO%20SPS%20MEI%202011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komp\Application%20Data\Microsoft\Excel\LK%20Situbondo%200916%20revv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pleret\tranfers\Mbak%20Isa\2016\INVOICE%20KLAIM%20DRIVER%20YPS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Piutang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isa%20Nov%2021/LK%20Pasuruan%201121.xlsb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Development/03%20Source%20Sejati/Nov%2021/Laporan%20Keuangan/LK%20Pasuruan%201121.xlsb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Lap%20Keuangan%202021/PT%20LMS%202021/LK%20DEPO-DEPO%20LMS%202021/LMS%201121/LK%20Pasuruan%201121.xlsb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u_thanh_binh\d\Luu_Tru\Ltb_ktkh\DZ220KV_Dau_Noi_sau_tram_500kV_Ha_Tinh\Gia_thau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izah\AZIZAH\Bondi\My%20Documents\INDO%20BUANA%20LESTARI\Draft%202004\My%20Documents\PPPK%20PETRA\2003-2004\KK%20exel\Final\PPPK-PETRA-2004-Lamp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FB55818\kertas%20kerj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ENDY-PC\Users\2013\INVOICE_2013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ry\shareddocs\2009\mulcindo\PT%20MULCINDO\DATA%20HERY%20JANGAN%20DIHAPUS\REOG%20PONOROGO\MISC\DO-HUONG\GT-BO\TKTC10-8\phong%20nen\DT-THL7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LIAACC~1\LOCALS~1\Temp\Rar$DI00.000\LAP%20KEU%20DEPO%20KENJERAN%20AGT%202012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%20OKT\LAP%20KEU%20DEPO%20GRESIK%20GALON%20OKT%20'201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ra-pc\laporan\BANK%20PUSAT\2020\REKAP%20TRANSAKSI%20LP%202020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ANK%20PUSAT\2020\REKAP%20TRANSAKSI%20LP%202020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%20NOV'12\LAP%20KEU%20DEPO%20GRESIK%20%20NOV'%20201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RD\AppData\Local\Temp\Rar$DI00.468\LAP%20KEU%20DEPO%20MARGO%20FEB%20%202013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RD\AppData\Local\Temp\Rar$DI00.468\LAP%20KEU%20DEPO%20KENJERAN%20JAN%202013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%20NOV'12\LAP%20KEU%20DEPO%20MARGO%20NOV'%202012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%20NOV'12\LAP%20KEU%20DEPO%20NGINDEN%20NOV'%202012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%20OKT\LAP%20KEU%20DEPO%20KENJERAN%20OKT'%2020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%20OKT\LAP%20KEU%20DEPO%20GRESIK%20SPS%20OKT'%202012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%20OKT\LAP%20KEU%20DEPO%20MARGO%20OKT'%202012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%20SEPT\LAP%20KEU%20DEPO%20NGINDEN%20SEPT'%202012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\LAP%20KEU%20DEPO%20MARGO%20NOV%20'%202013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%20JANUARI%202013\LAP%20KEU%20DEPO%20MARGO%20JANUARI%202013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%20JANUARI%202013\LAP%20KEU%20DEPO%20GRESIK%20SPS%20JANUARI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%20SEPT\LAP%20KEU%20DEPO%20GRESIK%20GALON%20SEPT%20'2012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RD\AppData\Local\Temp\Rar$DI00.468\LAP%20KEU%20DEPO%20MARGO%20JAN%20201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Putra%20Dewata/HOLDING%20PDS/Program%20Klaim%20ke%20YPS.xlsm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APORAN\BARAT\LIDAH\APR\LK%20DEPO%20LIDAH%20APR'15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iza\data%20(F)\MY%20DOCUMENT%20(C)\Ardina\BANGUNSARANABAJA\Audit\NRC2007_15Me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iza\data%20(F)\MY%20DOCUMENT%20(C)\Ardina\BANGUNSARANABAJA\Laporan%20Keuangan%202007\laptah07nb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erry.setyawan\Desktop\Year%20End\WINDOWS\Temp\WBS-WPL%202003-KTper%208%20April%2004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LIAACC~1\LOCALS~1\Temp\Rar$DI70.484\LAP%20KEU%20DEPO%20GRESIK%20SPS%20AGT%202012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APORAN\BARAT\GRESIK\APR\LAP%20KEU%20DEPO%20GRESIK%20APR'15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%20DESEMBER'12\LAP%20KEU%20DEPO%20GRESIK%20SPS%20DES'%20201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uli\C\My%20Documents\tahun%202001\Agus\PEMDA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\LAP%20KEU%20DEPO%20MARGO%20OKT'%20%202013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%20MEI%202013\LAP%20KEU%20DEPO%20GRESIK%20'%20201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%20SEPT\LAP%20KEU%20DEPO%20GRESIK%20SPS%20SEPT'%202012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%20NOV'12\LAP%20KEU%20DEPO%20KENJERAN%20NOV%20'2012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komp\Local%20Settings\Temporary%20Internet%20Files\Content.Outlook\BL1ZGUDP\Luar%20Pulau\LK%20Sumbawa%201016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a-pc\LAPORAN%20KEUANGAN\SWS%20TH%202013\AGT'13\LAP%20KEU%20DEPO%20PASAR%20MODERN%20AGT%20%202013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heni%20zamroni\Desktop\SEGMEN%20DRIVER%20KJR%20PER%20TGL%20FEBRUARY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APORAN\BARAT\MARGO\MAR\LK%20MARGO%20MARET%202015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SHARE%20KEUANGAN\LK%20Jember%200819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\LAP%20KEU%20DEPO%20GRESIK%20OKT%20'2013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\LAP%20KEU%20DEPO%20PASAR%20MODERN%20OKT'%20%202013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iwan.kartono\My%20Documents\IK\KTI\KTI-2004\September%202004\WP\WBS-WPL%202003-KTper%208%20April%2004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yu\data%20sharing\New%20Folder\kas\LMJ\2012\01\LMJ%20JAN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ATIHAN%20DMS%202\latihan%20baru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LATIHAN%20DMS%202\latihan%20baru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kfei\c\kut\t\TAHUN%202006\BB\BB-01-06R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%20SEPT\LAP%20KEU%20DEPO%20MARGO%20SEPTEMBER'%20201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green1\Fachri\Backup%20BKSW\WP\Fixed%20Assets%20PT%20BKSW%202003%20-%20Top%20Schedule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Telegram%20Desktop\Tagihan%20Tiv%20Januari%202018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pleret\tranfers\Mbak%20Isa\2016\INVOICE%20KLAIM%20DRIVER%20YPS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Ti2p%20Benz\financial%20report%202009%20PASURUANNEW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YPS\INVOICE%20KLAIM%20DRIVER%20YPS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heni%20Z\Desktop\AccEx_VERSI_TRIAL_2108.xlsx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/MUCHSIN/Laporan%20Keuangan/Laporan%20Keuangan%202021/LK%20Depo%20SWS/SWS%200921/LK%20Balongpanggang%200921.xlsb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APORAN%20KEUANGAN\Laporan%20Keuangan%202018\12.%20Desember%202018\Luar%20Pulau%201218\LK%20Sumbawa%201218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uhsin\Downloads\Telegram%20Desktop\LAP%20KEU%20DEPO%20GRESIK%20JUNI%202014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PC\Application%20Data\Microsoft\Excel\PERSONAL\document\Telegram%20Desktop\REKAP%20TAGIHAN%20TIV.xlsx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ACC%202013/LAP%20KEU%20PUTRA%20DEWATA/AGUS%202013/PIDADA%20NEW/pd%2026%20-%2031%20juli%20'13%20(3)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4.%20TAGIHAN%20TIV/CEK%20TAG%20TIV/TIV%20PDS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pramudyap\Local%20Settings\Temporary%20Internet%20Files\OLKA0\WINDOWS\DESKTOP\Desktop\invoice\Gla\Invoice\9707099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tfsvr\report_ptf\SNP\Future%20Project\implementasi\reporting%20system%20utk%20gl%20-%20FR%20REV01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B33BC68\F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uhsin\Downloads\Telegram%20Desktop\LAP%20KEU%20DEPO%20MARGO%20JULI%20%202014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Lap%20Keuangan%202018\5)%20Mei%202018\Luar%20Pulau%200518\LK%20PS%200518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izah\AZIZAH\Bondi\My%20Documents\PPPK%20PETRA\2004-2005\PPPK-PETRA-2005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vie\data%20sharing\TE%20LIA\LK\LAP%20KEU%20DEPO%20CITO%20AGT'%20%202013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a-pc\LAPORAN%20KEUANGAN\MARET'14\LAP%20KEU%20DEPO%20PASAR%20MODERN%20MARET'14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a-pc\MUCHSIN\Lap%20Keuangan%202016\Barat\Mar%2016\LAPORAN%20KEUANGAN%20KONSOLIDASI%20JAN'14%20DEPO%20BARAT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CER\Downloads\01.%20Tagihan%20Tiv%20Januari%202019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a-pc\MUCHSIN\Lap%20Keuangan%202016\Barat\Mar%2016\LAP%20KEU%20DEPO%20GRESIK%20GALON%20OKT%202012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NELLY\LAP%20KEU\06%20LAP%20MARGO%20DAN%20STAND\LK%20Royal%20Plaza%200618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a-pc\sharingisa\LAPORAN\BARAT\CITO\APR\LAP%20KEU%20DEPO%20CITO%20APR'15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RD\AppData\Local\Temp\Rar$DI00.468\LAP%20KEU%20DEPO%20MARGO%20NOV%202012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APORAN\BARAT\PASAR%20MODERN\JUL\LK%20DEPO%20PASMO%20JULI'15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LAPORAN/HPP/HPPku/HARGA%20DEPO.xlsx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ry\shareddocs\2009\mulcindo\PT%20MULCINDO\DATA%20HERY%20JANGAN%20DIHAPUS\REOG%20PONOROGO\MISC\Hoai\B-CAOQ~1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/EMAIL/Register%20CO%20Week%2051%20DESEMBER%202015%20terbaru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DIT-RIZAL02\Documents\DEA%20VAIO\Document\AAJ%20OFFICE\AAJ%20DEA\BOXTIME\BOXTIME%202014\Report%20Boxtime%202014\wp%20kumpulan%20disetor\4300%20-%20Cash%20And%20Cash%20Equivalents%20-%202012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AppData\Local\Microsoft\Windows\Temporary%20Internet%20Files\Content.Outlook\RDV7FBZY\acc%2010%2002%202016%20KBC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023D215\WBS-WPL%202003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uhsin\Downloads\Telegram%20Desktop\LAP%20KEU%20DEPO%20PASAR%20MODERN%20MARET'14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DIT-RIZAL02\AAJ%20SBY\Cli3nT%20'09\SianTaR-ToP\Bagian-Q\2100%20-%20Stock%20-%20Meda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nit"/>
      <sheetName val="Random marmer"/>
      <sheetName val="Cut size "/>
      <sheetName val="Stock Jkt rdm"/>
      <sheetName val="Stock Jkt cut Size"/>
      <sheetName val="Stock Bali"/>
      <sheetName val="samsidb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hutang nov "/>
      <sheetName val="Buku Hutang Nov 07"/>
      <sheetName val="Buku penjualan november 07"/>
      <sheetName val="Perhitungan arus kas"/>
      <sheetName val="Arus Kas"/>
      <sheetName val="Neraca"/>
      <sheetName val="LB"/>
      <sheetName val="Jurnal"/>
      <sheetName val="NERACA LAJUR"/>
      <sheetName val="Lamp I Setara kas"/>
      <sheetName val="Lamp 2 Piut usaha"/>
      <sheetName val="Lamp 3  persdiaan sparepart"/>
      <sheetName val="Lamp4. Persediaan Triplek"/>
      <sheetName val="Lamp.5 Persd.Out Pasuruan"/>
      <sheetName val="Lamp.6  Persed. Out surabaya"/>
      <sheetName val="Lamp 7 Akiva Tetap "/>
      <sheetName val="Lamp 8  Hut Usaha"/>
      <sheetName val="Lamp 11  Biaya bengkel"/>
      <sheetName val="Lamp-9 Pendapatan YPS"/>
      <sheetName val="Lamp 10 Biaya bengkel container"/>
      <sheetName val="Lamp 12  Claim "/>
      <sheetName val="Cat LP"/>
      <sheetName val="TTD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"/>
      <sheetName val="KB"/>
      <sheetName val="KO"/>
      <sheetName val="BD"/>
      <sheetName val="BP"/>
      <sheetName val="TP"/>
      <sheetName val="LKH SPS"/>
      <sheetName val="REKAP BIAYA"/>
      <sheetName val="BG SPS"/>
      <sheetName val="MONEY CROSSCEK G SPS"/>
      <sheetName val="BANK STATEMENT"/>
      <sheetName val="BANK LIVIA"/>
      <sheetName val="TITIPAN PELANGGAN"/>
      <sheetName val="PIUTANG TIV"/>
      <sheetName val="PIUTANG PUSAT"/>
      <sheetName val="PIUTANG JAMSOSTEK"/>
      <sheetName val="PIUTANG MS SUPPORT"/>
      <sheetName val="PIUT JAMSOSTEK DMS"/>
      <sheetName val="PIUT MS SUPPORT DMS"/>
      <sheetName val="PIUT PUSAT DMS"/>
      <sheetName val="PIUT TIV DM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"/>
      <sheetName val="KB"/>
      <sheetName val="KO"/>
      <sheetName val="BD"/>
      <sheetName val="BP"/>
      <sheetName val="TP"/>
      <sheetName val="LKH SPS"/>
      <sheetName val="REKAP BIAYA"/>
      <sheetName val="BG SPS"/>
      <sheetName val="MONEY CROSSCEK G SPS"/>
      <sheetName val="BANK STATEMENT"/>
      <sheetName val="BANK LIVIA"/>
      <sheetName val="TITIPAN PELANGGAN"/>
      <sheetName val="PIUTANG TIV"/>
      <sheetName val="PIUTANG PUSAT"/>
      <sheetName val="PIUTANG JAMSOSTEK"/>
      <sheetName val="PIUTANG MS SUPPORT"/>
      <sheetName val="PIUT JAMSOSTEK DMS"/>
      <sheetName val="PIUT MS SUPPORT DMS"/>
      <sheetName val="PIUT PUSAT DMS"/>
      <sheetName val="PIUT TIV DM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"/>
      <sheetName val="KB"/>
      <sheetName val="KO"/>
      <sheetName val="BD"/>
      <sheetName val="BP"/>
      <sheetName val="TP"/>
      <sheetName val="LKH SPS"/>
      <sheetName val="REKAP BIAYA"/>
      <sheetName val="BG SPS"/>
      <sheetName val="MONEY CROSSCEK G SPS"/>
      <sheetName val="BANK STATEMENT"/>
      <sheetName val="BANK LIVIA"/>
      <sheetName val="TITIPAN PELANGGAN"/>
      <sheetName val="PIUTANG TIV"/>
      <sheetName val="PIUTANG PUSAT"/>
      <sheetName val="PIUTANG JAMSOSTEK"/>
      <sheetName val="PIUTANG MS SUPPORT"/>
      <sheetName val="PIUT JAMSOSTEK DMS"/>
      <sheetName val="PIUT MS SUPPORT DMS"/>
      <sheetName val="PIUT PUSAT DMS"/>
      <sheetName val="PIUT TIV DM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H"/>
      <sheetName val="REKAP BIAYA"/>
      <sheetName val="REKAP BG"/>
      <sheetName val="BG LAMA"/>
      <sheetName val="BANK STATEMENT"/>
      <sheetName val="BANK STATEMENT (2)"/>
      <sheetName val="PENERIMAAN DAN PENGELUARAN"/>
      <sheetName val="TARIKAN KANTOR PUSAT"/>
      <sheetName val="TITIPAN PELANGGAN"/>
      <sheetName val="PIUTANG MS SUPPORT"/>
      <sheetName val="PIUTANG JAMSOSTEK"/>
      <sheetName val="PIUTANG PUSAT"/>
      <sheetName val="PIUTANG TIV"/>
      <sheetName val="PIUT JAMSOSTEK DMS"/>
      <sheetName val="PIUT MS SUPPORT DMS"/>
      <sheetName val="PIUT PUSAT DMS"/>
      <sheetName val="PIUT TIV D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 BULANAN"/>
      <sheetName val="KB"/>
      <sheetName val="KO"/>
      <sheetName val="BD"/>
      <sheetName val="BP"/>
      <sheetName val="TP"/>
      <sheetName val="BANK PUSAT"/>
      <sheetName val="LKH"/>
      <sheetName val="REKAP BIAYA"/>
      <sheetName val="REKAP BG"/>
      <sheetName val="BANK STATEMENT"/>
      <sheetName val="BANK LIVIA"/>
      <sheetName val="TITIPAN PELANGGAN"/>
      <sheetName val="PIUTANG MS SUPPORT"/>
      <sheetName val="PIUTANG PUSAT"/>
      <sheetName val="PIUTANG TIV"/>
      <sheetName val="PIUT MS SUPPORT DMS"/>
      <sheetName val="PIUT PUSAT DMS"/>
      <sheetName val="PIUT TIV DMS"/>
      <sheetName val="PENERIMAAN KAS"/>
      <sheetName val="CASH OPNAME"/>
      <sheetName val="TARIKAN KANTOR PUSAT"/>
      <sheetName val="GL HARIAN"/>
      <sheetName val="CROSCEK"/>
      <sheetName val="G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GL"/>
      <sheetName val="GL"/>
      <sheetName val="KB"/>
      <sheetName val="KO"/>
      <sheetName val="BD"/>
      <sheetName val="BP"/>
      <sheetName val="GRESIK"/>
      <sheetName val="LKH SPS"/>
      <sheetName val="BIAYA"/>
      <sheetName val="BG"/>
      <sheetName val="BANK"/>
      <sheetName val="TARIKAN PUSAT"/>
      <sheetName val="CROSCEK"/>
      <sheetName val="PIUT PUSAT"/>
      <sheetName val="P PUSAT"/>
      <sheetName val="PIUTANG MS SUPPORT"/>
      <sheetName val="REIMBUST"/>
      <sheetName val="P MS SUPP"/>
      <sheetName val="PIUTANG TIV"/>
      <sheetName val="P TIV"/>
      <sheetName val="TP"/>
      <sheetName val="TITIPAN PELANGGAN"/>
      <sheetName val="PIUTANG JAMSOSTEK"/>
      <sheetName val="PIUT JAMSOSTEK DM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"/>
      <sheetName val="KB"/>
      <sheetName val="KO"/>
      <sheetName val="BD"/>
      <sheetName val="BP"/>
      <sheetName val="TP"/>
      <sheetName val="LKH SPS"/>
      <sheetName val="REKAP BIAYA"/>
      <sheetName val="BG SPS"/>
      <sheetName val="MONEY CROSSCEK G SPS"/>
      <sheetName val="BANK STATEMENT"/>
      <sheetName val="BANK LIVIA"/>
      <sheetName val="TITIPAN PELANGGAN"/>
      <sheetName val="PIUTANG TIV"/>
      <sheetName val="PIUTANG PUSAT"/>
      <sheetName val="PIUTANG JAMSOSTEK"/>
      <sheetName val="PIUTANG MS SUPPORT"/>
      <sheetName val="PIUT JAMSOSTEK DMS"/>
      <sheetName val="PIUT MS SUPPORT DMS"/>
      <sheetName val="PIUT PUSAT DMS"/>
      <sheetName val="PIUT TIV DM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"/>
      <sheetName val="KB"/>
      <sheetName val="KO"/>
      <sheetName val="BD"/>
      <sheetName val="BP"/>
      <sheetName val="TP"/>
      <sheetName val="LKH SPS"/>
      <sheetName val="REKAP BIAYA"/>
      <sheetName val="BG SPS"/>
      <sheetName val="MONEY CROSSCEK G SPS"/>
      <sheetName val="BANK STATEMENT"/>
      <sheetName val="BANK LIVIA"/>
      <sheetName val="TITIPAN PELANGGAN"/>
      <sheetName val="PIUTANG TIV"/>
      <sheetName val="PIUTANG PUSAT"/>
      <sheetName val="PIUTANG JAMSOSTEK"/>
      <sheetName val="PIUTANG MS SUPPORT"/>
      <sheetName val="PIUT JAMSOSTEK DMS"/>
      <sheetName val="PIUT MS SUPPORT DMS"/>
      <sheetName val="PIUT PUSAT DMS"/>
      <sheetName val="PIUT TIV DM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"/>
      <sheetName val="KB"/>
      <sheetName val="KO"/>
      <sheetName val="BD"/>
      <sheetName val="BP"/>
      <sheetName val="TP"/>
      <sheetName val="LKH SPS"/>
      <sheetName val="REKAP BIAYA"/>
      <sheetName val="BG SPS"/>
      <sheetName val="MONEY CROSSCEK G SPS"/>
      <sheetName val="BANK STATEMENT"/>
      <sheetName val="BANK LIVIA"/>
      <sheetName val="TITIPAN PELANGGAN"/>
      <sheetName val="PIUTANG TIV"/>
      <sheetName val="PIUTANG PUSAT"/>
      <sheetName val="PIUTANG JAMSOSTEK"/>
      <sheetName val="PIUTANG MS SUPPORT"/>
      <sheetName val="PIUT JAMSOSTEK DMS"/>
      <sheetName val="PIUT MS SUPPORT DMS"/>
      <sheetName val="PIUT PUSAT DMS"/>
      <sheetName val="PIUT TIV DM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DI"/>
      <sheetName val="Claim DDI-Excell Final"/>
      <sheetName val="RINCI TRF"/>
    </sheetNames>
    <sheetDataSet>
      <sheetData sheetId="0" refreshError="1"/>
      <sheetData sheetId="1" refreshError="1"/>
      <sheetData sheetId="2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"/>
      <sheetName val="1200 Lead"/>
      <sheetName val="1200.0"/>
      <sheetName val="1200.1"/>
      <sheetName val="1200.2"/>
      <sheetName val="1200.3"/>
      <sheetName val="1200.4"/>
      <sheetName val="1200.5"/>
      <sheetName val="1200.6"/>
      <sheetName val="1200.6.1"/>
      <sheetName val="1200.6.2"/>
      <sheetName val="1200.7"/>
      <sheetName val="1200.8"/>
      <sheetName val="1200.9"/>
      <sheetName val="1200.10"/>
      <sheetName val="1200.11"/>
      <sheetName val="1200.12"/>
      <sheetName val="1200.13"/>
      <sheetName val="RSM Maps LRM"/>
      <sheetName val="RSM Maps HRM"/>
      <sheetName val="Tickmark"/>
      <sheetName val="aktdit(WP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m"/>
      <sheetName val="Du_lieu"/>
      <sheetName val="KH-Q1,Q2,01"/>
      <sheetName val="TONGKE3p "/>
      <sheetName val="TDTKP"/>
      <sheetName val="DON GIA"/>
      <sheetName val="TONG HOP VL-NC"/>
      <sheetName val="TNHCHINH"/>
      <sheetName val="CHITIET VL-NC-TT -1p"/>
      <sheetName val="TDTKP1"/>
      <sheetName val="phuluc1"/>
      <sheetName val="TONG HOP VL-NC TT"/>
      <sheetName val="KPVC-BD "/>
      <sheetName val="#REF"/>
      <sheetName val="gvl"/>
      <sheetName val="Tiepdia"/>
      <sheetName val="CHITIET VL-NC-TT-3p"/>
      <sheetName val="VCV-BE-TONG"/>
      <sheetName val="chitiet"/>
      <sheetName val="VC"/>
      <sheetName val="CHITIET VL-NC"/>
      <sheetName val="THPDMoi  (2)"/>
      <sheetName val="t-h HA THE"/>
      <sheetName val="giathanh1"/>
      <sheetName val="TONGKE-HT"/>
      <sheetName val="LKVL-CK-HT-GD1"/>
      <sheetName val="TH VL, NC, DDHT Thanhphuoc"/>
      <sheetName val="dongia (2)"/>
      <sheetName val="DG"/>
      <sheetName val="DONGIA"/>
      <sheetName val="chitimc"/>
      <sheetName val="dtxl"/>
      <sheetName val="gtrinh"/>
      <sheetName val="lam-moi"/>
      <sheetName val="TH XL"/>
      <sheetName val="thao-go"/>
      <sheetName val="BAOGIATHANG"/>
      <sheetName val="vanchuyen TC"/>
      <sheetName val="DAODAT"/>
      <sheetName val="dongiaXD"/>
      <sheetName val="TONG HOP VL_NC"/>
      <sheetName val="CHITIET VL_NC_TT _1p"/>
      <sheetName val="TONG HOP VL_NC TT"/>
      <sheetName val="KPVC_BD "/>
      <sheetName val="_REF"/>
      <sheetName val="CHITIET VL_NC_TT_3p"/>
      <sheetName val="VCV_BE_TONG"/>
      <sheetName val="CHITIET VL_NC"/>
      <sheetName val="THPDMoi  _2_"/>
      <sheetName val="t_h HA THE"/>
      <sheetName val="TONGKE_HT"/>
      <sheetName val="LKVL_CK_HT_GD1"/>
      <sheetName val="TH VL_ NC_ DDHT Thanhphuoc"/>
      <sheetName val="dongia _2_"/>
      <sheetName val="lam_moi"/>
      <sheetName val="thao_g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DI"/>
      <sheetName val="Claim DDI-Excell Final"/>
      <sheetName val="RINCI TRF"/>
    </sheetNames>
    <sheetDataSet>
      <sheetData sheetId="0" refreshError="1"/>
      <sheetData sheetId="1" refreshError="1"/>
      <sheetData sheetId="2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wp99"/>
      <sheetName val="hpp"/>
      <sheetName val="akt-ingr"/>
      <sheetName val="Akt-ind"/>
      <sheetName val="aje"/>
      <sheetName val="aktdit(WP)"/>
      <sheetName val="aktdit_WP_"/>
      <sheetName val="WP PASIVA"/>
      <sheetName val="COST_CAL"/>
      <sheetName val="KASUS2"/>
      <sheetName val="KASUS5"/>
      <sheetName val="DRAFT"/>
      <sheetName val="Sheet1"/>
      <sheetName val="WP_PASIVA"/>
      <sheetName val="A.M.BL"/>
      <sheetName val="P&amp;L"/>
      <sheetName val="BS final"/>
      <sheetName val="inven"/>
      <sheetName val="TRIBAL (PROCESS)"/>
      <sheetName val="KKN"/>
      <sheetName val="SCORE_RC_Code"/>
      <sheetName val="CMA_Selections"/>
      <sheetName val="MASTER DATA"/>
      <sheetName val="hitung"/>
      <sheetName val="設定"/>
      <sheetName val="DATA WP"/>
      <sheetName val="contents"/>
      <sheetName val="tabel140"/>
      <sheetName val="Links"/>
      <sheetName val="#REF!"/>
      <sheetName val="100 C1.1"/>
      <sheetName val="100 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"/>
      <sheetName val="Lap. Laba Rugi"/>
      <sheetName val="Biaya"/>
      <sheetName val="Neraca Saldo"/>
      <sheetName val="DTL NRC"/>
      <sheetName val="TRN NRC"/>
      <sheetName val="TRN RL"/>
      <sheetName val="TRN BY"/>
      <sheetName val="COA"/>
      <sheetName val="TIS"/>
      <sheetName val="WTB"/>
      <sheetName val="COGS"/>
      <sheetName val="LR PERPRODUK"/>
      <sheetName val="COVER"/>
      <sheetName val="Rincian"/>
      <sheetName val="Cash Flow"/>
      <sheetName val="L PROD"/>
      <sheetName val="ANRAS"/>
      <sheetName val="RMB"/>
      <sheetName val="LPH"/>
      <sheetName val="COGS (2)"/>
      <sheetName val="Piutang"/>
      <sheetName val="Buku Besar"/>
      <sheetName val="Bank Statement"/>
      <sheetName val="LKH"/>
      <sheetName val="BG"/>
      <sheetName val="CROSCEK"/>
      <sheetName val="Rekap Biaya"/>
      <sheetName val="SEGMEN DESEMBER"/>
      <sheetName val="DMS"/>
      <sheetName val="Jurnal Memo"/>
      <sheetName val="Ms.Sup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6">
          <cell r="B6">
            <v>10101</v>
          </cell>
          <cell r="C6" t="str">
            <v xml:space="preserve">Kas Besar </v>
          </cell>
          <cell r="D6" t="str">
            <v>Rp</v>
          </cell>
          <cell r="E6">
            <v>12344250</v>
          </cell>
          <cell r="F6" t="str">
            <v>Rp</v>
          </cell>
          <cell r="G6">
            <v>769526622.26999998</v>
          </cell>
          <cell r="H6" t="str">
            <v>Rp</v>
          </cell>
          <cell r="I6">
            <v>777055272.26999998</v>
          </cell>
          <cell r="J6" t="str">
            <v>Rp</v>
          </cell>
          <cell r="K6">
            <v>4815600</v>
          </cell>
        </row>
        <row r="7">
          <cell r="B7">
            <v>10201</v>
          </cell>
          <cell r="C7" t="str">
            <v>Kas Kecil</v>
          </cell>
          <cell r="D7" t="str">
            <v>Rp</v>
          </cell>
          <cell r="E7">
            <v>500000</v>
          </cell>
          <cell r="F7" t="str">
            <v>Rp</v>
          </cell>
          <cell r="G7">
            <v>0</v>
          </cell>
          <cell r="H7" t="str">
            <v>Rp</v>
          </cell>
          <cell r="I7">
            <v>0</v>
          </cell>
          <cell r="J7" t="str">
            <v>Rp</v>
          </cell>
          <cell r="K7">
            <v>500000</v>
          </cell>
        </row>
        <row r="8">
          <cell r="B8">
            <v>10301</v>
          </cell>
          <cell r="C8" t="str">
            <v>Transaksi USD Dalam Penyelesaian</v>
          </cell>
          <cell r="D8" t="str">
            <v>Rp</v>
          </cell>
          <cell r="E8">
            <v>0</v>
          </cell>
          <cell r="F8" t="str">
            <v>Rp</v>
          </cell>
          <cell r="G8">
            <v>0</v>
          </cell>
          <cell r="H8" t="str">
            <v>Rp</v>
          </cell>
          <cell r="I8">
            <v>0</v>
          </cell>
          <cell r="J8" t="str">
            <v>Rp</v>
          </cell>
          <cell r="K8">
            <v>0</v>
          </cell>
        </row>
        <row r="9">
          <cell r="B9">
            <v>10401</v>
          </cell>
          <cell r="C9" t="str">
            <v>Transaksi SGD Dalam Penyelesaian</v>
          </cell>
          <cell r="D9" t="str">
            <v>Rp</v>
          </cell>
          <cell r="E9">
            <v>0</v>
          </cell>
          <cell r="F9" t="str">
            <v>Rp</v>
          </cell>
          <cell r="G9">
            <v>0</v>
          </cell>
          <cell r="H9" t="str">
            <v>Rp</v>
          </cell>
          <cell r="I9">
            <v>0</v>
          </cell>
          <cell r="J9" t="str">
            <v>Rp</v>
          </cell>
          <cell r="K9">
            <v>0</v>
          </cell>
        </row>
        <row r="10">
          <cell r="B10">
            <v>10501</v>
          </cell>
          <cell r="C10" t="str">
            <v>Transaksi EUR Dalam Penyelesaian</v>
          </cell>
          <cell r="D10" t="str">
            <v>Rp</v>
          </cell>
          <cell r="E10">
            <v>0</v>
          </cell>
          <cell r="F10" t="str">
            <v>Rp</v>
          </cell>
          <cell r="G10">
            <v>0</v>
          </cell>
          <cell r="H10" t="str">
            <v>Rp</v>
          </cell>
          <cell r="I10">
            <v>0</v>
          </cell>
          <cell r="J10" t="str">
            <v>Rp</v>
          </cell>
          <cell r="K10">
            <v>0</v>
          </cell>
        </row>
        <row r="11">
          <cell r="B11">
            <v>11101</v>
          </cell>
          <cell r="C11" t="str">
            <v>Bank Depo</v>
          </cell>
          <cell r="D11" t="str">
            <v>Rp</v>
          </cell>
          <cell r="E11">
            <v>12481407.75999999</v>
          </cell>
          <cell r="F11" t="str">
            <v>Rp</v>
          </cell>
          <cell r="G11">
            <v>344799175.26999998</v>
          </cell>
          <cell r="H11" t="str">
            <v>Rp</v>
          </cell>
          <cell r="I11">
            <v>351415000</v>
          </cell>
          <cell r="J11" t="str">
            <v>Rp</v>
          </cell>
          <cell r="K11">
            <v>5865583.0299999714</v>
          </cell>
        </row>
        <row r="12">
          <cell r="B12">
            <v>11201</v>
          </cell>
          <cell r="C12" t="str">
            <v>Outstanding BG / Cheque</v>
          </cell>
          <cell r="D12" t="str">
            <v>Rp</v>
          </cell>
          <cell r="E12">
            <v>26968000</v>
          </cell>
          <cell r="F12" t="str">
            <v>Rp</v>
          </cell>
          <cell r="G12">
            <v>20282500</v>
          </cell>
          <cell r="H12" t="str">
            <v>Rp</v>
          </cell>
          <cell r="I12">
            <v>20282500</v>
          </cell>
          <cell r="J12" t="str">
            <v>Rp</v>
          </cell>
          <cell r="K12">
            <v>26968000</v>
          </cell>
        </row>
        <row r="13">
          <cell r="B13">
            <v>12101</v>
          </cell>
          <cell r="C13" t="str">
            <v>Deposito Bank</v>
          </cell>
          <cell r="D13" t="str">
            <v>Rp</v>
          </cell>
          <cell r="E13">
            <v>0</v>
          </cell>
          <cell r="F13" t="str">
            <v>Rp</v>
          </cell>
          <cell r="G13">
            <v>0</v>
          </cell>
          <cell r="H13" t="str">
            <v>Rp</v>
          </cell>
          <cell r="I13">
            <v>0</v>
          </cell>
          <cell r="J13" t="str">
            <v>Rp</v>
          </cell>
          <cell r="K13">
            <v>0</v>
          </cell>
        </row>
        <row r="14">
          <cell r="B14">
            <v>13101</v>
          </cell>
          <cell r="C14" t="str">
            <v xml:space="preserve">Piutang Usaha </v>
          </cell>
          <cell r="D14" t="str">
            <v>Rp</v>
          </cell>
          <cell r="E14">
            <v>210808700</v>
          </cell>
          <cell r="F14" t="str">
            <v>Rp</v>
          </cell>
          <cell r="G14">
            <v>169448700</v>
          </cell>
          <cell r="H14" t="str">
            <v>Rp</v>
          </cell>
          <cell r="I14">
            <v>174217750</v>
          </cell>
          <cell r="J14" t="str">
            <v>Rp</v>
          </cell>
          <cell r="K14">
            <v>206039650</v>
          </cell>
        </row>
        <row r="15">
          <cell r="B15">
            <v>14101</v>
          </cell>
          <cell r="C15" t="str">
            <v>Piutang Usaha Direksi</v>
          </cell>
          <cell r="D15" t="str">
            <v>Rp</v>
          </cell>
          <cell r="E15">
            <v>0</v>
          </cell>
          <cell r="F15" t="str">
            <v>Rp</v>
          </cell>
          <cell r="G15">
            <v>0</v>
          </cell>
          <cell r="H15" t="str">
            <v>Rp</v>
          </cell>
          <cell r="I15">
            <v>0</v>
          </cell>
          <cell r="J15" t="str">
            <v>Rp</v>
          </cell>
          <cell r="K15">
            <v>0</v>
          </cell>
        </row>
        <row r="16">
          <cell r="B16">
            <v>14301</v>
          </cell>
          <cell r="C16" t="str">
            <v>Piutang Pihak III</v>
          </cell>
          <cell r="D16" t="str">
            <v>Rp</v>
          </cell>
          <cell r="E16">
            <v>12962733</v>
          </cell>
          <cell r="F16" t="str">
            <v>Rp</v>
          </cell>
          <cell r="G16">
            <v>0</v>
          </cell>
          <cell r="H16" t="str">
            <v>Rp</v>
          </cell>
          <cell r="I16">
            <v>1353000</v>
          </cell>
          <cell r="J16" t="str">
            <v>Rp</v>
          </cell>
          <cell r="K16">
            <v>11609733</v>
          </cell>
        </row>
        <row r="17">
          <cell r="B17">
            <v>14201</v>
          </cell>
          <cell r="C17" t="str">
            <v>Piutang Usaha Karyawan</v>
          </cell>
          <cell r="D17" t="str">
            <v>Rp</v>
          </cell>
          <cell r="E17">
            <v>0</v>
          </cell>
          <cell r="F17" t="str">
            <v>Rp</v>
          </cell>
          <cell r="G17">
            <v>0</v>
          </cell>
          <cell r="H17" t="str">
            <v>Rp</v>
          </cell>
          <cell r="I17">
            <v>0</v>
          </cell>
          <cell r="J17" t="str">
            <v>Rp</v>
          </cell>
          <cell r="K17">
            <v>0</v>
          </cell>
        </row>
        <row r="18">
          <cell r="B18">
            <v>14401</v>
          </cell>
          <cell r="C18" t="str">
            <v>Saldo Piutang Tahun Lalu</v>
          </cell>
          <cell r="D18" t="str">
            <v>Rp</v>
          </cell>
          <cell r="E18">
            <v>0</v>
          </cell>
          <cell r="F18" t="str">
            <v>Rp</v>
          </cell>
          <cell r="G18">
            <v>0</v>
          </cell>
          <cell r="H18" t="str">
            <v>Rp</v>
          </cell>
          <cell r="I18">
            <v>0</v>
          </cell>
          <cell r="J18" t="str">
            <v>Rp</v>
          </cell>
          <cell r="K18">
            <v>0</v>
          </cell>
        </row>
        <row r="19">
          <cell r="B19">
            <v>14501</v>
          </cell>
          <cell r="C19" t="str">
            <v xml:space="preserve">Piutang Giro Mundur BCA a/c </v>
          </cell>
          <cell r="D19" t="str">
            <v>Rp</v>
          </cell>
          <cell r="E19">
            <v>-26968000</v>
          </cell>
          <cell r="F19" t="str">
            <v>Rp</v>
          </cell>
          <cell r="G19">
            <v>0</v>
          </cell>
          <cell r="H19" t="str">
            <v>Rp</v>
          </cell>
          <cell r="I19">
            <v>0</v>
          </cell>
          <cell r="J19" t="str">
            <v>Rp</v>
          </cell>
          <cell r="K19">
            <v>-26968000</v>
          </cell>
        </row>
        <row r="20">
          <cell r="B20">
            <v>14801</v>
          </cell>
          <cell r="C20" t="str">
            <v>Titipan</v>
          </cell>
          <cell r="D20" t="str">
            <v>Rp</v>
          </cell>
          <cell r="E20">
            <v>-7616000</v>
          </cell>
          <cell r="F20" t="str">
            <v>Rp</v>
          </cell>
          <cell r="G20">
            <v>7616000</v>
          </cell>
          <cell r="H20" t="str">
            <v>Rp</v>
          </cell>
          <cell r="I20">
            <v>0</v>
          </cell>
          <cell r="J20" t="str">
            <v>Rp</v>
          </cell>
          <cell r="K20">
            <v>0</v>
          </cell>
        </row>
        <row r="21">
          <cell r="B21">
            <v>14901</v>
          </cell>
          <cell r="C21" t="str">
            <v>Penukaran</v>
          </cell>
          <cell r="D21" t="str">
            <v>Rp</v>
          </cell>
          <cell r="E21">
            <v>0</v>
          </cell>
          <cell r="F21" t="str">
            <v>Rp</v>
          </cell>
          <cell r="G21">
            <v>0</v>
          </cell>
          <cell r="H21" t="str">
            <v>Rp</v>
          </cell>
          <cell r="I21">
            <v>0</v>
          </cell>
          <cell r="J21" t="str">
            <v>Rp</v>
          </cell>
          <cell r="K21">
            <v>0</v>
          </cell>
        </row>
        <row r="22">
          <cell r="B22">
            <v>15001</v>
          </cell>
          <cell r="C22" t="str">
            <v>Piutang Antar Depo</v>
          </cell>
          <cell r="D22" t="str">
            <v>Rp</v>
          </cell>
          <cell r="E22">
            <v>0</v>
          </cell>
          <cell r="F22" t="str">
            <v>Rp</v>
          </cell>
          <cell r="G22">
            <v>0</v>
          </cell>
          <cell r="H22" t="str">
            <v>Rp</v>
          </cell>
          <cell r="I22">
            <v>0</v>
          </cell>
          <cell r="J22" t="str">
            <v>Rp</v>
          </cell>
          <cell r="K22">
            <v>0</v>
          </cell>
        </row>
        <row r="23">
          <cell r="B23">
            <v>15101</v>
          </cell>
          <cell r="C23" t="str">
            <v>PERSEDIAAN  AQUA A240ML</v>
          </cell>
          <cell r="D23" t="str">
            <v>Rp</v>
          </cell>
          <cell r="E23">
            <v>0</v>
          </cell>
          <cell r="F23" t="str">
            <v>Rp</v>
          </cell>
          <cell r="G23">
            <v>15300</v>
          </cell>
          <cell r="H23" t="str">
            <v>Rp</v>
          </cell>
          <cell r="I23">
            <v>0</v>
          </cell>
          <cell r="J23" t="str">
            <v>Rp</v>
          </cell>
          <cell r="K23">
            <v>15300</v>
          </cell>
        </row>
        <row r="24">
          <cell r="B24">
            <v>15102</v>
          </cell>
          <cell r="C24" t="str">
            <v>PERSEDIAAN  AQUA A330ML</v>
          </cell>
          <cell r="D24" t="str">
            <v>Rp</v>
          </cell>
          <cell r="E24">
            <v>0</v>
          </cell>
          <cell r="F24" t="str">
            <v>Rp</v>
          </cell>
          <cell r="G24">
            <v>202050</v>
          </cell>
          <cell r="H24" t="str">
            <v>Rp</v>
          </cell>
          <cell r="I24">
            <v>0</v>
          </cell>
          <cell r="J24" t="str">
            <v>Rp</v>
          </cell>
          <cell r="K24">
            <v>202050</v>
          </cell>
        </row>
        <row r="25">
          <cell r="B25">
            <v>15103</v>
          </cell>
          <cell r="C25" t="str">
            <v>PERSEDIAAN  AQUA A375ML</v>
          </cell>
          <cell r="D25" t="str">
            <v>Rp</v>
          </cell>
          <cell r="E25">
            <v>0</v>
          </cell>
          <cell r="F25" t="str">
            <v>Rp</v>
          </cell>
          <cell r="G25">
            <v>0</v>
          </cell>
          <cell r="H25" t="str">
            <v>Rp</v>
          </cell>
          <cell r="I25">
            <v>0</v>
          </cell>
          <cell r="J25" t="str">
            <v>Rp</v>
          </cell>
          <cell r="K25">
            <v>0</v>
          </cell>
        </row>
        <row r="26">
          <cell r="B26">
            <v>15104</v>
          </cell>
          <cell r="C26" t="str">
            <v>PERSEDIAAN  AQUA A380ML (ISI)</v>
          </cell>
          <cell r="D26" t="str">
            <v>Rp</v>
          </cell>
          <cell r="E26">
            <v>0</v>
          </cell>
          <cell r="F26" t="str">
            <v>Rp</v>
          </cell>
          <cell r="G26">
            <v>0</v>
          </cell>
          <cell r="H26" t="str">
            <v>Rp</v>
          </cell>
          <cell r="I26">
            <v>0</v>
          </cell>
          <cell r="J26" t="str">
            <v>Rp</v>
          </cell>
          <cell r="K26">
            <v>0</v>
          </cell>
        </row>
        <row r="27">
          <cell r="B27">
            <v>15105</v>
          </cell>
          <cell r="C27" t="str">
            <v>PERSEDIAAN  AQUA KRAT A380ML</v>
          </cell>
          <cell r="D27" t="str">
            <v>Rp</v>
          </cell>
          <cell r="E27">
            <v>0</v>
          </cell>
          <cell r="F27" t="str">
            <v>Rp</v>
          </cell>
          <cell r="G27">
            <v>0</v>
          </cell>
          <cell r="H27" t="str">
            <v>Rp</v>
          </cell>
          <cell r="I27">
            <v>0</v>
          </cell>
          <cell r="J27" t="str">
            <v>Rp</v>
          </cell>
          <cell r="K27">
            <v>0</v>
          </cell>
        </row>
        <row r="28">
          <cell r="B28">
            <v>15106</v>
          </cell>
          <cell r="C28" t="str">
            <v>PERSEDIAAN  AQUA BOTOL A380ML</v>
          </cell>
          <cell r="D28" t="str">
            <v>Rp</v>
          </cell>
          <cell r="E28">
            <v>0</v>
          </cell>
          <cell r="F28" t="str">
            <v>Rp</v>
          </cell>
          <cell r="G28">
            <v>0</v>
          </cell>
          <cell r="H28" t="str">
            <v>Rp</v>
          </cell>
          <cell r="I28">
            <v>0</v>
          </cell>
          <cell r="J28" t="str">
            <v>Rp</v>
          </cell>
          <cell r="K28">
            <v>0</v>
          </cell>
        </row>
        <row r="29">
          <cell r="B29">
            <v>15107</v>
          </cell>
          <cell r="C29" t="str">
            <v>PERSEDIAAN  AQUA A600ML</v>
          </cell>
          <cell r="D29" t="str">
            <v>Rp</v>
          </cell>
          <cell r="E29">
            <v>0</v>
          </cell>
          <cell r="F29" t="str">
            <v>Rp</v>
          </cell>
          <cell r="G29">
            <v>0</v>
          </cell>
          <cell r="H29" t="str">
            <v>Rp</v>
          </cell>
          <cell r="I29">
            <v>0</v>
          </cell>
          <cell r="J29" t="str">
            <v>Rp</v>
          </cell>
          <cell r="K29">
            <v>0</v>
          </cell>
        </row>
        <row r="30">
          <cell r="B30">
            <v>15108</v>
          </cell>
          <cell r="C30" t="str">
            <v>PERSEDIAAN  AQUA A1500ML</v>
          </cell>
          <cell r="D30" t="str">
            <v>Rp</v>
          </cell>
          <cell r="E30">
            <v>0</v>
          </cell>
          <cell r="F30" t="str">
            <v>Rp</v>
          </cell>
          <cell r="G30">
            <v>0</v>
          </cell>
          <cell r="H30" t="str">
            <v>Rp</v>
          </cell>
          <cell r="I30">
            <v>0</v>
          </cell>
          <cell r="J30" t="str">
            <v>Rp</v>
          </cell>
          <cell r="K30">
            <v>0</v>
          </cell>
        </row>
        <row r="31">
          <cell r="B31">
            <v>15109</v>
          </cell>
          <cell r="C31" t="str">
            <v>PERSEDIAAN  AQUA GALON</v>
          </cell>
          <cell r="D31" t="str">
            <v>Rp</v>
          </cell>
          <cell r="E31">
            <v>0</v>
          </cell>
          <cell r="F31" t="str">
            <v>Rp</v>
          </cell>
          <cell r="G31">
            <v>33137900</v>
          </cell>
          <cell r="H31" t="str">
            <v>Rp</v>
          </cell>
          <cell r="I31">
            <v>0</v>
          </cell>
          <cell r="J31" t="str">
            <v>Rp</v>
          </cell>
          <cell r="K31">
            <v>33137900</v>
          </cell>
        </row>
        <row r="32">
          <cell r="B32">
            <v>15110</v>
          </cell>
          <cell r="C32" t="str">
            <v>PERSEDIAAN  AQUA GALON KOSONG</v>
          </cell>
          <cell r="D32" t="str">
            <v>Rp</v>
          </cell>
          <cell r="E32">
            <v>0</v>
          </cell>
          <cell r="F32" t="str">
            <v>Rp</v>
          </cell>
          <cell r="G32">
            <v>187290000</v>
          </cell>
          <cell r="H32" t="str">
            <v>Rp</v>
          </cell>
          <cell r="I32">
            <v>0</v>
          </cell>
          <cell r="J32" t="str">
            <v>Rp</v>
          </cell>
          <cell r="K32">
            <v>187290000</v>
          </cell>
        </row>
        <row r="33">
          <cell r="B33">
            <v>15111</v>
          </cell>
          <cell r="C33" t="str">
            <v>PERSEDIAAN  VIT V240ML</v>
          </cell>
          <cell r="D33" t="str">
            <v>Rp</v>
          </cell>
          <cell r="E33">
            <v>0</v>
          </cell>
          <cell r="F33" t="str">
            <v>Rp</v>
          </cell>
          <cell r="G33">
            <v>10195200</v>
          </cell>
          <cell r="H33" t="str">
            <v>Rp</v>
          </cell>
          <cell r="I33">
            <v>0</v>
          </cell>
          <cell r="J33" t="str">
            <v>Rp</v>
          </cell>
          <cell r="K33">
            <v>10195200</v>
          </cell>
        </row>
        <row r="34">
          <cell r="B34">
            <v>15112</v>
          </cell>
          <cell r="C34" t="str">
            <v>PERSEDIAAN  VIT V600ML</v>
          </cell>
          <cell r="D34" t="str">
            <v>Rp</v>
          </cell>
          <cell r="E34">
            <v>0</v>
          </cell>
          <cell r="F34" t="str">
            <v>Rp</v>
          </cell>
          <cell r="G34">
            <v>20178600</v>
          </cell>
          <cell r="H34" t="str">
            <v>Rp</v>
          </cell>
          <cell r="I34">
            <v>0</v>
          </cell>
          <cell r="J34" t="str">
            <v>Rp</v>
          </cell>
          <cell r="K34">
            <v>20178600</v>
          </cell>
        </row>
        <row r="35">
          <cell r="B35">
            <v>15113</v>
          </cell>
          <cell r="C35" t="str">
            <v>PERSEDIAAN  VIT V1500ML</v>
          </cell>
          <cell r="D35" t="str">
            <v>Rp</v>
          </cell>
          <cell r="E35">
            <v>0</v>
          </cell>
          <cell r="F35" t="str">
            <v>Rp</v>
          </cell>
          <cell r="G35">
            <v>3515000</v>
          </cell>
          <cell r="H35" t="str">
            <v>Rp</v>
          </cell>
          <cell r="I35">
            <v>0</v>
          </cell>
          <cell r="J35" t="str">
            <v>Rp</v>
          </cell>
          <cell r="K35">
            <v>3515000</v>
          </cell>
        </row>
        <row r="36">
          <cell r="B36">
            <v>15114</v>
          </cell>
          <cell r="C36" t="str">
            <v>PERSEDIAAN  VIT GALON</v>
          </cell>
          <cell r="D36" t="str">
            <v>Rp</v>
          </cell>
          <cell r="E36">
            <v>0</v>
          </cell>
          <cell r="F36" t="str">
            <v>Rp</v>
          </cell>
          <cell r="G36">
            <v>22484900</v>
          </cell>
          <cell r="H36" t="str">
            <v>Rp</v>
          </cell>
          <cell r="I36">
            <v>0</v>
          </cell>
          <cell r="J36" t="str">
            <v>Rp</v>
          </cell>
          <cell r="K36">
            <v>22484900</v>
          </cell>
        </row>
        <row r="37">
          <cell r="B37">
            <v>15115</v>
          </cell>
          <cell r="C37" t="str">
            <v>PERSEDIAAN  VIT GALON KOSONG</v>
          </cell>
          <cell r="D37" t="str">
            <v>Rp</v>
          </cell>
          <cell r="E37">
            <v>0</v>
          </cell>
          <cell r="F37" t="str">
            <v>Rp</v>
          </cell>
          <cell r="G37">
            <v>130860000</v>
          </cell>
          <cell r="H37" t="str">
            <v>Rp</v>
          </cell>
          <cell r="I37">
            <v>0</v>
          </cell>
          <cell r="J37" t="str">
            <v>Rp</v>
          </cell>
          <cell r="K37">
            <v>130860000</v>
          </cell>
        </row>
        <row r="38">
          <cell r="B38">
            <v>15116</v>
          </cell>
          <cell r="C38" t="str">
            <v>PERSEDIAAN  MIZONE ORANGE LIM ( MZOL )</v>
          </cell>
          <cell r="D38" t="str">
            <v>Rp</v>
          </cell>
          <cell r="E38">
            <v>0</v>
          </cell>
          <cell r="F38" t="str">
            <v>Rp</v>
          </cell>
          <cell r="G38">
            <v>27450</v>
          </cell>
          <cell r="H38" t="str">
            <v>Rp</v>
          </cell>
          <cell r="I38">
            <v>0</v>
          </cell>
          <cell r="J38" t="str">
            <v>Rp</v>
          </cell>
          <cell r="K38">
            <v>27450</v>
          </cell>
        </row>
        <row r="39">
          <cell r="B39">
            <v>15117</v>
          </cell>
          <cell r="C39" t="str">
            <v>PERSEDIAAN  MIZONE  PASSION FRUIT ( MZPF)</v>
          </cell>
          <cell r="D39" t="str">
            <v>Rp</v>
          </cell>
          <cell r="E39">
            <v>0</v>
          </cell>
          <cell r="F39" t="str">
            <v>Rp</v>
          </cell>
          <cell r="G39">
            <v>0</v>
          </cell>
          <cell r="H39" t="str">
            <v>Rp</v>
          </cell>
          <cell r="I39">
            <v>0</v>
          </cell>
          <cell r="J39" t="str">
            <v>Rp</v>
          </cell>
          <cell r="K39">
            <v>0</v>
          </cell>
        </row>
        <row r="40">
          <cell r="B40">
            <v>15118</v>
          </cell>
          <cell r="C40" t="str">
            <v>PERSEDIAAN  MIZONE LEMON LECHEE ( MZLL)</v>
          </cell>
          <cell r="D40" t="str">
            <v>Rp</v>
          </cell>
          <cell r="E40">
            <v>0</v>
          </cell>
          <cell r="F40" t="str">
            <v>Rp</v>
          </cell>
          <cell r="G40">
            <v>0</v>
          </cell>
          <cell r="H40" t="str">
            <v>Rp</v>
          </cell>
          <cell r="I40">
            <v>0</v>
          </cell>
          <cell r="J40" t="str">
            <v>Rp</v>
          </cell>
          <cell r="K40">
            <v>0</v>
          </cell>
        </row>
        <row r="41">
          <cell r="B41">
            <v>15144</v>
          </cell>
          <cell r="C41" t="str">
            <v>PERSEDIAAN  MIZONE GUAVA (MAG)</v>
          </cell>
          <cell r="D41" t="str">
            <v>Rp</v>
          </cell>
          <cell r="E41">
            <v>0</v>
          </cell>
          <cell r="F41" t="str">
            <v>Rp</v>
          </cell>
          <cell r="G41">
            <v>0</v>
          </cell>
          <cell r="H41" t="str">
            <v>Rp</v>
          </cell>
          <cell r="I41">
            <v>0</v>
          </cell>
          <cell r="J41" t="str">
            <v>Rp</v>
          </cell>
          <cell r="K41">
            <v>0</v>
          </cell>
        </row>
        <row r="42">
          <cell r="B42">
            <v>15119</v>
          </cell>
          <cell r="C42" t="str">
            <v>PERSEDIAAN  MIZONE MULTI PACK</v>
          </cell>
          <cell r="D42" t="str">
            <v>Rp</v>
          </cell>
          <cell r="E42">
            <v>0</v>
          </cell>
          <cell r="F42" t="str">
            <v>Rp</v>
          </cell>
          <cell r="G42">
            <v>0</v>
          </cell>
          <cell r="H42" t="str">
            <v>Rp</v>
          </cell>
          <cell r="I42">
            <v>0</v>
          </cell>
          <cell r="J42" t="str">
            <v>Rp</v>
          </cell>
          <cell r="K42">
            <v>0</v>
          </cell>
        </row>
        <row r="43">
          <cell r="B43">
            <v>15120</v>
          </cell>
          <cell r="C43" t="str">
            <v>PERSEDIAAN  MILKUAT ORANGE I (90 X 40 PC )</v>
          </cell>
          <cell r="D43" t="str">
            <v>Rp</v>
          </cell>
          <cell r="E43">
            <v>0</v>
          </cell>
          <cell r="F43" t="str">
            <v>Rp</v>
          </cell>
          <cell r="G43">
            <v>0</v>
          </cell>
          <cell r="H43" t="str">
            <v>Rp</v>
          </cell>
          <cell r="I43">
            <v>0</v>
          </cell>
          <cell r="J43" t="str">
            <v>Rp</v>
          </cell>
          <cell r="K43">
            <v>0</v>
          </cell>
        </row>
        <row r="44">
          <cell r="B44">
            <v>15121</v>
          </cell>
          <cell r="C44" t="str">
            <v>PERSEDIAAN  MILKUAT ORANGE II ( ISI 60 pcs )</v>
          </cell>
          <cell r="D44" t="str">
            <v>Rp</v>
          </cell>
          <cell r="E44">
            <v>0</v>
          </cell>
          <cell r="F44" t="str">
            <v>Rp</v>
          </cell>
          <cell r="G44">
            <v>0</v>
          </cell>
          <cell r="H44" t="str">
            <v>Rp</v>
          </cell>
          <cell r="I44">
            <v>0</v>
          </cell>
          <cell r="J44" t="str">
            <v>Rp</v>
          </cell>
          <cell r="K44">
            <v>0</v>
          </cell>
        </row>
        <row r="45">
          <cell r="B45">
            <v>15122</v>
          </cell>
          <cell r="C45" t="str">
            <v>PERSEDIAAN  MILKUAT ORANGE II ( 80 X 60 ml )</v>
          </cell>
          <cell r="D45" t="str">
            <v>Rp</v>
          </cell>
          <cell r="E45">
            <v>0</v>
          </cell>
          <cell r="F45" t="str">
            <v>Rp</v>
          </cell>
          <cell r="G45">
            <v>0</v>
          </cell>
          <cell r="H45" t="str">
            <v>Rp</v>
          </cell>
          <cell r="I45">
            <v>0</v>
          </cell>
          <cell r="J45" t="str">
            <v>Rp</v>
          </cell>
          <cell r="K45">
            <v>0</v>
          </cell>
        </row>
        <row r="46">
          <cell r="B46">
            <v>15123</v>
          </cell>
          <cell r="C46" t="str">
            <v>PERSEDIAAN  MILKUAT FRUTY 135 ML</v>
          </cell>
          <cell r="D46" t="str">
            <v>Rp</v>
          </cell>
          <cell r="E46">
            <v>0</v>
          </cell>
          <cell r="F46" t="str">
            <v>Rp</v>
          </cell>
          <cell r="G46">
            <v>0</v>
          </cell>
          <cell r="H46" t="str">
            <v>Rp</v>
          </cell>
          <cell r="I46">
            <v>0</v>
          </cell>
          <cell r="J46" t="str">
            <v>Rp</v>
          </cell>
          <cell r="K46">
            <v>0</v>
          </cell>
        </row>
        <row r="47">
          <cell r="B47">
            <v>15124</v>
          </cell>
          <cell r="C47" t="str">
            <v>PERSEDIAAN  MILKUAT FRUTY 90ML X 40PC</v>
          </cell>
          <cell r="D47" t="str">
            <v>Rp</v>
          </cell>
          <cell r="E47">
            <v>0</v>
          </cell>
          <cell r="F47" t="str">
            <v>Rp</v>
          </cell>
          <cell r="G47">
            <v>0</v>
          </cell>
          <cell r="H47" t="str">
            <v>Rp</v>
          </cell>
          <cell r="I47">
            <v>0</v>
          </cell>
          <cell r="J47" t="str">
            <v>Rp</v>
          </cell>
          <cell r="K47">
            <v>0</v>
          </cell>
        </row>
        <row r="48">
          <cell r="B48">
            <v>15125</v>
          </cell>
          <cell r="C48" t="str">
            <v>PERSEDIAAN  MILKUAT FRUTY 80ML X 60PC</v>
          </cell>
          <cell r="D48" t="str">
            <v>Rp</v>
          </cell>
          <cell r="E48">
            <v>0</v>
          </cell>
          <cell r="F48" t="str">
            <v>Rp</v>
          </cell>
          <cell r="G48">
            <v>0</v>
          </cell>
          <cell r="H48" t="str">
            <v>Rp</v>
          </cell>
          <cell r="I48">
            <v>0</v>
          </cell>
          <cell r="J48" t="str">
            <v>Rp</v>
          </cell>
          <cell r="K48">
            <v>0</v>
          </cell>
        </row>
        <row r="49">
          <cell r="B49">
            <v>15126</v>
          </cell>
          <cell r="C49" t="str">
            <v>PERSEDIAAN  MILKUAT FRUTY 70ML X 60PC</v>
          </cell>
          <cell r="D49" t="str">
            <v>Rp</v>
          </cell>
          <cell r="E49">
            <v>0</v>
          </cell>
          <cell r="F49" t="str">
            <v>Rp</v>
          </cell>
          <cell r="G49">
            <v>0</v>
          </cell>
          <cell r="H49" t="str">
            <v>Rp</v>
          </cell>
          <cell r="I49">
            <v>0</v>
          </cell>
          <cell r="J49" t="str">
            <v>Rp</v>
          </cell>
          <cell r="K49">
            <v>0</v>
          </cell>
        </row>
        <row r="50">
          <cell r="B50">
            <v>15127</v>
          </cell>
          <cell r="C50" t="str">
            <v>PERSEDIAAN  MILKUAT STRA*BERRY 135 ml</v>
          </cell>
          <cell r="D50" t="str">
            <v>Rp</v>
          </cell>
          <cell r="E50">
            <v>0</v>
          </cell>
          <cell r="F50" t="str">
            <v>Rp</v>
          </cell>
          <cell r="G50">
            <v>0</v>
          </cell>
          <cell r="H50" t="str">
            <v>Rp</v>
          </cell>
          <cell r="I50">
            <v>0</v>
          </cell>
          <cell r="J50" t="str">
            <v>Rp</v>
          </cell>
          <cell r="K50">
            <v>0</v>
          </cell>
        </row>
        <row r="51">
          <cell r="B51">
            <v>15128</v>
          </cell>
          <cell r="C51" t="str">
            <v>PERSEDIAAN  MILKUAT STRA*BERRY 90ML X 40PC</v>
          </cell>
          <cell r="D51" t="str">
            <v>Rp</v>
          </cell>
          <cell r="E51">
            <v>0</v>
          </cell>
          <cell r="F51" t="str">
            <v>Rp</v>
          </cell>
          <cell r="G51">
            <v>0</v>
          </cell>
          <cell r="H51" t="str">
            <v>Rp</v>
          </cell>
          <cell r="I51">
            <v>0</v>
          </cell>
          <cell r="J51" t="str">
            <v>Rp</v>
          </cell>
          <cell r="K51">
            <v>0</v>
          </cell>
        </row>
        <row r="52">
          <cell r="B52">
            <v>15129</v>
          </cell>
          <cell r="C52" t="str">
            <v>PERSEDIAAN  MILKUAT STRA*BERRY 80ML X 60PC</v>
          </cell>
          <cell r="D52" t="str">
            <v>Rp</v>
          </cell>
          <cell r="E52">
            <v>0</v>
          </cell>
          <cell r="F52" t="str">
            <v>Rp</v>
          </cell>
          <cell r="G52">
            <v>0</v>
          </cell>
          <cell r="H52" t="str">
            <v>Rp</v>
          </cell>
          <cell r="I52">
            <v>0</v>
          </cell>
          <cell r="J52" t="str">
            <v>Rp</v>
          </cell>
          <cell r="K52">
            <v>0</v>
          </cell>
        </row>
        <row r="53">
          <cell r="B53">
            <v>15130</v>
          </cell>
          <cell r="C53" t="str">
            <v>PERSEDIAAN  MILKUAT STRA*BERRY 70ML X 60PC</v>
          </cell>
          <cell r="D53" t="str">
            <v>Rp</v>
          </cell>
          <cell r="E53">
            <v>0</v>
          </cell>
          <cell r="F53" t="str">
            <v>Rp</v>
          </cell>
          <cell r="G53">
            <v>0</v>
          </cell>
          <cell r="H53" t="str">
            <v>Rp</v>
          </cell>
          <cell r="I53">
            <v>0</v>
          </cell>
          <cell r="J53" t="str">
            <v>Rp</v>
          </cell>
          <cell r="K53">
            <v>0</v>
          </cell>
        </row>
        <row r="54">
          <cell r="B54">
            <v>15131</v>
          </cell>
          <cell r="C54" t="str">
            <v>PERSEDIAAN  MILKUAT MANGO I 90 ML (ISI 40 pcs)</v>
          </cell>
          <cell r="D54" t="str">
            <v>Rp</v>
          </cell>
          <cell r="E54">
            <v>0</v>
          </cell>
          <cell r="F54" t="str">
            <v>Rp</v>
          </cell>
          <cell r="G54">
            <v>0</v>
          </cell>
          <cell r="H54" t="str">
            <v>Rp</v>
          </cell>
          <cell r="I54">
            <v>0</v>
          </cell>
          <cell r="J54" t="str">
            <v>Rp</v>
          </cell>
          <cell r="K54">
            <v>0</v>
          </cell>
        </row>
        <row r="55">
          <cell r="B55">
            <v>15132</v>
          </cell>
          <cell r="C55" t="str">
            <v>PERSEDIAAN  MILKUAT MANGO II (70ML X 60 pcs)</v>
          </cell>
          <cell r="D55" t="str">
            <v>Rp</v>
          </cell>
          <cell r="E55">
            <v>0</v>
          </cell>
          <cell r="F55" t="str">
            <v>Rp</v>
          </cell>
          <cell r="G55">
            <v>0</v>
          </cell>
          <cell r="H55" t="str">
            <v>Rp</v>
          </cell>
          <cell r="I55">
            <v>0</v>
          </cell>
          <cell r="J55" t="str">
            <v>Rp</v>
          </cell>
          <cell r="K55">
            <v>0</v>
          </cell>
        </row>
        <row r="56">
          <cell r="B56">
            <v>15133</v>
          </cell>
          <cell r="C56" t="str">
            <v>PERSEDIAAN  MILKUAT MANGO III (80ML X 60 pcs)</v>
          </cell>
          <cell r="D56" t="str">
            <v>Rp</v>
          </cell>
          <cell r="E56">
            <v>0</v>
          </cell>
          <cell r="F56" t="str">
            <v>Rp</v>
          </cell>
          <cell r="G56">
            <v>0</v>
          </cell>
          <cell r="H56" t="str">
            <v>Rp</v>
          </cell>
          <cell r="I56">
            <v>0</v>
          </cell>
          <cell r="J56" t="str">
            <v>Rp</v>
          </cell>
          <cell r="K56">
            <v>0</v>
          </cell>
        </row>
        <row r="57">
          <cell r="B57">
            <v>15134</v>
          </cell>
          <cell r="C57" t="str">
            <v>PERSEDIAAN  MILKUAT CHOCOLATE (70 X 54 ml)</v>
          </cell>
          <cell r="D57" t="str">
            <v>Rp</v>
          </cell>
          <cell r="E57">
            <v>0</v>
          </cell>
          <cell r="F57" t="str">
            <v>Rp</v>
          </cell>
          <cell r="G57">
            <v>0</v>
          </cell>
          <cell r="H57" t="str">
            <v>Rp</v>
          </cell>
          <cell r="I57">
            <v>0</v>
          </cell>
          <cell r="J57" t="str">
            <v>Rp</v>
          </cell>
          <cell r="K57">
            <v>0</v>
          </cell>
        </row>
        <row r="58">
          <cell r="B58">
            <v>15135</v>
          </cell>
          <cell r="C58" t="str">
            <v>PERSEDIAAN  MILKUAT CHOCOLATE 90 ml</v>
          </cell>
          <cell r="D58" t="str">
            <v>Rp</v>
          </cell>
          <cell r="E58">
            <v>0</v>
          </cell>
          <cell r="F58" t="str">
            <v>Rp</v>
          </cell>
          <cell r="G58">
            <v>0</v>
          </cell>
          <cell r="H58" t="str">
            <v>Rp</v>
          </cell>
          <cell r="I58">
            <v>0</v>
          </cell>
          <cell r="J58" t="str">
            <v>Rp</v>
          </cell>
          <cell r="K58">
            <v>0</v>
          </cell>
        </row>
        <row r="59">
          <cell r="B59">
            <v>15136</v>
          </cell>
          <cell r="C59" t="str">
            <v>PERSEDIAAN  MILKUAT CHOCOLATE BANTAL (135 ml)</v>
          </cell>
          <cell r="D59" t="str">
            <v>Rp</v>
          </cell>
          <cell r="E59">
            <v>0</v>
          </cell>
          <cell r="F59" t="str">
            <v>Rp</v>
          </cell>
          <cell r="G59">
            <v>0</v>
          </cell>
          <cell r="H59" t="str">
            <v>Rp</v>
          </cell>
          <cell r="I59">
            <v>0</v>
          </cell>
          <cell r="J59" t="str">
            <v>Rp</v>
          </cell>
          <cell r="K59">
            <v>0</v>
          </cell>
        </row>
        <row r="60">
          <cell r="B60">
            <v>15137</v>
          </cell>
          <cell r="C60" t="str">
            <v>PERSEDIAAN  MILKUAT CHOCOLATE BANTAL (135 ml) NEW</v>
          </cell>
          <cell r="D60" t="str">
            <v>Rp</v>
          </cell>
          <cell r="E60">
            <v>0</v>
          </cell>
          <cell r="F60" t="str">
            <v>Rp</v>
          </cell>
          <cell r="G60">
            <v>0</v>
          </cell>
          <cell r="H60" t="str">
            <v>Rp</v>
          </cell>
          <cell r="I60">
            <v>0</v>
          </cell>
          <cell r="J60" t="str">
            <v>Rp</v>
          </cell>
          <cell r="K60">
            <v>0</v>
          </cell>
        </row>
        <row r="61">
          <cell r="B61">
            <v>15138</v>
          </cell>
          <cell r="C61" t="str">
            <v>PERSEDIAAN  MILKUAT PREBIOTIK STA*-100MLX40PC</v>
          </cell>
          <cell r="D61" t="str">
            <v>Rp</v>
          </cell>
          <cell r="E61">
            <v>0</v>
          </cell>
          <cell r="F61" t="str">
            <v>Rp</v>
          </cell>
          <cell r="G61">
            <v>0</v>
          </cell>
          <cell r="H61" t="str">
            <v>Rp</v>
          </cell>
          <cell r="I61">
            <v>0</v>
          </cell>
          <cell r="J61" t="str">
            <v>Rp</v>
          </cell>
          <cell r="K61">
            <v>0</v>
          </cell>
        </row>
        <row r="62">
          <cell r="B62">
            <v>15139</v>
          </cell>
          <cell r="C62" t="str">
            <v>PERSEDIAAN  MILKUAT PREBIOTIK GRAPE-100MLX40PC</v>
          </cell>
          <cell r="D62" t="str">
            <v>Rp</v>
          </cell>
          <cell r="E62">
            <v>0</v>
          </cell>
          <cell r="F62" t="str">
            <v>Rp</v>
          </cell>
          <cell r="G62">
            <v>0</v>
          </cell>
          <cell r="H62" t="str">
            <v>Rp</v>
          </cell>
          <cell r="I62">
            <v>0</v>
          </cell>
          <cell r="J62" t="str">
            <v>Rp</v>
          </cell>
          <cell r="K62">
            <v>0</v>
          </cell>
        </row>
        <row r="63">
          <cell r="B63">
            <v>15140</v>
          </cell>
          <cell r="C63" t="str">
            <v>PERSEDIAAN  MILKUAT PREBIOTIK ORANGE-100MLX40PC</v>
          </cell>
          <cell r="D63" t="str">
            <v>Rp</v>
          </cell>
          <cell r="E63">
            <v>0</v>
          </cell>
          <cell r="F63" t="str">
            <v>Rp</v>
          </cell>
          <cell r="G63">
            <v>0</v>
          </cell>
          <cell r="H63" t="str">
            <v>Rp</v>
          </cell>
          <cell r="I63">
            <v>0</v>
          </cell>
          <cell r="J63" t="str">
            <v>Rp</v>
          </cell>
          <cell r="K63">
            <v>0</v>
          </cell>
        </row>
        <row r="64">
          <cell r="B64">
            <v>15201</v>
          </cell>
          <cell r="C64" t="str">
            <v>PERSEDIAAN BAHAN PEMBANTU</v>
          </cell>
          <cell r="D64" t="str">
            <v>Rp</v>
          </cell>
          <cell r="E64">
            <v>0</v>
          </cell>
          <cell r="F64" t="str">
            <v>Rp</v>
          </cell>
          <cell r="G64">
            <v>0</v>
          </cell>
          <cell r="H64" t="str">
            <v>Rp</v>
          </cell>
          <cell r="I64">
            <v>0</v>
          </cell>
          <cell r="J64" t="str">
            <v>Rp</v>
          </cell>
          <cell r="K64">
            <v>0</v>
          </cell>
        </row>
        <row r="65">
          <cell r="B65">
            <v>15501</v>
          </cell>
          <cell r="C65" t="str">
            <v>PERSEDIAAN AFALAN / BS</v>
          </cell>
          <cell r="D65" t="str">
            <v>Rp</v>
          </cell>
          <cell r="E65">
            <v>0</v>
          </cell>
          <cell r="F65" t="str">
            <v>Rp</v>
          </cell>
          <cell r="G65">
            <v>0</v>
          </cell>
          <cell r="H65" t="str">
            <v>Rp</v>
          </cell>
          <cell r="I65">
            <v>0</v>
          </cell>
          <cell r="J65" t="str">
            <v>Rp</v>
          </cell>
          <cell r="K65">
            <v>0</v>
          </cell>
        </row>
        <row r="66">
          <cell r="B66">
            <v>17101</v>
          </cell>
          <cell r="C66" t="str">
            <v>R/K Transfer</v>
          </cell>
          <cell r="D66" t="str">
            <v>Rp</v>
          </cell>
          <cell r="E66">
            <v>6624070940</v>
          </cell>
          <cell r="F66" t="str">
            <v>Rp</v>
          </cell>
          <cell r="G66">
            <v>356166600</v>
          </cell>
          <cell r="H66" t="str">
            <v>Rp</v>
          </cell>
          <cell r="I66">
            <v>18899000</v>
          </cell>
          <cell r="J66" t="str">
            <v>Rp</v>
          </cell>
          <cell r="K66">
            <v>6961338540</v>
          </cell>
        </row>
        <row r="67">
          <cell r="B67">
            <v>17102</v>
          </cell>
          <cell r="C67" t="str">
            <v>HUTANG AMEX BANK (USD)</v>
          </cell>
          <cell r="D67" t="str">
            <v>Rp</v>
          </cell>
          <cell r="E67">
            <v>0</v>
          </cell>
          <cell r="F67" t="str">
            <v>Rp</v>
          </cell>
          <cell r="G67">
            <v>0</v>
          </cell>
          <cell r="H67" t="str">
            <v>Rp</v>
          </cell>
          <cell r="I67">
            <v>0</v>
          </cell>
          <cell r="J67" t="str">
            <v>Rp</v>
          </cell>
          <cell r="K67">
            <v>0</v>
          </cell>
        </row>
        <row r="68">
          <cell r="B68">
            <v>17103</v>
          </cell>
          <cell r="C68" t="str">
            <v>HUTANG DEUTSCHE BANK (USD)</v>
          </cell>
          <cell r="D68" t="str">
            <v>Rp</v>
          </cell>
          <cell r="E68">
            <v>0</v>
          </cell>
          <cell r="F68" t="str">
            <v>Rp</v>
          </cell>
          <cell r="G68">
            <v>0</v>
          </cell>
          <cell r="H68" t="str">
            <v>Rp</v>
          </cell>
          <cell r="I68">
            <v>0</v>
          </cell>
          <cell r="J68" t="str">
            <v>Rp</v>
          </cell>
          <cell r="K68">
            <v>0</v>
          </cell>
        </row>
        <row r="69">
          <cell r="B69">
            <v>17201</v>
          </cell>
          <cell r="C69" t="str">
            <v>R/K Droping</v>
          </cell>
          <cell r="D69" t="str">
            <v>Rp</v>
          </cell>
          <cell r="E69">
            <v>0</v>
          </cell>
          <cell r="F69" t="str">
            <v>Rp</v>
          </cell>
          <cell r="G69">
            <v>0</v>
          </cell>
          <cell r="H69" t="str">
            <v>Rp</v>
          </cell>
          <cell r="I69">
            <v>0</v>
          </cell>
          <cell r="J69" t="str">
            <v>Rp</v>
          </cell>
          <cell r="K69">
            <v>0</v>
          </cell>
        </row>
        <row r="70">
          <cell r="B70">
            <v>17301</v>
          </cell>
          <cell r="C70" t="str">
            <v>R/K Barang</v>
          </cell>
          <cell r="D70" t="str">
            <v>Rp</v>
          </cell>
          <cell r="E70">
            <v>8317544700</v>
          </cell>
          <cell r="F70" t="str">
            <v>Rp</v>
          </cell>
          <cell r="G70">
            <v>0</v>
          </cell>
          <cell r="H70" t="str">
            <v>Rp</v>
          </cell>
          <cell r="I70">
            <v>-342289050</v>
          </cell>
          <cell r="J70" t="str">
            <v>Rp</v>
          </cell>
          <cell r="K70">
            <v>8659833750</v>
          </cell>
        </row>
        <row r="71">
          <cell r="B71">
            <v>17401</v>
          </cell>
          <cell r="C71" t="str">
            <v>R/K Biaya</v>
          </cell>
          <cell r="D71" t="str">
            <v>Rp</v>
          </cell>
          <cell r="E71">
            <v>0</v>
          </cell>
          <cell r="F71" t="str">
            <v>Rp</v>
          </cell>
          <cell r="G71">
            <v>0</v>
          </cell>
          <cell r="H71" t="str">
            <v>Rp</v>
          </cell>
          <cell r="I71">
            <v>0</v>
          </cell>
          <cell r="J71" t="str">
            <v>Rp</v>
          </cell>
          <cell r="K71">
            <v>0</v>
          </cell>
        </row>
        <row r="72">
          <cell r="B72">
            <v>17501</v>
          </cell>
          <cell r="C72" t="str">
            <v>Hutang Giro Mundur BCA a/c …………….</v>
          </cell>
          <cell r="D72" t="str">
            <v>Rp</v>
          </cell>
          <cell r="E72">
            <v>0</v>
          </cell>
          <cell r="F72" t="str">
            <v>Rp</v>
          </cell>
          <cell r="G72">
            <v>0</v>
          </cell>
          <cell r="H72" t="str">
            <v>Rp</v>
          </cell>
          <cell r="I72">
            <v>0</v>
          </cell>
          <cell r="J72" t="str">
            <v>Rp</v>
          </cell>
          <cell r="K72">
            <v>0</v>
          </cell>
        </row>
        <row r="73">
          <cell r="B73">
            <v>18101</v>
          </cell>
          <cell r="C73" t="str">
            <v>PPh Pasal 23</v>
          </cell>
          <cell r="D73" t="str">
            <v>Rp</v>
          </cell>
          <cell r="E73">
            <v>0</v>
          </cell>
          <cell r="F73" t="str">
            <v>Rp</v>
          </cell>
          <cell r="G73">
            <v>0</v>
          </cell>
          <cell r="H73" t="str">
            <v>Rp</v>
          </cell>
          <cell r="I73">
            <v>0</v>
          </cell>
          <cell r="J73" t="str">
            <v>Rp</v>
          </cell>
          <cell r="K73">
            <v>0</v>
          </cell>
        </row>
        <row r="74">
          <cell r="B74">
            <v>18201</v>
          </cell>
          <cell r="C74" t="str">
            <v>PPh Pasal 24</v>
          </cell>
          <cell r="D74" t="str">
            <v>Rp</v>
          </cell>
          <cell r="E74">
            <v>0</v>
          </cell>
          <cell r="F74" t="str">
            <v>Rp</v>
          </cell>
          <cell r="G74">
            <v>0</v>
          </cell>
          <cell r="H74" t="str">
            <v>Rp</v>
          </cell>
          <cell r="I74">
            <v>0</v>
          </cell>
          <cell r="J74" t="str">
            <v>Rp</v>
          </cell>
          <cell r="K74">
            <v>0</v>
          </cell>
        </row>
        <row r="75">
          <cell r="B75">
            <v>18301</v>
          </cell>
          <cell r="C75" t="str">
            <v>PPh Pasal 25</v>
          </cell>
          <cell r="D75" t="str">
            <v>Rp</v>
          </cell>
          <cell r="E75">
            <v>0</v>
          </cell>
          <cell r="F75" t="str">
            <v>Rp</v>
          </cell>
          <cell r="G75">
            <v>0</v>
          </cell>
          <cell r="H75" t="str">
            <v>Rp</v>
          </cell>
          <cell r="I75">
            <v>0</v>
          </cell>
          <cell r="J75" t="str">
            <v>Rp</v>
          </cell>
          <cell r="K75">
            <v>0</v>
          </cell>
        </row>
        <row r="76">
          <cell r="B76">
            <v>18401</v>
          </cell>
          <cell r="C76" t="str">
            <v>PPN Masukan</v>
          </cell>
          <cell r="D76" t="str">
            <v>Rp</v>
          </cell>
          <cell r="E76">
            <v>0</v>
          </cell>
          <cell r="F76" t="str">
            <v>Rp</v>
          </cell>
          <cell r="G76">
            <v>0</v>
          </cell>
          <cell r="H76" t="str">
            <v>Rp</v>
          </cell>
          <cell r="I76">
            <v>0</v>
          </cell>
          <cell r="J76" t="str">
            <v>Rp</v>
          </cell>
          <cell r="K76">
            <v>0</v>
          </cell>
        </row>
        <row r="77">
          <cell r="B77">
            <v>18402</v>
          </cell>
          <cell r="C77" t="str">
            <v>PPN Masukan Belum Faktur Pajak</v>
          </cell>
          <cell r="D77" t="str">
            <v>Rp</v>
          </cell>
          <cell r="E77">
            <v>0</v>
          </cell>
          <cell r="F77" t="str">
            <v>Rp</v>
          </cell>
          <cell r="G77">
            <v>0</v>
          </cell>
          <cell r="H77" t="str">
            <v>Rp</v>
          </cell>
          <cell r="I77">
            <v>0</v>
          </cell>
          <cell r="J77" t="str">
            <v>Rp</v>
          </cell>
          <cell r="K77">
            <v>0</v>
          </cell>
        </row>
        <row r="78">
          <cell r="B78">
            <v>18601</v>
          </cell>
          <cell r="C78" t="str">
            <v>PPh Pasal 21</v>
          </cell>
          <cell r="D78" t="str">
            <v>Rp</v>
          </cell>
          <cell r="E78">
            <v>0</v>
          </cell>
          <cell r="F78" t="str">
            <v>Rp</v>
          </cell>
          <cell r="G78">
            <v>0</v>
          </cell>
          <cell r="H78" t="str">
            <v>Rp</v>
          </cell>
          <cell r="I78">
            <v>0</v>
          </cell>
          <cell r="J78" t="str">
            <v>Rp</v>
          </cell>
          <cell r="K78">
            <v>0</v>
          </cell>
        </row>
        <row r="79">
          <cell r="B79">
            <v>18701</v>
          </cell>
          <cell r="C79" t="str">
            <v>PPh Pasal 22</v>
          </cell>
          <cell r="D79" t="str">
            <v>Rp</v>
          </cell>
          <cell r="E79">
            <v>0</v>
          </cell>
          <cell r="F79" t="str">
            <v>Rp</v>
          </cell>
          <cell r="G79">
            <v>0</v>
          </cell>
          <cell r="H79" t="str">
            <v>Rp</v>
          </cell>
          <cell r="I79">
            <v>0</v>
          </cell>
          <cell r="J79" t="str">
            <v>Rp</v>
          </cell>
          <cell r="K79">
            <v>0</v>
          </cell>
        </row>
        <row r="80">
          <cell r="B80">
            <v>18801</v>
          </cell>
          <cell r="C80" t="str">
            <v>PPh Pasal 26</v>
          </cell>
          <cell r="D80" t="str">
            <v>Rp</v>
          </cell>
          <cell r="E80">
            <v>0</v>
          </cell>
          <cell r="F80" t="str">
            <v>Rp</v>
          </cell>
          <cell r="G80">
            <v>0</v>
          </cell>
          <cell r="H80" t="str">
            <v>Rp</v>
          </cell>
          <cell r="I80">
            <v>0</v>
          </cell>
          <cell r="J80" t="str">
            <v>Rp</v>
          </cell>
          <cell r="K80">
            <v>0</v>
          </cell>
        </row>
        <row r="81">
          <cell r="B81">
            <v>18901</v>
          </cell>
          <cell r="C81" t="str">
            <v>PPh Pasal 4 (2)</v>
          </cell>
          <cell r="D81" t="str">
            <v>Rp</v>
          </cell>
          <cell r="E81">
            <v>0</v>
          </cell>
          <cell r="F81" t="str">
            <v>Rp</v>
          </cell>
          <cell r="G81">
            <v>0</v>
          </cell>
          <cell r="H81" t="str">
            <v>Rp</v>
          </cell>
          <cell r="I81">
            <v>0</v>
          </cell>
          <cell r="J81" t="str">
            <v>Rp</v>
          </cell>
          <cell r="K81">
            <v>0</v>
          </cell>
        </row>
        <row r="82">
          <cell r="B82">
            <v>19001</v>
          </cell>
          <cell r="C82" t="str">
            <v>PPh Pasal 28 (Lebih Bayar)</v>
          </cell>
          <cell r="D82" t="str">
            <v>Rp</v>
          </cell>
          <cell r="E82">
            <v>0</v>
          </cell>
          <cell r="F82" t="str">
            <v>Rp</v>
          </cell>
          <cell r="G82">
            <v>0</v>
          </cell>
          <cell r="H82" t="str">
            <v>Rp</v>
          </cell>
          <cell r="I82">
            <v>0</v>
          </cell>
          <cell r="J82" t="str">
            <v>Rp</v>
          </cell>
          <cell r="K82">
            <v>0</v>
          </cell>
        </row>
        <row r="83">
          <cell r="B83">
            <v>19101</v>
          </cell>
          <cell r="C83" t="str">
            <v>Asuransi Dibayar dimuka</v>
          </cell>
          <cell r="D83" t="str">
            <v>Rp</v>
          </cell>
          <cell r="E83">
            <v>0</v>
          </cell>
          <cell r="F83" t="str">
            <v>Rp</v>
          </cell>
          <cell r="G83">
            <v>0</v>
          </cell>
          <cell r="H83" t="str">
            <v>Rp</v>
          </cell>
          <cell r="I83">
            <v>0</v>
          </cell>
          <cell r="J83" t="str">
            <v>Rp</v>
          </cell>
          <cell r="K83">
            <v>0</v>
          </cell>
        </row>
        <row r="84">
          <cell r="B84">
            <v>19102</v>
          </cell>
          <cell r="C84" t="str">
            <v>Asuransi Kendaraan</v>
          </cell>
          <cell r="D84" t="str">
            <v>Rp</v>
          </cell>
          <cell r="E84">
            <v>0</v>
          </cell>
          <cell r="F84" t="str">
            <v>Rp</v>
          </cell>
          <cell r="G84">
            <v>0</v>
          </cell>
          <cell r="H84" t="str">
            <v>Rp</v>
          </cell>
          <cell r="I84">
            <v>0</v>
          </cell>
          <cell r="J84" t="str">
            <v>Rp</v>
          </cell>
          <cell r="K84">
            <v>0</v>
          </cell>
        </row>
        <row r="85">
          <cell r="B85">
            <v>19201</v>
          </cell>
          <cell r="C85" t="str">
            <v>Sewa Dibayar Dimuka</v>
          </cell>
          <cell r="D85" t="str">
            <v>Rp</v>
          </cell>
          <cell r="E85">
            <v>0</v>
          </cell>
          <cell r="F85" t="str">
            <v>Rp</v>
          </cell>
          <cell r="G85">
            <v>0</v>
          </cell>
          <cell r="H85" t="str">
            <v>Rp</v>
          </cell>
          <cell r="I85">
            <v>0</v>
          </cell>
          <cell r="J85" t="str">
            <v>Rp</v>
          </cell>
          <cell r="K85">
            <v>0</v>
          </cell>
        </row>
        <row r="86">
          <cell r="B86">
            <v>19301</v>
          </cell>
          <cell r="C86" t="str">
            <v>Beban Dibayar Dimuka Lainnya</v>
          </cell>
          <cell r="D86" t="str">
            <v>Rp</v>
          </cell>
          <cell r="E86">
            <v>0</v>
          </cell>
          <cell r="F86" t="str">
            <v>Rp</v>
          </cell>
          <cell r="G86">
            <v>0</v>
          </cell>
          <cell r="H86" t="str">
            <v>Rp</v>
          </cell>
          <cell r="I86">
            <v>0</v>
          </cell>
          <cell r="J86" t="str">
            <v>Rp</v>
          </cell>
          <cell r="K86">
            <v>0</v>
          </cell>
        </row>
        <row r="87">
          <cell r="B87">
            <v>19401</v>
          </cell>
          <cell r="C87" t="str">
            <v>Pajak &amp; Beban Dibayar Dimuka - PT SPS</v>
          </cell>
          <cell r="D87" t="str">
            <v>Rp</v>
          </cell>
          <cell r="E87">
            <v>0</v>
          </cell>
          <cell r="F87" t="str">
            <v>Rp</v>
          </cell>
          <cell r="G87">
            <v>0</v>
          </cell>
          <cell r="H87" t="str">
            <v>Rp</v>
          </cell>
          <cell r="I87">
            <v>0</v>
          </cell>
          <cell r="J87" t="str">
            <v>Rp</v>
          </cell>
          <cell r="K87">
            <v>0</v>
          </cell>
        </row>
        <row r="88">
          <cell r="B88">
            <v>19901</v>
          </cell>
          <cell r="C88" t="str">
            <v>Ayat Silang</v>
          </cell>
          <cell r="D88" t="str">
            <v>Rp</v>
          </cell>
          <cell r="E88">
            <v>0</v>
          </cell>
          <cell r="F88" t="str">
            <v>Rp</v>
          </cell>
          <cell r="G88">
            <v>0</v>
          </cell>
          <cell r="H88" t="str">
            <v>Rp</v>
          </cell>
          <cell r="I88">
            <v>0</v>
          </cell>
          <cell r="J88" t="str">
            <v>Rp</v>
          </cell>
          <cell r="K88">
            <v>0</v>
          </cell>
        </row>
        <row r="89">
          <cell r="B89">
            <v>19902</v>
          </cell>
          <cell r="C89" t="str">
            <v>Ayat Silang IDR</v>
          </cell>
          <cell r="D89" t="str">
            <v>Rp</v>
          </cell>
          <cell r="E89">
            <v>0</v>
          </cell>
          <cell r="F89" t="str">
            <v>Rp</v>
          </cell>
          <cell r="G89">
            <v>0</v>
          </cell>
          <cell r="H89" t="str">
            <v>Rp</v>
          </cell>
          <cell r="I89">
            <v>0</v>
          </cell>
          <cell r="J89" t="str">
            <v>Rp</v>
          </cell>
          <cell r="K89">
            <v>0</v>
          </cell>
        </row>
        <row r="90">
          <cell r="B90">
            <v>19903</v>
          </cell>
          <cell r="C90" t="str">
            <v>Ayat Silang USD</v>
          </cell>
          <cell r="D90" t="str">
            <v>Rp</v>
          </cell>
          <cell r="E90">
            <v>0</v>
          </cell>
          <cell r="F90" t="str">
            <v>Rp</v>
          </cell>
          <cell r="G90">
            <v>0</v>
          </cell>
          <cell r="H90" t="str">
            <v>Rp</v>
          </cell>
          <cell r="I90">
            <v>0</v>
          </cell>
          <cell r="J90" t="str">
            <v>Rp</v>
          </cell>
          <cell r="K90">
            <v>0</v>
          </cell>
        </row>
        <row r="91">
          <cell r="B91">
            <v>19904</v>
          </cell>
          <cell r="C91" t="str">
            <v>Ayat Silang SGD</v>
          </cell>
          <cell r="D91" t="str">
            <v>Rp</v>
          </cell>
          <cell r="E91">
            <v>0</v>
          </cell>
          <cell r="F91" t="str">
            <v>Rp</v>
          </cell>
          <cell r="G91">
            <v>0</v>
          </cell>
          <cell r="H91" t="str">
            <v>Rp</v>
          </cell>
          <cell r="I91">
            <v>0</v>
          </cell>
          <cell r="J91" t="str">
            <v>Rp</v>
          </cell>
          <cell r="K91">
            <v>0</v>
          </cell>
        </row>
        <row r="92">
          <cell r="B92">
            <v>19905</v>
          </cell>
          <cell r="C92" t="str">
            <v>Ayat Silang EUR</v>
          </cell>
          <cell r="D92" t="str">
            <v>Rp</v>
          </cell>
          <cell r="E92">
            <v>0</v>
          </cell>
          <cell r="F92" t="str">
            <v>Rp</v>
          </cell>
          <cell r="G92">
            <v>0</v>
          </cell>
          <cell r="H92" t="str">
            <v>Rp</v>
          </cell>
          <cell r="I92">
            <v>0</v>
          </cell>
          <cell r="J92" t="str">
            <v>Rp</v>
          </cell>
          <cell r="K92">
            <v>0</v>
          </cell>
        </row>
        <row r="93">
          <cell r="B93">
            <v>19906</v>
          </cell>
          <cell r="C93" t="str">
            <v>Ayat Silang DEPO</v>
          </cell>
          <cell r="D93" t="str">
            <v>Rp</v>
          </cell>
          <cell r="E93">
            <v>0</v>
          </cell>
          <cell r="F93" t="str">
            <v>Rp</v>
          </cell>
          <cell r="G93">
            <v>0</v>
          </cell>
          <cell r="H93" t="str">
            <v>Rp</v>
          </cell>
          <cell r="I93">
            <v>0</v>
          </cell>
          <cell r="J93" t="str">
            <v>Rp</v>
          </cell>
          <cell r="K93">
            <v>0</v>
          </cell>
        </row>
        <row r="94">
          <cell r="B94">
            <v>20101</v>
          </cell>
          <cell r="C94" t="str">
            <v>Tanah</v>
          </cell>
          <cell r="D94" t="str">
            <v>Rp</v>
          </cell>
          <cell r="E94">
            <v>0</v>
          </cell>
          <cell r="F94" t="str">
            <v>Rp</v>
          </cell>
          <cell r="G94">
            <v>0</v>
          </cell>
          <cell r="H94" t="str">
            <v>Rp</v>
          </cell>
          <cell r="I94">
            <v>0</v>
          </cell>
          <cell r="J94" t="str">
            <v>Rp</v>
          </cell>
          <cell r="K94">
            <v>0</v>
          </cell>
        </row>
        <row r="95">
          <cell r="B95">
            <v>20201</v>
          </cell>
          <cell r="C95" t="str">
            <v>Bangunan</v>
          </cell>
          <cell r="D95" t="str">
            <v>Rp</v>
          </cell>
          <cell r="E95">
            <v>0</v>
          </cell>
          <cell r="F95" t="str">
            <v>Rp</v>
          </cell>
          <cell r="G95">
            <v>0</v>
          </cell>
          <cell r="H95" t="str">
            <v>Rp</v>
          </cell>
          <cell r="I95">
            <v>0</v>
          </cell>
          <cell r="J95" t="str">
            <v>Rp</v>
          </cell>
          <cell r="K95">
            <v>0</v>
          </cell>
        </row>
        <row r="96">
          <cell r="B96">
            <v>20301</v>
          </cell>
          <cell r="C96" t="str">
            <v>Sarana Instalasi Bangunan</v>
          </cell>
          <cell r="D96" t="str">
            <v>Rp</v>
          </cell>
          <cell r="E96">
            <v>0</v>
          </cell>
          <cell r="F96" t="str">
            <v>Rp</v>
          </cell>
          <cell r="G96">
            <v>0</v>
          </cell>
          <cell r="H96" t="str">
            <v>Rp</v>
          </cell>
          <cell r="I96">
            <v>0</v>
          </cell>
          <cell r="J96" t="str">
            <v>Rp</v>
          </cell>
          <cell r="K96">
            <v>0</v>
          </cell>
        </row>
        <row r="97">
          <cell r="B97">
            <v>20401</v>
          </cell>
          <cell r="C97" t="str">
            <v>Kendaraan</v>
          </cell>
          <cell r="D97" t="str">
            <v>Rp</v>
          </cell>
          <cell r="E97">
            <v>0</v>
          </cell>
          <cell r="F97" t="str">
            <v>Rp</v>
          </cell>
          <cell r="G97">
            <v>0</v>
          </cell>
          <cell r="H97" t="str">
            <v>Rp</v>
          </cell>
          <cell r="I97">
            <v>0</v>
          </cell>
          <cell r="J97" t="str">
            <v>Rp</v>
          </cell>
          <cell r="K97">
            <v>0</v>
          </cell>
        </row>
        <row r="98">
          <cell r="B98">
            <v>20501</v>
          </cell>
          <cell r="C98" t="str">
            <v>Inventaris Kantor &amp; Peralatan</v>
          </cell>
          <cell r="D98" t="str">
            <v>Rp</v>
          </cell>
          <cell r="E98">
            <v>0</v>
          </cell>
          <cell r="F98" t="str">
            <v>Rp</v>
          </cell>
          <cell r="G98">
            <v>0</v>
          </cell>
          <cell r="H98" t="str">
            <v>Rp</v>
          </cell>
          <cell r="I98">
            <v>0</v>
          </cell>
          <cell r="J98" t="str">
            <v>Rp</v>
          </cell>
          <cell r="K98">
            <v>0</v>
          </cell>
        </row>
        <row r="99">
          <cell r="B99">
            <v>20601</v>
          </cell>
          <cell r="C99" t="str">
            <v>Inventaris Depo</v>
          </cell>
          <cell r="D99" t="str">
            <v>Rp</v>
          </cell>
          <cell r="E99">
            <v>0</v>
          </cell>
          <cell r="F99" t="str">
            <v>Rp</v>
          </cell>
          <cell r="G99">
            <v>0</v>
          </cell>
          <cell r="H99" t="str">
            <v>Rp</v>
          </cell>
          <cell r="I99">
            <v>0</v>
          </cell>
          <cell r="J99" t="str">
            <v>Rp</v>
          </cell>
          <cell r="K99">
            <v>0</v>
          </cell>
        </row>
        <row r="100">
          <cell r="B100">
            <v>20701</v>
          </cell>
          <cell r="C100" t="str">
            <v>Inventaris Mess</v>
          </cell>
          <cell r="D100" t="str">
            <v>Rp</v>
          </cell>
          <cell r="E100">
            <v>0</v>
          </cell>
          <cell r="F100" t="str">
            <v>Rp</v>
          </cell>
          <cell r="G100">
            <v>0</v>
          </cell>
          <cell r="H100" t="str">
            <v>Rp</v>
          </cell>
          <cell r="I100">
            <v>0</v>
          </cell>
          <cell r="J100" t="str">
            <v>Rp</v>
          </cell>
          <cell r="K100">
            <v>0</v>
          </cell>
        </row>
        <row r="101">
          <cell r="B101">
            <v>20801</v>
          </cell>
          <cell r="C101" t="str">
            <v>Inventaris Laboratorium</v>
          </cell>
          <cell r="D101" t="str">
            <v>Rp</v>
          </cell>
          <cell r="E101">
            <v>0</v>
          </cell>
          <cell r="F101" t="str">
            <v>Rp</v>
          </cell>
          <cell r="G101">
            <v>0</v>
          </cell>
          <cell r="H101" t="str">
            <v>Rp</v>
          </cell>
          <cell r="I101">
            <v>0</v>
          </cell>
          <cell r="J101" t="str">
            <v>Rp</v>
          </cell>
          <cell r="K101">
            <v>0</v>
          </cell>
        </row>
        <row r="102">
          <cell r="B102">
            <v>21101</v>
          </cell>
          <cell r="C102" t="str">
            <v>Akumulasi Penyusutan Bangunan</v>
          </cell>
          <cell r="D102" t="str">
            <v>Rp</v>
          </cell>
          <cell r="E102">
            <v>0</v>
          </cell>
          <cell r="F102" t="str">
            <v>Rp</v>
          </cell>
          <cell r="G102">
            <v>0</v>
          </cell>
          <cell r="H102" t="str">
            <v>Rp</v>
          </cell>
          <cell r="I102">
            <v>0</v>
          </cell>
          <cell r="J102" t="str">
            <v>Rp</v>
          </cell>
          <cell r="K102">
            <v>0</v>
          </cell>
        </row>
        <row r="103">
          <cell r="B103">
            <v>21201</v>
          </cell>
          <cell r="C103" t="str">
            <v>Akumulasi Penyusutan Sarana &amp; Instalasi</v>
          </cell>
          <cell r="D103" t="str">
            <v>Rp</v>
          </cell>
          <cell r="E103">
            <v>0</v>
          </cell>
          <cell r="F103" t="str">
            <v>Rp</v>
          </cell>
          <cell r="G103">
            <v>0</v>
          </cell>
          <cell r="H103" t="str">
            <v>Rp</v>
          </cell>
          <cell r="I103">
            <v>0</v>
          </cell>
          <cell r="J103" t="str">
            <v>Rp</v>
          </cell>
          <cell r="K103">
            <v>0</v>
          </cell>
        </row>
        <row r="104">
          <cell r="B104">
            <v>21301</v>
          </cell>
          <cell r="C104" t="str">
            <v>Akumulasi Penyusutan Kendaraan</v>
          </cell>
          <cell r="D104" t="str">
            <v>Rp</v>
          </cell>
          <cell r="E104">
            <v>0</v>
          </cell>
          <cell r="F104" t="str">
            <v>Rp</v>
          </cell>
          <cell r="G104">
            <v>0</v>
          </cell>
          <cell r="H104" t="str">
            <v>Rp</v>
          </cell>
          <cell r="I104">
            <v>0</v>
          </cell>
          <cell r="J104" t="str">
            <v>Rp</v>
          </cell>
          <cell r="K104">
            <v>0</v>
          </cell>
        </row>
        <row r="105">
          <cell r="B105">
            <v>21401</v>
          </cell>
          <cell r="C105" t="str">
            <v>Akumulasi Penyusutan Inventaris Kantor &amp; Peralatan</v>
          </cell>
          <cell r="D105" t="str">
            <v>Rp</v>
          </cell>
          <cell r="E105">
            <v>0</v>
          </cell>
          <cell r="F105" t="str">
            <v>Rp</v>
          </cell>
          <cell r="G105">
            <v>0</v>
          </cell>
          <cell r="H105" t="str">
            <v>Rp</v>
          </cell>
          <cell r="I105">
            <v>0</v>
          </cell>
          <cell r="J105" t="str">
            <v>Rp</v>
          </cell>
          <cell r="K105">
            <v>0</v>
          </cell>
        </row>
        <row r="106">
          <cell r="B106">
            <v>21501</v>
          </cell>
          <cell r="C106" t="str">
            <v>Akumulasi Penyusutan Inventaris Depo</v>
          </cell>
          <cell r="D106" t="str">
            <v>Rp</v>
          </cell>
          <cell r="E106">
            <v>0</v>
          </cell>
          <cell r="F106" t="str">
            <v>Rp</v>
          </cell>
          <cell r="G106">
            <v>0</v>
          </cell>
          <cell r="H106" t="str">
            <v>Rp</v>
          </cell>
          <cell r="I106">
            <v>0</v>
          </cell>
          <cell r="J106" t="str">
            <v>Rp</v>
          </cell>
          <cell r="K106">
            <v>0</v>
          </cell>
        </row>
        <row r="107">
          <cell r="B107">
            <v>21601</v>
          </cell>
          <cell r="C107" t="str">
            <v>Akumulasi Penyusutan Inventaris Mess</v>
          </cell>
          <cell r="D107" t="str">
            <v>Rp</v>
          </cell>
          <cell r="E107">
            <v>0</v>
          </cell>
          <cell r="F107" t="str">
            <v>Rp</v>
          </cell>
          <cell r="G107">
            <v>0</v>
          </cell>
          <cell r="H107" t="str">
            <v>Rp</v>
          </cell>
          <cell r="I107">
            <v>0</v>
          </cell>
          <cell r="J107" t="str">
            <v>Rp</v>
          </cell>
          <cell r="K107">
            <v>0</v>
          </cell>
        </row>
        <row r="108">
          <cell r="B108">
            <v>21701</v>
          </cell>
          <cell r="C108" t="str">
            <v>Akumulasi Penyusutan Inventaris Laboratorium</v>
          </cell>
          <cell r="D108" t="str">
            <v>Rp</v>
          </cell>
          <cell r="E108">
            <v>0</v>
          </cell>
          <cell r="F108" t="str">
            <v>Rp</v>
          </cell>
          <cell r="G108">
            <v>0</v>
          </cell>
          <cell r="H108" t="str">
            <v>Rp</v>
          </cell>
          <cell r="I108">
            <v>0</v>
          </cell>
          <cell r="J108" t="str">
            <v>Rp</v>
          </cell>
          <cell r="K108">
            <v>0</v>
          </cell>
        </row>
        <row r="109">
          <cell r="B109">
            <v>25101</v>
          </cell>
          <cell r="C109" t="str">
            <v>Aktiva dalam Penyelesaian</v>
          </cell>
          <cell r="D109" t="str">
            <v>Rp</v>
          </cell>
          <cell r="E109">
            <v>0</v>
          </cell>
          <cell r="F109" t="str">
            <v>Rp</v>
          </cell>
          <cell r="G109">
            <v>0</v>
          </cell>
          <cell r="H109" t="str">
            <v>Rp</v>
          </cell>
          <cell r="I109">
            <v>0</v>
          </cell>
          <cell r="J109" t="str">
            <v>Rp</v>
          </cell>
          <cell r="K109">
            <v>0</v>
          </cell>
        </row>
        <row r="110">
          <cell r="B110">
            <v>30101</v>
          </cell>
          <cell r="C110" t="str">
            <v>HUTANG BANK BCA PASURUAN'</v>
          </cell>
          <cell r="D110" t="str">
            <v>Rp</v>
          </cell>
          <cell r="E110">
            <v>0</v>
          </cell>
          <cell r="F110" t="str">
            <v>Rp</v>
          </cell>
          <cell r="G110">
            <v>0</v>
          </cell>
          <cell r="H110" t="str">
            <v>Rp</v>
          </cell>
          <cell r="I110">
            <v>0</v>
          </cell>
          <cell r="J110" t="str">
            <v>Rp</v>
          </cell>
          <cell r="K110">
            <v>0</v>
          </cell>
        </row>
        <row r="111">
          <cell r="B111">
            <v>31101</v>
          </cell>
          <cell r="C111" t="str">
            <v>Hutang Usaha</v>
          </cell>
          <cell r="D111" t="str">
            <v>Rp</v>
          </cell>
          <cell r="E111">
            <v>0</v>
          </cell>
          <cell r="F111" t="str">
            <v>Rp</v>
          </cell>
          <cell r="G111">
            <v>0</v>
          </cell>
          <cell r="H111" t="str">
            <v>Rp</v>
          </cell>
          <cell r="I111">
            <v>0</v>
          </cell>
          <cell r="J111" t="str">
            <v>Rp</v>
          </cell>
          <cell r="K111">
            <v>0</v>
          </cell>
        </row>
        <row r="112">
          <cell r="B112">
            <v>32101</v>
          </cell>
          <cell r="C112" t="str">
            <v>Hutang Direksi</v>
          </cell>
          <cell r="D112" t="str">
            <v>Rp</v>
          </cell>
          <cell r="E112">
            <v>0</v>
          </cell>
          <cell r="F112" t="str">
            <v>Rp</v>
          </cell>
          <cell r="G112">
            <v>0</v>
          </cell>
          <cell r="H112" t="str">
            <v>Rp</v>
          </cell>
          <cell r="I112">
            <v>0</v>
          </cell>
          <cell r="J112" t="str">
            <v>Rp</v>
          </cell>
          <cell r="K112">
            <v>0</v>
          </cell>
        </row>
        <row r="113">
          <cell r="B113">
            <v>32201</v>
          </cell>
          <cell r="C113" t="str">
            <v>Hutang Pihak III</v>
          </cell>
          <cell r="D113" t="str">
            <v>Rp</v>
          </cell>
          <cell r="E113">
            <v>0</v>
          </cell>
          <cell r="F113" t="str">
            <v>Rp</v>
          </cell>
          <cell r="G113">
            <v>0</v>
          </cell>
          <cell r="H113" t="str">
            <v>Rp</v>
          </cell>
          <cell r="I113">
            <v>0</v>
          </cell>
          <cell r="J113" t="str">
            <v>Rp</v>
          </cell>
          <cell r="K113">
            <v>0</v>
          </cell>
        </row>
        <row r="114">
          <cell r="B114">
            <v>32301</v>
          </cell>
          <cell r="C114" t="str">
            <v>Hutang Pemegang Saham</v>
          </cell>
          <cell r="D114" t="str">
            <v>Rp</v>
          </cell>
          <cell r="E114">
            <v>0</v>
          </cell>
          <cell r="F114" t="str">
            <v>Rp</v>
          </cell>
          <cell r="G114">
            <v>0</v>
          </cell>
          <cell r="H114" t="str">
            <v>Rp</v>
          </cell>
          <cell r="I114">
            <v>0</v>
          </cell>
          <cell r="J114" t="str">
            <v>Rp</v>
          </cell>
          <cell r="K114">
            <v>0</v>
          </cell>
        </row>
        <row r="115">
          <cell r="B115">
            <v>32401</v>
          </cell>
          <cell r="C115" t="str">
            <v>Hutang Titipan</v>
          </cell>
          <cell r="D115" t="str">
            <v>Rp</v>
          </cell>
          <cell r="E115">
            <v>0</v>
          </cell>
          <cell r="F115" t="str">
            <v>Rp</v>
          </cell>
          <cell r="G115">
            <v>0</v>
          </cell>
          <cell r="H115" t="str">
            <v>Rp</v>
          </cell>
          <cell r="I115">
            <v>0</v>
          </cell>
          <cell r="J115" t="str">
            <v>Rp</v>
          </cell>
          <cell r="K115">
            <v>0</v>
          </cell>
        </row>
        <row r="116">
          <cell r="B116">
            <v>33101</v>
          </cell>
          <cell r="C116" t="str">
            <v>Biaya Sewa Yg Masih Harus dibayar</v>
          </cell>
          <cell r="D116" t="str">
            <v>Rp</v>
          </cell>
          <cell r="E116">
            <v>0</v>
          </cell>
          <cell r="F116" t="str">
            <v>Rp</v>
          </cell>
          <cell r="G116">
            <v>0</v>
          </cell>
          <cell r="H116" t="str">
            <v>Rp</v>
          </cell>
          <cell r="I116">
            <v>0</v>
          </cell>
          <cell r="J116" t="str">
            <v>Rp</v>
          </cell>
          <cell r="K116">
            <v>0</v>
          </cell>
        </row>
        <row r="117">
          <cell r="B117">
            <v>33201</v>
          </cell>
          <cell r="C117" t="str">
            <v>Biaya Asuransi Yg Masih Harus dbayar</v>
          </cell>
          <cell r="D117" t="str">
            <v>Rp</v>
          </cell>
          <cell r="E117">
            <v>0</v>
          </cell>
          <cell r="F117" t="str">
            <v>Rp</v>
          </cell>
          <cell r="G117">
            <v>0</v>
          </cell>
          <cell r="H117" t="str">
            <v>Rp</v>
          </cell>
          <cell r="I117">
            <v>0</v>
          </cell>
          <cell r="J117" t="str">
            <v>Rp</v>
          </cell>
          <cell r="K117">
            <v>0</v>
          </cell>
        </row>
        <row r="118">
          <cell r="B118">
            <v>33301</v>
          </cell>
          <cell r="C118" t="str">
            <v>Hutang MS Support</v>
          </cell>
          <cell r="D118" t="str">
            <v>Rp</v>
          </cell>
          <cell r="E118">
            <v>-59256091.599999994</v>
          </cell>
          <cell r="F118" t="str">
            <v>Rp</v>
          </cell>
          <cell r="G118">
            <v>21656625</v>
          </cell>
          <cell r="H118" t="str">
            <v>Rp</v>
          </cell>
          <cell r="I118">
            <v>20050500</v>
          </cell>
          <cell r="J118" t="str">
            <v>Rp</v>
          </cell>
          <cell r="K118">
            <v>-57649966.599999994</v>
          </cell>
        </row>
        <row r="119">
          <cell r="B119">
            <v>33401</v>
          </cell>
          <cell r="C119" t="str">
            <v>Hutang Gaji</v>
          </cell>
          <cell r="D119" t="str">
            <v>Rp</v>
          </cell>
          <cell r="E119">
            <v>-20870500</v>
          </cell>
          <cell r="F119" t="str">
            <v>Rp</v>
          </cell>
          <cell r="G119">
            <v>20870100</v>
          </cell>
          <cell r="H119" t="str">
            <v>Rp</v>
          </cell>
          <cell r="I119">
            <v>23599700</v>
          </cell>
          <cell r="J119" t="str">
            <v>Rp</v>
          </cell>
          <cell r="K119">
            <v>-23600100</v>
          </cell>
        </row>
        <row r="120">
          <cell r="B120">
            <v>35201</v>
          </cell>
          <cell r="C120" t="str">
            <v>PPh Pasal 25</v>
          </cell>
          <cell r="D120" t="str">
            <v>Rp</v>
          </cell>
          <cell r="E120">
            <v>0</v>
          </cell>
          <cell r="F120" t="str">
            <v>Rp</v>
          </cell>
          <cell r="G120">
            <v>0</v>
          </cell>
          <cell r="H120" t="str">
            <v>Rp</v>
          </cell>
          <cell r="I120">
            <v>0</v>
          </cell>
          <cell r="J120" t="str">
            <v>Rp</v>
          </cell>
          <cell r="K120">
            <v>0</v>
          </cell>
        </row>
        <row r="121">
          <cell r="B121">
            <v>35301</v>
          </cell>
          <cell r="C121" t="str">
            <v>PPh Pasal 29 (Kurang Bayar)</v>
          </cell>
          <cell r="D121" t="str">
            <v>Rp</v>
          </cell>
          <cell r="E121">
            <v>0</v>
          </cell>
          <cell r="F121" t="str">
            <v>Rp</v>
          </cell>
          <cell r="G121">
            <v>0</v>
          </cell>
          <cell r="H121" t="str">
            <v>Rp</v>
          </cell>
          <cell r="I121">
            <v>0</v>
          </cell>
          <cell r="J121" t="str">
            <v>Rp</v>
          </cell>
          <cell r="K121">
            <v>0</v>
          </cell>
        </row>
        <row r="122">
          <cell r="B122">
            <v>35401</v>
          </cell>
          <cell r="C122" t="str">
            <v>PPN Keluaran</v>
          </cell>
          <cell r="D122" t="str">
            <v>Rp</v>
          </cell>
          <cell r="E122">
            <v>0</v>
          </cell>
          <cell r="F122" t="str">
            <v>Rp</v>
          </cell>
          <cell r="G122">
            <v>0</v>
          </cell>
          <cell r="H122" t="str">
            <v>Rp</v>
          </cell>
          <cell r="I122">
            <v>0</v>
          </cell>
          <cell r="J122" t="str">
            <v>Rp</v>
          </cell>
          <cell r="K122">
            <v>0</v>
          </cell>
        </row>
        <row r="123">
          <cell r="B123">
            <v>35501</v>
          </cell>
          <cell r="C123" t="str">
            <v>PPN Keluaran Belum Faktur Pajak</v>
          </cell>
          <cell r="D123" t="str">
            <v>Rp</v>
          </cell>
          <cell r="E123">
            <v>0</v>
          </cell>
          <cell r="F123" t="str">
            <v>Rp</v>
          </cell>
          <cell r="G123">
            <v>0</v>
          </cell>
          <cell r="H123" t="str">
            <v>Rp</v>
          </cell>
          <cell r="I123">
            <v>0</v>
          </cell>
          <cell r="J123" t="str">
            <v>Rp</v>
          </cell>
          <cell r="K123">
            <v>0</v>
          </cell>
        </row>
        <row r="124">
          <cell r="B124">
            <v>35601</v>
          </cell>
          <cell r="C124" t="str">
            <v>PPh Pasal 21</v>
          </cell>
          <cell r="D124" t="str">
            <v>Rp</v>
          </cell>
          <cell r="E124">
            <v>0</v>
          </cell>
          <cell r="F124" t="str">
            <v>Rp</v>
          </cell>
          <cell r="G124">
            <v>0</v>
          </cell>
          <cell r="H124" t="str">
            <v>Rp</v>
          </cell>
          <cell r="I124">
            <v>0</v>
          </cell>
          <cell r="J124" t="str">
            <v>Rp</v>
          </cell>
          <cell r="K124">
            <v>0</v>
          </cell>
        </row>
        <row r="125">
          <cell r="B125">
            <v>35701</v>
          </cell>
          <cell r="C125" t="str">
            <v>PPh Pasal 22</v>
          </cell>
          <cell r="D125" t="str">
            <v>Rp</v>
          </cell>
          <cell r="E125">
            <v>0</v>
          </cell>
          <cell r="F125" t="str">
            <v>Rp</v>
          </cell>
          <cell r="G125">
            <v>0</v>
          </cell>
          <cell r="H125" t="str">
            <v>Rp</v>
          </cell>
          <cell r="I125">
            <v>0</v>
          </cell>
          <cell r="J125" t="str">
            <v>Rp</v>
          </cell>
          <cell r="K125">
            <v>0</v>
          </cell>
        </row>
        <row r="126">
          <cell r="B126">
            <v>35801</v>
          </cell>
          <cell r="C126" t="str">
            <v>PPh Pasal 23</v>
          </cell>
          <cell r="D126" t="str">
            <v>Rp</v>
          </cell>
          <cell r="E126">
            <v>0</v>
          </cell>
          <cell r="F126" t="str">
            <v>Rp</v>
          </cell>
          <cell r="G126">
            <v>0</v>
          </cell>
          <cell r="H126" t="str">
            <v>Rp</v>
          </cell>
          <cell r="I126">
            <v>0</v>
          </cell>
          <cell r="J126" t="str">
            <v>Rp</v>
          </cell>
          <cell r="K126">
            <v>0</v>
          </cell>
        </row>
        <row r="127">
          <cell r="B127">
            <v>35901</v>
          </cell>
          <cell r="C127" t="str">
            <v>PPh Pasal 24</v>
          </cell>
          <cell r="D127" t="str">
            <v>Rp</v>
          </cell>
          <cell r="E127">
            <v>0</v>
          </cell>
          <cell r="F127" t="str">
            <v>Rp</v>
          </cell>
          <cell r="G127">
            <v>0</v>
          </cell>
          <cell r="H127" t="str">
            <v>Rp</v>
          </cell>
          <cell r="I127">
            <v>0</v>
          </cell>
          <cell r="J127" t="str">
            <v>Rp</v>
          </cell>
          <cell r="K127">
            <v>0</v>
          </cell>
        </row>
        <row r="128">
          <cell r="B128">
            <v>36001</v>
          </cell>
          <cell r="C128" t="str">
            <v>PPh Pasal 26</v>
          </cell>
          <cell r="D128" t="str">
            <v>Rp</v>
          </cell>
          <cell r="E128">
            <v>0</v>
          </cell>
          <cell r="F128" t="str">
            <v>Rp</v>
          </cell>
          <cell r="G128">
            <v>0</v>
          </cell>
          <cell r="H128" t="str">
            <v>Rp</v>
          </cell>
          <cell r="I128">
            <v>0</v>
          </cell>
          <cell r="J128" t="str">
            <v>Rp</v>
          </cell>
          <cell r="K128">
            <v>0</v>
          </cell>
        </row>
        <row r="129">
          <cell r="B129">
            <v>36101</v>
          </cell>
          <cell r="C129" t="str">
            <v>PPh Pasal 4 (2)</v>
          </cell>
          <cell r="D129" t="str">
            <v>Rp</v>
          </cell>
          <cell r="E129">
            <v>0</v>
          </cell>
          <cell r="F129" t="str">
            <v>Rp</v>
          </cell>
          <cell r="G129">
            <v>0</v>
          </cell>
          <cell r="H129" t="str">
            <v>Rp</v>
          </cell>
          <cell r="I129">
            <v>0</v>
          </cell>
          <cell r="J129" t="str">
            <v>Rp</v>
          </cell>
          <cell r="K129">
            <v>0</v>
          </cell>
        </row>
        <row r="130">
          <cell r="B130">
            <v>38101</v>
          </cell>
          <cell r="C130" t="str">
            <v>Uang Muka Penjualan AMDK</v>
          </cell>
          <cell r="D130" t="str">
            <v>Rp</v>
          </cell>
          <cell r="E130">
            <v>0</v>
          </cell>
          <cell r="F130" t="str">
            <v>Rp</v>
          </cell>
          <cell r="G130">
            <v>0</v>
          </cell>
          <cell r="H130" t="str">
            <v>Rp</v>
          </cell>
          <cell r="I130">
            <v>0</v>
          </cell>
          <cell r="J130" t="str">
            <v>Rp</v>
          </cell>
          <cell r="K130">
            <v>0</v>
          </cell>
        </row>
        <row r="131">
          <cell r="B131">
            <v>38102</v>
          </cell>
          <cell r="C131" t="str">
            <v>Uang Muka Penjualan Packaging</v>
          </cell>
          <cell r="D131" t="str">
            <v>Rp</v>
          </cell>
          <cell r="E131">
            <v>0</v>
          </cell>
          <cell r="F131" t="str">
            <v>Rp</v>
          </cell>
          <cell r="G131">
            <v>0</v>
          </cell>
          <cell r="H131" t="str">
            <v>Rp</v>
          </cell>
          <cell r="I131">
            <v>0</v>
          </cell>
          <cell r="J131" t="str">
            <v>Rp</v>
          </cell>
          <cell r="K131">
            <v>0</v>
          </cell>
        </row>
        <row r="132">
          <cell r="B132">
            <v>38103</v>
          </cell>
          <cell r="C132" t="str">
            <v>Uang Muka Penjualan Property</v>
          </cell>
          <cell r="D132" t="str">
            <v>Rp</v>
          </cell>
          <cell r="E132">
            <v>0</v>
          </cell>
          <cell r="F132" t="str">
            <v>Rp</v>
          </cell>
          <cell r="G132">
            <v>0</v>
          </cell>
          <cell r="H132" t="str">
            <v>Rp</v>
          </cell>
          <cell r="I132">
            <v>0</v>
          </cell>
          <cell r="J132" t="str">
            <v>Rp</v>
          </cell>
          <cell r="K132">
            <v>0</v>
          </cell>
        </row>
        <row r="133">
          <cell r="B133">
            <v>38104</v>
          </cell>
          <cell r="C133" t="str">
            <v>Uang Muka Penjualan Lain-lain</v>
          </cell>
          <cell r="D133" t="str">
            <v>Rp</v>
          </cell>
          <cell r="E133">
            <v>0</v>
          </cell>
          <cell r="F133" t="str">
            <v>Rp</v>
          </cell>
          <cell r="G133">
            <v>0</v>
          </cell>
          <cell r="H133" t="str">
            <v>Rp</v>
          </cell>
          <cell r="I133">
            <v>0</v>
          </cell>
          <cell r="J133" t="str">
            <v>Rp</v>
          </cell>
          <cell r="K133">
            <v>0</v>
          </cell>
        </row>
        <row r="134">
          <cell r="B134">
            <v>38105</v>
          </cell>
          <cell r="C134" t="str">
            <v>Titipan No Name Tunai SGP</v>
          </cell>
          <cell r="D134" t="str">
            <v>Rp</v>
          </cell>
          <cell r="E134">
            <v>0</v>
          </cell>
          <cell r="F134" t="str">
            <v>Rp</v>
          </cell>
          <cell r="G134">
            <v>0</v>
          </cell>
          <cell r="H134" t="str">
            <v>Rp</v>
          </cell>
          <cell r="I134">
            <v>0</v>
          </cell>
          <cell r="J134" t="str">
            <v>Rp</v>
          </cell>
          <cell r="K134">
            <v>0</v>
          </cell>
        </row>
        <row r="135">
          <cell r="B135">
            <v>38106</v>
          </cell>
          <cell r="C135" t="str">
            <v>Titipan No Name Giro SGP</v>
          </cell>
          <cell r="D135" t="str">
            <v>Rp</v>
          </cell>
          <cell r="E135">
            <v>0</v>
          </cell>
          <cell r="F135" t="str">
            <v>Rp</v>
          </cell>
          <cell r="G135">
            <v>0</v>
          </cell>
          <cell r="H135" t="str">
            <v>Rp</v>
          </cell>
          <cell r="I135">
            <v>0</v>
          </cell>
          <cell r="J135" t="str">
            <v>Rp</v>
          </cell>
          <cell r="K135">
            <v>0</v>
          </cell>
        </row>
        <row r="136">
          <cell r="B136">
            <v>38107</v>
          </cell>
          <cell r="C136" t="str">
            <v>Titipan No Name Tunai GLB</v>
          </cell>
          <cell r="D136" t="str">
            <v>Rp</v>
          </cell>
          <cell r="E136">
            <v>0</v>
          </cell>
          <cell r="F136" t="str">
            <v>Rp</v>
          </cell>
          <cell r="G136">
            <v>0</v>
          </cell>
          <cell r="H136" t="str">
            <v>Rp</v>
          </cell>
          <cell r="I136">
            <v>0</v>
          </cell>
          <cell r="J136" t="str">
            <v>Rp</v>
          </cell>
          <cell r="K136">
            <v>0</v>
          </cell>
        </row>
        <row r="137">
          <cell r="B137">
            <v>38108</v>
          </cell>
          <cell r="C137" t="str">
            <v>Titipan No Name Giro GLB</v>
          </cell>
          <cell r="D137" t="str">
            <v>Rp</v>
          </cell>
          <cell r="E137">
            <v>0</v>
          </cell>
          <cell r="F137" t="str">
            <v>Rp</v>
          </cell>
          <cell r="G137">
            <v>0</v>
          </cell>
          <cell r="H137" t="str">
            <v>Rp</v>
          </cell>
          <cell r="I137">
            <v>0</v>
          </cell>
          <cell r="J137" t="str">
            <v>Rp</v>
          </cell>
          <cell r="K137">
            <v>0</v>
          </cell>
        </row>
        <row r="138">
          <cell r="B138">
            <v>38109</v>
          </cell>
          <cell r="C138" t="str">
            <v>Titipan Pembayaran Piutang</v>
          </cell>
          <cell r="D138" t="str">
            <v>Rp</v>
          </cell>
          <cell r="E138">
            <v>0</v>
          </cell>
          <cell r="F138" t="str">
            <v>Rp</v>
          </cell>
          <cell r="G138">
            <v>0</v>
          </cell>
          <cell r="H138" t="str">
            <v>Rp</v>
          </cell>
          <cell r="I138">
            <v>0</v>
          </cell>
          <cell r="J138" t="str">
            <v>Rp</v>
          </cell>
          <cell r="K138">
            <v>0</v>
          </cell>
        </row>
        <row r="139">
          <cell r="B139">
            <v>38110</v>
          </cell>
          <cell r="C139" t="str">
            <v>Customer Deposit</v>
          </cell>
          <cell r="D139" t="str">
            <v>Rp</v>
          </cell>
          <cell r="E139">
            <v>0</v>
          </cell>
          <cell r="F139" t="str">
            <v>Rp</v>
          </cell>
          <cell r="G139">
            <v>0</v>
          </cell>
          <cell r="H139" t="str">
            <v>Rp</v>
          </cell>
          <cell r="I139">
            <v>0</v>
          </cell>
          <cell r="J139" t="str">
            <v>Rp</v>
          </cell>
          <cell r="K139">
            <v>0</v>
          </cell>
        </row>
        <row r="140">
          <cell r="B140">
            <v>38111</v>
          </cell>
          <cell r="C140" t="str">
            <v>CN Titipan</v>
          </cell>
          <cell r="D140" t="str">
            <v>Rp</v>
          </cell>
          <cell r="E140">
            <v>0</v>
          </cell>
          <cell r="F140" t="str">
            <v>Rp</v>
          </cell>
          <cell r="G140">
            <v>0</v>
          </cell>
          <cell r="H140" t="str">
            <v>Rp</v>
          </cell>
          <cell r="I140">
            <v>0</v>
          </cell>
          <cell r="J140" t="str">
            <v>Rp</v>
          </cell>
          <cell r="K140">
            <v>0</v>
          </cell>
        </row>
        <row r="141">
          <cell r="B141">
            <v>38112</v>
          </cell>
          <cell r="C141" t="str">
            <v>Retur Titipan</v>
          </cell>
          <cell r="D141" t="str">
            <v>Rp</v>
          </cell>
          <cell r="E141">
            <v>0</v>
          </cell>
          <cell r="F141" t="str">
            <v>Rp</v>
          </cell>
          <cell r="G141">
            <v>0</v>
          </cell>
          <cell r="H141" t="str">
            <v>Rp</v>
          </cell>
          <cell r="I141">
            <v>0</v>
          </cell>
          <cell r="J141" t="str">
            <v>Rp</v>
          </cell>
          <cell r="K141">
            <v>0</v>
          </cell>
        </row>
        <row r="142">
          <cell r="B142">
            <v>39101</v>
          </cell>
          <cell r="C142" t="str">
            <v>Hutang Bank Jangka Panjang</v>
          </cell>
          <cell r="D142" t="str">
            <v>Rp</v>
          </cell>
          <cell r="E142">
            <v>0</v>
          </cell>
          <cell r="F142" t="str">
            <v>Rp</v>
          </cell>
          <cell r="G142">
            <v>0</v>
          </cell>
          <cell r="H142" t="str">
            <v>Rp</v>
          </cell>
          <cell r="I142">
            <v>0</v>
          </cell>
          <cell r="J142" t="str">
            <v>Rp</v>
          </cell>
          <cell r="K142">
            <v>0</v>
          </cell>
        </row>
        <row r="143">
          <cell r="B143">
            <v>40101</v>
          </cell>
          <cell r="C143" t="str">
            <v>Modal Saham</v>
          </cell>
          <cell r="D143" t="str">
            <v>Rp</v>
          </cell>
          <cell r="E143">
            <v>0</v>
          </cell>
          <cell r="F143" t="str">
            <v>Rp</v>
          </cell>
          <cell r="G143">
            <v>0</v>
          </cell>
          <cell r="H143" t="str">
            <v>Rp</v>
          </cell>
          <cell r="I143">
            <v>0</v>
          </cell>
          <cell r="J143" t="str">
            <v>Rp</v>
          </cell>
          <cell r="K143">
            <v>0</v>
          </cell>
        </row>
        <row r="144">
          <cell r="B144">
            <v>41001</v>
          </cell>
          <cell r="C144" t="str">
            <v>Laba Rugi Ditahan</v>
          </cell>
          <cell r="D144" t="str">
            <v>Rp</v>
          </cell>
          <cell r="E144">
            <v>-631229442.04999995</v>
          </cell>
          <cell r="F144" t="str">
            <v>Rp</v>
          </cell>
          <cell r="G144">
            <v>0</v>
          </cell>
          <cell r="H144" t="str">
            <v>Rp</v>
          </cell>
          <cell r="I144">
            <v>0</v>
          </cell>
          <cell r="J144" t="str">
            <v>Rp</v>
          </cell>
          <cell r="K144">
            <v>-631229442.04999995</v>
          </cell>
        </row>
        <row r="145">
          <cell r="B145">
            <v>42001</v>
          </cell>
          <cell r="C145" t="str">
            <v>Laba Rugi Tahun Berjalan s/d Bulan Lalu</v>
          </cell>
          <cell r="D145" t="str">
            <v>Rp</v>
          </cell>
          <cell r="E145">
            <v>-438962842.24000001</v>
          </cell>
          <cell r="F145" t="str">
            <v>Rp</v>
          </cell>
          <cell r="G145">
            <v>-30753576.550000001</v>
          </cell>
          <cell r="H145" t="str">
            <v>Rp</v>
          </cell>
          <cell r="I145">
            <v>0</v>
          </cell>
          <cell r="J145" t="str">
            <v>Rp</v>
          </cell>
          <cell r="K145">
            <v>-469716418.79000002</v>
          </cell>
        </row>
        <row r="146">
          <cell r="B146">
            <v>43001</v>
          </cell>
          <cell r="C146" t="str">
            <v>Laba Rugi Bulan Berjalan</v>
          </cell>
          <cell r="D146" t="str">
            <v>Rp</v>
          </cell>
          <cell r="E146">
            <v>0</v>
          </cell>
          <cell r="F146" t="str">
            <v>Rp</v>
          </cell>
          <cell r="G146">
            <v>0</v>
          </cell>
          <cell r="H146" t="str">
            <v>Rp</v>
          </cell>
          <cell r="I146">
            <v>0</v>
          </cell>
          <cell r="J146" t="str">
            <v>Rp</v>
          </cell>
          <cell r="K146">
            <v>0</v>
          </cell>
        </row>
        <row r="147">
          <cell r="B147">
            <v>43101</v>
          </cell>
          <cell r="C147" t="str">
            <v>Koreksi Saldo Laba</v>
          </cell>
          <cell r="D147" t="str">
            <v>Rp</v>
          </cell>
          <cell r="E147">
            <v>0</v>
          </cell>
          <cell r="F147" t="str">
            <v>Rp</v>
          </cell>
          <cell r="G147">
            <v>0</v>
          </cell>
          <cell r="H147" t="str">
            <v>Rp</v>
          </cell>
          <cell r="I147">
            <v>0</v>
          </cell>
          <cell r="J147" t="str">
            <v>Rp</v>
          </cell>
          <cell r="K147">
            <v>0</v>
          </cell>
        </row>
        <row r="148">
          <cell r="B148">
            <v>50101</v>
          </cell>
          <cell r="C148" t="str">
            <v>PENJUALAN TUNAI AQUA A240ML</v>
          </cell>
          <cell r="D148" t="str">
            <v>Rp</v>
          </cell>
          <cell r="E148">
            <v>0</v>
          </cell>
          <cell r="F148" t="str">
            <v>Rp</v>
          </cell>
          <cell r="G148">
            <v>0</v>
          </cell>
          <cell r="H148" t="str">
            <v>Rp</v>
          </cell>
          <cell r="I148">
            <v>0</v>
          </cell>
          <cell r="J148" t="str">
            <v>Rp</v>
          </cell>
          <cell r="K148">
            <v>0</v>
          </cell>
        </row>
        <row r="149">
          <cell r="B149">
            <v>50102</v>
          </cell>
          <cell r="C149" t="str">
            <v>PENJUALAN TUNAI AQUA A330ML</v>
          </cell>
          <cell r="D149" t="str">
            <v>Rp</v>
          </cell>
          <cell r="E149">
            <v>0</v>
          </cell>
          <cell r="F149" t="str">
            <v>Rp</v>
          </cell>
          <cell r="G149">
            <v>0</v>
          </cell>
          <cell r="H149" t="str">
            <v>Rp</v>
          </cell>
          <cell r="I149">
            <v>0</v>
          </cell>
          <cell r="J149" t="str">
            <v>Rp</v>
          </cell>
          <cell r="K149">
            <v>0</v>
          </cell>
        </row>
        <row r="150">
          <cell r="B150">
            <v>50103</v>
          </cell>
          <cell r="C150" t="str">
            <v>PENJUALAN TUNAI AQUA A375ML</v>
          </cell>
          <cell r="D150" t="str">
            <v>Rp</v>
          </cell>
          <cell r="E150">
            <v>0</v>
          </cell>
          <cell r="F150" t="str">
            <v>Rp</v>
          </cell>
          <cell r="G150">
            <v>0</v>
          </cell>
          <cell r="H150" t="str">
            <v>Rp</v>
          </cell>
          <cell r="I150">
            <v>0</v>
          </cell>
          <cell r="J150" t="str">
            <v>Rp</v>
          </cell>
          <cell r="K150">
            <v>0</v>
          </cell>
        </row>
        <row r="151">
          <cell r="B151">
            <v>50104</v>
          </cell>
          <cell r="C151" t="str">
            <v>PENJUALAN TUNAI AQUA A380ML (ISI)</v>
          </cell>
          <cell r="D151" t="str">
            <v>Rp</v>
          </cell>
          <cell r="E151">
            <v>0</v>
          </cell>
          <cell r="F151" t="str">
            <v>Rp</v>
          </cell>
          <cell r="G151">
            <v>0</v>
          </cell>
          <cell r="H151" t="str">
            <v>Rp</v>
          </cell>
          <cell r="I151">
            <v>0</v>
          </cell>
          <cell r="J151" t="str">
            <v>Rp</v>
          </cell>
          <cell r="K151">
            <v>0</v>
          </cell>
        </row>
        <row r="152">
          <cell r="B152">
            <v>50105</v>
          </cell>
          <cell r="C152" t="str">
            <v>PENJUALAN TUNAI AQUA KRAT A380ML</v>
          </cell>
          <cell r="D152" t="str">
            <v>Rp</v>
          </cell>
          <cell r="E152">
            <v>0</v>
          </cell>
          <cell r="F152" t="str">
            <v>Rp</v>
          </cell>
          <cell r="G152">
            <v>0</v>
          </cell>
          <cell r="H152" t="str">
            <v>Rp</v>
          </cell>
          <cell r="I152">
            <v>0</v>
          </cell>
          <cell r="J152" t="str">
            <v>Rp</v>
          </cell>
          <cell r="K152">
            <v>0</v>
          </cell>
        </row>
        <row r="153">
          <cell r="B153">
            <v>50106</v>
          </cell>
          <cell r="C153" t="str">
            <v>PENJUALAN TUNAI AQUA BOTOL A380ML</v>
          </cell>
          <cell r="D153" t="str">
            <v>Rp</v>
          </cell>
          <cell r="E153">
            <v>0</v>
          </cell>
          <cell r="F153" t="str">
            <v>Rp</v>
          </cell>
          <cell r="G153">
            <v>0</v>
          </cell>
          <cell r="H153" t="str">
            <v>Rp</v>
          </cell>
          <cell r="I153">
            <v>0</v>
          </cell>
          <cell r="J153" t="str">
            <v>Rp</v>
          </cell>
          <cell r="K153">
            <v>0</v>
          </cell>
        </row>
        <row r="154">
          <cell r="B154">
            <v>50107</v>
          </cell>
          <cell r="C154" t="str">
            <v>PENJUALAN TUNAI AQUA A600ML</v>
          </cell>
          <cell r="D154" t="str">
            <v>Rp</v>
          </cell>
          <cell r="E154">
            <v>0</v>
          </cell>
          <cell r="F154" t="str">
            <v>Rp</v>
          </cell>
          <cell r="G154">
            <v>0</v>
          </cell>
          <cell r="H154" t="str">
            <v>Rp</v>
          </cell>
          <cell r="I154">
            <v>0</v>
          </cell>
          <cell r="J154" t="str">
            <v>Rp</v>
          </cell>
          <cell r="K154">
            <v>0</v>
          </cell>
        </row>
        <row r="155">
          <cell r="B155">
            <v>50108</v>
          </cell>
          <cell r="C155" t="str">
            <v>PENJUALAN TUNAI AQUA A1500ML</v>
          </cell>
          <cell r="D155" t="str">
            <v>Rp</v>
          </cell>
          <cell r="E155">
            <v>0</v>
          </cell>
          <cell r="F155" t="str">
            <v>Rp</v>
          </cell>
          <cell r="G155">
            <v>0</v>
          </cell>
          <cell r="H155" t="str">
            <v>Rp</v>
          </cell>
          <cell r="I155">
            <v>0</v>
          </cell>
          <cell r="J155" t="str">
            <v>Rp</v>
          </cell>
          <cell r="K155">
            <v>0</v>
          </cell>
        </row>
        <row r="156">
          <cell r="B156">
            <v>50109</v>
          </cell>
          <cell r="C156" t="str">
            <v>PENJUALAN TUNAI AQUA GALON</v>
          </cell>
          <cell r="D156" t="str">
            <v>Rp</v>
          </cell>
          <cell r="E156">
            <v>0</v>
          </cell>
          <cell r="F156" t="str">
            <v>Rp</v>
          </cell>
          <cell r="G156">
            <v>205525800</v>
          </cell>
          <cell r="H156" t="str">
            <v>Rp</v>
          </cell>
          <cell r="I156">
            <v>0</v>
          </cell>
          <cell r="J156" t="str">
            <v>Rp</v>
          </cell>
          <cell r="K156">
            <v>205525800</v>
          </cell>
        </row>
        <row r="157">
          <cell r="B157">
            <v>50110</v>
          </cell>
          <cell r="C157" t="str">
            <v>PENJUALAN TUNAI AQUA GALON KOSONG</v>
          </cell>
          <cell r="D157" t="str">
            <v>Rp</v>
          </cell>
          <cell r="E157">
            <v>0</v>
          </cell>
          <cell r="F157" t="str">
            <v>Rp</v>
          </cell>
          <cell r="G157">
            <v>1410000</v>
          </cell>
          <cell r="H157" t="str">
            <v>Rp</v>
          </cell>
          <cell r="I157">
            <v>0</v>
          </cell>
          <cell r="J157" t="str">
            <v>Rp</v>
          </cell>
          <cell r="K157">
            <v>1410000</v>
          </cell>
        </row>
        <row r="158">
          <cell r="B158">
            <v>50111</v>
          </cell>
          <cell r="C158" t="str">
            <v>PENJUALAN TUNAI VIT V240ML</v>
          </cell>
          <cell r="D158" t="str">
            <v>Rp</v>
          </cell>
          <cell r="E158">
            <v>0</v>
          </cell>
          <cell r="F158" t="str">
            <v>Rp</v>
          </cell>
          <cell r="G158">
            <v>3147200</v>
          </cell>
          <cell r="H158" t="str">
            <v>Rp</v>
          </cell>
          <cell r="I158">
            <v>0</v>
          </cell>
          <cell r="J158" t="str">
            <v>Rp</v>
          </cell>
          <cell r="K158">
            <v>3147200</v>
          </cell>
        </row>
        <row r="159">
          <cell r="B159">
            <v>50112</v>
          </cell>
          <cell r="C159" t="str">
            <v>PENJUALAN TUNAI VIT V600ML</v>
          </cell>
          <cell r="D159" t="str">
            <v>Rp</v>
          </cell>
          <cell r="E159">
            <v>0</v>
          </cell>
          <cell r="F159" t="str">
            <v>Rp</v>
          </cell>
          <cell r="G159">
            <v>735000</v>
          </cell>
          <cell r="H159" t="str">
            <v>Rp</v>
          </cell>
          <cell r="I159">
            <v>0</v>
          </cell>
          <cell r="J159" t="str">
            <v>Rp</v>
          </cell>
          <cell r="K159">
            <v>735000</v>
          </cell>
        </row>
        <row r="160">
          <cell r="B160">
            <v>50113</v>
          </cell>
          <cell r="C160" t="str">
            <v>PENJUALAN TUNAI VIT V1500ML</v>
          </cell>
          <cell r="D160" t="str">
            <v>Rp</v>
          </cell>
          <cell r="E160">
            <v>0</v>
          </cell>
          <cell r="F160" t="str">
            <v>Rp</v>
          </cell>
          <cell r="G160">
            <v>280000</v>
          </cell>
          <cell r="H160" t="str">
            <v>Rp</v>
          </cell>
          <cell r="I160">
            <v>0</v>
          </cell>
          <cell r="J160" t="str">
            <v>Rp</v>
          </cell>
          <cell r="K160">
            <v>280000</v>
          </cell>
        </row>
        <row r="161">
          <cell r="B161">
            <v>50114</v>
          </cell>
          <cell r="C161" t="str">
            <v>PENJUALAN TUNAI VIT GALON</v>
          </cell>
          <cell r="D161" t="str">
            <v>Rp</v>
          </cell>
          <cell r="E161">
            <v>0</v>
          </cell>
          <cell r="F161" t="str">
            <v>Rp</v>
          </cell>
          <cell r="G161">
            <v>7198100</v>
          </cell>
          <cell r="H161" t="str">
            <v>Rp</v>
          </cell>
          <cell r="I161">
            <v>0</v>
          </cell>
          <cell r="J161" t="str">
            <v>Rp</v>
          </cell>
          <cell r="K161">
            <v>7198100</v>
          </cell>
        </row>
        <row r="162">
          <cell r="B162">
            <v>50115</v>
          </cell>
          <cell r="C162" t="str">
            <v>PENJUALAN TUNAI VIT GALON KOSONG</v>
          </cell>
          <cell r="D162" t="str">
            <v>Rp</v>
          </cell>
          <cell r="E162">
            <v>0</v>
          </cell>
          <cell r="F162" t="str">
            <v>Rp</v>
          </cell>
          <cell r="G162">
            <v>30000</v>
          </cell>
          <cell r="H162" t="str">
            <v>Rp</v>
          </cell>
          <cell r="I162">
            <v>0</v>
          </cell>
          <cell r="J162" t="str">
            <v>Rp</v>
          </cell>
          <cell r="K162">
            <v>30000</v>
          </cell>
        </row>
        <row r="163">
          <cell r="B163">
            <v>50116</v>
          </cell>
          <cell r="C163" t="str">
            <v>PENJUALAN TUNAI  MIZONE ORANGE LIM ( MZOL )</v>
          </cell>
          <cell r="D163" t="str">
            <v>Rp</v>
          </cell>
          <cell r="E163">
            <v>0</v>
          </cell>
          <cell r="F163" t="str">
            <v>Rp</v>
          </cell>
          <cell r="G163">
            <v>0</v>
          </cell>
          <cell r="H163" t="str">
            <v>Rp</v>
          </cell>
          <cell r="I163">
            <v>0</v>
          </cell>
          <cell r="J163" t="str">
            <v>Rp</v>
          </cell>
          <cell r="K163">
            <v>0</v>
          </cell>
        </row>
        <row r="164">
          <cell r="B164">
            <v>50117</v>
          </cell>
          <cell r="C164" t="str">
            <v>PENJUALAN TUNAI  MIZONE  PASSION FRUIT ( MZPF)</v>
          </cell>
          <cell r="D164" t="str">
            <v>Rp</v>
          </cell>
          <cell r="E164">
            <v>0</v>
          </cell>
          <cell r="F164" t="str">
            <v>Rp</v>
          </cell>
          <cell r="G164">
            <v>0</v>
          </cell>
          <cell r="H164" t="str">
            <v>Rp</v>
          </cell>
          <cell r="I164">
            <v>0</v>
          </cell>
          <cell r="J164" t="str">
            <v>Rp</v>
          </cell>
          <cell r="K164">
            <v>0</v>
          </cell>
        </row>
        <row r="165">
          <cell r="B165">
            <v>50118</v>
          </cell>
          <cell r="C165" t="str">
            <v>PENJUALAN TUNAI  MIZONE LEMON LECHEE ( MZLL)</v>
          </cell>
          <cell r="D165" t="str">
            <v>Rp</v>
          </cell>
          <cell r="E165">
            <v>0</v>
          </cell>
          <cell r="F165" t="str">
            <v>Rp</v>
          </cell>
          <cell r="G165">
            <v>0</v>
          </cell>
          <cell r="H165" t="str">
            <v>Rp</v>
          </cell>
          <cell r="I165">
            <v>0</v>
          </cell>
          <cell r="J165" t="str">
            <v>Rp</v>
          </cell>
          <cell r="K165">
            <v>0</v>
          </cell>
        </row>
        <row r="166">
          <cell r="B166">
            <v>50182</v>
          </cell>
          <cell r="C166" t="str">
            <v>PENJUALAN TUNAI  MIZONE GUAVA (MAG)</v>
          </cell>
          <cell r="D166" t="str">
            <v>Rp</v>
          </cell>
          <cell r="E166">
            <v>0</v>
          </cell>
          <cell r="F166" t="str">
            <v>Rp</v>
          </cell>
          <cell r="G166">
            <v>0</v>
          </cell>
          <cell r="H166" t="str">
            <v>Rp</v>
          </cell>
          <cell r="I166">
            <v>0</v>
          </cell>
          <cell r="J166" t="str">
            <v>Rp</v>
          </cell>
          <cell r="K166">
            <v>0</v>
          </cell>
        </row>
        <row r="167">
          <cell r="B167">
            <v>50119</v>
          </cell>
          <cell r="C167" t="str">
            <v>PENJUALAN TUNAI  MIZONE MULTI PACK</v>
          </cell>
          <cell r="D167" t="str">
            <v>Rp</v>
          </cell>
          <cell r="E167">
            <v>0</v>
          </cell>
          <cell r="F167" t="str">
            <v>Rp</v>
          </cell>
          <cell r="G167">
            <v>0</v>
          </cell>
          <cell r="H167" t="str">
            <v>Rp</v>
          </cell>
          <cell r="I167">
            <v>0</v>
          </cell>
          <cell r="J167" t="str">
            <v>Rp</v>
          </cell>
          <cell r="K167">
            <v>0</v>
          </cell>
        </row>
        <row r="168">
          <cell r="B168">
            <v>50120</v>
          </cell>
          <cell r="C168" t="str">
            <v>PENJUALAN TUNAI  MILKUAT ORANGE I (90 X 40 PC )</v>
          </cell>
          <cell r="D168" t="str">
            <v>Rp</v>
          </cell>
          <cell r="E168">
            <v>0</v>
          </cell>
          <cell r="F168" t="str">
            <v>Rp</v>
          </cell>
          <cell r="G168">
            <v>0</v>
          </cell>
          <cell r="H168" t="str">
            <v>Rp</v>
          </cell>
          <cell r="I168">
            <v>0</v>
          </cell>
          <cell r="J168" t="str">
            <v>Rp</v>
          </cell>
          <cell r="K168">
            <v>0</v>
          </cell>
        </row>
        <row r="169">
          <cell r="B169">
            <v>50121</v>
          </cell>
          <cell r="C169" t="str">
            <v>PENJUALAN TUNAI  MILKUAT ORANGE II ( ISI 60 pcs )</v>
          </cell>
          <cell r="D169" t="str">
            <v>Rp</v>
          </cell>
          <cell r="E169">
            <v>0</v>
          </cell>
          <cell r="F169" t="str">
            <v>Rp</v>
          </cell>
          <cell r="G169">
            <v>0</v>
          </cell>
          <cell r="H169" t="str">
            <v>Rp</v>
          </cell>
          <cell r="I169">
            <v>0</v>
          </cell>
          <cell r="J169" t="str">
            <v>Rp</v>
          </cell>
          <cell r="K169">
            <v>0</v>
          </cell>
        </row>
        <row r="170">
          <cell r="B170">
            <v>50122</v>
          </cell>
          <cell r="C170" t="str">
            <v>PENJUALAN TUNAI  MILKUAT ORANGE II ( 80 X 60 ml )</v>
          </cell>
          <cell r="D170" t="str">
            <v>Rp</v>
          </cell>
          <cell r="E170">
            <v>0</v>
          </cell>
          <cell r="F170" t="str">
            <v>Rp</v>
          </cell>
          <cell r="G170">
            <v>0</v>
          </cell>
          <cell r="H170" t="str">
            <v>Rp</v>
          </cell>
          <cell r="I170">
            <v>0</v>
          </cell>
          <cell r="J170" t="str">
            <v>Rp</v>
          </cell>
          <cell r="K170">
            <v>0</v>
          </cell>
        </row>
        <row r="171">
          <cell r="B171">
            <v>50123</v>
          </cell>
          <cell r="C171" t="str">
            <v>PENJUALAN TUNAI  MILKUAT FRUTY 135 ML</v>
          </cell>
          <cell r="D171" t="str">
            <v>Rp</v>
          </cell>
          <cell r="E171">
            <v>0</v>
          </cell>
          <cell r="F171" t="str">
            <v>Rp</v>
          </cell>
          <cell r="G171">
            <v>0</v>
          </cell>
          <cell r="H171" t="str">
            <v>Rp</v>
          </cell>
          <cell r="I171">
            <v>0</v>
          </cell>
          <cell r="J171" t="str">
            <v>Rp</v>
          </cell>
          <cell r="K171">
            <v>0</v>
          </cell>
        </row>
        <row r="172">
          <cell r="B172">
            <v>50124</v>
          </cell>
          <cell r="C172" t="str">
            <v>PENJUALAN TUNAI  MILKUAT FRUTY 90ML X 40PC</v>
          </cell>
          <cell r="D172" t="str">
            <v>Rp</v>
          </cell>
          <cell r="E172">
            <v>0</v>
          </cell>
          <cell r="F172" t="str">
            <v>Rp</v>
          </cell>
          <cell r="G172">
            <v>0</v>
          </cell>
          <cell r="H172" t="str">
            <v>Rp</v>
          </cell>
          <cell r="I172">
            <v>0</v>
          </cell>
          <cell r="J172" t="str">
            <v>Rp</v>
          </cell>
          <cell r="K172">
            <v>0</v>
          </cell>
        </row>
        <row r="173">
          <cell r="B173">
            <v>50125</v>
          </cell>
          <cell r="C173" t="str">
            <v>PENJUALAN TUNAI  MILKUAT FRUTY 80ML X 60PC</v>
          </cell>
          <cell r="D173" t="str">
            <v>Rp</v>
          </cell>
          <cell r="E173">
            <v>0</v>
          </cell>
          <cell r="F173" t="str">
            <v>Rp</v>
          </cell>
          <cell r="G173">
            <v>0</v>
          </cell>
          <cell r="H173" t="str">
            <v>Rp</v>
          </cell>
          <cell r="I173">
            <v>0</v>
          </cell>
          <cell r="J173" t="str">
            <v>Rp</v>
          </cell>
          <cell r="K173">
            <v>0</v>
          </cell>
        </row>
        <row r="174">
          <cell r="B174">
            <v>50126</v>
          </cell>
          <cell r="C174" t="str">
            <v>PENJUALAN TUNAI  MILKUAT FRUTY 70ML X 60PC</v>
          </cell>
          <cell r="D174" t="str">
            <v>Rp</v>
          </cell>
          <cell r="E174">
            <v>0</v>
          </cell>
          <cell r="F174" t="str">
            <v>Rp</v>
          </cell>
          <cell r="G174">
            <v>0</v>
          </cell>
          <cell r="H174" t="str">
            <v>Rp</v>
          </cell>
          <cell r="I174">
            <v>0</v>
          </cell>
          <cell r="J174" t="str">
            <v>Rp</v>
          </cell>
          <cell r="K174">
            <v>0</v>
          </cell>
        </row>
        <row r="175">
          <cell r="B175">
            <v>50127</v>
          </cell>
          <cell r="C175" t="str">
            <v>PENJUALAN TUNAI  MILKUAT STRA*BERRY 135 ml</v>
          </cell>
          <cell r="D175" t="str">
            <v>Rp</v>
          </cell>
          <cell r="E175">
            <v>0</v>
          </cell>
          <cell r="F175" t="str">
            <v>Rp</v>
          </cell>
          <cell r="G175">
            <v>0</v>
          </cell>
          <cell r="H175" t="str">
            <v>Rp</v>
          </cell>
          <cell r="I175">
            <v>0</v>
          </cell>
          <cell r="J175" t="str">
            <v>Rp</v>
          </cell>
          <cell r="K175">
            <v>0</v>
          </cell>
        </row>
        <row r="176">
          <cell r="B176">
            <v>50128</v>
          </cell>
          <cell r="C176" t="str">
            <v>PENJUALAN TUNAI  MILKUAT STRA*BERRY 90ML X 40PC</v>
          </cell>
          <cell r="D176" t="str">
            <v>Rp</v>
          </cell>
          <cell r="E176">
            <v>0</v>
          </cell>
          <cell r="F176" t="str">
            <v>Rp</v>
          </cell>
          <cell r="G176">
            <v>0</v>
          </cell>
          <cell r="H176" t="str">
            <v>Rp</v>
          </cell>
          <cell r="I176">
            <v>0</v>
          </cell>
          <cell r="J176" t="str">
            <v>Rp</v>
          </cell>
          <cell r="K176">
            <v>0</v>
          </cell>
        </row>
        <row r="177">
          <cell r="B177">
            <v>50129</v>
          </cell>
          <cell r="C177" t="str">
            <v>PENJUALAN TUNAI  MILKUAT STRA*BERRY 80ML X 60PC</v>
          </cell>
          <cell r="D177" t="str">
            <v>Rp</v>
          </cell>
          <cell r="E177">
            <v>0</v>
          </cell>
          <cell r="F177" t="str">
            <v>Rp</v>
          </cell>
          <cell r="G177">
            <v>0</v>
          </cell>
          <cell r="H177" t="str">
            <v>Rp</v>
          </cell>
          <cell r="I177">
            <v>0</v>
          </cell>
          <cell r="J177" t="str">
            <v>Rp</v>
          </cell>
          <cell r="K177">
            <v>0</v>
          </cell>
        </row>
        <row r="178">
          <cell r="B178">
            <v>50130</v>
          </cell>
          <cell r="C178" t="str">
            <v>PENJUALAN TUNAI  MILKUAT STRA*BERRY 70ML X 60PC</v>
          </cell>
          <cell r="D178" t="str">
            <v>Rp</v>
          </cell>
          <cell r="E178">
            <v>0</v>
          </cell>
          <cell r="F178" t="str">
            <v>Rp</v>
          </cell>
          <cell r="G178">
            <v>0</v>
          </cell>
          <cell r="H178" t="str">
            <v>Rp</v>
          </cell>
          <cell r="I178">
            <v>0</v>
          </cell>
          <cell r="J178" t="str">
            <v>Rp</v>
          </cell>
          <cell r="K178">
            <v>0</v>
          </cell>
        </row>
        <row r="179">
          <cell r="B179">
            <v>50131</v>
          </cell>
          <cell r="C179" t="str">
            <v>PENJUALAN TUNAI  MILKUAT MANGO I 90 ML (ISI 40 pcs)</v>
          </cell>
          <cell r="D179" t="str">
            <v>Rp</v>
          </cell>
          <cell r="E179">
            <v>0</v>
          </cell>
          <cell r="F179" t="str">
            <v>Rp</v>
          </cell>
          <cell r="G179">
            <v>0</v>
          </cell>
          <cell r="H179" t="str">
            <v>Rp</v>
          </cell>
          <cell r="I179">
            <v>0</v>
          </cell>
          <cell r="J179" t="str">
            <v>Rp</v>
          </cell>
          <cell r="K179">
            <v>0</v>
          </cell>
        </row>
        <row r="180">
          <cell r="B180">
            <v>50132</v>
          </cell>
          <cell r="C180" t="str">
            <v>PENJUALAN TUNAI  MILKUAT MANGO II (70ML X 60 pcs)</v>
          </cell>
          <cell r="D180" t="str">
            <v>Rp</v>
          </cell>
          <cell r="E180">
            <v>0</v>
          </cell>
          <cell r="F180" t="str">
            <v>Rp</v>
          </cell>
          <cell r="G180">
            <v>0</v>
          </cell>
          <cell r="H180" t="str">
            <v>Rp</v>
          </cell>
          <cell r="I180">
            <v>0</v>
          </cell>
          <cell r="J180" t="str">
            <v>Rp</v>
          </cell>
          <cell r="K180">
            <v>0</v>
          </cell>
        </row>
        <row r="181">
          <cell r="B181">
            <v>50133</v>
          </cell>
          <cell r="C181" t="str">
            <v>PENJUALAN TUNAI  MILKUAT MANGO III (80ML X 60 pcs)</v>
          </cell>
          <cell r="D181" t="str">
            <v>Rp</v>
          </cell>
          <cell r="E181">
            <v>0</v>
          </cell>
          <cell r="F181" t="str">
            <v>Rp</v>
          </cell>
          <cell r="G181">
            <v>0</v>
          </cell>
          <cell r="H181" t="str">
            <v>Rp</v>
          </cell>
          <cell r="I181">
            <v>0</v>
          </cell>
          <cell r="J181" t="str">
            <v>Rp</v>
          </cell>
          <cell r="K181">
            <v>0</v>
          </cell>
        </row>
        <row r="182">
          <cell r="B182">
            <v>50134</v>
          </cell>
          <cell r="C182" t="str">
            <v>PENJUALAN TUNAI  MILKUAT CHOCOLATE (70 X 54 ml)</v>
          </cell>
          <cell r="D182" t="str">
            <v>Rp</v>
          </cell>
          <cell r="E182">
            <v>0</v>
          </cell>
          <cell r="F182" t="str">
            <v>Rp</v>
          </cell>
          <cell r="G182">
            <v>0</v>
          </cell>
          <cell r="H182" t="str">
            <v>Rp</v>
          </cell>
          <cell r="I182">
            <v>0</v>
          </cell>
          <cell r="J182" t="str">
            <v>Rp</v>
          </cell>
          <cell r="K182">
            <v>0</v>
          </cell>
        </row>
        <row r="183">
          <cell r="B183">
            <v>50135</v>
          </cell>
          <cell r="C183" t="str">
            <v>PENJUALAN TUNAI  MILKUAT CHOCOLATE 90 ml</v>
          </cell>
          <cell r="D183" t="str">
            <v>Rp</v>
          </cell>
          <cell r="E183">
            <v>0</v>
          </cell>
          <cell r="F183" t="str">
            <v>Rp</v>
          </cell>
          <cell r="G183">
            <v>0</v>
          </cell>
          <cell r="H183" t="str">
            <v>Rp</v>
          </cell>
          <cell r="I183">
            <v>0</v>
          </cell>
          <cell r="J183" t="str">
            <v>Rp</v>
          </cell>
          <cell r="K183">
            <v>0</v>
          </cell>
        </row>
        <row r="184">
          <cell r="B184">
            <v>50136</v>
          </cell>
          <cell r="C184" t="str">
            <v>PENJUALAN TUNAI  MILKUAT CHOCOLATE BANTAL (135 ml)</v>
          </cell>
          <cell r="D184" t="str">
            <v>Rp</v>
          </cell>
          <cell r="E184">
            <v>0</v>
          </cell>
          <cell r="F184" t="str">
            <v>Rp</v>
          </cell>
          <cell r="G184">
            <v>0</v>
          </cell>
          <cell r="H184" t="str">
            <v>Rp</v>
          </cell>
          <cell r="I184">
            <v>0</v>
          </cell>
          <cell r="J184" t="str">
            <v>Rp</v>
          </cell>
          <cell r="K184">
            <v>0</v>
          </cell>
        </row>
        <row r="185">
          <cell r="B185">
            <v>50137</v>
          </cell>
          <cell r="C185" t="str">
            <v>PENJUALAN TUNAI  MILKUAT CHOCOLATE BANTAL (135 ml) NEW</v>
          </cell>
          <cell r="D185" t="str">
            <v>Rp</v>
          </cell>
          <cell r="E185">
            <v>0</v>
          </cell>
          <cell r="F185" t="str">
            <v>Rp</v>
          </cell>
          <cell r="G185">
            <v>0</v>
          </cell>
          <cell r="H185" t="str">
            <v>Rp</v>
          </cell>
          <cell r="I185">
            <v>0</v>
          </cell>
          <cell r="J185" t="str">
            <v>Rp</v>
          </cell>
          <cell r="K185">
            <v>0</v>
          </cell>
        </row>
        <row r="186">
          <cell r="B186">
            <v>50138</v>
          </cell>
          <cell r="C186" t="str">
            <v>PENJUALAN TUNAI  MILKUAT PREBIOTIK STA*-100MLX40PC</v>
          </cell>
          <cell r="D186" t="str">
            <v>Rp</v>
          </cell>
          <cell r="E186">
            <v>0</v>
          </cell>
          <cell r="F186" t="str">
            <v>Rp</v>
          </cell>
          <cell r="G186">
            <v>0</v>
          </cell>
          <cell r="H186" t="str">
            <v>Rp</v>
          </cell>
          <cell r="I186">
            <v>0</v>
          </cell>
          <cell r="J186" t="str">
            <v>Rp</v>
          </cell>
          <cell r="K186">
            <v>0</v>
          </cell>
        </row>
        <row r="187">
          <cell r="B187">
            <v>50139</v>
          </cell>
          <cell r="C187" t="str">
            <v>PENJUALAN TUNAI  MILKUAT PREBIOTIK GRAPE-100MLX40PC</v>
          </cell>
          <cell r="D187" t="str">
            <v>Rp</v>
          </cell>
          <cell r="E187">
            <v>0</v>
          </cell>
          <cell r="F187" t="str">
            <v>Rp</v>
          </cell>
          <cell r="G187">
            <v>0</v>
          </cell>
          <cell r="H187" t="str">
            <v>Rp</v>
          </cell>
          <cell r="I187">
            <v>0</v>
          </cell>
          <cell r="J187" t="str">
            <v>Rp</v>
          </cell>
          <cell r="K187">
            <v>0</v>
          </cell>
        </row>
        <row r="188">
          <cell r="B188">
            <v>50140</v>
          </cell>
          <cell r="C188" t="str">
            <v>PENJUALAN TUNAI  MILKUAT PREBIOTIK ORANGE-100MLX40PC</v>
          </cell>
          <cell r="D188" t="str">
            <v>Rp</v>
          </cell>
          <cell r="E188">
            <v>0</v>
          </cell>
          <cell r="F188" t="str">
            <v>Rp</v>
          </cell>
          <cell r="G188">
            <v>0</v>
          </cell>
          <cell r="H188" t="str">
            <v>Rp</v>
          </cell>
          <cell r="I188">
            <v>0</v>
          </cell>
          <cell r="J188" t="str">
            <v>Rp</v>
          </cell>
          <cell r="K188">
            <v>0</v>
          </cell>
        </row>
        <row r="189">
          <cell r="B189">
            <v>50141</v>
          </cell>
          <cell r="C189" t="str">
            <v>PENJUALAN TUNAI BAHAN PEMBANTU</v>
          </cell>
          <cell r="D189" t="str">
            <v>Rp</v>
          </cell>
          <cell r="E189">
            <v>0</v>
          </cell>
          <cell r="F189" t="str">
            <v>Rp</v>
          </cell>
          <cell r="G189">
            <v>0</v>
          </cell>
          <cell r="H189" t="str">
            <v>Rp</v>
          </cell>
          <cell r="I189">
            <v>0</v>
          </cell>
          <cell r="J189" t="str">
            <v>Rp</v>
          </cell>
          <cell r="K189">
            <v>0</v>
          </cell>
        </row>
        <row r="190">
          <cell r="B190">
            <v>50142</v>
          </cell>
          <cell r="C190" t="str">
            <v>PENJUALAN TUNAI AFALAN / BS</v>
          </cell>
          <cell r="D190" t="str">
            <v>Rp</v>
          </cell>
          <cell r="E190">
            <v>0</v>
          </cell>
          <cell r="F190" t="str">
            <v>Rp</v>
          </cell>
          <cell r="G190">
            <v>0</v>
          </cell>
          <cell r="H190" t="str">
            <v>Rp</v>
          </cell>
          <cell r="I190">
            <v>0</v>
          </cell>
          <cell r="J190" t="str">
            <v>Rp</v>
          </cell>
          <cell r="K190">
            <v>0</v>
          </cell>
        </row>
        <row r="191">
          <cell r="B191">
            <v>50143</v>
          </cell>
          <cell r="C191" t="str">
            <v>PENJUALAN TUNAI PROPERTY</v>
          </cell>
          <cell r="D191" t="str">
            <v>Rp</v>
          </cell>
          <cell r="E191">
            <v>0</v>
          </cell>
          <cell r="F191" t="str">
            <v>Rp</v>
          </cell>
          <cell r="G191">
            <v>0</v>
          </cell>
          <cell r="H191" t="str">
            <v>Rp</v>
          </cell>
          <cell r="I191">
            <v>0</v>
          </cell>
          <cell r="J191" t="str">
            <v>Rp</v>
          </cell>
          <cell r="K191">
            <v>0</v>
          </cell>
        </row>
        <row r="192">
          <cell r="B192">
            <v>50138</v>
          </cell>
          <cell r="C192" t="str">
            <v>PENJUALAN KREDIT AQUA A240ML</v>
          </cell>
          <cell r="D192" t="str">
            <v>Rp</v>
          </cell>
          <cell r="E192">
            <v>0</v>
          </cell>
          <cell r="F192" t="str">
            <v>Rp</v>
          </cell>
          <cell r="G192">
            <v>0</v>
          </cell>
          <cell r="H192" t="str">
            <v>Rp</v>
          </cell>
          <cell r="I192">
            <v>0</v>
          </cell>
          <cell r="J192" t="str">
            <v>Rp</v>
          </cell>
          <cell r="K192">
            <v>0</v>
          </cell>
        </row>
        <row r="193">
          <cell r="B193">
            <v>50139</v>
          </cell>
          <cell r="C193" t="str">
            <v>PENJUALAN KREDIT AQUA A330ML</v>
          </cell>
          <cell r="D193" t="str">
            <v>Rp</v>
          </cell>
          <cell r="E193">
            <v>0</v>
          </cell>
          <cell r="F193" t="str">
            <v>Rp</v>
          </cell>
          <cell r="G193">
            <v>0</v>
          </cell>
          <cell r="H193" t="str">
            <v>Rp</v>
          </cell>
          <cell r="I193">
            <v>0</v>
          </cell>
          <cell r="J193" t="str">
            <v>Rp</v>
          </cell>
          <cell r="K193">
            <v>0</v>
          </cell>
        </row>
        <row r="194">
          <cell r="B194">
            <v>50140</v>
          </cell>
          <cell r="C194" t="str">
            <v>PENJUALAN KREDIT AQUA A375ML</v>
          </cell>
          <cell r="D194" t="str">
            <v>Rp</v>
          </cell>
          <cell r="E194">
            <v>0</v>
          </cell>
          <cell r="F194" t="str">
            <v>Rp</v>
          </cell>
          <cell r="G194">
            <v>0</v>
          </cell>
          <cell r="H194" t="str">
            <v>Rp</v>
          </cell>
          <cell r="I194">
            <v>0</v>
          </cell>
          <cell r="J194" t="str">
            <v>Rp</v>
          </cell>
          <cell r="K194">
            <v>0</v>
          </cell>
        </row>
        <row r="195">
          <cell r="B195">
            <v>50141</v>
          </cell>
          <cell r="C195" t="str">
            <v>PENJUALAN KREDIT AQUA A380ML (ISI)</v>
          </cell>
          <cell r="D195" t="str">
            <v>Rp</v>
          </cell>
          <cell r="E195">
            <v>0</v>
          </cell>
          <cell r="F195" t="str">
            <v>Rp</v>
          </cell>
          <cell r="G195">
            <v>0</v>
          </cell>
          <cell r="H195" t="str">
            <v>Rp</v>
          </cell>
          <cell r="I195">
            <v>0</v>
          </cell>
          <cell r="J195" t="str">
            <v>Rp</v>
          </cell>
          <cell r="K195">
            <v>0</v>
          </cell>
        </row>
        <row r="196">
          <cell r="B196">
            <v>50142</v>
          </cell>
          <cell r="C196" t="str">
            <v>PENJUALAN KREDIT AQUA KRAT A380ML</v>
          </cell>
          <cell r="D196" t="str">
            <v>Rp</v>
          </cell>
          <cell r="E196">
            <v>0</v>
          </cell>
          <cell r="F196" t="str">
            <v>Rp</v>
          </cell>
          <cell r="G196">
            <v>0</v>
          </cell>
          <cell r="H196" t="str">
            <v>Rp</v>
          </cell>
          <cell r="I196">
            <v>0</v>
          </cell>
          <cell r="J196" t="str">
            <v>Rp</v>
          </cell>
          <cell r="K196">
            <v>0</v>
          </cell>
        </row>
        <row r="197">
          <cell r="B197">
            <v>50143</v>
          </cell>
          <cell r="C197" t="str">
            <v>PENJUALAN KREDIT AQUA BOTOL A380ML</v>
          </cell>
          <cell r="D197" t="str">
            <v>Rp</v>
          </cell>
          <cell r="E197">
            <v>0</v>
          </cell>
          <cell r="F197" t="str">
            <v>Rp</v>
          </cell>
          <cell r="G197">
            <v>0</v>
          </cell>
          <cell r="H197" t="str">
            <v>Rp</v>
          </cell>
          <cell r="I197">
            <v>0</v>
          </cell>
          <cell r="J197" t="str">
            <v>Rp</v>
          </cell>
          <cell r="K197">
            <v>0</v>
          </cell>
        </row>
        <row r="198">
          <cell r="B198">
            <v>50144</v>
          </cell>
          <cell r="C198" t="str">
            <v>PENJUALAN KREDIT AQUA A600ML</v>
          </cell>
          <cell r="D198" t="str">
            <v>Rp</v>
          </cell>
          <cell r="E198">
            <v>0</v>
          </cell>
          <cell r="F198" t="str">
            <v>Rp</v>
          </cell>
          <cell r="G198">
            <v>0</v>
          </cell>
          <cell r="H198" t="str">
            <v>Rp</v>
          </cell>
          <cell r="I198">
            <v>0</v>
          </cell>
          <cell r="J198" t="str">
            <v>Rp</v>
          </cell>
          <cell r="K198">
            <v>0</v>
          </cell>
        </row>
        <row r="199">
          <cell r="B199">
            <v>50145</v>
          </cell>
          <cell r="C199" t="str">
            <v>PENJUALAN KREDIT AQUA A1500ML</v>
          </cell>
          <cell r="D199" t="str">
            <v>Rp</v>
          </cell>
          <cell r="E199">
            <v>0</v>
          </cell>
          <cell r="F199" t="str">
            <v>Rp</v>
          </cell>
          <cell r="G199">
            <v>0</v>
          </cell>
          <cell r="H199" t="str">
            <v>Rp</v>
          </cell>
          <cell r="I199">
            <v>0</v>
          </cell>
          <cell r="J199" t="str">
            <v>Rp</v>
          </cell>
          <cell r="K199">
            <v>0</v>
          </cell>
        </row>
        <row r="200">
          <cell r="B200">
            <v>50146</v>
          </cell>
          <cell r="C200" t="str">
            <v>PENJUALAN KREDIT AQUA GALON</v>
          </cell>
          <cell r="D200" t="str">
            <v>Rp</v>
          </cell>
          <cell r="E200">
            <v>0</v>
          </cell>
          <cell r="F200" t="str">
            <v>Rp</v>
          </cell>
          <cell r="G200">
            <v>73659900</v>
          </cell>
          <cell r="H200" t="str">
            <v>Rp</v>
          </cell>
          <cell r="I200">
            <v>0</v>
          </cell>
          <cell r="J200" t="str">
            <v>Rp</v>
          </cell>
          <cell r="K200">
            <v>73659900</v>
          </cell>
        </row>
        <row r="201">
          <cell r="B201">
            <v>50147</v>
          </cell>
          <cell r="C201" t="str">
            <v>PENJUALAN KREDIT AQUA GALON KOSONG</v>
          </cell>
          <cell r="D201" t="str">
            <v>Rp</v>
          </cell>
          <cell r="E201">
            <v>0</v>
          </cell>
          <cell r="F201" t="str">
            <v>Rp</v>
          </cell>
          <cell r="G201">
            <v>95670000</v>
          </cell>
          <cell r="H201" t="str">
            <v>Rp</v>
          </cell>
          <cell r="I201">
            <v>0</v>
          </cell>
          <cell r="J201" t="str">
            <v>Rp</v>
          </cell>
          <cell r="K201">
            <v>95670000</v>
          </cell>
        </row>
        <row r="202">
          <cell r="B202">
            <v>50148</v>
          </cell>
          <cell r="C202" t="str">
            <v>PENJUALAN KREDIT VIT V240ML</v>
          </cell>
          <cell r="D202" t="str">
            <v>Rp</v>
          </cell>
          <cell r="E202">
            <v>0</v>
          </cell>
          <cell r="F202" t="str">
            <v>Rp</v>
          </cell>
          <cell r="G202">
            <v>0</v>
          </cell>
          <cell r="H202" t="str">
            <v>Rp</v>
          </cell>
          <cell r="I202">
            <v>0</v>
          </cell>
          <cell r="J202" t="str">
            <v>Rp</v>
          </cell>
          <cell r="K202">
            <v>0</v>
          </cell>
        </row>
        <row r="203">
          <cell r="B203">
            <v>50149</v>
          </cell>
          <cell r="C203" t="str">
            <v>PENJUALAN KREDIT VIT V600ML</v>
          </cell>
          <cell r="D203" t="str">
            <v>Rp</v>
          </cell>
          <cell r="E203">
            <v>0</v>
          </cell>
          <cell r="F203" t="str">
            <v>Rp</v>
          </cell>
          <cell r="G203">
            <v>0</v>
          </cell>
          <cell r="H203" t="str">
            <v>Rp</v>
          </cell>
          <cell r="I203">
            <v>0</v>
          </cell>
          <cell r="J203" t="str">
            <v>Rp</v>
          </cell>
          <cell r="K203">
            <v>0</v>
          </cell>
        </row>
        <row r="204">
          <cell r="B204">
            <v>50150</v>
          </cell>
          <cell r="C204" t="str">
            <v>PENJUALAN KREDIT VIT V1500ML</v>
          </cell>
          <cell r="D204" t="str">
            <v>Rp</v>
          </cell>
          <cell r="E204">
            <v>0</v>
          </cell>
          <cell r="F204" t="str">
            <v>Rp</v>
          </cell>
          <cell r="G204">
            <v>0</v>
          </cell>
          <cell r="H204" t="str">
            <v>Rp</v>
          </cell>
          <cell r="I204">
            <v>0</v>
          </cell>
          <cell r="J204" t="str">
            <v>Rp</v>
          </cell>
          <cell r="K204">
            <v>0</v>
          </cell>
        </row>
        <row r="205">
          <cell r="B205">
            <v>50151</v>
          </cell>
          <cell r="C205" t="str">
            <v>PENJUALAN KREDIT VIT GALON</v>
          </cell>
          <cell r="D205" t="str">
            <v>Rp</v>
          </cell>
          <cell r="E205">
            <v>0</v>
          </cell>
          <cell r="F205" t="str">
            <v>Rp</v>
          </cell>
          <cell r="G205">
            <v>118800</v>
          </cell>
          <cell r="H205" t="str">
            <v>Rp</v>
          </cell>
          <cell r="I205">
            <v>0</v>
          </cell>
          <cell r="J205" t="str">
            <v>Rp</v>
          </cell>
          <cell r="K205">
            <v>118800</v>
          </cell>
        </row>
        <row r="206">
          <cell r="B206">
            <v>50152</v>
          </cell>
          <cell r="C206" t="str">
            <v>PENJUALAN KREDIT VIT GALON KOSONG</v>
          </cell>
          <cell r="D206" t="str">
            <v>Rp</v>
          </cell>
          <cell r="E206">
            <v>0</v>
          </cell>
          <cell r="F206" t="str">
            <v>Rp</v>
          </cell>
          <cell r="G206">
            <v>0</v>
          </cell>
          <cell r="H206" t="str">
            <v>Rp</v>
          </cell>
          <cell r="I206">
            <v>0</v>
          </cell>
          <cell r="J206" t="str">
            <v>Rp</v>
          </cell>
          <cell r="K206">
            <v>0</v>
          </cell>
        </row>
        <row r="207">
          <cell r="B207">
            <v>50153</v>
          </cell>
          <cell r="C207" t="str">
            <v>PENJUALAN KREDIT  MIZONE ORANGE LIM ( MZOL )</v>
          </cell>
          <cell r="D207" t="str">
            <v>Rp</v>
          </cell>
          <cell r="E207">
            <v>0</v>
          </cell>
          <cell r="F207" t="str">
            <v>Rp</v>
          </cell>
          <cell r="G207">
            <v>0</v>
          </cell>
          <cell r="H207" t="str">
            <v>Rp</v>
          </cell>
          <cell r="I207">
            <v>0</v>
          </cell>
          <cell r="J207" t="str">
            <v>Rp</v>
          </cell>
          <cell r="K207">
            <v>0</v>
          </cell>
        </row>
        <row r="208">
          <cell r="B208">
            <v>50154</v>
          </cell>
          <cell r="C208" t="str">
            <v>PENJUALAN KREDIT  MIZONE  PASSION FRUIT ( MZPF)</v>
          </cell>
          <cell r="D208" t="str">
            <v>Rp</v>
          </cell>
          <cell r="E208">
            <v>0</v>
          </cell>
          <cell r="F208" t="str">
            <v>Rp</v>
          </cell>
          <cell r="G208">
            <v>0</v>
          </cell>
          <cell r="H208" t="str">
            <v>Rp</v>
          </cell>
          <cell r="I208">
            <v>0</v>
          </cell>
          <cell r="J208" t="str">
            <v>Rp</v>
          </cell>
          <cell r="K208">
            <v>0</v>
          </cell>
        </row>
        <row r="209">
          <cell r="B209">
            <v>50155</v>
          </cell>
          <cell r="C209" t="str">
            <v>PENJUALAN KREDIT  MIZONE LEMON LECHEE ( MZLL)</v>
          </cell>
          <cell r="D209" t="str">
            <v>Rp</v>
          </cell>
          <cell r="E209">
            <v>0</v>
          </cell>
          <cell r="F209" t="str">
            <v>Rp</v>
          </cell>
          <cell r="G209">
            <v>0</v>
          </cell>
          <cell r="H209" t="str">
            <v>Rp</v>
          </cell>
          <cell r="I209">
            <v>0</v>
          </cell>
          <cell r="J209" t="str">
            <v>Rp</v>
          </cell>
          <cell r="K209">
            <v>0</v>
          </cell>
        </row>
        <row r="210">
          <cell r="B210">
            <v>50181</v>
          </cell>
          <cell r="C210" t="str">
            <v>PENJUALAN KREDIT  MIZONE GUAVA (MAG)</v>
          </cell>
          <cell r="D210" t="str">
            <v>Rp</v>
          </cell>
          <cell r="E210">
            <v>0</v>
          </cell>
          <cell r="F210" t="str">
            <v>Rp</v>
          </cell>
          <cell r="G210">
            <v>0</v>
          </cell>
          <cell r="H210" t="str">
            <v>Rp</v>
          </cell>
          <cell r="I210">
            <v>0</v>
          </cell>
          <cell r="J210" t="str">
            <v>Rp</v>
          </cell>
          <cell r="K210">
            <v>0</v>
          </cell>
        </row>
        <row r="211">
          <cell r="B211">
            <v>50156</v>
          </cell>
          <cell r="C211" t="str">
            <v>PENJUALAN KREDIT  MIZONE MULTI PACK</v>
          </cell>
          <cell r="D211" t="str">
            <v>Rp</v>
          </cell>
          <cell r="E211">
            <v>0</v>
          </cell>
          <cell r="F211" t="str">
            <v>Rp</v>
          </cell>
          <cell r="G211">
            <v>0</v>
          </cell>
          <cell r="H211" t="str">
            <v>Rp</v>
          </cell>
          <cell r="I211">
            <v>0</v>
          </cell>
          <cell r="J211" t="str">
            <v>Rp</v>
          </cell>
          <cell r="K211">
            <v>0</v>
          </cell>
        </row>
        <row r="212">
          <cell r="B212">
            <v>50157</v>
          </cell>
          <cell r="C212" t="str">
            <v>PENJUALAN KREDIT  MILKUAT ORANGE I (90 X 40 PC )</v>
          </cell>
          <cell r="D212" t="str">
            <v>Rp</v>
          </cell>
          <cell r="E212">
            <v>0</v>
          </cell>
          <cell r="F212" t="str">
            <v>Rp</v>
          </cell>
          <cell r="G212">
            <v>0</v>
          </cell>
          <cell r="H212" t="str">
            <v>Rp</v>
          </cell>
          <cell r="I212">
            <v>0</v>
          </cell>
          <cell r="J212" t="str">
            <v>Rp</v>
          </cell>
          <cell r="K212">
            <v>0</v>
          </cell>
        </row>
        <row r="213">
          <cell r="B213">
            <v>50158</v>
          </cell>
          <cell r="C213" t="str">
            <v>PENJUALAN KREDIT  MILKUAT ORANGE II ( ISI 60 pcs )</v>
          </cell>
          <cell r="D213" t="str">
            <v>Rp</v>
          </cell>
          <cell r="E213">
            <v>0</v>
          </cell>
          <cell r="F213" t="str">
            <v>Rp</v>
          </cell>
          <cell r="G213">
            <v>0</v>
          </cell>
          <cell r="H213" t="str">
            <v>Rp</v>
          </cell>
          <cell r="I213">
            <v>0</v>
          </cell>
          <cell r="J213" t="str">
            <v>Rp</v>
          </cell>
          <cell r="K213">
            <v>0</v>
          </cell>
        </row>
        <row r="214">
          <cell r="B214">
            <v>50159</v>
          </cell>
          <cell r="C214" t="str">
            <v>PENJUALAN KREDIT  MILKUAT ORANGE II ( 80 X 60 ml )</v>
          </cell>
          <cell r="D214" t="str">
            <v>Rp</v>
          </cell>
          <cell r="E214">
            <v>0</v>
          </cell>
          <cell r="F214" t="str">
            <v>Rp</v>
          </cell>
          <cell r="G214">
            <v>0</v>
          </cell>
          <cell r="H214" t="str">
            <v>Rp</v>
          </cell>
          <cell r="I214">
            <v>0</v>
          </cell>
          <cell r="J214" t="str">
            <v>Rp</v>
          </cell>
          <cell r="K214">
            <v>0</v>
          </cell>
        </row>
        <row r="215">
          <cell r="B215">
            <v>50160</v>
          </cell>
          <cell r="C215" t="str">
            <v>PENJUALAN KREDIT  MILKUAT FRUTY 135 ML</v>
          </cell>
          <cell r="D215" t="str">
            <v>Rp</v>
          </cell>
          <cell r="E215">
            <v>0</v>
          </cell>
          <cell r="F215" t="str">
            <v>Rp</v>
          </cell>
          <cell r="G215">
            <v>0</v>
          </cell>
          <cell r="H215" t="str">
            <v>Rp</v>
          </cell>
          <cell r="I215">
            <v>0</v>
          </cell>
          <cell r="J215" t="str">
            <v>Rp</v>
          </cell>
          <cell r="K215">
            <v>0</v>
          </cell>
        </row>
        <row r="216">
          <cell r="B216">
            <v>50161</v>
          </cell>
          <cell r="C216" t="str">
            <v>PENJUALAN KREDIT  MILKUAT FRUTY 90ML X 40PC</v>
          </cell>
          <cell r="D216" t="str">
            <v>Rp</v>
          </cell>
          <cell r="E216">
            <v>0</v>
          </cell>
          <cell r="F216" t="str">
            <v>Rp</v>
          </cell>
          <cell r="G216">
            <v>0</v>
          </cell>
          <cell r="H216" t="str">
            <v>Rp</v>
          </cell>
          <cell r="I216">
            <v>0</v>
          </cell>
          <cell r="J216" t="str">
            <v>Rp</v>
          </cell>
          <cell r="K216">
            <v>0</v>
          </cell>
        </row>
        <row r="217">
          <cell r="B217">
            <v>50162</v>
          </cell>
          <cell r="C217" t="str">
            <v>PENJUALAN KREDIT  MILKUAT FRUTY 80ML X 60PC</v>
          </cell>
          <cell r="D217" t="str">
            <v>Rp</v>
          </cell>
          <cell r="E217">
            <v>0</v>
          </cell>
          <cell r="F217" t="str">
            <v>Rp</v>
          </cell>
          <cell r="G217">
            <v>0</v>
          </cell>
          <cell r="H217" t="str">
            <v>Rp</v>
          </cell>
          <cell r="I217">
            <v>0</v>
          </cell>
          <cell r="J217" t="str">
            <v>Rp</v>
          </cell>
          <cell r="K217">
            <v>0</v>
          </cell>
        </row>
        <row r="218">
          <cell r="B218">
            <v>50163</v>
          </cell>
          <cell r="C218" t="str">
            <v>PENJUALAN KREDIT  MILKUAT FRUTY 70ML X 60PC</v>
          </cell>
          <cell r="D218" t="str">
            <v>Rp</v>
          </cell>
          <cell r="E218">
            <v>0</v>
          </cell>
          <cell r="F218" t="str">
            <v>Rp</v>
          </cell>
          <cell r="G218">
            <v>0</v>
          </cell>
          <cell r="H218" t="str">
            <v>Rp</v>
          </cell>
          <cell r="I218">
            <v>0</v>
          </cell>
          <cell r="J218" t="str">
            <v>Rp</v>
          </cell>
          <cell r="K218">
            <v>0</v>
          </cell>
        </row>
        <row r="219">
          <cell r="B219">
            <v>50164</v>
          </cell>
          <cell r="C219" t="str">
            <v>PENJUALAN KREDIT  MILKUAT STRA*BERRY 135 ml</v>
          </cell>
          <cell r="D219" t="str">
            <v>Rp</v>
          </cell>
          <cell r="E219">
            <v>0</v>
          </cell>
          <cell r="F219" t="str">
            <v>Rp</v>
          </cell>
          <cell r="G219">
            <v>0</v>
          </cell>
          <cell r="H219" t="str">
            <v>Rp</v>
          </cell>
          <cell r="I219">
            <v>0</v>
          </cell>
          <cell r="J219" t="str">
            <v>Rp</v>
          </cell>
          <cell r="K219">
            <v>0</v>
          </cell>
        </row>
        <row r="220">
          <cell r="B220">
            <v>50165</v>
          </cell>
          <cell r="C220" t="str">
            <v>PENJUALAN KREDIT  MILKUAT STRA*BERRY 90ML X 40PC</v>
          </cell>
          <cell r="D220" t="str">
            <v>Rp</v>
          </cell>
          <cell r="E220">
            <v>0</v>
          </cell>
          <cell r="F220" t="str">
            <v>Rp</v>
          </cell>
          <cell r="G220">
            <v>0</v>
          </cell>
          <cell r="H220" t="str">
            <v>Rp</v>
          </cell>
          <cell r="I220">
            <v>0</v>
          </cell>
          <cell r="J220" t="str">
            <v>Rp</v>
          </cell>
          <cell r="K220">
            <v>0</v>
          </cell>
        </row>
        <row r="221">
          <cell r="B221">
            <v>50166</v>
          </cell>
          <cell r="C221" t="str">
            <v>PENJUALAN KREDIT  MILKUAT STRA*BERRY 80ML X 60PC</v>
          </cell>
          <cell r="D221" t="str">
            <v>Rp</v>
          </cell>
          <cell r="E221">
            <v>0</v>
          </cell>
          <cell r="F221" t="str">
            <v>Rp</v>
          </cell>
          <cell r="G221">
            <v>0</v>
          </cell>
          <cell r="H221" t="str">
            <v>Rp</v>
          </cell>
          <cell r="I221">
            <v>0</v>
          </cell>
          <cell r="J221" t="str">
            <v>Rp</v>
          </cell>
          <cell r="K221">
            <v>0</v>
          </cell>
        </row>
        <row r="222">
          <cell r="B222">
            <v>50167</v>
          </cell>
          <cell r="C222" t="str">
            <v>PENJUALAN KREDIT  MILKUAT STRA*BERRY 70ML X 60PC</v>
          </cell>
          <cell r="D222" t="str">
            <v>Rp</v>
          </cell>
          <cell r="E222">
            <v>0</v>
          </cell>
          <cell r="F222" t="str">
            <v>Rp</v>
          </cell>
          <cell r="G222">
            <v>0</v>
          </cell>
          <cell r="H222" t="str">
            <v>Rp</v>
          </cell>
          <cell r="I222">
            <v>0</v>
          </cell>
          <cell r="J222" t="str">
            <v>Rp</v>
          </cell>
          <cell r="K222">
            <v>0</v>
          </cell>
        </row>
        <row r="223">
          <cell r="B223">
            <v>50168</v>
          </cell>
          <cell r="C223" t="str">
            <v>PENJUALAN KREDIT  MILKUAT MANGO I 90 ML (ISI 40 pcs)</v>
          </cell>
          <cell r="D223" t="str">
            <v>Rp</v>
          </cell>
          <cell r="E223">
            <v>0</v>
          </cell>
          <cell r="F223" t="str">
            <v>Rp</v>
          </cell>
          <cell r="G223">
            <v>0</v>
          </cell>
          <cell r="H223" t="str">
            <v>Rp</v>
          </cell>
          <cell r="I223">
            <v>0</v>
          </cell>
          <cell r="J223" t="str">
            <v>Rp</v>
          </cell>
          <cell r="K223">
            <v>0</v>
          </cell>
        </row>
        <row r="224">
          <cell r="B224">
            <v>50169</v>
          </cell>
          <cell r="C224" t="str">
            <v>PENJUALAN KREDIT  MILKUAT MANGO II (70ML X 60 pcs)</v>
          </cell>
          <cell r="D224" t="str">
            <v>Rp</v>
          </cell>
          <cell r="E224">
            <v>0</v>
          </cell>
          <cell r="F224" t="str">
            <v>Rp</v>
          </cell>
          <cell r="G224">
            <v>0</v>
          </cell>
          <cell r="H224" t="str">
            <v>Rp</v>
          </cell>
          <cell r="I224">
            <v>0</v>
          </cell>
          <cell r="J224" t="str">
            <v>Rp</v>
          </cell>
          <cell r="K224">
            <v>0</v>
          </cell>
        </row>
        <row r="225">
          <cell r="B225">
            <v>50170</v>
          </cell>
          <cell r="C225" t="str">
            <v>PENJUALAN KREDIT  MILKUAT MANGO III (80ML X 60 pcs)</v>
          </cell>
          <cell r="D225" t="str">
            <v>Rp</v>
          </cell>
          <cell r="E225">
            <v>0</v>
          </cell>
          <cell r="F225" t="str">
            <v>Rp</v>
          </cell>
          <cell r="G225">
            <v>0</v>
          </cell>
          <cell r="H225" t="str">
            <v>Rp</v>
          </cell>
          <cell r="I225">
            <v>0</v>
          </cell>
          <cell r="J225" t="str">
            <v>Rp</v>
          </cell>
          <cell r="K225">
            <v>0</v>
          </cell>
        </row>
        <row r="226">
          <cell r="B226">
            <v>50171</v>
          </cell>
          <cell r="C226" t="str">
            <v>PENJUALAN KREDIT  MILKUAT CHOCOLATE (70 X 54 ml)</v>
          </cell>
          <cell r="D226" t="str">
            <v>Rp</v>
          </cell>
          <cell r="E226">
            <v>0</v>
          </cell>
          <cell r="F226" t="str">
            <v>Rp</v>
          </cell>
          <cell r="G226">
            <v>0</v>
          </cell>
          <cell r="H226" t="str">
            <v>Rp</v>
          </cell>
          <cell r="I226">
            <v>0</v>
          </cell>
          <cell r="J226" t="str">
            <v>Rp</v>
          </cell>
          <cell r="K226">
            <v>0</v>
          </cell>
        </row>
        <row r="227">
          <cell r="B227">
            <v>50172</v>
          </cell>
          <cell r="C227" t="str">
            <v>PENJUALAN KREDIT  MILKUAT CHOCOLATE 90 ml</v>
          </cell>
          <cell r="D227" t="str">
            <v>Rp</v>
          </cell>
          <cell r="E227">
            <v>0</v>
          </cell>
          <cell r="F227" t="str">
            <v>Rp</v>
          </cell>
          <cell r="G227">
            <v>0</v>
          </cell>
          <cell r="H227" t="str">
            <v>Rp</v>
          </cell>
          <cell r="I227">
            <v>0</v>
          </cell>
          <cell r="J227" t="str">
            <v>Rp</v>
          </cell>
          <cell r="K227">
            <v>0</v>
          </cell>
        </row>
        <row r="228">
          <cell r="B228">
            <v>50173</v>
          </cell>
          <cell r="C228" t="str">
            <v>PENJUALAN KREDIT  MILKUAT CHOCOLATE BANTAL (135 ml)</v>
          </cell>
          <cell r="D228" t="str">
            <v>Rp</v>
          </cell>
          <cell r="E228">
            <v>0</v>
          </cell>
          <cell r="F228" t="str">
            <v>Rp</v>
          </cell>
          <cell r="G228">
            <v>0</v>
          </cell>
          <cell r="H228" t="str">
            <v>Rp</v>
          </cell>
          <cell r="I228">
            <v>0</v>
          </cell>
          <cell r="J228" t="str">
            <v>Rp</v>
          </cell>
          <cell r="K228">
            <v>0</v>
          </cell>
        </row>
        <row r="229">
          <cell r="B229">
            <v>50174</v>
          </cell>
          <cell r="C229" t="str">
            <v>PENJUALAN KREDIT  MILKUAT CHOCOLATE BANTAL (135 ml) NEW</v>
          </cell>
          <cell r="D229" t="str">
            <v>Rp</v>
          </cell>
          <cell r="E229">
            <v>0</v>
          </cell>
          <cell r="F229" t="str">
            <v>Rp</v>
          </cell>
          <cell r="G229">
            <v>0</v>
          </cell>
          <cell r="H229" t="str">
            <v>Rp</v>
          </cell>
          <cell r="I229">
            <v>0</v>
          </cell>
          <cell r="J229" t="str">
            <v>Rp</v>
          </cell>
          <cell r="K229">
            <v>0</v>
          </cell>
        </row>
        <row r="230">
          <cell r="B230">
            <v>50175</v>
          </cell>
          <cell r="C230" t="str">
            <v>PENJUALAN KREDIT  MILKUAT PREBIOTIK STA*-100MLX40PC</v>
          </cell>
          <cell r="D230" t="str">
            <v>Rp</v>
          </cell>
          <cell r="E230">
            <v>0</v>
          </cell>
          <cell r="F230" t="str">
            <v>Rp</v>
          </cell>
          <cell r="G230">
            <v>0</v>
          </cell>
          <cell r="H230" t="str">
            <v>Rp</v>
          </cell>
          <cell r="I230">
            <v>0</v>
          </cell>
          <cell r="J230" t="str">
            <v>Rp</v>
          </cell>
          <cell r="K230">
            <v>0</v>
          </cell>
        </row>
        <row r="231">
          <cell r="B231">
            <v>50176</v>
          </cell>
          <cell r="C231" t="str">
            <v>PENJUALAN KREDIT  MILKUAT PREBIOTIK GRAPE-100MLX40PC</v>
          </cell>
          <cell r="D231" t="str">
            <v>Rp</v>
          </cell>
          <cell r="E231">
            <v>0</v>
          </cell>
          <cell r="F231" t="str">
            <v>Rp</v>
          </cell>
          <cell r="G231">
            <v>0</v>
          </cell>
          <cell r="H231" t="str">
            <v>Rp</v>
          </cell>
          <cell r="I231">
            <v>0</v>
          </cell>
          <cell r="J231" t="str">
            <v>Rp</v>
          </cell>
          <cell r="K231">
            <v>0</v>
          </cell>
        </row>
        <row r="232">
          <cell r="B232">
            <v>50177</v>
          </cell>
          <cell r="C232" t="str">
            <v>PENJUALAN KREDIT  MILKUAT PREBIOTIK ORANGE-100MLX40PC</v>
          </cell>
          <cell r="D232" t="str">
            <v>Rp</v>
          </cell>
          <cell r="E232">
            <v>0</v>
          </cell>
          <cell r="F232" t="str">
            <v>Rp</v>
          </cell>
          <cell r="G232">
            <v>0</v>
          </cell>
          <cell r="H232" t="str">
            <v>Rp</v>
          </cell>
          <cell r="I232">
            <v>0</v>
          </cell>
          <cell r="J232" t="str">
            <v>Rp</v>
          </cell>
          <cell r="K232">
            <v>0</v>
          </cell>
        </row>
        <row r="233">
          <cell r="B233">
            <v>50178</v>
          </cell>
          <cell r="C233" t="str">
            <v>PENJUALAN KREDIT BAHAN PEMBANTU</v>
          </cell>
          <cell r="D233" t="str">
            <v>Rp</v>
          </cell>
          <cell r="E233">
            <v>0</v>
          </cell>
          <cell r="F233" t="str">
            <v>Rp</v>
          </cell>
          <cell r="G233">
            <v>0</v>
          </cell>
          <cell r="H233" t="str">
            <v>Rp</v>
          </cell>
          <cell r="I233">
            <v>0</v>
          </cell>
          <cell r="J233" t="str">
            <v>Rp</v>
          </cell>
          <cell r="K233">
            <v>0</v>
          </cell>
        </row>
        <row r="234">
          <cell r="B234">
            <v>50179</v>
          </cell>
          <cell r="C234" t="str">
            <v>PENJUALAN KREDIT AFALAN / BS</v>
          </cell>
          <cell r="D234" t="str">
            <v>Rp</v>
          </cell>
          <cell r="E234">
            <v>0</v>
          </cell>
          <cell r="F234" t="str">
            <v>Rp</v>
          </cell>
          <cell r="G234">
            <v>0</v>
          </cell>
          <cell r="H234" t="str">
            <v>Rp</v>
          </cell>
          <cell r="I234">
            <v>0</v>
          </cell>
          <cell r="J234" t="str">
            <v>Rp</v>
          </cell>
          <cell r="K234">
            <v>0</v>
          </cell>
        </row>
        <row r="235">
          <cell r="B235">
            <v>50180</v>
          </cell>
          <cell r="C235" t="str">
            <v>PENJUALAN KREDIT PROPERTY</v>
          </cell>
          <cell r="D235" t="str">
            <v>Rp</v>
          </cell>
          <cell r="E235">
            <v>0</v>
          </cell>
          <cell r="F235" t="str">
            <v>Rp</v>
          </cell>
          <cell r="G235">
            <v>0</v>
          </cell>
          <cell r="H235" t="str">
            <v>Rp</v>
          </cell>
          <cell r="I235">
            <v>0</v>
          </cell>
          <cell r="J235" t="str">
            <v>Rp</v>
          </cell>
          <cell r="K235">
            <v>0</v>
          </cell>
        </row>
        <row r="236">
          <cell r="B236">
            <v>51101</v>
          </cell>
          <cell r="C236" t="str">
            <v>DISCOUNTPENJUALAN TUNAI AQUA A240ML</v>
          </cell>
          <cell r="D236" t="str">
            <v>Rp</v>
          </cell>
          <cell r="E236">
            <v>0</v>
          </cell>
          <cell r="F236" t="str">
            <v>Rp</v>
          </cell>
          <cell r="G236">
            <v>0</v>
          </cell>
          <cell r="H236" t="str">
            <v>Rp</v>
          </cell>
          <cell r="I236">
            <v>0</v>
          </cell>
          <cell r="J236" t="str">
            <v>Rp</v>
          </cell>
          <cell r="K236">
            <v>0</v>
          </cell>
        </row>
        <row r="237">
          <cell r="B237">
            <v>51102</v>
          </cell>
          <cell r="C237" t="str">
            <v>DISCOUNTPENJUALAN TUNAI AQUA A330ML</v>
          </cell>
          <cell r="D237" t="str">
            <v>Rp</v>
          </cell>
          <cell r="E237">
            <v>0</v>
          </cell>
          <cell r="F237" t="str">
            <v>Rp</v>
          </cell>
          <cell r="G237">
            <v>0</v>
          </cell>
          <cell r="H237" t="str">
            <v>Rp</v>
          </cell>
          <cell r="I237">
            <v>0</v>
          </cell>
          <cell r="J237" t="str">
            <v>Rp</v>
          </cell>
          <cell r="K237">
            <v>0</v>
          </cell>
        </row>
        <row r="238">
          <cell r="B238">
            <v>51103</v>
          </cell>
          <cell r="C238" t="str">
            <v>DISCOUNTPENJUALAN TUNAI AQUA A375ML</v>
          </cell>
          <cell r="D238" t="str">
            <v>Rp</v>
          </cell>
          <cell r="E238">
            <v>0</v>
          </cell>
          <cell r="F238" t="str">
            <v>Rp</v>
          </cell>
          <cell r="G238">
            <v>0</v>
          </cell>
          <cell r="H238" t="str">
            <v>Rp</v>
          </cell>
          <cell r="I238">
            <v>0</v>
          </cell>
          <cell r="J238" t="str">
            <v>Rp</v>
          </cell>
          <cell r="K238">
            <v>0</v>
          </cell>
        </row>
        <row r="239">
          <cell r="B239">
            <v>51104</v>
          </cell>
          <cell r="C239" t="str">
            <v>DISCOUNTPENJUALAN TUNAI AQUA A380ML (ISI)</v>
          </cell>
          <cell r="D239" t="str">
            <v>Rp</v>
          </cell>
          <cell r="E239">
            <v>0</v>
          </cell>
          <cell r="F239" t="str">
            <v>Rp</v>
          </cell>
          <cell r="G239">
            <v>0</v>
          </cell>
          <cell r="H239" t="str">
            <v>Rp</v>
          </cell>
          <cell r="I239">
            <v>0</v>
          </cell>
          <cell r="J239" t="str">
            <v>Rp</v>
          </cell>
          <cell r="K239">
            <v>0</v>
          </cell>
        </row>
        <row r="240">
          <cell r="B240">
            <v>51105</v>
          </cell>
          <cell r="C240" t="str">
            <v>DISCOUNTPENJUALAN TUNAI AQUA KRAT A380ML</v>
          </cell>
          <cell r="D240" t="str">
            <v>Rp</v>
          </cell>
          <cell r="E240">
            <v>0</v>
          </cell>
          <cell r="F240" t="str">
            <v>Rp</v>
          </cell>
          <cell r="G240">
            <v>0</v>
          </cell>
          <cell r="H240" t="str">
            <v>Rp</v>
          </cell>
          <cell r="I240">
            <v>0</v>
          </cell>
          <cell r="J240" t="str">
            <v>Rp</v>
          </cell>
          <cell r="K240">
            <v>0</v>
          </cell>
        </row>
        <row r="241">
          <cell r="B241">
            <v>51106</v>
          </cell>
          <cell r="C241" t="str">
            <v>DISCOUNTPENJUALAN TUNAI AQUA BOTOL A380ML</v>
          </cell>
          <cell r="D241" t="str">
            <v>Rp</v>
          </cell>
          <cell r="E241">
            <v>0</v>
          </cell>
          <cell r="F241" t="str">
            <v>Rp</v>
          </cell>
          <cell r="G241">
            <v>0</v>
          </cell>
          <cell r="H241" t="str">
            <v>Rp</v>
          </cell>
          <cell r="I241">
            <v>0</v>
          </cell>
          <cell r="J241" t="str">
            <v>Rp</v>
          </cell>
          <cell r="K241">
            <v>0</v>
          </cell>
        </row>
        <row r="242">
          <cell r="B242">
            <v>51107</v>
          </cell>
          <cell r="C242" t="str">
            <v>DISCOUNTPENJUALAN TUNAI AQUA A600ML</v>
          </cell>
          <cell r="D242" t="str">
            <v>Rp</v>
          </cell>
          <cell r="E242">
            <v>0</v>
          </cell>
          <cell r="F242" t="str">
            <v>Rp</v>
          </cell>
          <cell r="G242">
            <v>0</v>
          </cell>
          <cell r="H242" t="str">
            <v>Rp</v>
          </cell>
          <cell r="I242">
            <v>0</v>
          </cell>
          <cell r="J242" t="str">
            <v>Rp</v>
          </cell>
          <cell r="K242">
            <v>0</v>
          </cell>
        </row>
        <row r="243">
          <cell r="B243">
            <v>51108</v>
          </cell>
          <cell r="C243" t="str">
            <v>DISCOUNTPENJUALAN TUNAI AQUA A1500ML</v>
          </cell>
          <cell r="D243" t="str">
            <v>Rp</v>
          </cell>
          <cell r="E243">
            <v>0</v>
          </cell>
          <cell r="F243" t="str">
            <v>Rp</v>
          </cell>
          <cell r="G243">
            <v>0</v>
          </cell>
          <cell r="H243" t="str">
            <v>Rp</v>
          </cell>
          <cell r="I243">
            <v>0</v>
          </cell>
          <cell r="J243" t="str">
            <v>Rp</v>
          </cell>
          <cell r="K243">
            <v>0</v>
          </cell>
        </row>
        <row r="244">
          <cell r="B244">
            <v>51109</v>
          </cell>
          <cell r="C244" t="str">
            <v>DISCOUNTPENJUALAN TUNAI AQUA GALON</v>
          </cell>
          <cell r="D244" t="str">
            <v>Rp</v>
          </cell>
          <cell r="E244">
            <v>0</v>
          </cell>
          <cell r="F244" t="str">
            <v>Rp</v>
          </cell>
          <cell r="G244">
            <v>0</v>
          </cell>
          <cell r="H244" t="str">
            <v>Rp</v>
          </cell>
          <cell r="I244">
            <v>0</v>
          </cell>
          <cell r="J244" t="str">
            <v>Rp</v>
          </cell>
          <cell r="K244">
            <v>0</v>
          </cell>
        </row>
        <row r="245">
          <cell r="B245">
            <v>51110</v>
          </cell>
          <cell r="C245" t="str">
            <v>DISCOUNTPENJUALAN TUNAI AQUA GALON KOSONG</v>
          </cell>
          <cell r="D245" t="str">
            <v>Rp</v>
          </cell>
          <cell r="E245">
            <v>0</v>
          </cell>
          <cell r="F245" t="str">
            <v>Rp</v>
          </cell>
          <cell r="G245">
            <v>0</v>
          </cell>
          <cell r="H245" t="str">
            <v>Rp</v>
          </cell>
          <cell r="I245">
            <v>0</v>
          </cell>
          <cell r="J245" t="str">
            <v>Rp</v>
          </cell>
          <cell r="K245">
            <v>0</v>
          </cell>
        </row>
        <row r="246">
          <cell r="B246">
            <v>51111</v>
          </cell>
          <cell r="C246" t="str">
            <v>DISCOUNTPENJUALAN TUNAI VIT V240ML</v>
          </cell>
          <cell r="D246" t="str">
            <v>Rp</v>
          </cell>
          <cell r="E246">
            <v>0</v>
          </cell>
          <cell r="F246" t="str">
            <v>Rp</v>
          </cell>
          <cell r="G246">
            <v>0</v>
          </cell>
          <cell r="H246" t="str">
            <v>Rp</v>
          </cell>
          <cell r="I246">
            <v>0</v>
          </cell>
          <cell r="J246" t="str">
            <v>Rp</v>
          </cell>
          <cell r="K246">
            <v>0</v>
          </cell>
        </row>
        <row r="247">
          <cell r="B247">
            <v>51112</v>
          </cell>
          <cell r="C247" t="str">
            <v>DISCOUNTPENJUALAN TUNAI VIT V600ML</v>
          </cell>
          <cell r="D247" t="str">
            <v>Rp</v>
          </cell>
          <cell r="E247">
            <v>0</v>
          </cell>
          <cell r="F247" t="str">
            <v>Rp</v>
          </cell>
          <cell r="G247">
            <v>0</v>
          </cell>
          <cell r="H247" t="str">
            <v>Rp</v>
          </cell>
          <cell r="I247">
            <v>0</v>
          </cell>
          <cell r="J247" t="str">
            <v>Rp</v>
          </cell>
          <cell r="K247">
            <v>0</v>
          </cell>
        </row>
        <row r="248">
          <cell r="B248">
            <v>51113</v>
          </cell>
          <cell r="C248" t="str">
            <v>DISCOUNTPENJUALAN TUNAI VIT V1500ML</v>
          </cell>
          <cell r="D248" t="str">
            <v>Rp</v>
          </cell>
          <cell r="E248">
            <v>0</v>
          </cell>
          <cell r="F248" t="str">
            <v>Rp</v>
          </cell>
          <cell r="G248">
            <v>0</v>
          </cell>
          <cell r="H248" t="str">
            <v>Rp</v>
          </cell>
          <cell r="I248">
            <v>0</v>
          </cell>
          <cell r="J248" t="str">
            <v>Rp</v>
          </cell>
          <cell r="K248">
            <v>0</v>
          </cell>
        </row>
        <row r="249">
          <cell r="B249">
            <v>51114</v>
          </cell>
          <cell r="C249" t="str">
            <v>DISCOUNTPENJUALAN TUNAI VIT GALON</v>
          </cell>
          <cell r="D249" t="str">
            <v>Rp</v>
          </cell>
          <cell r="E249">
            <v>0</v>
          </cell>
          <cell r="F249" t="str">
            <v>Rp</v>
          </cell>
          <cell r="G249">
            <v>0</v>
          </cell>
          <cell r="H249" t="str">
            <v>Rp</v>
          </cell>
          <cell r="I249">
            <v>0</v>
          </cell>
          <cell r="J249" t="str">
            <v>Rp</v>
          </cell>
          <cell r="K249">
            <v>0</v>
          </cell>
        </row>
        <row r="250">
          <cell r="B250">
            <v>51115</v>
          </cell>
          <cell r="C250" t="str">
            <v>DISCOUNTPENJUALAN TUNAI VIT GALON KOSONG</v>
          </cell>
          <cell r="D250" t="str">
            <v>Rp</v>
          </cell>
          <cell r="E250">
            <v>0</v>
          </cell>
          <cell r="F250" t="str">
            <v>Rp</v>
          </cell>
          <cell r="G250">
            <v>0</v>
          </cell>
          <cell r="H250" t="str">
            <v>Rp</v>
          </cell>
          <cell r="I250">
            <v>0</v>
          </cell>
          <cell r="J250" t="str">
            <v>Rp</v>
          </cell>
          <cell r="K250">
            <v>0</v>
          </cell>
        </row>
        <row r="251">
          <cell r="B251">
            <v>51116</v>
          </cell>
          <cell r="C251" t="str">
            <v>DISCOUNTPENJUALAN TUNAI MIZONE ORANGE LIM ( MZOL )</v>
          </cell>
          <cell r="D251" t="str">
            <v>Rp</v>
          </cell>
          <cell r="E251">
            <v>0</v>
          </cell>
          <cell r="F251" t="str">
            <v>Rp</v>
          </cell>
          <cell r="G251">
            <v>0</v>
          </cell>
          <cell r="H251" t="str">
            <v>Rp</v>
          </cell>
          <cell r="I251">
            <v>0</v>
          </cell>
          <cell r="J251" t="str">
            <v>Rp</v>
          </cell>
          <cell r="K251">
            <v>0</v>
          </cell>
        </row>
        <row r="252">
          <cell r="B252">
            <v>51117</v>
          </cell>
          <cell r="C252" t="str">
            <v>DISCOUNTPENJUALAN TUNAI MIZONE  PASSION FRUIT ( MZPF)</v>
          </cell>
          <cell r="D252" t="str">
            <v>Rp</v>
          </cell>
          <cell r="E252">
            <v>0</v>
          </cell>
          <cell r="F252" t="str">
            <v>Rp</v>
          </cell>
          <cell r="G252">
            <v>0</v>
          </cell>
          <cell r="H252" t="str">
            <v>Rp</v>
          </cell>
          <cell r="I252">
            <v>0</v>
          </cell>
          <cell r="J252" t="str">
            <v>Rp</v>
          </cell>
          <cell r="K252">
            <v>0</v>
          </cell>
        </row>
        <row r="253">
          <cell r="B253">
            <v>51118</v>
          </cell>
          <cell r="C253" t="str">
            <v>DISCOUNTPENJUALAN TUNAI MIZONE LEMON LECHEE ( MZLL)</v>
          </cell>
          <cell r="D253" t="str">
            <v>Rp</v>
          </cell>
          <cell r="E253">
            <v>0</v>
          </cell>
          <cell r="F253" t="str">
            <v>Rp</v>
          </cell>
          <cell r="G253">
            <v>0</v>
          </cell>
          <cell r="H253" t="str">
            <v>Rp</v>
          </cell>
          <cell r="I253">
            <v>0</v>
          </cell>
          <cell r="J253" t="str">
            <v>Rp</v>
          </cell>
          <cell r="K253">
            <v>0</v>
          </cell>
        </row>
        <row r="254">
          <cell r="B254">
            <v>51119</v>
          </cell>
          <cell r="C254" t="str">
            <v>DISCOUNTPENJUALAN TUNAI MIZONE MULTI PACK</v>
          </cell>
          <cell r="D254" t="str">
            <v>Rp</v>
          </cell>
          <cell r="E254">
            <v>0</v>
          </cell>
          <cell r="F254" t="str">
            <v>Rp</v>
          </cell>
          <cell r="G254">
            <v>0</v>
          </cell>
          <cell r="H254" t="str">
            <v>Rp</v>
          </cell>
          <cell r="I254">
            <v>0</v>
          </cell>
          <cell r="J254" t="str">
            <v>Rp</v>
          </cell>
          <cell r="K254">
            <v>0</v>
          </cell>
        </row>
        <row r="255">
          <cell r="B255">
            <v>51120</v>
          </cell>
          <cell r="C255" t="str">
            <v>DISCOUNTPENJUALAN TUNAI MILKUAT ORANGE I (70 X 60 ml )</v>
          </cell>
          <cell r="D255" t="str">
            <v>Rp</v>
          </cell>
          <cell r="E255">
            <v>0</v>
          </cell>
          <cell r="F255" t="str">
            <v>Rp</v>
          </cell>
          <cell r="G255">
            <v>0</v>
          </cell>
          <cell r="H255" t="str">
            <v>Rp</v>
          </cell>
          <cell r="I255">
            <v>0</v>
          </cell>
          <cell r="J255" t="str">
            <v>Rp</v>
          </cell>
          <cell r="K255">
            <v>0</v>
          </cell>
        </row>
        <row r="256">
          <cell r="B256">
            <v>51121</v>
          </cell>
          <cell r="C256" t="str">
            <v>DISCOUNTPENJUALAN TUNAI MILKUAT ORANGE II ( ISI 60 pcs )</v>
          </cell>
          <cell r="D256" t="str">
            <v>Rp</v>
          </cell>
          <cell r="E256">
            <v>0</v>
          </cell>
          <cell r="F256" t="str">
            <v>Rp</v>
          </cell>
          <cell r="G256">
            <v>0</v>
          </cell>
          <cell r="H256" t="str">
            <v>Rp</v>
          </cell>
          <cell r="I256">
            <v>0</v>
          </cell>
          <cell r="J256" t="str">
            <v>Rp</v>
          </cell>
          <cell r="K256">
            <v>0</v>
          </cell>
        </row>
        <row r="257">
          <cell r="B257">
            <v>51122</v>
          </cell>
          <cell r="C257" t="str">
            <v>DISCOUNTPENJUALAN TUNAI MILKUAT ORANGE II ( 80 X 60 ml )</v>
          </cell>
          <cell r="D257" t="str">
            <v>Rp</v>
          </cell>
          <cell r="E257">
            <v>0</v>
          </cell>
          <cell r="F257" t="str">
            <v>Rp</v>
          </cell>
          <cell r="G257">
            <v>0</v>
          </cell>
          <cell r="H257" t="str">
            <v>Rp</v>
          </cell>
          <cell r="I257">
            <v>0</v>
          </cell>
          <cell r="J257" t="str">
            <v>Rp</v>
          </cell>
          <cell r="K257">
            <v>0</v>
          </cell>
        </row>
        <row r="258">
          <cell r="B258">
            <v>51123</v>
          </cell>
          <cell r="C258" t="str">
            <v>DISCOUNTPENJUALAN TUNAI MILKUAT FRUTY I ( ISI 4O pcs)</v>
          </cell>
          <cell r="D258" t="str">
            <v>Rp</v>
          </cell>
          <cell r="E258">
            <v>0</v>
          </cell>
          <cell r="F258" t="str">
            <v>Rp</v>
          </cell>
          <cell r="G258">
            <v>0</v>
          </cell>
          <cell r="H258" t="str">
            <v>Rp</v>
          </cell>
          <cell r="I258">
            <v>0</v>
          </cell>
          <cell r="J258" t="str">
            <v>Rp</v>
          </cell>
          <cell r="K258">
            <v>0</v>
          </cell>
        </row>
        <row r="259">
          <cell r="B259">
            <v>51124</v>
          </cell>
          <cell r="C259" t="str">
            <v>DISCOUNTPENJUALAN TUNAI MILKUAT FRUTY II( ISI 60 pcs)</v>
          </cell>
          <cell r="D259" t="str">
            <v>Rp</v>
          </cell>
          <cell r="E259">
            <v>0</v>
          </cell>
          <cell r="F259" t="str">
            <v>Rp</v>
          </cell>
          <cell r="G259">
            <v>0</v>
          </cell>
          <cell r="H259" t="str">
            <v>Rp</v>
          </cell>
          <cell r="I259">
            <v>0</v>
          </cell>
          <cell r="J259" t="str">
            <v>Rp</v>
          </cell>
          <cell r="K259">
            <v>0</v>
          </cell>
        </row>
        <row r="260">
          <cell r="B260">
            <v>51125</v>
          </cell>
          <cell r="C260" t="str">
            <v>DISCOUNTPENJUALAN TUNAI MILKUAT FRUTY ( 70 X 60 ml)</v>
          </cell>
          <cell r="D260" t="str">
            <v>Rp</v>
          </cell>
          <cell r="E260">
            <v>0</v>
          </cell>
          <cell r="F260" t="str">
            <v>Rp</v>
          </cell>
          <cell r="G260">
            <v>0</v>
          </cell>
          <cell r="H260" t="str">
            <v>Rp</v>
          </cell>
          <cell r="I260">
            <v>0</v>
          </cell>
          <cell r="J260" t="str">
            <v>Rp</v>
          </cell>
          <cell r="K260">
            <v>0</v>
          </cell>
        </row>
        <row r="261">
          <cell r="B261">
            <v>51126</v>
          </cell>
          <cell r="C261" t="str">
            <v>DISCOUNTPENJUALAN TUNAI MILKUAT STRA*BERRY ( 70 X 60 ml)</v>
          </cell>
          <cell r="D261" t="str">
            <v>Rp</v>
          </cell>
          <cell r="E261">
            <v>0</v>
          </cell>
          <cell r="F261" t="str">
            <v>Rp</v>
          </cell>
          <cell r="G261">
            <v>0</v>
          </cell>
          <cell r="H261" t="str">
            <v>Rp</v>
          </cell>
          <cell r="I261">
            <v>0</v>
          </cell>
          <cell r="J261" t="str">
            <v>Rp</v>
          </cell>
          <cell r="K261">
            <v>0</v>
          </cell>
        </row>
        <row r="262">
          <cell r="B262">
            <v>51127</v>
          </cell>
          <cell r="C262" t="str">
            <v>DISCOUNTPENJUALAN TUNAI MILKUAT STRA*BERRY ( 80 X 60 ml)</v>
          </cell>
          <cell r="D262" t="str">
            <v>Rp</v>
          </cell>
          <cell r="E262">
            <v>0</v>
          </cell>
          <cell r="F262" t="str">
            <v>Rp</v>
          </cell>
          <cell r="G262">
            <v>0</v>
          </cell>
          <cell r="H262" t="str">
            <v>Rp</v>
          </cell>
          <cell r="I262">
            <v>0</v>
          </cell>
          <cell r="J262" t="str">
            <v>Rp</v>
          </cell>
          <cell r="K262">
            <v>0</v>
          </cell>
        </row>
        <row r="263">
          <cell r="B263">
            <v>51128</v>
          </cell>
          <cell r="C263" t="str">
            <v>DISCOUNTPENJUALAN TUNAI MILKUAT MANGO I 90 ML (ISI 40 pcs)</v>
          </cell>
          <cell r="D263" t="str">
            <v>Rp</v>
          </cell>
          <cell r="E263">
            <v>0</v>
          </cell>
          <cell r="F263" t="str">
            <v>Rp</v>
          </cell>
          <cell r="G263">
            <v>0</v>
          </cell>
          <cell r="H263" t="str">
            <v>Rp</v>
          </cell>
          <cell r="I263">
            <v>0</v>
          </cell>
          <cell r="J263" t="str">
            <v>Rp</v>
          </cell>
          <cell r="K263">
            <v>0</v>
          </cell>
        </row>
        <row r="264">
          <cell r="B264">
            <v>51129</v>
          </cell>
          <cell r="C264" t="str">
            <v>DISCOUNTPENJUALAN TUNAI MILKUAT MANGO II (70ML X 60 pcs)</v>
          </cell>
          <cell r="D264" t="str">
            <v>Rp</v>
          </cell>
          <cell r="E264">
            <v>0</v>
          </cell>
          <cell r="F264" t="str">
            <v>Rp</v>
          </cell>
          <cell r="G264">
            <v>0</v>
          </cell>
          <cell r="H264" t="str">
            <v>Rp</v>
          </cell>
          <cell r="I264">
            <v>0</v>
          </cell>
          <cell r="J264" t="str">
            <v>Rp</v>
          </cell>
          <cell r="K264">
            <v>0</v>
          </cell>
        </row>
        <row r="265">
          <cell r="B265">
            <v>51130</v>
          </cell>
          <cell r="C265" t="str">
            <v>DISCOUNTPENJUALAN TUNAI MILKUAT MANGO III (80ML X 60 pcs)</v>
          </cell>
          <cell r="D265" t="str">
            <v>Rp</v>
          </cell>
          <cell r="E265">
            <v>0</v>
          </cell>
          <cell r="F265" t="str">
            <v>Rp</v>
          </cell>
          <cell r="G265">
            <v>0</v>
          </cell>
          <cell r="H265" t="str">
            <v>Rp</v>
          </cell>
          <cell r="I265">
            <v>0</v>
          </cell>
          <cell r="J265" t="str">
            <v>Rp</v>
          </cell>
          <cell r="K265">
            <v>0</v>
          </cell>
        </row>
        <row r="266">
          <cell r="B266">
            <v>51131</v>
          </cell>
          <cell r="C266" t="str">
            <v>DISCOUNTPENJUALAN TUNAI MILKUAT CHOCOLATE (70 X 54 ml)</v>
          </cell>
          <cell r="D266" t="str">
            <v>Rp</v>
          </cell>
          <cell r="E266">
            <v>0</v>
          </cell>
          <cell r="F266" t="str">
            <v>Rp</v>
          </cell>
          <cell r="G266">
            <v>0</v>
          </cell>
          <cell r="H266" t="str">
            <v>Rp</v>
          </cell>
          <cell r="I266">
            <v>0</v>
          </cell>
          <cell r="J266" t="str">
            <v>Rp</v>
          </cell>
          <cell r="K266">
            <v>0</v>
          </cell>
        </row>
        <row r="267">
          <cell r="B267">
            <v>51132</v>
          </cell>
          <cell r="C267" t="str">
            <v>DISCOUNTPENJUALAN TUNAI MILKUAT CHOCOLATE 90 ml</v>
          </cell>
          <cell r="D267" t="str">
            <v>Rp</v>
          </cell>
          <cell r="E267">
            <v>0</v>
          </cell>
          <cell r="F267" t="str">
            <v>Rp</v>
          </cell>
          <cell r="G267">
            <v>0</v>
          </cell>
          <cell r="H267" t="str">
            <v>Rp</v>
          </cell>
          <cell r="I267">
            <v>0</v>
          </cell>
          <cell r="J267" t="str">
            <v>Rp</v>
          </cell>
          <cell r="K267">
            <v>0</v>
          </cell>
        </row>
        <row r="268">
          <cell r="B268">
            <v>51133</v>
          </cell>
          <cell r="C268" t="str">
            <v>DISCOUNTPENJUALAN TUNAI MILKUAT CHOCOLATE BANTAL (135 ml)</v>
          </cell>
          <cell r="D268" t="str">
            <v>Rp</v>
          </cell>
          <cell r="E268">
            <v>0</v>
          </cell>
          <cell r="F268" t="str">
            <v>Rp</v>
          </cell>
          <cell r="G268">
            <v>0</v>
          </cell>
          <cell r="H268" t="str">
            <v>Rp</v>
          </cell>
          <cell r="I268">
            <v>0</v>
          </cell>
          <cell r="J268" t="str">
            <v>Rp</v>
          </cell>
          <cell r="K268">
            <v>0</v>
          </cell>
        </row>
        <row r="269">
          <cell r="B269">
            <v>51134</v>
          </cell>
          <cell r="C269" t="str">
            <v>DISCOUNTPENJUALAN TUNAI MILKUAT PREBIOTIK STA*-100MLX40PC</v>
          </cell>
          <cell r="D269" t="str">
            <v>Rp</v>
          </cell>
          <cell r="E269">
            <v>0</v>
          </cell>
          <cell r="F269" t="str">
            <v>Rp</v>
          </cell>
          <cell r="G269">
            <v>0</v>
          </cell>
          <cell r="H269" t="str">
            <v>Rp</v>
          </cell>
          <cell r="I269">
            <v>0</v>
          </cell>
          <cell r="J269" t="str">
            <v>Rp</v>
          </cell>
          <cell r="K269">
            <v>0</v>
          </cell>
        </row>
        <row r="270">
          <cell r="B270">
            <v>51135</v>
          </cell>
          <cell r="C270" t="str">
            <v>DISCOUNTPENJUALAN TUNAI MILKUAT PREBIOTIK GRAPE-100MLX40PC</v>
          </cell>
          <cell r="D270" t="str">
            <v>Rp</v>
          </cell>
          <cell r="E270">
            <v>0</v>
          </cell>
          <cell r="F270" t="str">
            <v>Rp</v>
          </cell>
          <cell r="G270">
            <v>0</v>
          </cell>
          <cell r="H270" t="str">
            <v>Rp</v>
          </cell>
          <cell r="I270">
            <v>0</v>
          </cell>
          <cell r="J270" t="str">
            <v>Rp</v>
          </cell>
          <cell r="K270">
            <v>0</v>
          </cell>
        </row>
        <row r="271">
          <cell r="B271">
            <v>51136</v>
          </cell>
          <cell r="C271" t="str">
            <v>DISCOUNTPENJUALAN TUNAI MILKUAT PREBIOTIK ORANGE-100MLX40PC</v>
          </cell>
          <cell r="D271" t="str">
            <v>Rp</v>
          </cell>
          <cell r="E271">
            <v>0</v>
          </cell>
          <cell r="F271" t="str">
            <v>Rp</v>
          </cell>
          <cell r="G271">
            <v>0</v>
          </cell>
          <cell r="H271" t="str">
            <v>Rp</v>
          </cell>
          <cell r="I271">
            <v>0</v>
          </cell>
          <cell r="J271" t="str">
            <v>Rp</v>
          </cell>
          <cell r="K271">
            <v>0</v>
          </cell>
        </row>
        <row r="272">
          <cell r="B272">
            <v>51137</v>
          </cell>
          <cell r="C272" t="str">
            <v>EMBALASI</v>
          </cell>
          <cell r="D272" t="str">
            <v>Rp</v>
          </cell>
          <cell r="E272">
            <v>0</v>
          </cell>
          <cell r="F272" t="str">
            <v>Rp</v>
          </cell>
          <cell r="G272">
            <v>0</v>
          </cell>
          <cell r="H272" t="str">
            <v>Rp</v>
          </cell>
          <cell r="I272">
            <v>0</v>
          </cell>
          <cell r="J272" t="str">
            <v>Rp</v>
          </cell>
          <cell r="K272">
            <v>0</v>
          </cell>
        </row>
        <row r="273">
          <cell r="B273">
            <v>51138</v>
          </cell>
          <cell r="C273" t="str">
            <v>DISCOUNTPENJUALAN KREDIT AQUA A240ML</v>
          </cell>
          <cell r="D273" t="str">
            <v>Rp</v>
          </cell>
          <cell r="E273">
            <v>0</v>
          </cell>
          <cell r="F273" t="str">
            <v>Rp</v>
          </cell>
          <cell r="G273">
            <v>0</v>
          </cell>
          <cell r="H273" t="str">
            <v>Rp</v>
          </cell>
          <cell r="I273">
            <v>0</v>
          </cell>
          <cell r="J273" t="str">
            <v>Rp</v>
          </cell>
          <cell r="K273">
            <v>0</v>
          </cell>
        </row>
        <row r="274">
          <cell r="B274">
            <v>51139</v>
          </cell>
          <cell r="C274" t="str">
            <v>DISCOUNTPENJUALAN KREDIT AQUA A330ML</v>
          </cell>
          <cell r="D274" t="str">
            <v>Rp</v>
          </cell>
          <cell r="E274">
            <v>0</v>
          </cell>
          <cell r="F274" t="str">
            <v>Rp</v>
          </cell>
          <cell r="G274">
            <v>0</v>
          </cell>
          <cell r="H274" t="str">
            <v>Rp</v>
          </cell>
          <cell r="I274">
            <v>0</v>
          </cell>
          <cell r="J274" t="str">
            <v>Rp</v>
          </cell>
          <cell r="K274">
            <v>0</v>
          </cell>
        </row>
        <row r="275">
          <cell r="B275">
            <v>51140</v>
          </cell>
          <cell r="C275" t="str">
            <v>DISCOUNTPENJUALAN KREDIT AQUA A375ML</v>
          </cell>
          <cell r="D275" t="str">
            <v>Rp</v>
          </cell>
          <cell r="E275">
            <v>0</v>
          </cell>
          <cell r="F275" t="str">
            <v>Rp</v>
          </cell>
          <cell r="G275">
            <v>0</v>
          </cell>
          <cell r="H275" t="str">
            <v>Rp</v>
          </cell>
          <cell r="I275">
            <v>0</v>
          </cell>
          <cell r="J275" t="str">
            <v>Rp</v>
          </cell>
          <cell r="K275">
            <v>0</v>
          </cell>
        </row>
        <row r="276">
          <cell r="B276">
            <v>51141</v>
          </cell>
          <cell r="C276" t="str">
            <v>DISCOUNTPENJUALAN KREDIT AQUA A380ML (ISI)</v>
          </cell>
          <cell r="D276" t="str">
            <v>Rp</v>
          </cell>
          <cell r="E276">
            <v>0</v>
          </cell>
          <cell r="F276" t="str">
            <v>Rp</v>
          </cell>
          <cell r="G276">
            <v>0</v>
          </cell>
          <cell r="H276" t="str">
            <v>Rp</v>
          </cell>
          <cell r="I276">
            <v>0</v>
          </cell>
          <cell r="J276" t="str">
            <v>Rp</v>
          </cell>
          <cell r="K276">
            <v>0</v>
          </cell>
        </row>
        <row r="277">
          <cell r="B277">
            <v>51142</v>
          </cell>
          <cell r="C277" t="str">
            <v>DISCOUNTPENJUALAN KREDIT AQUA KRAT A380ML</v>
          </cell>
          <cell r="D277" t="str">
            <v>Rp</v>
          </cell>
          <cell r="E277">
            <v>0</v>
          </cell>
          <cell r="F277" t="str">
            <v>Rp</v>
          </cell>
          <cell r="G277">
            <v>0</v>
          </cell>
          <cell r="H277" t="str">
            <v>Rp</v>
          </cell>
          <cell r="I277">
            <v>0</v>
          </cell>
          <cell r="J277" t="str">
            <v>Rp</v>
          </cell>
          <cell r="K277">
            <v>0</v>
          </cell>
        </row>
        <row r="278">
          <cell r="B278">
            <v>51143</v>
          </cell>
          <cell r="C278" t="str">
            <v>DISCOUNTPENJUALAN KREDIT AQUA BOTOL A380ML</v>
          </cell>
          <cell r="D278" t="str">
            <v>Rp</v>
          </cell>
          <cell r="E278">
            <v>0</v>
          </cell>
          <cell r="F278" t="str">
            <v>Rp</v>
          </cell>
          <cell r="G278">
            <v>0</v>
          </cell>
          <cell r="H278" t="str">
            <v>Rp</v>
          </cell>
          <cell r="I278">
            <v>0</v>
          </cell>
          <cell r="J278" t="str">
            <v>Rp</v>
          </cell>
          <cell r="K278">
            <v>0</v>
          </cell>
        </row>
        <row r="279">
          <cell r="B279">
            <v>51144</v>
          </cell>
          <cell r="C279" t="str">
            <v>DISCOUNTPENJUALAN KREDIT AQUA A600ML</v>
          </cell>
          <cell r="D279" t="str">
            <v>Rp</v>
          </cell>
          <cell r="E279">
            <v>0</v>
          </cell>
          <cell r="F279" t="str">
            <v>Rp</v>
          </cell>
          <cell r="G279">
            <v>0</v>
          </cell>
          <cell r="H279" t="str">
            <v>Rp</v>
          </cell>
          <cell r="I279">
            <v>0</v>
          </cell>
          <cell r="J279" t="str">
            <v>Rp</v>
          </cell>
          <cell r="K279">
            <v>0</v>
          </cell>
        </row>
        <row r="280">
          <cell r="B280">
            <v>51145</v>
          </cell>
          <cell r="C280" t="str">
            <v>DISCOUNTPENJUALAN KREDIT AQUA A1500ML</v>
          </cell>
          <cell r="D280" t="str">
            <v>Rp</v>
          </cell>
          <cell r="E280">
            <v>0</v>
          </cell>
          <cell r="F280" t="str">
            <v>Rp</v>
          </cell>
          <cell r="G280">
            <v>0</v>
          </cell>
          <cell r="H280" t="str">
            <v>Rp</v>
          </cell>
          <cell r="I280">
            <v>0</v>
          </cell>
          <cell r="J280" t="str">
            <v>Rp</v>
          </cell>
          <cell r="K280">
            <v>0</v>
          </cell>
        </row>
        <row r="281">
          <cell r="B281">
            <v>51146</v>
          </cell>
          <cell r="C281" t="str">
            <v>DISCOUNTPENJUALAN KREDIT AQUA GALON</v>
          </cell>
          <cell r="D281" t="str">
            <v>Rp</v>
          </cell>
          <cell r="E281">
            <v>0</v>
          </cell>
          <cell r="F281" t="str">
            <v>Rp</v>
          </cell>
          <cell r="G281">
            <v>0</v>
          </cell>
          <cell r="H281" t="str">
            <v>Rp</v>
          </cell>
          <cell r="I281">
            <v>0</v>
          </cell>
          <cell r="J281" t="str">
            <v>Rp</v>
          </cell>
          <cell r="K281">
            <v>0</v>
          </cell>
        </row>
        <row r="282">
          <cell r="B282">
            <v>51147</v>
          </cell>
          <cell r="C282" t="str">
            <v>DISCOUNTPENJUALAN KREDIT AQUA GALON KOSONG</v>
          </cell>
          <cell r="D282" t="str">
            <v>Rp</v>
          </cell>
          <cell r="E282">
            <v>0</v>
          </cell>
          <cell r="F282" t="str">
            <v>Rp</v>
          </cell>
          <cell r="G282">
            <v>0</v>
          </cell>
          <cell r="H282" t="str">
            <v>Rp</v>
          </cell>
          <cell r="I282">
            <v>0</v>
          </cell>
          <cell r="J282" t="str">
            <v>Rp</v>
          </cell>
          <cell r="K282">
            <v>0</v>
          </cell>
        </row>
        <row r="283">
          <cell r="B283">
            <v>51148</v>
          </cell>
          <cell r="C283" t="str">
            <v>DISCOUNTPENJUALAN KREDIT VIT V240ML</v>
          </cell>
          <cell r="D283" t="str">
            <v>Rp</v>
          </cell>
          <cell r="E283">
            <v>0</v>
          </cell>
          <cell r="F283" t="str">
            <v>Rp</v>
          </cell>
          <cell r="G283">
            <v>0</v>
          </cell>
          <cell r="H283" t="str">
            <v>Rp</v>
          </cell>
          <cell r="I283">
            <v>0</v>
          </cell>
          <cell r="J283" t="str">
            <v>Rp</v>
          </cell>
          <cell r="K283">
            <v>0</v>
          </cell>
        </row>
        <row r="284">
          <cell r="B284">
            <v>51149</v>
          </cell>
          <cell r="C284" t="str">
            <v>DISCOUNTPENJUALAN KREDIT VIT V600ML</v>
          </cell>
          <cell r="D284" t="str">
            <v>Rp</v>
          </cell>
          <cell r="E284">
            <v>0</v>
          </cell>
          <cell r="F284" t="str">
            <v>Rp</v>
          </cell>
          <cell r="G284">
            <v>0</v>
          </cell>
          <cell r="H284" t="str">
            <v>Rp</v>
          </cell>
          <cell r="I284">
            <v>0</v>
          </cell>
          <cell r="J284" t="str">
            <v>Rp</v>
          </cell>
          <cell r="K284">
            <v>0</v>
          </cell>
        </row>
        <row r="285">
          <cell r="B285">
            <v>51150</v>
          </cell>
          <cell r="C285" t="str">
            <v>DISCOUNTPENJUALAN KREDIT VIT V1500ML</v>
          </cell>
          <cell r="D285" t="str">
            <v>Rp</v>
          </cell>
          <cell r="E285">
            <v>0</v>
          </cell>
          <cell r="F285" t="str">
            <v>Rp</v>
          </cell>
          <cell r="G285">
            <v>0</v>
          </cell>
          <cell r="H285" t="str">
            <v>Rp</v>
          </cell>
          <cell r="I285">
            <v>0</v>
          </cell>
          <cell r="J285" t="str">
            <v>Rp</v>
          </cell>
          <cell r="K285">
            <v>0</v>
          </cell>
        </row>
        <row r="286">
          <cell r="B286">
            <v>51151</v>
          </cell>
          <cell r="C286" t="str">
            <v>DISCOUNTPENJUALAN KREDIT VIT GALON</v>
          </cell>
          <cell r="D286" t="str">
            <v>Rp</v>
          </cell>
          <cell r="E286">
            <v>0</v>
          </cell>
          <cell r="F286" t="str">
            <v>Rp</v>
          </cell>
          <cell r="G286">
            <v>0</v>
          </cell>
          <cell r="H286" t="str">
            <v>Rp</v>
          </cell>
          <cell r="I286">
            <v>0</v>
          </cell>
          <cell r="J286" t="str">
            <v>Rp</v>
          </cell>
          <cell r="K286">
            <v>0</v>
          </cell>
        </row>
        <row r="287">
          <cell r="B287">
            <v>51152</v>
          </cell>
          <cell r="C287" t="str">
            <v>DISCOUNTPENJUALAN KREDIT VIT GALON KOSONG</v>
          </cell>
          <cell r="D287" t="str">
            <v>Rp</v>
          </cell>
          <cell r="E287">
            <v>0</v>
          </cell>
          <cell r="F287" t="str">
            <v>Rp</v>
          </cell>
          <cell r="G287">
            <v>0</v>
          </cell>
          <cell r="H287" t="str">
            <v>Rp</v>
          </cell>
          <cell r="I287">
            <v>0</v>
          </cell>
          <cell r="J287" t="str">
            <v>Rp</v>
          </cell>
          <cell r="K287">
            <v>0</v>
          </cell>
        </row>
        <row r="288">
          <cell r="B288">
            <v>51153</v>
          </cell>
          <cell r="C288" t="str">
            <v>DISCOUNTPENJUALAN KREDIT MIZONE ORANGE LIM ( MZOL )</v>
          </cell>
          <cell r="D288" t="str">
            <v>Rp</v>
          </cell>
          <cell r="E288">
            <v>0</v>
          </cell>
          <cell r="F288" t="str">
            <v>Rp</v>
          </cell>
          <cell r="G288">
            <v>0</v>
          </cell>
          <cell r="H288" t="str">
            <v>Rp</v>
          </cell>
          <cell r="I288">
            <v>0</v>
          </cell>
          <cell r="J288" t="str">
            <v>Rp</v>
          </cell>
          <cell r="K288">
            <v>0</v>
          </cell>
        </row>
        <row r="289">
          <cell r="B289">
            <v>51154</v>
          </cell>
          <cell r="C289" t="str">
            <v>DISCOUNTPENJUALAN KREDIT MIZONE  PASSION FRUIT ( MZPF)</v>
          </cell>
          <cell r="D289" t="str">
            <v>Rp</v>
          </cell>
          <cell r="E289">
            <v>0</v>
          </cell>
          <cell r="F289" t="str">
            <v>Rp</v>
          </cell>
          <cell r="G289">
            <v>0</v>
          </cell>
          <cell r="H289" t="str">
            <v>Rp</v>
          </cell>
          <cell r="I289">
            <v>0</v>
          </cell>
          <cell r="J289" t="str">
            <v>Rp</v>
          </cell>
          <cell r="K289">
            <v>0</v>
          </cell>
        </row>
        <row r="290">
          <cell r="B290">
            <v>51155</v>
          </cell>
          <cell r="C290" t="str">
            <v>DISCOUNTPENJUALAN KREDIT MIZONE LEMON LECHEE ( MZLL)</v>
          </cell>
          <cell r="D290" t="str">
            <v>Rp</v>
          </cell>
          <cell r="E290">
            <v>0</v>
          </cell>
          <cell r="F290" t="str">
            <v>Rp</v>
          </cell>
          <cell r="G290">
            <v>0</v>
          </cell>
          <cell r="H290" t="str">
            <v>Rp</v>
          </cell>
          <cell r="I290">
            <v>0</v>
          </cell>
          <cell r="J290" t="str">
            <v>Rp</v>
          </cell>
          <cell r="K290">
            <v>0</v>
          </cell>
        </row>
        <row r="291">
          <cell r="B291">
            <v>51156</v>
          </cell>
          <cell r="C291" t="str">
            <v>DISCOUNTPENJUALAN KREDIT MIZONE MULTI PACK</v>
          </cell>
          <cell r="D291" t="str">
            <v>Rp</v>
          </cell>
          <cell r="E291">
            <v>0</v>
          </cell>
          <cell r="F291" t="str">
            <v>Rp</v>
          </cell>
          <cell r="G291">
            <v>0</v>
          </cell>
          <cell r="H291" t="str">
            <v>Rp</v>
          </cell>
          <cell r="I291">
            <v>0</v>
          </cell>
          <cell r="J291" t="str">
            <v>Rp</v>
          </cell>
          <cell r="K291">
            <v>0</v>
          </cell>
        </row>
        <row r="292">
          <cell r="B292">
            <v>51157</v>
          </cell>
          <cell r="C292" t="str">
            <v>DISCOUNTPENJUALAN KREDIT MILKUAT ORANGE I (70 X 60 ml )</v>
          </cell>
          <cell r="D292" t="str">
            <v>Rp</v>
          </cell>
          <cell r="E292">
            <v>0</v>
          </cell>
          <cell r="F292" t="str">
            <v>Rp</v>
          </cell>
          <cell r="G292">
            <v>0</v>
          </cell>
          <cell r="H292" t="str">
            <v>Rp</v>
          </cell>
          <cell r="I292">
            <v>0</v>
          </cell>
          <cell r="J292" t="str">
            <v>Rp</v>
          </cell>
          <cell r="K292">
            <v>0</v>
          </cell>
        </row>
        <row r="293">
          <cell r="B293">
            <v>51157</v>
          </cell>
          <cell r="C293" t="str">
            <v>DISCOUNTPENJUALAN KREDIT MILKUAT ORANGE II ( ISI 60 pcs )</v>
          </cell>
          <cell r="D293" t="str">
            <v>Rp</v>
          </cell>
          <cell r="E293">
            <v>0</v>
          </cell>
          <cell r="F293" t="str">
            <v>Rp</v>
          </cell>
          <cell r="G293">
            <v>0</v>
          </cell>
          <cell r="H293" t="str">
            <v>Rp</v>
          </cell>
          <cell r="I293">
            <v>0</v>
          </cell>
          <cell r="J293" t="str">
            <v>Rp</v>
          </cell>
          <cell r="K293">
            <v>0</v>
          </cell>
        </row>
        <row r="294">
          <cell r="B294">
            <v>51157</v>
          </cell>
          <cell r="C294" t="str">
            <v>DISCOUNTPENJUALAN KREDIT MILKUAT ORANGE II ( 80 X 60 ml )</v>
          </cell>
          <cell r="D294" t="str">
            <v>Rp</v>
          </cell>
          <cell r="E294">
            <v>0</v>
          </cell>
          <cell r="F294" t="str">
            <v>Rp</v>
          </cell>
          <cell r="G294">
            <v>0</v>
          </cell>
          <cell r="H294" t="str">
            <v>Rp</v>
          </cell>
          <cell r="I294">
            <v>0</v>
          </cell>
          <cell r="J294" t="str">
            <v>Rp</v>
          </cell>
          <cell r="K294">
            <v>0</v>
          </cell>
        </row>
        <row r="295">
          <cell r="B295">
            <v>51157</v>
          </cell>
          <cell r="C295" t="str">
            <v>DISCOUNTPENJUALAN KREDIT MILKUAT FRUTY I ( ISI 4O pcs)</v>
          </cell>
          <cell r="D295" t="str">
            <v>Rp</v>
          </cell>
          <cell r="E295">
            <v>0</v>
          </cell>
          <cell r="F295" t="str">
            <v>Rp</v>
          </cell>
          <cell r="G295">
            <v>0</v>
          </cell>
          <cell r="H295" t="str">
            <v>Rp</v>
          </cell>
          <cell r="I295">
            <v>0</v>
          </cell>
          <cell r="J295" t="str">
            <v>Rp</v>
          </cell>
          <cell r="K295">
            <v>0</v>
          </cell>
        </row>
        <row r="296">
          <cell r="B296">
            <v>51157</v>
          </cell>
          <cell r="C296" t="str">
            <v>DISCOUNTPENJUALAN KREDIT MILKUAT FRUTY II( ISI 60 pcs)</v>
          </cell>
          <cell r="D296" t="str">
            <v>Rp</v>
          </cell>
          <cell r="E296">
            <v>0</v>
          </cell>
          <cell r="F296" t="str">
            <v>Rp</v>
          </cell>
          <cell r="G296">
            <v>0</v>
          </cell>
          <cell r="H296" t="str">
            <v>Rp</v>
          </cell>
          <cell r="I296">
            <v>0</v>
          </cell>
          <cell r="J296" t="str">
            <v>Rp</v>
          </cell>
          <cell r="K296">
            <v>0</v>
          </cell>
        </row>
        <row r="297">
          <cell r="B297">
            <v>51157</v>
          </cell>
          <cell r="C297" t="str">
            <v>DISCOUNTPENJUALAN KREDIT MILKUAT FRUTY ( 70 X 60 ml)</v>
          </cell>
          <cell r="D297" t="str">
            <v>Rp</v>
          </cell>
          <cell r="E297">
            <v>0</v>
          </cell>
          <cell r="F297" t="str">
            <v>Rp</v>
          </cell>
          <cell r="G297">
            <v>0</v>
          </cell>
          <cell r="H297" t="str">
            <v>Rp</v>
          </cell>
          <cell r="I297">
            <v>0</v>
          </cell>
          <cell r="J297" t="str">
            <v>Rp</v>
          </cell>
          <cell r="K297">
            <v>0</v>
          </cell>
        </row>
        <row r="298">
          <cell r="B298">
            <v>51157</v>
          </cell>
          <cell r="C298" t="str">
            <v>DISCOUNTPENJUALAN KREDIT MILKUAT STRA*BERRY ( 70 X 60 ml)</v>
          </cell>
          <cell r="D298" t="str">
            <v>Rp</v>
          </cell>
          <cell r="E298">
            <v>0</v>
          </cell>
          <cell r="F298" t="str">
            <v>Rp</v>
          </cell>
          <cell r="G298">
            <v>0</v>
          </cell>
          <cell r="H298" t="str">
            <v>Rp</v>
          </cell>
          <cell r="I298">
            <v>0</v>
          </cell>
          <cell r="J298" t="str">
            <v>Rp</v>
          </cell>
          <cell r="K298">
            <v>0</v>
          </cell>
        </row>
        <row r="299">
          <cell r="B299">
            <v>51157</v>
          </cell>
          <cell r="C299" t="str">
            <v>DISCOUNTPENJUALAN KREDIT MILKUAT STRA*BERRY ( 80 X 60 ml)</v>
          </cell>
          <cell r="D299" t="str">
            <v>Rp</v>
          </cell>
          <cell r="E299">
            <v>0</v>
          </cell>
          <cell r="F299" t="str">
            <v>Rp</v>
          </cell>
          <cell r="G299">
            <v>0</v>
          </cell>
          <cell r="H299" t="str">
            <v>Rp</v>
          </cell>
          <cell r="I299">
            <v>0</v>
          </cell>
          <cell r="J299" t="str">
            <v>Rp</v>
          </cell>
          <cell r="K299">
            <v>0</v>
          </cell>
        </row>
        <row r="300">
          <cell r="B300">
            <v>51157</v>
          </cell>
          <cell r="C300" t="str">
            <v>DISCOUNTPENJUALAN KREDIT MILKUAT MANGO I 90 ML (ISI 40 pcs)</v>
          </cell>
          <cell r="D300" t="str">
            <v>Rp</v>
          </cell>
          <cell r="E300">
            <v>0</v>
          </cell>
          <cell r="F300" t="str">
            <v>Rp</v>
          </cell>
          <cell r="G300">
            <v>0</v>
          </cell>
          <cell r="H300" t="str">
            <v>Rp</v>
          </cell>
          <cell r="I300">
            <v>0</v>
          </cell>
          <cell r="J300" t="str">
            <v>Rp</v>
          </cell>
          <cell r="K300">
            <v>0</v>
          </cell>
        </row>
        <row r="301">
          <cell r="B301">
            <v>51157</v>
          </cell>
          <cell r="C301" t="str">
            <v>DISCOUNTPENJUALAN KREDIT MILKUAT MANGO II (70ML X 60 pcs)</v>
          </cell>
          <cell r="D301" t="str">
            <v>Rp</v>
          </cell>
          <cell r="E301">
            <v>0</v>
          </cell>
          <cell r="F301" t="str">
            <v>Rp</v>
          </cell>
          <cell r="G301">
            <v>0</v>
          </cell>
          <cell r="H301" t="str">
            <v>Rp</v>
          </cell>
          <cell r="I301">
            <v>0</v>
          </cell>
          <cell r="J301" t="str">
            <v>Rp</v>
          </cell>
          <cell r="K301">
            <v>0</v>
          </cell>
        </row>
        <row r="302">
          <cell r="B302">
            <v>51157</v>
          </cell>
          <cell r="C302" t="str">
            <v>DISCOUNTPENJUALAN KREDIT MILKUAT MANGO III (80ML X 60 pcs)</v>
          </cell>
          <cell r="D302" t="str">
            <v>Rp</v>
          </cell>
          <cell r="E302">
            <v>0</v>
          </cell>
          <cell r="F302" t="str">
            <v>Rp</v>
          </cell>
          <cell r="G302">
            <v>0</v>
          </cell>
          <cell r="H302" t="str">
            <v>Rp</v>
          </cell>
          <cell r="I302">
            <v>0</v>
          </cell>
          <cell r="J302" t="str">
            <v>Rp</v>
          </cell>
          <cell r="K302">
            <v>0</v>
          </cell>
        </row>
        <row r="303">
          <cell r="B303">
            <v>51157</v>
          </cell>
          <cell r="C303" t="str">
            <v>DISCOUNTPENJUALAN KREDIT MILKUAT CHOCOLATE (70 X 54 ml)</v>
          </cell>
          <cell r="D303" t="str">
            <v>Rp</v>
          </cell>
          <cell r="E303">
            <v>0</v>
          </cell>
          <cell r="F303" t="str">
            <v>Rp</v>
          </cell>
          <cell r="G303">
            <v>0</v>
          </cell>
          <cell r="H303" t="str">
            <v>Rp</v>
          </cell>
          <cell r="I303">
            <v>0</v>
          </cell>
          <cell r="J303" t="str">
            <v>Rp</v>
          </cell>
          <cell r="K303">
            <v>0</v>
          </cell>
        </row>
        <row r="304">
          <cell r="B304">
            <v>51157</v>
          </cell>
          <cell r="C304" t="str">
            <v>DISCOUNTPENJUALAN KREDIT MILKUAT CHOCOLATE 90 ml</v>
          </cell>
          <cell r="D304" t="str">
            <v>Rp</v>
          </cell>
          <cell r="E304">
            <v>0</v>
          </cell>
          <cell r="F304" t="str">
            <v>Rp</v>
          </cell>
          <cell r="G304">
            <v>0</v>
          </cell>
          <cell r="H304" t="str">
            <v>Rp</v>
          </cell>
          <cell r="I304">
            <v>0</v>
          </cell>
          <cell r="J304" t="str">
            <v>Rp</v>
          </cell>
          <cell r="K304">
            <v>0</v>
          </cell>
        </row>
        <row r="305">
          <cell r="B305">
            <v>51157</v>
          </cell>
          <cell r="C305" t="str">
            <v>DISCOUNTPENJUALAN KREDIT MILKUAT CHOCOLATE BANTAL (135 ml)</v>
          </cell>
          <cell r="D305" t="str">
            <v>Rp</v>
          </cell>
          <cell r="E305">
            <v>0</v>
          </cell>
          <cell r="F305" t="str">
            <v>Rp</v>
          </cell>
          <cell r="G305">
            <v>0</v>
          </cell>
          <cell r="H305" t="str">
            <v>Rp</v>
          </cell>
          <cell r="I305">
            <v>0</v>
          </cell>
          <cell r="J305" t="str">
            <v>Rp</v>
          </cell>
          <cell r="K305">
            <v>0</v>
          </cell>
        </row>
        <row r="306">
          <cell r="B306">
            <v>51157</v>
          </cell>
          <cell r="C306" t="str">
            <v>DISCOUNTPENJUALAN KREDIT MILKUAT PREBIOTIK STA*-100MLX40PC</v>
          </cell>
          <cell r="D306" t="str">
            <v>Rp</v>
          </cell>
          <cell r="E306">
            <v>0</v>
          </cell>
          <cell r="F306" t="str">
            <v>Rp</v>
          </cell>
          <cell r="G306">
            <v>0</v>
          </cell>
          <cell r="H306" t="str">
            <v>Rp</v>
          </cell>
          <cell r="I306">
            <v>0</v>
          </cell>
          <cell r="J306" t="str">
            <v>Rp</v>
          </cell>
          <cell r="K306">
            <v>0</v>
          </cell>
        </row>
        <row r="307">
          <cell r="B307">
            <v>51157</v>
          </cell>
          <cell r="C307" t="str">
            <v>DISCOUNTPENJUALAN KREDIT MILKUAT PREBIOTIK GRAPE-100MLX40PC</v>
          </cell>
          <cell r="D307" t="str">
            <v>Rp</v>
          </cell>
          <cell r="E307">
            <v>0</v>
          </cell>
          <cell r="F307" t="str">
            <v>Rp</v>
          </cell>
          <cell r="G307">
            <v>0</v>
          </cell>
          <cell r="H307" t="str">
            <v>Rp</v>
          </cell>
          <cell r="I307">
            <v>0</v>
          </cell>
          <cell r="J307" t="str">
            <v>Rp</v>
          </cell>
          <cell r="K307">
            <v>0</v>
          </cell>
        </row>
        <row r="308">
          <cell r="B308">
            <v>51157</v>
          </cell>
          <cell r="C308" t="str">
            <v>DISCOUNTPENJUALAN KREDIT MILKUAT PREBIOTIK ORANGE-100MLX40PC</v>
          </cell>
          <cell r="D308" t="str">
            <v>Rp</v>
          </cell>
          <cell r="E308">
            <v>0</v>
          </cell>
          <cell r="F308" t="str">
            <v>Rp</v>
          </cell>
          <cell r="G308">
            <v>0</v>
          </cell>
          <cell r="H308" t="str">
            <v>Rp</v>
          </cell>
          <cell r="I308">
            <v>0</v>
          </cell>
          <cell r="J308" t="str">
            <v>Rp</v>
          </cell>
          <cell r="K308">
            <v>0</v>
          </cell>
        </row>
        <row r="309">
          <cell r="B309">
            <v>51157</v>
          </cell>
          <cell r="C309" t="str">
            <v>DISCOUNTPENJUALAN KREDIT PROPERTY</v>
          </cell>
          <cell r="D309" t="str">
            <v>Rp</v>
          </cell>
          <cell r="E309">
            <v>0</v>
          </cell>
          <cell r="F309" t="str">
            <v>Rp</v>
          </cell>
          <cell r="G309">
            <v>0</v>
          </cell>
          <cell r="H309" t="str">
            <v>Rp</v>
          </cell>
          <cell r="I309">
            <v>0</v>
          </cell>
          <cell r="J309" t="str">
            <v>Rp</v>
          </cell>
          <cell r="K309">
            <v>0</v>
          </cell>
        </row>
        <row r="310">
          <cell r="B310">
            <v>51201</v>
          </cell>
          <cell r="C310" t="str">
            <v>RETURPENJUALAN TUNAI AQUA A240ML</v>
          </cell>
          <cell r="D310" t="str">
            <v>Rp</v>
          </cell>
          <cell r="E310">
            <v>0</v>
          </cell>
          <cell r="F310" t="str">
            <v>Rp</v>
          </cell>
          <cell r="G310">
            <v>0</v>
          </cell>
          <cell r="H310" t="str">
            <v>Rp</v>
          </cell>
          <cell r="I310">
            <v>0</v>
          </cell>
          <cell r="J310" t="str">
            <v>Rp</v>
          </cell>
          <cell r="K310">
            <v>0</v>
          </cell>
        </row>
        <row r="311">
          <cell r="B311">
            <v>51202</v>
          </cell>
          <cell r="C311" t="str">
            <v>RETURPENJUALAN TUNAI AQUA A330ML</v>
          </cell>
          <cell r="D311" t="str">
            <v>Rp</v>
          </cell>
          <cell r="E311">
            <v>0</v>
          </cell>
          <cell r="F311" t="str">
            <v>Rp</v>
          </cell>
          <cell r="G311">
            <v>0</v>
          </cell>
          <cell r="H311" t="str">
            <v>Rp</v>
          </cell>
          <cell r="I311">
            <v>0</v>
          </cell>
          <cell r="J311" t="str">
            <v>Rp</v>
          </cell>
          <cell r="K311">
            <v>0</v>
          </cell>
        </row>
        <row r="312">
          <cell r="B312">
            <v>51203</v>
          </cell>
          <cell r="C312" t="str">
            <v>RETURPENJUALAN TUNAI AQUA A375ML</v>
          </cell>
          <cell r="D312" t="str">
            <v>Rp</v>
          </cell>
          <cell r="E312">
            <v>0</v>
          </cell>
          <cell r="F312" t="str">
            <v>Rp</v>
          </cell>
          <cell r="G312">
            <v>0</v>
          </cell>
          <cell r="H312" t="str">
            <v>Rp</v>
          </cell>
          <cell r="I312">
            <v>0</v>
          </cell>
          <cell r="J312" t="str">
            <v>Rp</v>
          </cell>
          <cell r="K312">
            <v>0</v>
          </cell>
        </row>
        <row r="313">
          <cell r="B313">
            <v>51204</v>
          </cell>
          <cell r="C313" t="str">
            <v>RETURPENJUALAN TUNAI AQUA A380ML (ISI)</v>
          </cell>
          <cell r="D313" t="str">
            <v>Rp</v>
          </cell>
          <cell r="E313">
            <v>0</v>
          </cell>
          <cell r="F313" t="str">
            <v>Rp</v>
          </cell>
          <cell r="G313">
            <v>0</v>
          </cell>
          <cell r="H313" t="str">
            <v>Rp</v>
          </cell>
          <cell r="I313">
            <v>0</v>
          </cell>
          <cell r="J313" t="str">
            <v>Rp</v>
          </cell>
          <cell r="K313">
            <v>0</v>
          </cell>
        </row>
        <row r="314">
          <cell r="B314">
            <v>51205</v>
          </cell>
          <cell r="C314" t="str">
            <v>RETURPENJUALAN TUNAI AQUA KRAT A380ML</v>
          </cell>
          <cell r="D314" t="str">
            <v>Rp</v>
          </cell>
          <cell r="E314">
            <v>0</v>
          </cell>
          <cell r="F314" t="str">
            <v>Rp</v>
          </cell>
          <cell r="G314">
            <v>0</v>
          </cell>
          <cell r="H314" t="str">
            <v>Rp</v>
          </cell>
          <cell r="I314">
            <v>0</v>
          </cell>
          <cell r="J314" t="str">
            <v>Rp</v>
          </cell>
          <cell r="K314">
            <v>0</v>
          </cell>
        </row>
        <row r="315">
          <cell r="B315">
            <v>51206</v>
          </cell>
          <cell r="C315" t="str">
            <v>RETURPENJUALAN TUNAI AQUA BOTOL A380ML</v>
          </cell>
          <cell r="D315" t="str">
            <v>Rp</v>
          </cell>
          <cell r="E315">
            <v>0</v>
          </cell>
          <cell r="F315" t="str">
            <v>Rp</v>
          </cell>
          <cell r="G315">
            <v>0</v>
          </cell>
          <cell r="H315" t="str">
            <v>Rp</v>
          </cell>
          <cell r="I315">
            <v>0</v>
          </cell>
          <cell r="J315" t="str">
            <v>Rp</v>
          </cell>
          <cell r="K315">
            <v>0</v>
          </cell>
        </row>
        <row r="316">
          <cell r="B316">
            <v>51207</v>
          </cell>
          <cell r="C316" t="str">
            <v>RETURPENJUALAN TUNAI AQUA A600ML</v>
          </cell>
          <cell r="D316" t="str">
            <v>Rp</v>
          </cell>
          <cell r="E316">
            <v>0</v>
          </cell>
          <cell r="F316" t="str">
            <v>Rp</v>
          </cell>
          <cell r="G316">
            <v>0</v>
          </cell>
          <cell r="H316" t="str">
            <v>Rp</v>
          </cell>
          <cell r="I316">
            <v>0</v>
          </cell>
          <cell r="J316" t="str">
            <v>Rp</v>
          </cell>
          <cell r="K316">
            <v>0</v>
          </cell>
        </row>
        <row r="317">
          <cell r="B317">
            <v>51208</v>
          </cell>
          <cell r="C317" t="str">
            <v>RETURPENJUALAN TUNAI AQUA A1500ML</v>
          </cell>
          <cell r="D317" t="str">
            <v>Rp</v>
          </cell>
          <cell r="E317">
            <v>0</v>
          </cell>
          <cell r="F317" t="str">
            <v>Rp</v>
          </cell>
          <cell r="G317">
            <v>0</v>
          </cell>
          <cell r="H317" t="str">
            <v>Rp</v>
          </cell>
          <cell r="I317">
            <v>0</v>
          </cell>
          <cell r="J317" t="str">
            <v>Rp</v>
          </cell>
          <cell r="K317">
            <v>0</v>
          </cell>
        </row>
        <row r="318">
          <cell r="B318">
            <v>51209</v>
          </cell>
          <cell r="C318" t="str">
            <v>RETURPENJUALAN TUNAI AQUA GALON</v>
          </cell>
          <cell r="D318" t="str">
            <v>Rp</v>
          </cell>
          <cell r="E318">
            <v>0</v>
          </cell>
          <cell r="F318" t="str">
            <v>Rp</v>
          </cell>
          <cell r="G318">
            <v>0</v>
          </cell>
          <cell r="H318" t="str">
            <v>Rp</v>
          </cell>
          <cell r="I318">
            <v>0</v>
          </cell>
          <cell r="J318" t="str">
            <v>Rp</v>
          </cell>
          <cell r="K318">
            <v>0</v>
          </cell>
        </row>
        <row r="319">
          <cell r="B319">
            <v>51210</v>
          </cell>
          <cell r="C319" t="str">
            <v>RETURPENJUALAN TUNAI AQUA GALON KOSONG</v>
          </cell>
          <cell r="D319" t="str">
            <v>Rp</v>
          </cell>
          <cell r="E319">
            <v>0</v>
          </cell>
          <cell r="F319" t="str">
            <v>Rp</v>
          </cell>
          <cell r="G319">
            <v>0</v>
          </cell>
          <cell r="H319" t="str">
            <v>Rp</v>
          </cell>
          <cell r="I319">
            <v>0</v>
          </cell>
          <cell r="J319" t="str">
            <v>Rp</v>
          </cell>
          <cell r="K319">
            <v>0</v>
          </cell>
        </row>
        <row r="320">
          <cell r="B320">
            <v>51210</v>
          </cell>
          <cell r="C320" t="str">
            <v>RETURPENJUALAN TUNAI VIT V240ML</v>
          </cell>
          <cell r="D320" t="str">
            <v>Rp</v>
          </cell>
          <cell r="E320">
            <v>0</v>
          </cell>
          <cell r="F320" t="str">
            <v>Rp</v>
          </cell>
          <cell r="G320">
            <v>0</v>
          </cell>
          <cell r="H320" t="str">
            <v>Rp</v>
          </cell>
          <cell r="I320">
            <v>0</v>
          </cell>
          <cell r="J320" t="str">
            <v>Rp</v>
          </cell>
          <cell r="K320">
            <v>0</v>
          </cell>
        </row>
        <row r="321">
          <cell r="B321">
            <v>51211</v>
          </cell>
          <cell r="C321" t="str">
            <v>RETURPENJUALAN TUNAI VIT V600ML</v>
          </cell>
          <cell r="D321" t="str">
            <v>Rp</v>
          </cell>
          <cell r="E321">
            <v>0</v>
          </cell>
          <cell r="F321" t="str">
            <v>Rp</v>
          </cell>
          <cell r="G321">
            <v>0</v>
          </cell>
          <cell r="H321" t="str">
            <v>Rp</v>
          </cell>
          <cell r="I321">
            <v>0</v>
          </cell>
          <cell r="J321" t="str">
            <v>Rp</v>
          </cell>
          <cell r="K321">
            <v>0</v>
          </cell>
        </row>
        <row r="322">
          <cell r="B322">
            <v>51212</v>
          </cell>
          <cell r="C322" t="str">
            <v>RETURPENJUALAN TUNAI VIT V1500ML</v>
          </cell>
          <cell r="D322" t="str">
            <v>Rp</v>
          </cell>
          <cell r="E322">
            <v>0</v>
          </cell>
          <cell r="F322" t="str">
            <v>Rp</v>
          </cell>
          <cell r="G322">
            <v>0</v>
          </cell>
          <cell r="H322" t="str">
            <v>Rp</v>
          </cell>
          <cell r="I322">
            <v>0</v>
          </cell>
          <cell r="J322" t="str">
            <v>Rp</v>
          </cell>
          <cell r="K322">
            <v>0</v>
          </cell>
        </row>
        <row r="323">
          <cell r="B323">
            <v>51213</v>
          </cell>
          <cell r="C323" t="str">
            <v>RETURPENJUALAN TUNAI VIT GALON</v>
          </cell>
          <cell r="D323" t="str">
            <v>Rp</v>
          </cell>
          <cell r="E323">
            <v>0</v>
          </cell>
          <cell r="F323" t="str">
            <v>Rp</v>
          </cell>
          <cell r="G323">
            <v>0</v>
          </cell>
          <cell r="H323" t="str">
            <v>Rp</v>
          </cell>
          <cell r="I323">
            <v>0</v>
          </cell>
          <cell r="J323" t="str">
            <v>Rp</v>
          </cell>
          <cell r="K323">
            <v>0</v>
          </cell>
        </row>
        <row r="324">
          <cell r="B324">
            <v>51214</v>
          </cell>
          <cell r="C324" t="str">
            <v>RETURPENJUALAN TUNAI VIT GALON KOSONG</v>
          </cell>
          <cell r="D324" t="str">
            <v>Rp</v>
          </cell>
          <cell r="E324">
            <v>0</v>
          </cell>
          <cell r="F324" t="str">
            <v>Rp</v>
          </cell>
          <cell r="G324">
            <v>0</v>
          </cell>
          <cell r="H324" t="str">
            <v>Rp</v>
          </cell>
          <cell r="I324">
            <v>0</v>
          </cell>
          <cell r="J324" t="str">
            <v>Rp</v>
          </cell>
          <cell r="K324">
            <v>0</v>
          </cell>
        </row>
        <row r="325">
          <cell r="B325">
            <v>51216</v>
          </cell>
          <cell r="C325" t="str">
            <v>RETURPENJUALAN TUNAI MIZONE ORANGE LIM ( MZOL )</v>
          </cell>
          <cell r="D325" t="str">
            <v>Rp</v>
          </cell>
          <cell r="E325">
            <v>0</v>
          </cell>
          <cell r="F325" t="str">
            <v>Rp</v>
          </cell>
          <cell r="G325">
            <v>0</v>
          </cell>
          <cell r="H325" t="str">
            <v>Rp</v>
          </cell>
          <cell r="I325">
            <v>0</v>
          </cell>
          <cell r="J325" t="str">
            <v>Rp</v>
          </cell>
          <cell r="K325">
            <v>0</v>
          </cell>
        </row>
        <row r="326">
          <cell r="B326">
            <v>51217</v>
          </cell>
          <cell r="C326" t="str">
            <v>RETURPENJUALAN TUNAI MIZONE  PASSION FRUIT ( MZPF)</v>
          </cell>
          <cell r="D326" t="str">
            <v>Rp</v>
          </cell>
          <cell r="E326">
            <v>0</v>
          </cell>
          <cell r="F326" t="str">
            <v>Rp</v>
          </cell>
          <cell r="G326">
            <v>0</v>
          </cell>
          <cell r="H326" t="str">
            <v>Rp</v>
          </cell>
          <cell r="I326">
            <v>0</v>
          </cell>
          <cell r="J326" t="str">
            <v>Rp</v>
          </cell>
          <cell r="K326">
            <v>0</v>
          </cell>
        </row>
        <row r="327">
          <cell r="B327">
            <v>51218</v>
          </cell>
          <cell r="C327" t="str">
            <v>RETURPENJUALAN TUNAI MIZONE LEMON LECHEE ( MZLL)</v>
          </cell>
          <cell r="D327" t="str">
            <v>Rp</v>
          </cell>
          <cell r="E327">
            <v>0</v>
          </cell>
          <cell r="F327" t="str">
            <v>Rp</v>
          </cell>
          <cell r="G327">
            <v>0</v>
          </cell>
          <cell r="H327" t="str">
            <v>Rp</v>
          </cell>
          <cell r="I327">
            <v>0</v>
          </cell>
          <cell r="J327" t="str">
            <v>Rp</v>
          </cell>
          <cell r="K327">
            <v>0</v>
          </cell>
        </row>
        <row r="328">
          <cell r="B328">
            <v>51219</v>
          </cell>
          <cell r="C328" t="str">
            <v>RETURPENJUALAN TUNAI MIZONE MULTI PACK</v>
          </cell>
          <cell r="D328" t="str">
            <v>Rp</v>
          </cell>
          <cell r="E328">
            <v>0</v>
          </cell>
          <cell r="F328" t="str">
            <v>Rp</v>
          </cell>
          <cell r="G328">
            <v>0</v>
          </cell>
          <cell r="H328" t="str">
            <v>Rp</v>
          </cell>
          <cell r="I328">
            <v>0</v>
          </cell>
          <cell r="J328" t="str">
            <v>Rp</v>
          </cell>
          <cell r="K328">
            <v>0</v>
          </cell>
        </row>
        <row r="329">
          <cell r="B329">
            <v>51220</v>
          </cell>
          <cell r="C329" t="str">
            <v>RETURPENJUALAN TUNAI MILKUAT ORANGE I (70 X 60 ml )</v>
          </cell>
          <cell r="D329" t="str">
            <v>Rp</v>
          </cell>
          <cell r="E329">
            <v>0</v>
          </cell>
          <cell r="F329" t="str">
            <v>Rp</v>
          </cell>
          <cell r="G329">
            <v>0</v>
          </cell>
          <cell r="H329" t="str">
            <v>Rp</v>
          </cell>
          <cell r="I329">
            <v>0</v>
          </cell>
          <cell r="J329" t="str">
            <v>Rp</v>
          </cell>
          <cell r="K329">
            <v>0</v>
          </cell>
        </row>
        <row r="330">
          <cell r="B330">
            <v>51221</v>
          </cell>
          <cell r="C330" t="str">
            <v>RETURPENJUALAN TUNAI MILKUAT ORANGE II ( ISI 60 pcs )</v>
          </cell>
          <cell r="D330" t="str">
            <v>Rp</v>
          </cell>
          <cell r="E330">
            <v>0</v>
          </cell>
          <cell r="F330" t="str">
            <v>Rp</v>
          </cell>
          <cell r="G330">
            <v>0</v>
          </cell>
          <cell r="H330" t="str">
            <v>Rp</v>
          </cell>
          <cell r="I330">
            <v>0</v>
          </cell>
          <cell r="J330" t="str">
            <v>Rp</v>
          </cell>
          <cell r="K330">
            <v>0</v>
          </cell>
        </row>
        <row r="331">
          <cell r="B331">
            <v>51222</v>
          </cell>
          <cell r="C331" t="str">
            <v>RETURPENJUALAN TUNAI MILKUAT ORANGE II ( 80 X 60 ml )</v>
          </cell>
          <cell r="D331" t="str">
            <v>Rp</v>
          </cell>
          <cell r="E331">
            <v>0</v>
          </cell>
          <cell r="F331" t="str">
            <v>Rp</v>
          </cell>
          <cell r="G331">
            <v>0</v>
          </cell>
          <cell r="H331" t="str">
            <v>Rp</v>
          </cell>
          <cell r="I331">
            <v>0</v>
          </cell>
          <cell r="J331" t="str">
            <v>Rp</v>
          </cell>
          <cell r="K331">
            <v>0</v>
          </cell>
        </row>
        <row r="332">
          <cell r="B332">
            <v>51223</v>
          </cell>
          <cell r="C332" t="str">
            <v>RETURPENJUALAN TUNAI MILKUAT FRUTY I ( ISI 4O pcs)</v>
          </cell>
          <cell r="D332" t="str">
            <v>Rp</v>
          </cell>
          <cell r="E332">
            <v>0</v>
          </cell>
          <cell r="F332" t="str">
            <v>Rp</v>
          </cell>
          <cell r="G332">
            <v>0</v>
          </cell>
          <cell r="H332" t="str">
            <v>Rp</v>
          </cell>
          <cell r="I332">
            <v>0</v>
          </cell>
          <cell r="J332" t="str">
            <v>Rp</v>
          </cell>
          <cell r="K332">
            <v>0</v>
          </cell>
        </row>
        <row r="333">
          <cell r="B333">
            <v>51224</v>
          </cell>
          <cell r="C333" t="str">
            <v>RETURPENJUALAN TUNAI MILKUAT FRUTY II( ISI 60 pcs)</v>
          </cell>
          <cell r="D333" t="str">
            <v>Rp</v>
          </cell>
          <cell r="E333">
            <v>0</v>
          </cell>
          <cell r="F333" t="str">
            <v>Rp</v>
          </cell>
          <cell r="G333">
            <v>0</v>
          </cell>
          <cell r="H333" t="str">
            <v>Rp</v>
          </cell>
          <cell r="I333">
            <v>0</v>
          </cell>
          <cell r="J333" t="str">
            <v>Rp</v>
          </cell>
          <cell r="K333">
            <v>0</v>
          </cell>
        </row>
        <row r="334">
          <cell r="B334">
            <v>51225</v>
          </cell>
          <cell r="C334" t="str">
            <v>RETURPENJUALAN TUNAI MILKUAT FRUTY ( 70 X 60 ml)</v>
          </cell>
          <cell r="D334" t="str">
            <v>Rp</v>
          </cell>
          <cell r="E334">
            <v>0</v>
          </cell>
          <cell r="F334" t="str">
            <v>Rp</v>
          </cell>
          <cell r="G334">
            <v>0</v>
          </cell>
          <cell r="H334" t="str">
            <v>Rp</v>
          </cell>
          <cell r="I334">
            <v>0</v>
          </cell>
          <cell r="J334" t="str">
            <v>Rp</v>
          </cell>
          <cell r="K334">
            <v>0</v>
          </cell>
        </row>
        <row r="335">
          <cell r="B335">
            <v>51226</v>
          </cell>
          <cell r="C335" t="str">
            <v>RETURPENJUALAN TUNAI MILKUAT STRA*BERRY ( 70 X 60 ml)</v>
          </cell>
          <cell r="D335" t="str">
            <v>Rp</v>
          </cell>
          <cell r="E335">
            <v>0</v>
          </cell>
          <cell r="F335" t="str">
            <v>Rp</v>
          </cell>
          <cell r="G335">
            <v>0</v>
          </cell>
          <cell r="H335" t="str">
            <v>Rp</v>
          </cell>
          <cell r="I335">
            <v>0</v>
          </cell>
          <cell r="J335" t="str">
            <v>Rp</v>
          </cell>
          <cell r="K335">
            <v>0</v>
          </cell>
        </row>
        <row r="336">
          <cell r="B336">
            <v>51227</v>
          </cell>
          <cell r="C336" t="str">
            <v>RETURPENJUALAN TUNAI MILKUAT STRA*BERRY ( 80 X 60 ml)</v>
          </cell>
          <cell r="D336" t="str">
            <v>Rp</v>
          </cell>
          <cell r="E336">
            <v>0</v>
          </cell>
          <cell r="F336" t="str">
            <v>Rp</v>
          </cell>
          <cell r="G336">
            <v>0</v>
          </cell>
          <cell r="H336" t="str">
            <v>Rp</v>
          </cell>
          <cell r="I336">
            <v>0</v>
          </cell>
          <cell r="J336" t="str">
            <v>Rp</v>
          </cell>
          <cell r="K336">
            <v>0</v>
          </cell>
        </row>
        <row r="337">
          <cell r="B337">
            <v>51228</v>
          </cell>
          <cell r="C337" t="str">
            <v>RETURPENJUALAN TUNAI MILKUAT MANGO I 90 ML (ISI 40 pcs)</v>
          </cell>
          <cell r="D337" t="str">
            <v>Rp</v>
          </cell>
          <cell r="E337">
            <v>0</v>
          </cell>
          <cell r="F337" t="str">
            <v>Rp</v>
          </cell>
          <cell r="G337">
            <v>0</v>
          </cell>
          <cell r="H337" t="str">
            <v>Rp</v>
          </cell>
          <cell r="I337">
            <v>0</v>
          </cell>
          <cell r="J337" t="str">
            <v>Rp</v>
          </cell>
          <cell r="K337">
            <v>0</v>
          </cell>
        </row>
        <row r="338">
          <cell r="B338">
            <v>51229</v>
          </cell>
          <cell r="C338" t="str">
            <v>RETURPENJUALAN TUNAI MILKUAT MANGO II (70ML X 60 pcs)</v>
          </cell>
          <cell r="D338" t="str">
            <v>Rp</v>
          </cell>
          <cell r="E338">
            <v>0</v>
          </cell>
          <cell r="F338" t="str">
            <v>Rp</v>
          </cell>
          <cell r="G338">
            <v>0</v>
          </cell>
          <cell r="H338" t="str">
            <v>Rp</v>
          </cell>
          <cell r="I338">
            <v>0</v>
          </cell>
          <cell r="J338" t="str">
            <v>Rp</v>
          </cell>
          <cell r="K338">
            <v>0</v>
          </cell>
        </row>
        <row r="339">
          <cell r="B339">
            <v>51230</v>
          </cell>
          <cell r="C339" t="str">
            <v>RETURPENJUALAN TUNAI MILKUAT MANGO III (80ML X 60 pcs)</v>
          </cell>
          <cell r="D339" t="str">
            <v>Rp</v>
          </cell>
          <cell r="E339">
            <v>0</v>
          </cell>
          <cell r="F339" t="str">
            <v>Rp</v>
          </cell>
          <cell r="G339">
            <v>0</v>
          </cell>
          <cell r="H339" t="str">
            <v>Rp</v>
          </cell>
          <cell r="I339">
            <v>0</v>
          </cell>
          <cell r="J339" t="str">
            <v>Rp</v>
          </cell>
          <cell r="K339">
            <v>0</v>
          </cell>
        </row>
        <row r="340">
          <cell r="B340">
            <v>51231</v>
          </cell>
          <cell r="C340" t="str">
            <v>RETURPENJUALAN TUNAI MILKUAT CHOCOLATE (70 X 54 ml)</v>
          </cell>
          <cell r="D340" t="str">
            <v>Rp</v>
          </cell>
          <cell r="E340">
            <v>0</v>
          </cell>
          <cell r="F340" t="str">
            <v>Rp</v>
          </cell>
          <cell r="G340">
            <v>0</v>
          </cell>
          <cell r="H340" t="str">
            <v>Rp</v>
          </cell>
          <cell r="I340">
            <v>0</v>
          </cell>
          <cell r="J340" t="str">
            <v>Rp</v>
          </cell>
          <cell r="K340">
            <v>0</v>
          </cell>
        </row>
        <row r="341">
          <cell r="B341">
            <v>51232</v>
          </cell>
          <cell r="C341" t="str">
            <v>RETURPENJUALAN TUNAI MILKUAT CHOCOLATE 90 ml</v>
          </cell>
          <cell r="D341" t="str">
            <v>Rp</v>
          </cell>
          <cell r="E341">
            <v>0</v>
          </cell>
          <cell r="F341" t="str">
            <v>Rp</v>
          </cell>
          <cell r="G341">
            <v>0</v>
          </cell>
          <cell r="H341" t="str">
            <v>Rp</v>
          </cell>
          <cell r="I341">
            <v>0</v>
          </cell>
          <cell r="J341" t="str">
            <v>Rp</v>
          </cell>
          <cell r="K341">
            <v>0</v>
          </cell>
        </row>
        <row r="342">
          <cell r="B342">
            <v>51233</v>
          </cell>
          <cell r="C342" t="str">
            <v>RETURPENJUALAN TUNAI MILKUAT CHOCOLATE BANTAL (135 ml)</v>
          </cell>
          <cell r="D342" t="str">
            <v>Rp</v>
          </cell>
          <cell r="E342">
            <v>0</v>
          </cell>
          <cell r="F342" t="str">
            <v>Rp</v>
          </cell>
          <cell r="G342">
            <v>0</v>
          </cell>
          <cell r="H342" t="str">
            <v>Rp</v>
          </cell>
          <cell r="I342">
            <v>0</v>
          </cell>
          <cell r="J342" t="str">
            <v>Rp</v>
          </cell>
          <cell r="K342">
            <v>0</v>
          </cell>
        </row>
        <row r="343">
          <cell r="B343">
            <v>51234</v>
          </cell>
          <cell r="C343" t="str">
            <v>RETURPENJUALAN TUNAI MILKUAT PREBIOTIK STA*-100MLX40PC</v>
          </cell>
          <cell r="D343" t="str">
            <v>Rp</v>
          </cell>
          <cell r="E343">
            <v>0</v>
          </cell>
          <cell r="F343" t="str">
            <v>Rp</v>
          </cell>
          <cell r="G343">
            <v>0</v>
          </cell>
          <cell r="H343" t="str">
            <v>Rp</v>
          </cell>
          <cell r="I343">
            <v>0</v>
          </cell>
          <cell r="J343" t="str">
            <v>Rp</v>
          </cell>
          <cell r="K343">
            <v>0</v>
          </cell>
        </row>
        <row r="344">
          <cell r="B344">
            <v>51235</v>
          </cell>
          <cell r="C344" t="str">
            <v>RETURPENJUALAN TUNAI MILKUAT PREBIOTIK GRAPE-100MLX40PC</v>
          </cell>
          <cell r="D344" t="str">
            <v>Rp</v>
          </cell>
          <cell r="E344">
            <v>0</v>
          </cell>
          <cell r="F344" t="str">
            <v>Rp</v>
          </cell>
          <cell r="G344">
            <v>0</v>
          </cell>
          <cell r="H344" t="str">
            <v>Rp</v>
          </cell>
          <cell r="I344">
            <v>0</v>
          </cell>
          <cell r="J344" t="str">
            <v>Rp</v>
          </cell>
          <cell r="K344">
            <v>0</v>
          </cell>
        </row>
        <row r="345">
          <cell r="B345">
            <v>51236</v>
          </cell>
          <cell r="C345" t="str">
            <v>RETURPENJUALAN TUNAI MILKUAT PREBIOTIK ORANGE-100MLX40PC</v>
          </cell>
          <cell r="D345" t="str">
            <v>Rp</v>
          </cell>
          <cell r="E345">
            <v>0</v>
          </cell>
          <cell r="F345" t="str">
            <v>Rp</v>
          </cell>
          <cell r="G345">
            <v>0</v>
          </cell>
          <cell r="H345" t="str">
            <v>Rp</v>
          </cell>
          <cell r="I345">
            <v>0</v>
          </cell>
          <cell r="J345" t="str">
            <v>Rp</v>
          </cell>
          <cell r="K345">
            <v>0</v>
          </cell>
        </row>
        <row r="346">
          <cell r="B346">
            <v>51237</v>
          </cell>
          <cell r="C346" t="str">
            <v>RETURPENJUALAN TUNAI PROPERTY</v>
          </cell>
          <cell r="D346" t="str">
            <v>Rp</v>
          </cell>
          <cell r="E346">
            <v>0</v>
          </cell>
          <cell r="F346" t="str">
            <v>Rp</v>
          </cell>
          <cell r="G346">
            <v>0</v>
          </cell>
          <cell r="H346" t="str">
            <v>Rp</v>
          </cell>
          <cell r="I346">
            <v>0</v>
          </cell>
          <cell r="J346" t="str">
            <v>Rp</v>
          </cell>
          <cell r="K346">
            <v>0</v>
          </cell>
        </row>
        <row r="347">
          <cell r="B347">
            <v>51238</v>
          </cell>
          <cell r="C347" t="str">
            <v>RETURPENJUALAN KREDIT AQUA A240ML</v>
          </cell>
          <cell r="D347" t="str">
            <v>Rp</v>
          </cell>
          <cell r="E347">
            <v>0</v>
          </cell>
          <cell r="F347" t="str">
            <v>Rp</v>
          </cell>
          <cell r="G347">
            <v>0</v>
          </cell>
          <cell r="H347" t="str">
            <v>Rp</v>
          </cell>
          <cell r="I347">
            <v>0</v>
          </cell>
          <cell r="J347" t="str">
            <v>Rp</v>
          </cell>
          <cell r="K347">
            <v>0</v>
          </cell>
        </row>
        <row r="348">
          <cell r="B348">
            <v>51239</v>
          </cell>
          <cell r="C348" t="str">
            <v>RETURPENJUALAN KREDIT AQUA A330ML</v>
          </cell>
          <cell r="D348" t="str">
            <v>Rp</v>
          </cell>
          <cell r="E348">
            <v>0</v>
          </cell>
          <cell r="F348" t="str">
            <v>Rp</v>
          </cell>
          <cell r="G348">
            <v>0</v>
          </cell>
          <cell r="H348" t="str">
            <v>Rp</v>
          </cell>
          <cell r="I348">
            <v>0</v>
          </cell>
          <cell r="J348" t="str">
            <v>Rp</v>
          </cell>
          <cell r="K348">
            <v>0</v>
          </cell>
        </row>
        <row r="349">
          <cell r="B349">
            <v>51240</v>
          </cell>
          <cell r="C349" t="str">
            <v>RETURPENJUALAN KREDIT AQUA A375ML</v>
          </cell>
          <cell r="D349" t="str">
            <v>Rp</v>
          </cell>
          <cell r="E349">
            <v>0</v>
          </cell>
          <cell r="F349" t="str">
            <v>Rp</v>
          </cell>
          <cell r="G349">
            <v>0</v>
          </cell>
          <cell r="H349" t="str">
            <v>Rp</v>
          </cell>
          <cell r="I349">
            <v>0</v>
          </cell>
          <cell r="J349" t="str">
            <v>Rp</v>
          </cell>
          <cell r="K349">
            <v>0</v>
          </cell>
        </row>
        <row r="350">
          <cell r="B350">
            <v>51241</v>
          </cell>
          <cell r="C350" t="str">
            <v>RETURPENJUALAN KREDIT AQUA A380ML (ISI)</v>
          </cell>
          <cell r="D350" t="str">
            <v>Rp</v>
          </cell>
          <cell r="E350">
            <v>0</v>
          </cell>
          <cell r="F350" t="str">
            <v>Rp</v>
          </cell>
          <cell r="G350">
            <v>0</v>
          </cell>
          <cell r="H350" t="str">
            <v>Rp</v>
          </cell>
          <cell r="I350">
            <v>0</v>
          </cell>
          <cell r="J350" t="str">
            <v>Rp</v>
          </cell>
          <cell r="K350">
            <v>0</v>
          </cell>
        </row>
        <row r="351">
          <cell r="B351">
            <v>51242</v>
          </cell>
          <cell r="C351" t="str">
            <v>RETURPENJUALAN KREDIT AQUA KRAT A380ML</v>
          </cell>
          <cell r="D351" t="str">
            <v>Rp</v>
          </cell>
          <cell r="E351">
            <v>0</v>
          </cell>
          <cell r="F351" t="str">
            <v>Rp</v>
          </cell>
          <cell r="G351">
            <v>0</v>
          </cell>
          <cell r="H351" t="str">
            <v>Rp</v>
          </cell>
          <cell r="I351">
            <v>0</v>
          </cell>
          <cell r="J351" t="str">
            <v>Rp</v>
          </cell>
          <cell r="K351">
            <v>0</v>
          </cell>
        </row>
        <row r="352">
          <cell r="B352">
            <v>51243</v>
          </cell>
          <cell r="C352" t="str">
            <v>RETURPENJUALAN KREDIT AQUA BOTOL A380ML</v>
          </cell>
          <cell r="D352" t="str">
            <v>Rp</v>
          </cell>
          <cell r="E352">
            <v>0</v>
          </cell>
          <cell r="F352" t="str">
            <v>Rp</v>
          </cell>
          <cell r="G352">
            <v>0</v>
          </cell>
          <cell r="H352" t="str">
            <v>Rp</v>
          </cell>
          <cell r="I352">
            <v>0</v>
          </cell>
          <cell r="J352" t="str">
            <v>Rp</v>
          </cell>
          <cell r="K352">
            <v>0</v>
          </cell>
        </row>
        <row r="353">
          <cell r="B353">
            <v>51244</v>
          </cell>
          <cell r="C353" t="str">
            <v>RETURPENJUALAN KREDIT AQUA A600ML</v>
          </cell>
          <cell r="D353" t="str">
            <v>Rp</v>
          </cell>
          <cell r="E353">
            <v>0</v>
          </cell>
          <cell r="F353" t="str">
            <v>Rp</v>
          </cell>
          <cell r="G353">
            <v>0</v>
          </cell>
          <cell r="H353" t="str">
            <v>Rp</v>
          </cell>
          <cell r="I353">
            <v>0</v>
          </cell>
          <cell r="J353" t="str">
            <v>Rp</v>
          </cell>
          <cell r="K353">
            <v>0</v>
          </cell>
        </row>
        <row r="354">
          <cell r="B354">
            <v>51245</v>
          </cell>
          <cell r="C354" t="str">
            <v>RETURPENJUALAN KREDIT AQUA A1500ML</v>
          </cell>
          <cell r="D354" t="str">
            <v>Rp</v>
          </cell>
          <cell r="E354">
            <v>0</v>
          </cell>
          <cell r="F354" t="str">
            <v>Rp</v>
          </cell>
          <cell r="G354">
            <v>0</v>
          </cell>
          <cell r="H354" t="str">
            <v>Rp</v>
          </cell>
          <cell r="I354">
            <v>0</v>
          </cell>
          <cell r="J354" t="str">
            <v>Rp</v>
          </cell>
          <cell r="K354">
            <v>0</v>
          </cell>
        </row>
        <row r="355">
          <cell r="B355">
            <v>51246</v>
          </cell>
          <cell r="C355" t="str">
            <v>RETURPENJUALAN KREDIT AQUA GALON</v>
          </cell>
          <cell r="D355" t="str">
            <v>Rp</v>
          </cell>
          <cell r="E355">
            <v>0</v>
          </cell>
          <cell r="F355" t="str">
            <v>Rp</v>
          </cell>
          <cell r="G355">
            <v>0</v>
          </cell>
          <cell r="H355" t="str">
            <v>Rp</v>
          </cell>
          <cell r="I355">
            <v>0</v>
          </cell>
          <cell r="J355" t="str">
            <v>Rp</v>
          </cell>
          <cell r="K355">
            <v>0</v>
          </cell>
        </row>
        <row r="356">
          <cell r="B356">
            <v>51247</v>
          </cell>
          <cell r="C356" t="str">
            <v>RETURPENJUALAN KREDIT AQUA GALON KOSONG</v>
          </cell>
          <cell r="D356" t="str">
            <v>Rp</v>
          </cell>
          <cell r="E356">
            <v>0</v>
          </cell>
          <cell r="F356" t="str">
            <v>Rp</v>
          </cell>
          <cell r="G356">
            <v>0</v>
          </cell>
          <cell r="H356" t="str">
            <v>Rp</v>
          </cell>
          <cell r="I356">
            <v>0</v>
          </cell>
          <cell r="J356" t="str">
            <v>Rp</v>
          </cell>
          <cell r="K356">
            <v>0</v>
          </cell>
        </row>
        <row r="357">
          <cell r="B357">
            <v>51248</v>
          </cell>
          <cell r="C357" t="str">
            <v>RETURPENJUALAN KREDIT VIT V240ML</v>
          </cell>
          <cell r="D357" t="str">
            <v>Rp</v>
          </cell>
          <cell r="E357">
            <v>0</v>
          </cell>
          <cell r="F357" t="str">
            <v>Rp</v>
          </cell>
          <cell r="G357">
            <v>0</v>
          </cell>
          <cell r="H357" t="str">
            <v>Rp</v>
          </cell>
          <cell r="I357">
            <v>0</v>
          </cell>
          <cell r="J357" t="str">
            <v>Rp</v>
          </cell>
          <cell r="K357">
            <v>0</v>
          </cell>
        </row>
        <row r="358">
          <cell r="B358">
            <v>51249</v>
          </cell>
          <cell r="C358" t="str">
            <v>RETURPENJUALAN KREDIT VIT V600ML</v>
          </cell>
          <cell r="D358" t="str">
            <v>Rp</v>
          </cell>
          <cell r="E358">
            <v>0</v>
          </cell>
          <cell r="F358" t="str">
            <v>Rp</v>
          </cell>
          <cell r="G358">
            <v>0</v>
          </cell>
          <cell r="H358" t="str">
            <v>Rp</v>
          </cell>
          <cell r="I358">
            <v>0</v>
          </cell>
          <cell r="J358" t="str">
            <v>Rp</v>
          </cell>
          <cell r="K358">
            <v>0</v>
          </cell>
        </row>
        <row r="359">
          <cell r="B359">
            <v>51250</v>
          </cell>
          <cell r="C359" t="str">
            <v>RETURPENJUALAN KREDIT VIT V1500ML</v>
          </cell>
          <cell r="D359" t="str">
            <v>Rp</v>
          </cell>
          <cell r="E359">
            <v>0</v>
          </cell>
          <cell r="F359" t="str">
            <v>Rp</v>
          </cell>
          <cell r="G359">
            <v>0</v>
          </cell>
          <cell r="H359" t="str">
            <v>Rp</v>
          </cell>
          <cell r="I359">
            <v>0</v>
          </cell>
          <cell r="J359" t="str">
            <v>Rp</v>
          </cell>
          <cell r="K359">
            <v>0</v>
          </cell>
        </row>
        <row r="360">
          <cell r="B360">
            <v>51251</v>
          </cell>
          <cell r="C360" t="str">
            <v>RETURPENJUALAN KREDIT VIT GALON</v>
          </cell>
          <cell r="D360" t="str">
            <v>Rp</v>
          </cell>
          <cell r="E360">
            <v>0</v>
          </cell>
          <cell r="F360" t="str">
            <v>Rp</v>
          </cell>
          <cell r="G360">
            <v>0</v>
          </cell>
          <cell r="H360" t="str">
            <v>Rp</v>
          </cell>
          <cell r="I360">
            <v>0</v>
          </cell>
          <cell r="J360" t="str">
            <v>Rp</v>
          </cell>
          <cell r="K360">
            <v>0</v>
          </cell>
        </row>
        <row r="361">
          <cell r="B361">
            <v>51252</v>
          </cell>
          <cell r="C361" t="str">
            <v>RETURPENJUALAN KREDIT VIT GALON KOSONG</v>
          </cell>
          <cell r="D361" t="str">
            <v>Rp</v>
          </cell>
          <cell r="E361">
            <v>0</v>
          </cell>
          <cell r="F361" t="str">
            <v>Rp</v>
          </cell>
          <cell r="G361">
            <v>0</v>
          </cell>
          <cell r="H361" t="str">
            <v>Rp</v>
          </cell>
          <cell r="I361">
            <v>0</v>
          </cell>
          <cell r="J361" t="str">
            <v>Rp</v>
          </cell>
          <cell r="K361">
            <v>0</v>
          </cell>
        </row>
        <row r="362">
          <cell r="B362">
            <v>51253</v>
          </cell>
          <cell r="C362" t="str">
            <v>RETURPENJUALAN KREDIT MIZONE ORANGE LIM ( MZOL )</v>
          </cell>
          <cell r="D362" t="str">
            <v>Rp</v>
          </cell>
          <cell r="E362">
            <v>0</v>
          </cell>
          <cell r="F362" t="str">
            <v>Rp</v>
          </cell>
          <cell r="G362">
            <v>0</v>
          </cell>
          <cell r="H362" t="str">
            <v>Rp</v>
          </cell>
          <cell r="I362">
            <v>0</v>
          </cell>
          <cell r="J362" t="str">
            <v>Rp</v>
          </cell>
          <cell r="K362">
            <v>0</v>
          </cell>
        </row>
        <row r="363">
          <cell r="B363">
            <v>51254</v>
          </cell>
          <cell r="C363" t="str">
            <v>RETURPENJUALAN KREDIT MIZONE  PASSION FRUIT ( MZPF)</v>
          </cell>
          <cell r="D363" t="str">
            <v>Rp</v>
          </cell>
          <cell r="E363">
            <v>0</v>
          </cell>
          <cell r="F363" t="str">
            <v>Rp</v>
          </cell>
          <cell r="G363">
            <v>0</v>
          </cell>
          <cell r="H363" t="str">
            <v>Rp</v>
          </cell>
          <cell r="I363">
            <v>0</v>
          </cell>
          <cell r="J363" t="str">
            <v>Rp</v>
          </cell>
          <cell r="K363">
            <v>0</v>
          </cell>
        </row>
        <row r="364">
          <cell r="B364">
            <v>51255</v>
          </cell>
          <cell r="C364" t="str">
            <v>RETURPENJUALAN KREDIT MIZONE LEMON LECHEE ( MZLL)</v>
          </cell>
          <cell r="D364" t="str">
            <v>Rp</v>
          </cell>
          <cell r="E364">
            <v>0</v>
          </cell>
          <cell r="F364" t="str">
            <v>Rp</v>
          </cell>
          <cell r="G364">
            <v>0</v>
          </cell>
          <cell r="H364" t="str">
            <v>Rp</v>
          </cell>
          <cell r="I364">
            <v>0</v>
          </cell>
          <cell r="J364" t="str">
            <v>Rp</v>
          </cell>
          <cell r="K364">
            <v>0</v>
          </cell>
        </row>
        <row r="365">
          <cell r="B365">
            <v>51256</v>
          </cell>
          <cell r="C365" t="str">
            <v>RETURPENJUALAN KREDIT MIZONE MULTI PACK</v>
          </cell>
          <cell r="D365" t="str">
            <v>Rp</v>
          </cell>
          <cell r="E365">
            <v>0</v>
          </cell>
          <cell r="F365" t="str">
            <v>Rp</v>
          </cell>
          <cell r="G365">
            <v>0</v>
          </cell>
          <cell r="H365" t="str">
            <v>Rp</v>
          </cell>
          <cell r="I365">
            <v>0</v>
          </cell>
          <cell r="J365" t="str">
            <v>Rp</v>
          </cell>
          <cell r="K365">
            <v>0</v>
          </cell>
        </row>
        <row r="366">
          <cell r="B366">
            <v>51257</v>
          </cell>
          <cell r="C366" t="str">
            <v>RETURPENJUALAN KREDIT MILKUAT ORANGE I (70 X 60 ml )</v>
          </cell>
          <cell r="D366" t="str">
            <v>Rp</v>
          </cell>
          <cell r="E366">
            <v>0</v>
          </cell>
          <cell r="F366" t="str">
            <v>Rp</v>
          </cell>
          <cell r="G366">
            <v>0</v>
          </cell>
          <cell r="H366" t="str">
            <v>Rp</v>
          </cell>
          <cell r="I366">
            <v>0</v>
          </cell>
          <cell r="J366" t="str">
            <v>Rp</v>
          </cell>
          <cell r="K366">
            <v>0</v>
          </cell>
        </row>
        <row r="367">
          <cell r="B367">
            <v>51258</v>
          </cell>
          <cell r="C367" t="str">
            <v>RETURPENJUALAN KREDIT MILKUAT ORANGE II ( ISI 60 pcs )</v>
          </cell>
          <cell r="D367" t="str">
            <v>Rp</v>
          </cell>
          <cell r="E367">
            <v>0</v>
          </cell>
          <cell r="F367" t="str">
            <v>Rp</v>
          </cell>
          <cell r="G367">
            <v>0</v>
          </cell>
          <cell r="H367" t="str">
            <v>Rp</v>
          </cell>
          <cell r="I367">
            <v>0</v>
          </cell>
          <cell r="J367" t="str">
            <v>Rp</v>
          </cell>
          <cell r="K367">
            <v>0</v>
          </cell>
        </row>
        <row r="368">
          <cell r="B368">
            <v>51259</v>
          </cell>
          <cell r="C368" t="str">
            <v>RETURPENJUALAN KREDIT MILKUAT ORANGE II ( 80 X 60 ml )</v>
          </cell>
          <cell r="D368" t="str">
            <v>Rp</v>
          </cell>
          <cell r="E368">
            <v>0</v>
          </cell>
          <cell r="F368" t="str">
            <v>Rp</v>
          </cell>
          <cell r="G368">
            <v>0</v>
          </cell>
          <cell r="H368" t="str">
            <v>Rp</v>
          </cell>
          <cell r="I368">
            <v>0</v>
          </cell>
          <cell r="J368" t="str">
            <v>Rp</v>
          </cell>
          <cell r="K368">
            <v>0</v>
          </cell>
        </row>
        <row r="369">
          <cell r="B369">
            <v>51260</v>
          </cell>
          <cell r="C369" t="str">
            <v>RETURPENJUALAN KREDIT MILKUAT FRUTY I ( ISI 4O pcs)</v>
          </cell>
          <cell r="D369" t="str">
            <v>Rp</v>
          </cell>
          <cell r="E369">
            <v>0</v>
          </cell>
          <cell r="F369" t="str">
            <v>Rp</v>
          </cell>
          <cell r="G369">
            <v>0</v>
          </cell>
          <cell r="H369" t="str">
            <v>Rp</v>
          </cell>
          <cell r="I369">
            <v>0</v>
          </cell>
          <cell r="J369" t="str">
            <v>Rp</v>
          </cell>
          <cell r="K369">
            <v>0</v>
          </cell>
        </row>
        <row r="370">
          <cell r="B370">
            <v>51261</v>
          </cell>
          <cell r="C370" t="str">
            <v>RETURPENJUALAN KREDIT MILKUAT FRUTY II( ISI 60 pcs)</v>
          </cell>
          <cell r="D370" t="str">
            <v>Rp</v>
          </cell>
          <cell r="E370">
            <v>0</v>
          </cell>
          <cell r="F370" t="str">
            <v>Rp</v>
          </cell>
          <cell r="G370">
            <v>0</v>
          </cell>
          <cell r="H370" t="str">
            <v>Rp</v>
          </cell>
          <cell r="I370">
            <v>0</v>
          </cell>
          <cell r="J370" t="str">
            <v>Rp</v>
          </cell>
          <cell r="K370">
            <v>0</v>
          </cell>
        </row>
        <row r="371">
          <cell r="B371">
            <v>51262</v>
          </cell>
          <cell r="C371" t="str">
            <v>RETURPENJUALAN KREDIT MILKUAT FRUTY ( 70 X 60 ml)</v>
          </cell>
          <cell r="D371" t="str">
            <v>Rp</v>
          </cell>
          <cell r="E371">
            <v>0</v>
          </cell>
          <cell r="F371" t="str">
            <v>Rp</v>
          </cell>
          <cell r="G371">
            <v>0</v>
          </cell>
          <cell r="H371" t="str">
            <v>Rp</v>
          </cell>
          <cell r="I371">
            <v>0</v>
          </cell>
          <cell r="J371" t="str">
            <v>Rp</v>
          </cell>
          <cell r="K371">
            <v>0</v>
          </cell>
        </row>
        <row r="372">
          <cell r="B372">
            <v>51263</v>
          </cell>
          <cell r="C372" t="str">
            <v>RETURPENJUALAN KREDIT MILKUAT STRA*BERRY ( 70 X 60 ml)</v>
          </cell>
          <cell r="D372" t="str">
            <v>Rp</v>
          </cell>
          <cell r="E372">
            <v>0</v>
          </cell>
          <cell r="F372" t="str">
            <v>Rp</v>
          </cell>
          <cell r="G372">
            <v>0</v>
          </cell>
          <cell r="H372" t="str">
            <v>Rp</v>
          </cell>
          <cell r="I372">
            <v>0</v>
          </cell>
          <cell r="J372" t="str">
            <v>Rp</v>
          </cell>
          <cell r="K372">
            <v>0</v>
          </cell>
        </row>
        <row r="373">
          <cell r="B373">
            <v>51264</v>
          </cell>
          <cell r="C373" t="str">
            <v>RETURPENJUALAN KREDIT MILKUAT STRA*BERRY ( 80 X 60 ml)</v>
          </cell>
          <cell r="D373" t="str">
            <v>Rp</v>
          </cell>
          <cell r="E373">
            <v>0</v>
          </cell>
          <cell r="F373" t="str">
            <v>Rp</v>
          </cell>
          <cell r="G373">
            <v>0</v>
          </cell>
          <cell r="H373" t="str">
            <v>Rp</v>
          </cell>
          <cell r="I373">
            <v>0</v>
          </cell>
          <cell r="J373" t="str">
            <v>Rp</v>
          </cell>
          <cell r="K373">
            <v>0</v>
          </cell>
        </row>
        <row r="374">
          <cell r="B374">
            <v>51265</v>
          </cell>
          <cell r="C374" t="str">
            <v>RETURPENJUALAN KREDIT MILKUAT MANGO I 90 ML (ISI 40 pcs)</v>
          </cell>
          <cell r="D374" t="str">
            <v>Rp</v>
          </cell>
          <cell r="E374">
            <v>0</v>
          </cell>
          <cell r="F374" t="str">
            <v>Rp</v>
          </cell>
          <cell r="G374">
            <v>0</v>
          </cell>
          <cell r="H374" t="str">
            <v>Rp</v>
          </cell>
          <cell r="I374">
            <v>0</v>
          </cell>
          <cell r="J374" t="str">
            <v>Rp</v>
          </cell>
          <cell r="K374">
            <v>0</v>
          </cell>
        </row>
        <row r="375">
          <cell r="B375">
            <v>51266</v>
          </cell>
          <cell r="C375" t="str">
            <v>RETURPENJUALAN KREDIT MILKUAT MANGO II (70ML X 60 pcs)</v>
          </cell>
          <cell r="D375" t="str">
            <v>Rp</v>
          </cell>
          <cell r="E375">
            <v>0</v>
          </cell>
          <cell r="F375" t="str">
            <v>Rp</v>
          </cell>
          <cell r="G375">
            <v>0</v>
          </cell>
          <cell r="H375" t="str">
            <v>Rp</v>
          </cell>
          <cell r="I375">
            <v>0</v>
          </cell>
          <cell r="J375" t="str">
            <v>Rp</v>
          </cell>
          <cell r="K375">
            <v>0</v>
          </cell>
        </row>
        <row r="376">
          <cell r="B376">
            <v>51267</v>
          </cell>
          <cell r="C376" t="str">
            <v>RETURPENJUALAN KREDIT MILKUAT MANGO III (80ML X 60 pcs)</v>
          </cell>
          <cell r="D376" t="str">
            <v>Rp</v>
          </cell>
          <cell r="E376">
            <v>0</v>
          </cell>
          <cell r="F376" t="str">
            <v>Rp</v>
          </cell>
          <cell r="G376">
            <v>0</v>
          </cell>
          <cell r="H376" t="str">
            <v>Rp</v>
          </cell>
          <cell r="I376">
            <v>0</v>
          </cell>
          <cell r="J376" t="str">
            <v>Rp</v>
          </cell>
          <cell r="K376">
            <v>0</v>
          </cell>
        </row>
        <row r="377">
          <cell r="B377">
            <v>51268</v>
          </cell>
          <cell r="C377" t="str">
            <v>RETURPENJUALAN KREDIT MILKUAT CHOCOLATE (70 X 54 ml)</v>
          </cell>
          <cell r="D377" t="str">
            <v>Rp</v>
          </cell>
          <cell r="E377">
            <v>0</v>
          </cell>
          <cell r="F377" t="str">
            <v>Rp</v>
          </cell>
          <cell r="G377">
            <v>0</v>
          </cell>
          <cell r="H377" t="str">
            <v>Rp</v>
          </cell>
          <cell r="I377">
            <v>0</v>
          </cell>
          <cell r="J377" t="str">
            <v>Rp</v>
          </cell>
          <cell r="K377">
            <v>0</v>
          </cell>
        </row>
        <row r="378">
          <cell r="B378">
            <v>51269</v>
          </cell>
          <cell r="C378" t="str">
            <v>RETURPENJUALAN KREDIT MILKUAT CHOCOLATE 90 ml</v>
          </cell>
          <cell r="D378" t="str">
            <v>Rp</v>
          </cell>
          <cell r="E378">
            <v>0</v>
          </cell>
          <cell r="F378" t="str">
            <v>Rp</v>
          </cell>
          <cell r="G378">
            <v>0</v>
          </cell>
          <cell r="H378" t="str">
            <v>Rp</v>
          </cell>
          <cell r="I378">
            <v>0</v>
          </cell>
          <cell r="J378" t="str">
            <v>Rp</v>
          </cell>
          <cell r="K378">
            <v>0</v>
          </cell>
        </row>
        <row r="379">
          <cell r="B379">
            <v>51270</v>
          </cell>
          <cell r="C379" t="str">
            <v>RETURPENJUALAN KREDIT MILKUAT CHOCOLATE BANTAL (135 ml)</v>
          </cell>
          <cell r="D379" t="str">
            <v>Rp</v>
          </cell>
          <cell r="E379">
            <v>0</v>
          </cell>
          <cell r="F379" t="str">
            <v>Rp</v>
          </cell>
          <cell r="G379">
            <v>0</v>
          </cell>
          <cell r="H379" t="str">
            <v>Rp</v>
          </cell>
          <cell r="I379">
            <v>0</v>
          </cell>
          <cell r="J379" t="str">
            <v>Rp</v>
          </cell>
          <cell r="K379">
            <v>0</v>
          </cell>
        </row>
        <row r="380">
          <cell r="B380">
            <v>51271</v>
          </cell>
          <cell r="C380" t="str">
            <v>RETURPENJUALAN KREDIT MILKUAT PREBIOTIK STA*-100MLX40PC</v>
          </cell>
          <cell r="D380" t="str">
            <v>Rp</v>
          </cell>
          <cell r="E380">
            <v>0</v>
          </cell>
          <cell r="F380" t="str">
            <v>Rp</v>
          </cell>
          <cell r="G380">
            <v>0</v>
          </cell>
          <cell r="H380" t="str">
            <v>Rp</v>
          </cell>
          <cell r="I380">
            <v>0</v>
          </cell>
          <cell r="J380" t="str">
            <v>Rp</v>
          </cell>
          <cell r="K380">
            <v>0</v>
          </cell>
        </row>
        <row r="381">
          <cell r="B381">
            <v>51272</v>
          </cell>
          <cell r="C381" t="str">
            <v>RETURPENJUALAN KREDIT MILKUAT PREBIOTIK GRAPE-100MLX40PC</v>
          </cell>
          <cell r="D381" t="str">
            <v>Rp</v>
          </cell>
          <cell r="E381">
            <v>0</v>
          </cell>
          <cell r="F381" t="str">
            <v>Rp</v>
          </cell>
          <cell r="G381">
            <v>0</v>
          </cell>
          <cell r="H381" t="str">
            <v>Rp</v>
          </cell>
          <cell r="I381">
            <v>0</v>
          </cell>
          <cell r="J381" t="str">
            <v>Rp</v>
          </cell>
          <cell r="K381">
            <v>0</v>
          </cell>
        </row>
        <row r="382">
          <cell r="B382">
            <v>51273</v>
          </cell>
          <cell r="C382" t="str">
            <v>RETURPENJUALAN KREDIT MILKUAT PREBIOTIK ORANGE-100MLX40PC</v>
          </cell>
          <cell r="D382" t="str">
            <v>Rp</v>
          </cell>
          <cell r="E382">
            <v>0</v>
          </cell>
          <cell r="F382" t="str">
            <v>Rp</v>
          </cell>
          <cell r="G382">
            <v>0</v>
          </cell>
          <cell r="H382" t="str">
            <v>Rp</v>
          </cell>
          <cell r="I382">
            <v>0</v>
          </cell>
          <cell r="J382" t="str">
            <v>Rp</v>
          </cell>
          <cell r="K382">
            <v>0</v>
          </cell>
        </row>
        <row r="383">
          <cell r="B383">
            <v>51274</v>
          </cell>
          <cell r="C383" t="str">
            <v>RETURPENJUALAN KREDIT PROPERTY</v>
          </cell>
          <cell r="D383" t="str">
            <v>Rp</v>
          </cell>
          <cell r="E383">
            <v>0</v>
          </cell>
          <cell r="F383" t="str">
            <v>Rp</v>
          </cell>
          <cell r="G383">
            <v>0</v>
          </cell>
          <cell r="H383" t="str">
            <v>Rp</v>
          </cell>
          <cell r="I383">
            <v>0</v>
          </cell>
          <cell r="J383" t="str">
            <v>Rp</v>
          </cell>
          <cell r="K383">
            <v>0</v>
          </cell>
        </row>
        <row r="384">
          <cell r="B384">
            <v>55101</v>
          </cell>
          <cell r="C384" t="str">
            <v>BEBAN POKOK AQUA A240ML</v>
          </cell>
          <cell r="D384" t="str">
            <v>Rp</v>
          </cell>
          <cell r="E384">
            <v>0</v>
          </cell>
          <cell r="F384" t="str">
            <v>Rp</v>
          </cell>
          <cell r="G384">
            <v>0</v>
          </cell>
          <cell r="H384" t="str">
            <v>Rp</v>
          </cell>
          <cell r="I384">
            <v>0</v>
          </cell>
          <cell r="J384" t="str">
            <v>Rp</v>
          </cell>
          <cell r="K384">
            <v>0</v>
          </cell>
        </row>
        <row r="385">
          <cell r="B385">
            <v>55102</v>
          </cell>
          <cell r="C385" t="str">
            <v>BEBAN POKOK AQUA A330ML</v>
          </cell>
          <cell r="D385" t="str">
            <v>Rp</v>
          </cell>
          <cell r="E385">
            <v>0</v>
          </cell>
          <cell r="F385" t="str">
            <v>Rp</v>
          </cell>
          <cell r="G385">
            <v>0</v>
          </cell>
          <cell r="H385" t="str">
            <v>Rp</v>
          </cell>
          <cell r="I385">
            <v>0</v>
          </cell>
          <cell r="J385" t="str">
            <v>Rp</v>
          </cell>
          <cell r="K385">
            <v>0</v>
          </cell>
        </row>
        <row r="386">
          <cell r="B386">
            <v>55103</v>
          </cell>
          <cell r="C386" t="str">
            <v>BEBAN POKOK AQUA A375ML</v>
          </cell>
          <cell r="D386" t="str">
            <v>Rp</v>
          </cell>
          <cell r="E386">
            <v>0</v>
          </cell>
          <cell r="F386" t="str">
            <v>Rp</v>
          </cell>
          <cell r="G386">
            <v>0</v>
          </cell>
          <cell r="H386" t="str">
            <v>Rp</v>
          </cell>
          <cell r="I386">
            <v>0</v>
          </cell>
          <cell r="J386" t="str">
            <v>Rp</v>
          </cell>
          <cell r="K386">
            <v>0</v>
          </cell>
        </row>
        <row r="387">
          <cell r="B387">
            <v>55104</v>
          </cell>
          <cell r="C387" t="str">
            <v>BEBAN POKOK AQUA A380ML (ISI)</v>
          </cell>
          <cell r="D387" t="str">
            <v>Rp</v>
          </cell>
          <cell r="E387">
            <v>0</v>
          </cell>
          <cell r="F387" t="str">
            <v>Rp</v>
          </cell>
          <cell r="G387">
            <v>0</v>
          </cell>
          <cell r="H387" t="str">
            <v>Rp</v>
          </cell>
          <cell r="I387">
            <v>0</v>
          </cell>
          <cell r="J387" t="str">
            <v>Rp</v>
          </cell>
          <cell r="K387">
            <v>0</v>
          </cell>
        </row>
        <row r="388">
          <cell r="B388">
            <v>55105</v>
          </cell>
          <cell r="C388" t="str">
            <v>BEBAN POKOK AQUA KRAT A380ML</v>
          </cell>
          <cell r="D388" t="str">
            <v>Rp</v>
          </cell>
          <cell r="E388">
            <v>0</v>
          </cell>
          <cell r="F388" t="str">
            <v>Rp</v>
          </cell>
          <cell r="G388">
            <v>0</v>
          </cell>
          <cell r="H388" t="str">
            <v>Rp</v>
          </cell>
          <cell r="I388">
            <v>0</v>
          </cell>
          <cell r="J388" t="str">
            <v>Rp</v>
          </cell>
          <cell r="K388">
            <v>0</v>
          </cell>
        </row>
        <row r="389">
          <cell r="B389">
            <v>55106</v>
          </cell>
          <cell r="C389" t="str">
            <v>BEBAN POKOK AQUA BOTOL A380ML</v>
          </cell>
          <cell r="D389" t="str">
            <v>Rp</v>
          </cell>
          <cell r="E389">
            <v>0</v>
          </cell>
          <cell r="F389" t="str">
            <v>Rp</v>
          </cell>
          <cell r="G389">
            <v>0</v>
          </cell>
          <cell r="H389" t="str">
            <v>Rp</v>
          </cell>
          <cell r="I389">
            <v>0</v>
          </cell>
          <cell r="J389" t="str">
            <v>Rp</v>
          </cell>
          <cell r="K389">
            <v>0</v>
          </cell>
        </row>
        <row r="390">
          <cell r="B390">
            <v>55107</v>
          </cell>
          <cell r="C390" t="str">
            <v>BEBAN POKOK AQUA A600ML</v>
          </cell>
          <cell r="D390" t="str">
            <v>Rp</v>
          </cell>
          <cell r="E390">
            <v>0</v>
          </cell>
          <cell r="F390" t="str">
            <v>Rp</v>
          </cell>
          <cell r="G390">
            <v>0</v>
          </cell>
          <cell r="H390" t="str">
            <v>Rp</v>
          </cell>
          <cell r="I390">
            <v>0</v>
          </cell>
          <cell r="J390" t="str">
            <v>Rp</v>
          </cell>
          <cell r="K390">
            <v>0</v>
          </cell>
        </row>
        <row r="391">
          <cell r="B391">
            <v>55108</v>
          </cell>
          <cell r="C391" t="str">
            <v>BEBAN POKOK AQUA A1500ML</v>
          </cell>
          <cell r="D391" t="str">
            <v>Rp</v>
          </cell>
          <cell r="E391">
            <v>0</v>
          </cell>
          <cell r="F391" t="str">
            <v>Rp</v>
          </cell>
          <cell r="G391">
            <v>0</v>
          </cell>
          <cell r="H391" t="str">
            <v>Rp</v>
          </cell>
          <cell r="I391">
            <v>0</v>
          </cell>
          <cell r="J391" t="str">
            <v>Rp</v>
          </cell>
          <cell r="K391">
            <v>0</v>
          </cell>
        </row>
        <row r="392">
          <cell r="B392">
            <v>55109</v>
          </cell>
          <cell r="C392" t="str">
            <v>BEBAN POKOK AQUA GALON</v>
          </cell>
          <cell r="D392" t="str">
            <v>Rp</v>
          </cell>
          <cell r="E392">
            <v>0</v>
          </cell>
          <cell r="F392" t="str">
            <v>Rp</v>
          </cell>
          <cell r="G392">
            <v>257825250</v>
          </cell>
          <cell r="H392" t="str">
            <v>Rp</v>
          </cell>
          <cell r="I392">
            <v>0</v>
          </cell>
          <cell r="J392" t="str">
            <v>Rp</v>
          </cell>
          <cell r="K392">
            <v>257825250</v>
          </cell>
        </row>
        <row r="393">
          <cell r="B393">
            <v>55110</v>
          </cell>
          <cell r="C393" t="str">
            <v>BEBAN POKOK AQUA GALON KOSONG</v>
          </cell>
          <cell r="D393" t="str">
            <v>Rp</v>
          </cell>
          <cell r="E393">
            <v>0</v>
          </cell>
          <cell r="F393" t="str">
            <v>Rp</v>
          </cell>
          <cell r="G393">
            <v>97080000</v>
          </cell>
          <cell r="H393" t="str">
            <v>Rp</v>
          </cell>
          <cell r="I393">
            <v>0</v>
          </cell>
          <cell r="J393" t="str">
            <v>Rp</v>
          </cell>
          <cell r="K393">
            <v>97080000</v>
          </cell>
        </row>
        <row r="394">
          <cell r="B394">
            <v>55111</v>
          </cell>
          <cell r="C394" t="str">
            <v>BEBAN POKOK VIT V240ML</v>
          </cell>
          <cell r="D394" t="str">
            <v>Rp</v>
          </cell>
          <cell r="E394">
            <v>0</v>
          </cell>
          <cell r="F394" t="str">
            <v>Rp</v>
          </cell>
          <cell r="G394">
            <v>2985400</v>
          </cell>
          <cell r="H394" t="str">
            <v>Rp</v>
          </cell>
          <cell r="I394">
            <v>0</v>
          </cell>
          <cell r="J394" t="str">
            <v>Rp</v>
          </cell>
          <cell r="K394">
            <v>2985400</v>
          </cell>
        </row>
        <row r="395">
          <cell r="B395">
            <v>55112</v>
          </cell>
          <cell r="C395" t="str">
            <v>BEBAN POKOK VIT V600ML</v>
          </cell>
          <cell r="D395" t="str">
            <v>Rp</v>
          </cell>
          <cell r="E395">
            <v>0</v>
          </cell>
          <cell r="F395" t="str">
            <v>Rp</v>
          </cell>
          <cell r="G395">
            <v>696500</v>
          </cell>
          <cell r="H395" t="str">
            <v>Rp</v>
          </cell>
          <cell r="I395">
            <v>0</v>
          </cell>
          <cell r="J395" t="str">
            <v>Rp</v>
          </cell>
          <cell r="K395">
            <v>696500</v>
          </cell>
        </row>
        <row r="396">
          <cell r="B396">
            <v>55113</v>
          </cell>
          <cell r="C396" t="str">
            <v>BEBAN POKOK VIT V1500ML</v>
          </cell>
          <cell r="D396" t="str">
            <v>Rp</v>
          </cell>
          <cell r="E396">
            <v>0</v>
          </cell>
          <cell r="F396" t="str">
            <v>Rp</v>
          </cell>
          <cell r="G396">
            <v>266000</v>
          </cell>
          <cell r="H396" t="str">
            <v>Rp</v>
          </cell>
          <cell r="I396">
            <v>0</v>
          </cell>
          <cell r="J396" t="str">
            <v>Rp</v>
          </cell>
          <cell r="K396">
            <v>266000</v>
          </cell>
        </row>
        <row r="397">
          <cell r="B397">
            <v>55114</v>
          </cell>
          <cell r="C397" t="str">
            <v>BEBAN POKOK VIT GALON</v>
          </cell>
          <cell r="D397" t="str">
            <v>Rp</v>
          </cell>
          <cell r="E397">
            <v>0</v>
          </cell>
          <cell r="F397" t="str">
            <v>Rp</v>
          </cell>
          <cell r="G397">
            <v>6672900</v>
          </cell>
          <cell r="H397" t="str">
            <v>Rp</v>
          </cell>
          <cell r="I397">
            <v>0</v>
          </cell>
          <cell r="J397" t="str">
            <v>Rp</v>
          </cell>
          <cell r="K397">
            <v>6672900</v>
          </cell>
        </row>
        <row r="398">
          <cell r="B398">
            <v>55115</v>
          </cell>
          <cell r="C398" t="str">
            <v>BEBAN POKOK VIT GALON KOSONG</v>
          </cell>
          <cell r="D398" t="str">
            <v>Rp</v>
          </cell>
          <cell r="E398">
            <v>0</v>
          </cell>
          <cell r="F398" t="str">
            <v>Rp</v>
          </cell>
          <cell r="G398">
            <v>30000</v>
          </cell>
          <cell r="H398" t="str">
            <v>Rp</v>
          </cell>
          <cell r="I398">
            <v>0</v>
          </cell>
          <cell r="J398" t="str">
            <v>Rp</v>
          </cell>
          <cell r="K398">
            <v>30000</v>
          </cell>
        </row>
        <row r="399">
          <cell r="B399">
            <v>55116</v>
          </cell>
          <cell r="C399" t="str">
            <v>BEBAN POKOK MIZONE ORANGE LIM ( MZOL )</v>
          </cell>
          <cell r="D399" t="str">
            <v>Rp</v>
          </cell>
          <cell r="E399">
            <v>0</v>
          </cell>
          <cell r="F399" t="str">
            <v>Rp</v>
          </cell>
          <cell r="G399">
            <v>0</v>
          </cell>
          <cell r="H399" t="str">
            <v>Rp</v>
          </cell>
          <cell r="I399">
            <v>0</v>
          </cell>
          <cell r="J399" t="str">
            <v>Rp</v>
          </cell>
          <cell r="K399">
            <v>0</v>
          </cell>
        </row>
        <row r="400">
          <cell r="B400">
            <v>55117</v>
          </cell>
          <cell r="C400" t="str">
            <v>BEBAN POKOK MIZONE  PASSION FRUIT ( MZPF)</v>
          </cell>
          <cell r="D400" t="str">
            <v>Rp</v>
          </cell>
          <cell r="E400">
            <v>0</v>
          </cell>
          <cell r="F400" t="str">
            <v>Rp</v>
          </cell>
          <cell r="G400">
            <v>0</v>
          </cell>
          <cell r="H400" t="str">
            <v>Rp</v>
          </cell>
          <cell r="I400">
            <v>0</v>
          </cell>
          <cell r="J400" t="str">
            <v>Rp</v>
          </cell>
          <cell r="K400">
            <v>0</v>
          </cell>
        </row>
        <row r="401">
          <cell r="B401">
            <v>55118</v>
          </cell>
          <cell r="C401" t="str">
            <v>BEBAN POKOK MIZONE LEMON LECHEE ( MZLL)</v>
          </cell>
          <cell r="D401" t="str">
            <v>Rp</v>
          </cell>
          <cell r="E401">
            <v>0</v>
          </cell>
          <cell r="F401" t="str">
            <v>Rp</v>
          </cell>
          <cell r="G401">
            <v>0</v>
          </cell>
          <cell r="H401" t="str">
            <v>Rp</v>
          </cell>
          <cell r="I401">
            <v>0</v>
          </cell>
          <cell r="J401" t="str">
            <v>Rp</v>
          </cell>
          <cell r="K401">
            <v>0</v>
          </cell>
        </row>
        <row r="402">
          <cell r="B402">
            <v>55144</v>
          </cell>
          <cell r="C402" t="str">
            <v>BEBAN POKOK MIZONE GUAVA (MAG)</v>
          </cell>
          <cell r="D402" t="str">
            <v>Rp</v>
          </cell>
          <cell r="E402">
            <v>0</v>
          </cell>
          <cell r="F402" t="str">
            <v>Rp</v>
          </cell>
          <cell r="G402">
            <v>0</v>
          </cell>
          <cell r="H402" t="str">
            <v>Rp</v>
          </cell>
          <cell r="I402">
            <v>0</v>
          </cell>
          <cell r="J402" t="str">
            <v>Rp</v>
          </cell>
          <cell r="K402">
            <v>0</v>
          </cell>
        </row>
        <row r="403">
          <cell r="B403">
            <v>55119</v>
          </cell>
          <cell r="C403" t="str">
            <v>BEBAN POKOK MIZONE MULTI PACK</v>
          </cell>
          <cell r="D403" t="str">
            <v>Rp</v>
          </cell>
          <cell r="E403">
            <v>0</v>
          </cell>
          <cell r="F403" t="str">
            <v>Rp</v>
          </cell>
          <cell r="G403">
            <v>0</v>
          </cell>
          <cell r="H403" t="str">
            <v>Rp</v>
          </cell>
          <cell r="I403">
            <v>0</v>
          </cell>
          <cell r="J403" t="str">
            <v>Rp</v>
          </cell>
          <cell r="K403">
            <v>0</v>
          </cell>
        </row>
        <row r="404">
          <cell r="B404">
            <v>55120</v>
          </cell>
          <cell r="C404" t="str">
            <v>BEBAN POKOK MILKUAT ORANGE I (70 X 60 ml )</v>
          </cell>
          <cell r="D404" t="str">
            <v>Rp</v>
          </cell>
          <cell r="E404">
            <v>0</v>
          </cell>
          <cell r="F404" t="str">
            <v>Rp</v>
          </cell>
          <cell r="G404">
            <v>0</v>
          </cell>
          <cell r="H404" t="str">
            <v>Rp</v>
          </cell>
          <cell r="I404">
            <v>0</v>
          </cell>
          <cell r="J404" t="str">
            <v>Rp</v>
          </cell>
          <cell r="K404">
            <v>0</v>
          </cell>
        </row>
        <row r="405">
          <cell r="B405">
            <v>55121</v>
          </cell>
          <cell r="C405" t="str">
            <v>BEBAN POKOK MILKUAT ORANGE II ( ISI 60 pcs )</v>
          </cell>
          <cell r="D405" t="str">
            <v>Rp</v>
          </cell>
          <cell r="E405">
            <v>0</v>
          </cell>
          <cell r="F405" t="str">
            <v>Rp</v>
          </cell>
          <cell r="G405">
            <v>0</v>
          </cell>
          <cell r="H405" t="str">
            <v>Rp</v>
          </cell>
          <cell r="I405">
            <v>0</v>
          </cell>
          <cell r="J405" t="str">
            <v>Rp</v>
          </cell>
          <cell r="K405">
            <v>0</v>
          </cell>
        </row>
        <row r="406">
          <cell r="B406">
            <v>55122</v>
          </cell>
          <cell r="C406" t="str">
            <v>BEBAN POKOK MILKUAT ORANGE II ( 80 X 60 ml )</v>
          </cell>
          <cell r="D406" t="str">
            <v>Rp</v>
          </cell>
          <cell r="E406">
            <v>0</v>
          </cell>
          <cell r="F406" t="str">
            <v>Rp</v>
          </cell>
          <cell r="G406">
            <v>0</v>
          </cell>
          <cell r="H406" t="str">
            <v>Rp</v>
          </cell>
          <cell r="I406">
            <v>0</v>
          </cell>
          <cell r="J406" t="str">
            <v>Rp</v>
          </cell>
          <cell r="K406">
            <v>0</v>
          </cell>
        </row>
        <row r="407">
          <cell r="B407">
            <v>55123</v>
          </cell>
          <cell r="C407" t="str">
            <v>BEBAN POKOK MILKUAT FRUTY 135 ML</v>
          </cell>
          <cell r="D407" t="str">
            <v>Rp</v>
          </cell>
          <cell r="E407">
            <v>0</v>
          </cell>
          <cell r="F407" t="str">
            <v>Rp</v>
          </cell>
          <cell r="G407">
            <v>0</v>
          </cell>
          <cell r="H407" t="str">
            <v>Rp</v>
          </cell>
          <cell r="I407">
            <v>0</v>
          </cell>
          <cell r="J407" t="str">
            <v>Rp</v>
          </cell>
          <cell r="K407">
            <v>0</v>
          </cell>
        </row>
        <row r="408">
          <cell r="B408">
            <v>55124</v>
          </cell>
          <cell r="C408" t="str">
            <v>BEBAN POKOK MILKUAT FRUTY II( ISI 60 pcs)</v>
          </cell>
          <cell r="D408" t="str">
            <v>Rp</v>
          </cell>
          <cell r="E408">
            <v>0</v>
          </cell>
          <cell r="F408" t="str">
            <v>Rp</v>
          </cell>
          <cell r="G408">
            <v>0</v>
          </cell>
          <cell r="H408" t="str">
            <v>Rp</v>
          </cell>
          <cell r="I408">
            <v>0</v>
          </cell>
          <cell r="J408" t="str">
            <v>Rp</v>
          </cell>
          <cell r="K408">
            <v>0</v>
          </cell>
        </row>
        <row r="409">
          <cell r="B409">
            <v>55125</v>
          </cell>
          <cell r="C409" t="str">
            <v>BEBAN POKOK MILKUAT FRUTY ( 70 X 60 ml)</v>
          </cell>
          <cell r="D409" t="str">
            <v>Rp</v>
          </cell>
          <cell r="E409">
            <v>0</v>
          </cell>
          <cell r="F409" t="str">
            <v>Rp</v>
          </cell>
          <cell r="G409">
            <v>0</v>
          </cell>
          <cell r="H409" t="str">
            <v>Rp</v>
          </cell>
          <cell r="I409">
            <v>0</v>
          </cell>
          <cell r="J409" t="str">
            <v>Rp</v>
          </cell>
          <cell r="K409">
            <v>0</v>
          </cell>
        </row>
        <row r="410">
          <cell r="B410">
            <v>55126</v>
          </cell>
          <cell r="C410" t="str">
            <v>BEBAN POKOK MILKUAT STRA*BERRY ( 70 X 60 ml)</v>
          </cell>
          <cell r="D410" t="str">
            <v>Rp</v>
          </cell>
          <cell r="E410">
            <v>0</v>
          </cell>
          <cell r="F410" t="str">
            <v>Rp</v>
          </cell>
          <cell r="G410">
            <v>0</v>
          </cell>
          <cell r="H410" t="str">
            <v>Rp</v>
          </cell>
          <cell r="I410">
            <v>0</v>
          </cell>
          <cell r="J410" t="str">
            <v>Rp</v>
          </cell>
          <cell r="K410">
            <v>0</v>
          </cell>
        </row>
        <row r="411">
          <cell r="B411">
            <v>55127</v>
          </cell>
          <cell r="C411" t="str">
            <v>BEBAN POKOK MILKUAT STRA*BERRY 135ML</v>
          </cell>
          <cell r="D411" t="str">
            <v>Rp</v>
          </cell>
          <cell r="E411">
            <v>0</v>
          </cell>
          <cell r="F411" t="str">
            <v>Rp</v>
          </cell>
          <cell r="G411">
            <v>0</v>
          </cell>
          <cell r="H411" t="str">
            <v>Rp</v>
          </cell>
          <cell r="I411">
            <v>0</v>
          </cell>
          <cell r="J411" t="str">
            <v>Rp</v>
          </cell>
          <cell r="K411">
            <v>0</v>
          </cell>
        </row>
        <row r="412">
          <cell r="B412">
            <v>55128</v>
          </cell>
          <cell r="C412" t="str">
            <v>BEBAN POKOK MILKUAT MANGO I 90 ML (ISI 40 pcs)</v>
          </cell>
          <cell r="D412" t="str">
            <v>Rp</v>
          </cell>
          <cell r="E412">
            <v>0</v>
          </cell>
          <cell r="F412" t="str">
            <v>Rp</v>
          </cell>
          <cell r="G412">
            <v>0</v>
          </cell>
          <cell r="H412" t="str">
            <v>Rp</v>
          </cell>
          <cell r="I412">
            <v>0</v>
          </cell>
          <cell r="J412" t="str">
            <v>Rp</v>
          </cell>
          <cell r="K412">
            <v>0</v>
          </cell>
        </row>
        <row r="413">
          <cell r="B413">
            <v>55129</v>
          </cell>
          <cell r="C413" t="str">
            <v>BEBAN POKOK MILKUAT MANGO II (70ML X 60 pcs)</v>
          </cell>
          <cell r="D413" t="str">
            <v>Rp</v>
          </cell>
          <cell r="E413">
            <v>0</v>
          </cell>
          <cell r="F413" t="str">
            <v>Rp</v>
          </cell>
          <cell r="G413">
            <v>0</v>
          </cell>
          <cell r="H413" t="str">
            <v>Rp</v>
          </cell>
          <cell r="I413">
            <v>0</v>
          </cell>
          <cell r="J413" t="str">
            <v>Rp</v>
          </cell>
          <cell r="K413">
            <v>0</v>
          </cell>
        </row>
        <row r="414">
          <cell r="B414">
            <v>55130</v>
          </cell>
          <cell r="C414" t="str">
            <v>BEBAN POKOK MILKUAT MANGO III (80ML X 60 pcs)</v>
          </cell>
          <cell r="D414" t="str">
            <v>Rp</v>
          </cell>
          <cell r="E414">
            <v>0</v>
          </cell>
          <cell r="F414" t="str">
            <v>Rp</v>
          </cell>
          <cell r="G414">
            <v>0</v>
          </cell>
          <cell r="H414" t="str">
            <v>Rp</v>
          </cell>
          <cell r="I414">
            <v>0</v>
          </cell>
          <cell r="J414" t="str">
            <v>Rp</v>
          </cell>
          <cell r="K414">
            <v>0</v>
          </cell>
        </row>
        <row r="415">
          <cell r="B415">
            <v>55131</v>
          </cell>
          <cell r="C415" t="str">
            <v>BEBAN POKOK MILKUAT CHOCOLATE (70 X 54 ml)</v>
          </cell>
          <cell r="D415" t="str">
            <v>Rp</v>
          </cell>
          <cell r="E415">
            <v>0</v>
          </cell>
          <cell r="F415" t="str">
            <v>Rp</v>
          </cell>
          <cell r="G415">
            <v>0</v>
          </cell>
          <cell r="H415" t="str">
            <v>Rp</v>
          </cell>
          <cell r="I415">
            <v>0</v>
          </cell>
          <cell r="J415" t="str">
            <v>Rp</v>
          </cell>
          <cell r="K415">
            <v>0</v>
          </cell>
        </row>
        <row r="416">
          <cell r="B416">
            <v>55132</v>
          </cell>
          <cell r="C416" t="str">
            <v>BEBAN POKOK MILKUAT CHOCOLATE 90 ml</v>
          </cell>
          <cell r="D416" t="str">
            <v>Rp</v>
          </cell>
          <cell r="E416">
            <v>0</v>
          </cell>
          <cell r="F416" t="str">
            <v>Rp</v>
          </cell>
          <cell r="G416">
            <v>0</v>
          </cell>
          <cell r="H416" t="str">
            <v>Rp</v>
          </cell>
          <cell r="I416">
            <v>0</v>
          </cell>
          <cell r="J416" t="str">
            <v>Rp</v>
          </cell>
          <cell r="K416">
            <v>0</v>
          </cell>
        </row>
        <row r="417">
          <cell r="B417">
            <v>55133</v>
          </cell>
          <cell r="C417" t="str">
            <v>BEBAN POKOK MILKUAT CHOCOLATE BANTAL (135 ml)</v>
          </cell>
          <cell r="D417" t="str">
            <v>Rp</v>
          </cell>
          <cell r="E417">
            <v>0</v>
          </cell>
          <cell r="F417" t="str">
            <v>Rp</v>
          </cell>
          <cell r="G417">
            <v>0</v>
          </cell>
          <cell r="H417" t="str">
            <v>Rp</v>
          </cell>
          <cell r="I417">
            <v>0</v>
          </cell>
          <cell r="J417" t="str">
            <v>Rp</v>
          </cell>
          <cell r="K417">
            <v>0</v>
          </cell>
        </row>
        <row r="418">
          <cell r="B418">
            <v>55134</v>
          </cell>
          <cell r="C418" t="str">
            <v>BEBAN POKOK MILKUAT PREBIOTIK STA*-100MLX40PC</v>
          </cell>
          <cell r="D418" t="str">
            <v>Rp</v>
          </cell>
          <cell r="E418">
            <v>0</v>
          </cell>
          <cell r="F418" t="str">
            <v>Rp</v>
          </cell>
          <cell r="G418">
            <v>0</v>
          </cell>
          <cell r="H418" t="str">
            <v>Rp</v>
          </cell>
          <cell r="I418">
            <v>0</v>
          </cell>
          <cell r="J418" t="str">
            <v>Rp</v>
          </cell>
          <cell r="K418">
            <v>0</v>
          </cell>
        </row>
        <row r="419">
          <cell r="B419">
            <v>55135</v>
          </cell>
          <cell r="C419" t="str">
            <v>BEBAN POKOK MILKUAT PREBIOTIK GRAPE-100MLX40PC</v>
          </cell>
          <cell r="D419" t="str">
            <v>Rp</v>
          </cell>
          <cell r="E419">
            <v>0</v>
          </cell>
          <cell r="F419" t="str">
            <v>Rp</v>
          </cell>
          <cell r="G419">
            <v>0</v>
          </cell>
          <cell r="H419" t="str">
            <v>Rp</v>
          </cell>
          <cell r="I419">
            <v>0</v>
          </cell>
          <cell r="J419" t="str">
            <v>Rp</v>
          </cell>
          <cell r="K419">
            <v>0</v>
          </cell>
        </row>
        <row r="420">
          <cell r="B420">
            <v>55136</v>
          </cell>
          <cell r="C420" t="str">
            <v>BEBAN POKOK MILKUAT PREBIOTIK ORANGE-100MLX40PC</v>
          </cell>
          <cell r="D420" t="str">
            <v>Rp</v>
          </cell>
          <cell r="E420">
            <v>0</v>
          </cell>
          <cell r="F420" t="str">
            <v>Rp</v>
          </cell>
          <cell r="G420">
            <v>0</v>
          </cell>
          <cell r="H420" t="str">
            <v>Rp</v>
          </cell>
          <cell r="I420">
            <v>0</v>
          </cell>
          <cell r="J420" t="str">
            <v>Rp</v>
          </cell>
          <cell r="K420">
            <v>0</v>
          </cell>
        </row>
        <row r="421">
          <cell r="B421">
            <v>55137</v>
          </cell>
          <cell r="C421" t="str">
            <v>BEBAN POKOK AFALAN / REJECT</v>
          </cell>
          <cell r="D421" t="str">
            <v>Rp</v>
          </cell>
          <cell r="E421">
            <v>0</v>
          </cell>
          <cell r="F421" t="str">
            <v>Rp</v>
          </cell>
          <cell r="G421">
            <v>0</v>
          </cell>
          <cell r="H421" t="str">
            <v>Rp</v>
          </cell>
          <cell r="I421">
            <v>0</v>
          </cell>
          <cell r="J421" t="str">
            <v>Rp</v>
          </cell>
          <cell r="K421">
            <v>0</v>
          </cell>
        </row>
        <row r="422">
          <cell r="B422">
            <v>80101</v>
          </cell>
          <cell r="C422" t="str">
            <v>Pendapatan Jasa Giro</v>
          </cell>
          <cell r="D422" t="str">
            <v>Rp</v>
          </cell>
          <cell r="E422">
            <v>0</v>
          </cell>
          <cell r="F422" t="str">
            <v>Rp</v>
          </cell>
          <cell r="G422">
            <v>0</v>
          </cell>
          <cell r="H422" t="str">
            <v>Rp</v>
          </cell>
          <cell r="I422">
            <v>0</v>
          </cell>
          <cell r="J422" t="str">
            <v>Rp</v>
          </cell>
          <cell r="K422">
            <v>0</v>
          </cell>
        </row>
        <row r="423">
          <cell r="B423">
            <v>80201</v>
          </cell>
          <cell r="C423" t="str">
            <v>Laba Penjualan Aktiva Tetap</v>
          </cell>
          <cell r="D423" t="str">
            <v>Rp</v>
          </cell>
          <cell r="E423">
            <v>0</v>
          </cell>
          <cell r="F423" t="str">
            <v>Rp</v>
          </cell>
          <cell r="G423">
            <v>0</v>
          </cell>
          <cell r="H423" t="str">
            <v>Rp</v>
          </cell>
          <cell r="I423">
            <v>0</v>
          </cell>
          <cell r="J423" t="str">
            <v>Rp</v>
          </cell>
          <cell r="K423">
            <v>0</v>
          </cell>
        </row>
        <row r="424">
          <cell r="B424">
            <v>80301</v>
          </cell>
          <cell r="C424" t="str">
            <v>Pendapatan Bunga</v>
          </cell>
          <cell r="D424" t="str">
            <v>Rp</v>
          </cell>
          <cell r="E424">
            <v>0</v>
          </cell>
          <cell r="F424" t="str">
            <v>Rp</v>
          </cell>
          <cell r="G424">
            <v>0</v>
          </cell>
          <cell r="H424" t="str">
            <v>Rp</v>
          </cell>
          <cell r="I424">
            <v>2272.27</v>
          </cell>
          <cell r="J424" t="str">
            <v>Rp</v>
          </cell>
          <cell r="K424">
            <v>-2272.27</v>
          </cell>
        </row>
        <row r="425">
          <cell r="B425">
            <v>80401</v>
          </cell>
          <cell r="C425" t="str">
            <v>Laba Selisih Kurs</v>
          </cell>
          <cell r="D425" t="str">
            <v>Rp</v>
          </cell>
          <cell r="E425">
            <v>0</v>
          </cell>
          <cell r="F425" t="str">
            <v>Rp</v>
          </cell>
          <cell r="G425">
            <v>0</v>
          </cell>
          <cell r="H425" t="str">
            <v>Rp</v>
          </cell>
          <cell r="I425">
            <v>0</v>
          </cell>
          <cell r="J425" t="str">
            <v>Rp</v>
          </cell>
          <cell r="K425">
            <v>0</v>
          </cell>
        </row>
        <row r="426">
          <cell r="B426">
            <v>80501</v>
          </cell>
          <cell r="C426" t="str">
            <v>Penjualan Afalan</v>
          </cell>
          <cell r="D426" t="str">
            <v>Rp</v>
          </cell>
          <cell r="E426">
            <v>0</v>
          </cell>
          <cell r="F426" t="str">
            <v>Rp</v>
          </cell>
          <cell r="G426">
            <v>0</v>
          </cell>
          <cell r="H426" t="str">
            <v>Rp</v>
          </cell>
          <cell r="I426">
            <v>0</v>
          </cell>
          <cell r="J426" t="str">
            <v>Rp</v>
          </cell>
          <cell r="K426">
            <v>0</v>
          </cell>
        </row>
        <row r="427">
          <cell r="B427">
            <v>80601</v>
          </cell>
          <cell r="C427" t="str">
            <v>Selisih Harga Transaksi Antar Cabang</v>
          </cell>
          <cell r="D427" t="str">
            <v>Rp</v>
          </cell>
          <cell r="E427">
            <v>0</v>
          </cell>
          <cell r="F427" t="str">
            <v>Rp</v>
          </cell>
          <cell r="G427">
            <v>0</v>
          </cell>
          <cell r="H427" t="str">
            <v>Rp</v>
          </cell>
          <cell r="I427">
            <v>0</v>
          </cell>
          <cell r="J427" t="str">
            <v>Rp</v>
          </cell>
          <cell r="K427">
            <v>0</v>
          </cell>
        </row>
        <row r="428">
          <cell r="B428">
            <v>80701</v>
          </cell>
          <cell r="C428" t="str">
            <v xml:space="preserve">Pendapatan Sewa </v>
          </cell>
          <cell r="D428" t="str">
            <v>Rp</v>
          </cell>
          <cell r="E428">
            <v>0</v>
          </cell>
          <cell r="F428" t="str">
            <v>Rp</v>
          </cell>
          <cell r="G428">
            <v>0</v>
          </cell>
          <cell r="H428" t="str">
            <v>Rp</v>
          </cell>
          <cell r="I428">
            <v>0</v>
          </cell>
          <cell r="J428" t="str">
            <v>Rp</v>
          </cell>
          <cell r="K428">
            <v>0</v>
          </cell>
        </row>
        <row r="429">
          <cell r="B429">
            <v>80901</v>
          </cell>
          <cell r="C429" t="str">
            <v>Lain-lain ( Kurang lebih bayar)</v>
          </cell>
          <cell r="D429" t="str">
            <v>Rp</v>
          </cell>
          <cell r="E429">
            <v>0</v>
          </cell>
          <cell r="F429" t="str">
            <v>Rp</v>
          </cell>
          <cell r="G429">
            <v>0</v>
          </cell>
          <cell r="H429" t="str">
            <v>Rp</v>
          </cell>
          <cell r="I429">
            <v>0</v>
          </cell>
          <cell r="J429" t="str">
            <v>Rp</v>
          </cell>
          <cell r="K429">
            <v>0</v>
          </cell>
        </row>
        <row r="430">
          <cell r="B430">
            <v>125101</v>
          </cell>
          <cell r="C430" t="str">
            <v>Investasi Pada PT ………….</v>
          </cell>
          <cell r="D430" t="str">
            <v>Rp</v>
          </cell>
          <cell r="E430">
            <v>0</v>
          </cell>
          <cell r="F430" t="str">
            <v>Rp</v>
          </cell>
          <cell r="G430">
            <v>0</v>
          </cell>
          <cell r="H430" t="str">
            <v>Rp</v>
          </cell>
          <cell r="I430">
            <v>0</v>
          </cell>
          <cell r="J430" t="str">
            <v>Rp</v>
          </cell>
          <cell r="K430">
            <v>0</v>
          </cell>
        </row>
        <row r="431">
          <cell r="B431" t="str">
            <v>116101</v>
          </cell>
          <cell r="C431" t="str">
            <v>Uang Muka Pembelian Mesin Lokal</v>
          </cell>
          <cell r="D431" t="str">
            <v>Rp</v>
          </cell>
          <cell r="E431">
            <v>0</v>
          </cell>
          <cell r="F431" t="str">
            <v>Rp</v>
          </cell>
          <cell r="G431">
            <v>0</v>
          </cell>
          <cell r="H431" t="str">
            <v>Rp</v>
          </cell>
          <cell r="I431">
            <v>0</v>
          </cell>
          <cell r="J431" t="str">
            <v>Rp</v>
          </cell>
          <cell r="K431">
            <v>0</v>
          </cell>
        </row>
        <row r="432">
          <cell r="B432" t="str">
            <v>116102</v>
          </cell>
          <cell r="C432" t="str">
            <v>Uang Muka Pembelian Lain-lain Lokal</v>
          </cell>
          <cell r="D432" t="str">
            <v>Rp</v>
          </cell>
          <cell r="E432">
            <v>0</v>
          </cell>
          <cell r="F432" t="str">
            <v>Rp</v>
          </cell>
          <cell r="G432">
            <v>0</v>
          </cell>
          <cell r="H432" t="str">
            <v>Rp</v>
          </cell>
          <cell r="I432">
            <v>0</v>
          </cell>
          <cell r="J432" t="str">
            <v>Rp</v>
          </cell>
          <cell r="K432">
            <v>0</v>
          </cell>
        </row>
        <row r="433">
          <cell r="B433" t="str">
            <v>116103</v>
          </cell>
          <cell r="C433" t="str">
            <v>Uang Muka Pembelian - PT SPS</v>
          </cell>
          <cell r="D433" t="str">
            <v>Rp</v>
          </cell>
          <cell r="E433">
            <v>0</v>
          </cell>
          <cell r="F433" t="str">
            <v>Rp</v>
          </cell>
          <cell r="G433">
            <v>0</v>
          </cell>
          <cell r="H433" t="str">
            <v>Rp</v>
          </cell>
          <cell r="I433">
            <v>0</v>
          </cell>
          <cell r="J433" t="str">
            <v>Rp</v>
          </cell>
          <cell r="K433">
            <v>0</v>
          </cell>
        </row>
        <row r="434">
          <cell r="B434" t="str">
            <v>116201</v>
          </cell>
          <cell r="C434" t="str">
            <v>Uang Muka Pembelian Mesin Import</v>
          </cell>
          <cell r="D434" t="str">
            <v>Rp</v>
          </cell>
          <cell r="E434">
            <v>0</v>
          </cell>
          <cell r="F434" t="str">
            <v>Rp</v>
          </cell>
          <cell r="G434">
            <v>0</v>
          </cell>
          <cell r="H434" t="str">
            <v>Rp</v>
          </cell>
          <cell r="I434">
            <v>0</v>
          </cell>
          <cell r="J434" t="str">
            <v>Rp</v>
          </cell>
          <cell r="K434">
            <v>0</v>
          </cell>
        </row>
        <row r="435">
          <cell r="B435" t="str">
            <v>116202</v>
          </cell>
          <cell r="C435" t="str">
            <v>Uang Muka Pembelian Lain-lain Import</v>
          </cell>
          <cell r="D435" t="str">
            <v>Rp</v>
          </cell>
          <cell r="E435">
            <v>0</v>
          </cell>
          <cell r="F435" t="str">
            <v>Rp</v>
          </cell>
          <cell r="G435">
            <v>0</v>
          </cell>
          <cell r="H435" t="str">
            <v>Rp</v>
          </cell>
          <cell r="I435">
            <v>0</v>
          </cell>
          <cell r="J435" t="str">
            <v>Rp</v>
          </cell>
          <cell r="K435">
            <v>0</v>
          </cell>
        </row>
        <row r="436">
          <cell r="B436" t="str">
            <v>116301</v>
          </cell>
          <cell r="C436" t="str">
            <v>Uang Muka Pembayaran Hutang IDR</v>
          </cell>
          <cell r="D436" t="str">
            <v>Rp</v>
          </cell>
          <cell r="E436">
            <v>0</v>
          </cell>
          <cell r="F436" t="str">
            <v>Rp</v>
          </cell>
          <cell r="G436">
            <v>0</v>
          </cell>
          <cell r="H436" t="str">
            <v>Rp</v>
          </cell>
          <cell r="I436">
            <v>0</v>
          </cell>
          <cell r="J436" t="str">
            <v>Rp</v>
          </cell>
          <cell r="K436">
            <v>0</v>
          </cell>
        </row>
        <row r="437">
          <cell r="B437" t="str">
            <v>116302</v>
          </cell>
          <cell r="C437" t="str">
            <v>Uang Muka Pembayaran Hutang USD</v>
          </cell>
          <cell r="D437" t="str">
            <v>Rp</v>
          </cell>
          <cell r="E437">
            <v>0</v>
          </cell>
          <cell r="F437" t="str">
            <v>Rp</v>
          </cell>
          <cell r="G437">
            <v>0</v>
          </cell>
          <cell r="H437" t="str">
            <v>Rp</v>
          </cell>
          <cell r="I437">
            <v>0</v>
          </cell>
          <cell r="J437" t="str">
            <v>Rp</v>
          </cell>
          <cell r="K437">
            <v>0</v>
          </cell>
        </row>
        <row r="438">
          <cell r="B438" t="str">
            <v>116303</v>
          </cell>
          <cell r="C438" t="str">
            <v>Uang Muka Pembayaran Hutang SGD</v>
          </cell>
          <cell r="D438" t="str">
            <v>Rp</v>
          </cell>
          <cell r="E438">
            <v>0</v>
          </cell>
          <cell r="F438" t="str">
            <v>Rp</v>
          </cell>
          <cell r="G438">
            <v>0</v>
          </cell>
          <cell r="H438" t="str">
            <v>Rp</v>
          </cell>
          <cell r="I438">
            <v>0</v>
          </cell>
          <cell r="J438" t="str">
            <v>Rp</v>
          </cell>
          <cell r="K438">
            <v>0</v>
          </cell>
        </row>
        <row r="439">
          <cell r="B439" t="str">
            <v>116304</v>
          </cell>
          <cell r="C439" t="str">
            <v>Uang Muka Pembayaran Hutang EUR</v>
          </cell>
          <cell r="D439" t="str">
            <v>Rp</v>
          </cell>
          <cell r="E439">
            <v>0</v>
          </cell>
          <cell r="F439" t="str">
            <v>Rp</v>
          </cell>
          <cell r="G439">
            <v>0</v>
          </cell>
          <cell r="H439" t="str">
            <v>Rp</v>
          </cell>
          <cell r="I439">
            <v>0</v>
          </cell>
          <cell r="J439" t="str">
            <v>Rp</v>
          </cell>
          <cell r="K439">
            <v>0</v>
          </cell>
        </row>
        <row r="440">
          <cell r="B440" t="str">
            <v>123102</v>
          </cell>
          <cell r="C440" t="str">
            <v>Soft*are Microsoft *indo*s &amp; Microsoft Office</v>
          </cell>
          <cell r="D440" t="str">
            <v>Rp</v>
          </cell>
          <cell r="E440">
            <v>0</v>
          </cell>
          <cell r="F440" t="str">
            <v>Rp</v>
          </cell>
          <cell r="G440">
            <v>0</v>
          </cell>
          <cell r="H440" t="str">
            <v>Rp</v>
          </cell>
          <cell r="I440">
            <v>0</v>
          </cell>
          <cell r="J440" t="str">
            <v>Rp</v>
          </cell>
          <cell r="K440">
            <v>0</v>
          </cell>
        </row>
        <row r="441">
          <cell r="B441" t="str">
            <v>124101</v>
          </cell>
          <cell r="C441" t="str">
            <v>Bangunan Dalam Pelaksanaan - Proyek Pabrik ………..</v>
          </cell>
          <cell r="D441" t="str">
            <v>Rp</v>
          </cell>
          <cell r="E441">
            <v>0</v>
          </cell>
          <cell r="F441" t="str">
            <v>Rp</v>
          </cell>
          <cell r="G441">
            <v>0</v>
          </cell>
          <cell r="H441" t="str">
            <v>Rp</v>
          </cell>
          <cell r="I441">
            <v>0</v>
          </cell>
          <cell r="J441" t="str">
            <v>Rp</v>
          </cell>
          <cell r="K441">
            <v>0</v>
          </cell>
        </row>
        <row r="442">
          <cell r="B442" t="str">
            <v>124102</v>
          </cell>
          <cell r="C442" t="str">
            <v>Bangunan Dalam Pelaksanaan - Proyek Pabrik ………..</v>
          </cell>
          <cell r="D442" t="str">
            <v>Rp</v>
          </cell>
          <cell r="E442">
            <v>0</v>
          </cell>
          <cell r="F442" t="str">
            <v>Rp</v>
          </cell>
          <cell r="G442">
            <v>0</v>
          </cell>
          <cell r="H442" t="str">
            <v>Rp</v>
          </cell>
          <cell r="I442">
            <v>0</v>
          </cell>
          <cell r="J442" t="str">
            <v>Rp</v>
          </cell>
          <cell r="K442">
            <v>0</v>
          </cell>
        </row>
        <row r="443">
          <cell r="B443" t="str">
            <v>124103</v>
          </cell>
          <cell r="C443" t="str">
            <v>Bangunan Dalam Pelaksanaan - Proyek Pabrik ………..</v>
          </cell>
          <cell r="D443" t="str">
            <v>Rp</v>
          </cell>
          <cell r="E443">
            <v>0</v>
          </cell>
          <cell r="F443" t="str">
            <v>Rp</v>
          </cell>
          <cell r="G443">
            <v>0</v>
          </cell>
          <cell r="H443" t="str">
            <v>Rp</v>
          </cell>
          <cell r="I443">
            <v>0</v>
          </cell>
          <cell r="J443" t="str">
            <v>Rp</v>
          </cell>
          <cell r="K443">
            <v>0</v>
          </cell>
        </row>
        <row r="444">
          <cell r="B444" t="str">
            <v>124104</v>
          </cell>
          <cell r="C444" t="str">
            <v>Bangunan Dalam Pelaksanaan - Proyek Pabrik ………..</v>
          </cell>
          <cell r="D444" t="str">
            <v>Rp</v>
          </cell>
          <cell r="E444">
            <v>0</v>
          </cell>
          <cell r="F444" t="str">
            <v>Rp</v>
          </cell>
          <cell r="G444">
            <v>0</v>
          </cell>
          <cell r="H444" t="str">
            <v>Rp</v>
          </cell>
          <cell r="I444">
            <v>0</v>
          </cell>
          <cell r="J444" t="str">
            <v>Rp</v>
          </cell>
          <cell r="K444">
            <v>0</v>
          </cell>
        </row>
        <row r="445">
          <cell r="B445" t="str">
            <v>124105</v>
          </cell>
          <cell r="C445" t="str">
            <v>Bangunan Dalam Pelaksanaan - Proyek Pabrik ………..</v>
          </cell>
          <cell r="D445" t="str">
            <v>Rp</v>
          </cell>
          <cell r="E445">
            <v>0</v>
          </cell>
          <cell r="F445" t="str">
            <v>Rp</v>
          </cell>
          <cell r="G445">
            <v>0</v>
          </cell>
          <cell r="H445" t="str">
            <v>Rp</v>
          </cell>
          <cell r="I445">
            <v>0</v>
          </cell>
          <cell r="J445" t="str">
            <v>Rp</v>
          </cell>
          <cell r="K445">
            <v>0</v>
          </cell>
        </row>
        <row r="446">
          <cell r="B446" t="str">
            <v>124106</v>
          </cell>
          <cell r="C446" t="str">
            <v>Bangunan Dalam Pelaksanaan - Proyek Pabrik ………..</v>
          </cell>
          <cell r="D446" t="str">
            <v>Rp</v>
          </cell>
          <cell r="E446">
            <v>0</v>
          </cell>
          <cell r="F446" t="str">
            <v>Rp</v>
          </cell>
          <cell r="G446">
            <v>0</v>
          </cell>
          <cell r="H446" t="str">
            <v>Rp</v>
          </cell>
          <cell r="I446">
            <v>0</v>
          </cell>
          <cell r="J446" t="str">
            <v>Rp</v>
          </cell>
          <cell r="K446">
            <v>0</v>
          </cell>
        </row>
        <row r="447">
          <cell r="B447" t="str">
            <v>124107</v>
          </cell>
          <cell r="C447" t="str">
            <v>Bangunan Dalam Pelaksanaan - Proyek Pabrik ………..</v>
          </cell>
          <cell r="D447" t="str">
            <v>Rp</v>
          </cell>
          <cell r="E447">
            <v>0</v>
          </cell>
          <cell r="F447" t="str">
            <v>Rp</v>
          </cell>
          <cell r="G447">
            <v>0</v>
          </cell>
          <cell r="H447" t="str">
            <v>Rp</v>
          </cell>
          <cell r="I447">
            <v>0</v>
          </cell>
          <cell r="J447" t="str">
            <v>Rp</v>
          </cell>
          <cell r="K447">
            <v>0</v>
          </cell>
        </row>
        <row r="448">
          <cell r="B448" t="str">
            <v>124108</v>
          </cell>
          <cell r="C448" t="str">
            <v>Bangunan Dalam Pelaksanaan - Proyek Pabrik ………..</v>
          </cell>
          <cell r="D448" t="str">
            <v>Rp</v>
          </cell>
          <cell r="E448">
            <v>0</v>
          </cell>
          <cell r="F448" t="str">
            <v>Rp</v>
          </cell>
          <cell r="G448">
            <v>0</v>
          </cell>
          <cell r="H448" t="str">
            <v>Rp</v>
          </cell>
          <cell r="I448">
            <v>0</v>
          </cell>
          <cell r="J448" t="str">
            <v>Rp</v>
          </cell>
          <cell r="K448">
            <v>0</v>
          </cell>
        </row>
        <row r="449">
          <cell r="B449" t="str">
            <v>124109</v>
          </cell>
          <cell r="C449" t="str">
            <v>Bangunan Dalam Pelaksanaan - Proyek Pabrik ………..</v>
          </cell>
          <cell r="D449" t="str">
            <v>Rp</v>
          </cell>
          <cell r="E449">
            <v>0</v>
          </cell>
          <cell r="F449" t="str">
            <v>Rp</v>
          </cell>
          <cell r="G449">
            <v>0</v>
          </cell>
          <cell r="H449" t="str">
            <v>Rp</v>
          </cell>
          <cell r="I449">
            <v>0</v>
          </cell>
          <cell r="J449" t="str">
            <v>Rp</v>
          </cell>
          <cell r="K449">
            <v>0</v>
          </cell>
        </row>
        <row r="450">
          <cell r="B450" t="str">
            <v>124201</v>
          </cell>
          <cell r="C450" t="str">
            <v>Mesin Dalam Pelaksanaan</v>
          </cell>
          <cell r="D450" t="str">
            <v>Rp</v>
          </cell>
          <cell r="E450">
            <v>0</v>
          </cell>
          <cell r="F450" t="str">
            <v>Rp</v>
          </cell>
          <cell r="G450">
            <v>0</v>
          </cell>
          <cell r="H450" t="str">
            <v>Rp</v>
          </cell>
          <cell r="I450">
            <v>0</v>
          </cell>
          <cell r="J450" t="str">
            <v>Rp</v>
          </cell>
          <cell r="K450">
            <v>0</v>
          </cell>
        </row>
        <row r="451">
          <cell r="B451" t="str">
            <v>124301</v>
          </cell>
          <cell r="C451" t="str">
            <v>Tanah Untuk Pengembangan</v>
          </cell>
          <cell r="D451" t="str">
            <v>Rp</v>
          </cell>
          <cell r="E451">
            <v>0</v>
          </cell>
          <cell r="F451" t="str">
            <v>Rp</v>
          </cell>
          <cell r="G451">
            <v>0</v>
          </cell>
          <cell r="H451" t="str">
            <v>Rp</v>
          </cell>
          <cell r="I451">
            <v>0</v>
          </cell>
          <cell r="J451" t="str">
            <v>Rp</v>
          </cell>
          <cell r="K451">
            <v>0</v>
          </cell>
        </row>
        <row r="452">
          <cell r="B452" t="str">
            <v>124401</v>
          </cell>
          <cell r="C452" t="str">
            <v>Proyek Property</v>
          </cell>
          <cell r="D452" t="str">
            <v>Rp</v>
          </cell>
          <cell r="E452">
            <v>0</v>
          </cell>
          <cell r="F452" t="str">
            <v>Rp</v>
          </cell>
          <cell r="G452">
            <v>0</v>
          </cell>
          <cell r="H452" t="str">
            <v>Rp</v>
          </cell>
          <cell r="I452">
            <v>0</v>
          </cell>
          <cell r="J452" t="str">
            <v>Rp</v>
          </cell>
          <cell r="K452">
            <v>0</v>
          </cell>
        </row>
        <row r="453">
          <cell r="B453" t="str">
            <v>124501</v>
          </cell>
          <cell r="C453" t="str">
            <v>Biaya Pra Operasi - ………………</v>
          </cell>
          <cell r="D453" t="str">
            <v>Rp</v>
          </cell>
          <cell r="E453">
            <v>0</v>
          </cell>
          <cell r="F453" t="str">
            <v>Rp</v>
          </cell>
          <cell r="G453">
            <v>0</v>
          </cell>
          <cell r="H453" t="str">
            <v>Rp</v>
          </cell>
          <cell r="I453">
            <v>0</v>
          </cell>
          <cell r="J453" t="str">
            <v>Rp</v>
          </cell>
          <cell r="K453">
            <v>0</v>
          </cell>
        </row>
        <row r="454">
          <cell r="B454" t="str">
            <v>124521</v>
          </cell>
          <cell r="C454" t="str">
            <v>Akumulasi Amortisasi Biaya Pra Operasi - ………………..</v>
          </cell>
          <cell r="D454" t="str">
            <v>Rp</v>
          </cell>
          <cell r="E454">
            <v>0</v>
          </cell>
          <cell r="F454" t="str">
            <v>Rp</v>
          </cell>
          <cell r="G454">
            <v>0</v>
          </cell>
          <cell r="H454" t="str">
            <v>Rp</v>
          </cell>
          <cell r="I454">
            <v>0</v>
          </cell>
          <cell r="J454" t="str">
            <v>Rp</v>
          </cell>
          <cell r="K454">
            <v>0</v>
          </cell>
        </row>
        <row r="455">
          <cell r="B455" t="str">
            <v>124522</v>
          </cell>
          <cell r="C455" t="str">
            <v>Akumulasi Amortisasi Biaya Pra Operasi - ………………..</v>
          </cell>
          <cell r="D455" t="str">
            <v>Rp</v>
          </cell>
          <cell r="E455">
            <v>0</v>
          </cell>
          <cell r="F455" t="str">
            <v>Rp</v>
          </cell>
          <cell r="G455">
            <v>0</v>
          </cell>
          <cell r="H455" t="str">
            <v>Rp</v>
          </cell>
          <cell r="I455">
            <v>0</v>
          </cell>
          <cell r="J455" t="str">
            <v>Rp</v>
          </cell>
          <cell r="K455">
            <v>0</v>
          </cell>
        </row>
        <row r="456">
          <cell r="B456" t="str">
            <v>124523</v>
          </cell>
          <cell r="C456" t="str">
            <v>Akumulasi Amortisasi Biaya Pra Operasi - ………………..</v>
          </cell>
          <cell r="D456" t="str">
            <v>Rp</v>
          </cell>
          <cell r="E456">
            <v>0</v>
          </cell>
          <cell r="F456" t="str">
            <v>Rp</v>
          </cell>
          <cell r="G456">
            <v>0</v>
          </cell>
          <cell r="H456" t="str">
            <v>Rp</v>
          </cell>
          <cell r="I456">
            <v>0</v>
          </cell>
          <cell r="J456" t="str">
            <v>Rp</v>
          </cell>
          <cell r="K456">
            <v>0</v>
          </cell>
        </row>
        <row r="457">
          <cell r="B457" t="str">
            <v>124524</v>
          </cell>
          <cell r="C457" t="str">
            <v>Akumulasi Amortisasi Biaya Pra Operasi - ………………..</v>
          </cell>
          <cell r="D457" t="str">
            <v>Rp</v>
          </cell>
          <cell r="E457">
            <v>0</v>
          </cell>
          <cell r="F457" t="str">
            <v>Rp</v>
          </cell>
          <cell r="G457">
            <v>0</v>
          </cell>
          <cell r="H457" t="str">
            <v>Rp</v>
          </cell>
          <cell r="I457">
            <v>0</v>
          </cell>
          <cell r="J457" t="str">
            <v>Rp</v>
          </cell>
          <cell r="K457">
            <v>0</v>
          </cell>
        </row>
        <row r="458">
          <cell r="B458" t="str">
            <v>124525</v>
          </cell>
          <cell r="C458" t="str">
            <v>Akumulasi Amortisasi Biaya Pra Operasi - ………………..</v>
          </cell>
          <cell r="D458" t="str">
            <v>Rp</v>
          </cell>
          <cell r="E458">
            <v>0</v>
          </cell>
          <cell r="F458" t="str">
            <v>Rp</v>
          </cell>
          <cell r="G458">
            <v>0</v>
          </cell>
          <cell r="H458" t="str">
            <v>Rp</v>
          </cell>
          <cell r="I458">
            <v>0</v>
          </cell>
          <cell r="J458" t="str">
            <v>Rp</v>
          </cell>
          <cell r="K458">
            <v>0</v>
          </cell>
        </row>
        <row r="459">
          <cell r="B459" t="str">
            <v>124526</v>
          </cell>
          <cell r="C459" t="str">
            <v>Akumulasi Amortisasi Biaya Pra Operasi - ………………..</v>
          </cell>
          <cell r="D459" t="str">
            <v>Rp</v>
          </cell>
          <cell r="E459">
            <v>0</v>
          </cell>
          <cell r="F459" t="str">
            <v>Rp</v>
          </cell>
          <cell r="G459">
            <v>0</v>
          </cell>
          <cell r="H459" t="str">
            <v>Rp</v>
          </cell>
          <cell r="I459">
            <v>0</v>
          </cell>
          <cell r="J459" t="str">
            <v>Rp</v>
          </cell>
          <cell r="K459">
            <v>0</v>
          </cell>
        </row>
        <row r="460">
          <cell r="B460" t="str">
            <v>124527</v>
          </cell>
          <cell r="C460" t="str">
            <v>Akumulasi Amortisasi Biaya Pra Operasi - ………………..</v>
          </cell>
          <cell r="D460" t="str">
            <v>Rp</v>
          </cell>
          <cell r="E460">
            <v>0</v>
          </cell>
          <cell r="F460" t="str">
            <v>Rp</v>
          </cell>
          <cell r="G460">
            <v>0</v>
          </cell>
          <cell r="H460" t="str">
            <v>Rp</v>
          </cell>
          <cell r="I460">
            <v>0</v>
          </cell>
          <cell r="J460" t="str">
            <v>Rp</v>
          </cell>
          <cell r="K460">
            <v>0</v>
          </cell>
        </row>
        <row r="461">
          <cell r="B461" t="str">
            <v>124528</v>
          </cell>
          <cell r="C461" t="str">
            <v>Akumulasi Amortisasi Biaya Pra Operasi - ………………..</v>
          </cell>
          <cell r="D461" t="str">
            <v>Rp</v>
          </cell>
          <cell r="E461">
            <v>0</v>
          </cell>
          <cell r="F461" t="str">
            <v>Rp</v>
          </cell>
          <cell r="G461">
            <v>0</v>
          </cell>
          <cell r="H461" t="str">
            <v>Rp</v>
          </cell>
          <cell r="I461">
            <v>0</v>
          </cell>
          <cell r="J461" t="str">
            <v>Rp</v>
          </cell>
          <cell r="K461">
            <v>0</v>
          </cell>
        </row>
        <row r="462">
          <cell r="B462" t="str">
            <v>124529</v>
          </cell>
          <cell r="C462" t="str">
            <v>Akumulasi Amortisasi Biaya Pra Operasi - ………………..</v>
          </cell>
          <cell r="D462" t="str">
            <v>Rp</v>
          </cell>
          <cell r="E462">
            <v>0</v>
          </cell>
          <cell r="F462" t="str">
            <v>Rp</v>
          </cell>
          <cell r="G462">
            <v>0</v>
          </cell>
          <cell r="H462" t="str">
            <v>Rp</v>
          </cell>
          <cell r="I462">
            <v>0</v>
          </cell>
          <cell r="J462" t="str">
            <v>Rp</v>
          </cell>
          <cell r="K462">
            <v>0</v>
          </cell>
        </row>
        <row r="463">
          <cell r="B463" t="str">
            <v>124530</v>
          </cell>
          <cell r="C463" t="str">
            <v>Akumulasi Amortisasi Biaya Pra Operasi - ………………..</v>
          </cell>
          <cell r="D463" t="str">
            <v>Rp</v>
          </cell>
          <cell r="E463">
            <v>0</v>
          </cell>
          <cell r="F463" t="str">
            <v>Rp</v>
          </cell>
          <cell r="G463">
            <v>0</v>
          </cell>
          <cell r="H463" t="str">
            <v>Rp</v>
          </cell>
          <cell r="I463">
            <v>0</v>
          </cell>
          <cell r="J463" t="str">
            <v>Rp</v>
          </cell>
          <cell r="K463">
            <v>0</v>
          </cell>
        </row>
        <row r="464">
          <cell r="B464" t="str">
            <v>214101</v>
          </cell>
          <cell r="C464" t="str">
            <v>Hutang Gaji</v>
          </cell>
          <cell r="D464" t="str">
            <v>Rp</v>
          </cell>
          <cell r="E464">
            <v>0</v>
          </cell>
          <cell r="F464" t="str">
            <v>Rp</v>
          </cell>
          <cell r="G464">
            <v>0</v>
          </cell>
          <cell r="H464" t="str">
            <v>Rp</v>
          </cell>
          <cell r="I464">
            <v>0</v>
          </cell>
          <cell r="J464" t="str">
            <v>Rp</v>
          </cell>
          <cell r="K464">
            <v>0</v>
          </cell>
        </row>
        <row r="465">
          <cell r="B465" t="str">
            <v>214201</v>
          </cell>
          <cell r="C465" t="str">
            <v>Hutang Listrik</v>
          </cell>
          <cell r="D465" t="str">
            <v>Rp</v>
          </cell>
          <cell r="E465">
            <v>0</v>
          </cell>
          <cell r="F465" t="str">
            <v>Rp</v>
          </cell>
          <cell r="G465">
            <v>0</v>
          </cell>
          <cell r="H465" t="str">
            <v>Rp</v>
          </cell>
          <cell r="I465">
            <v>0</v>
          </cell>
          <cell r="J465" t="str">
            <v>Rp</v>
          </cell>
          <cell r="K465">
            <v>0</v>
          </cell>
        </row>
        <row r="466">
          <cell r="B466" t="str">
            <v>214301</v>
          </cell>
          <cell r="C466" t="str">
            <v>Hutang Ongkos Angkut</v>
          </cell>
          <cell r="D466" t="str">
            <v>Rp</v>
          </cell>
          <cell r="E466">
            <v>0</v>
          </cell>
          <cell r="F466" t="str">
            <v>Rp</v>
          </cell>
          <cell r="G466">
            <v>0</v>
          </cell>
          <cell r="H466" t="str">
            <v>Rp</v>
          </cell>
          <cell r="I466">
            <v>0</v>
          </cell>
          <cell r="J466" t="str">
            <v>Rp</v>
          </cell>
          <cell r="K466">
            <v>0</v>
          </cell>
        </row>
        <row r="467">
          <cell r="B467" t="str">
            <v>214401</v>
          </cell>
          <cell r="C467" t="str">
            <v>Hutang Bunga Bank</v>
          </cell>
          <cell r="D467" t="str">
            <v>Rp</v>
          </cell>
          <cell r="E467">
            <v>0</v>
          </cell>
          <cell r="F467" t="str">
            <v>Rp</v>
          </cell>
          <cell r="G467">
            <v>0</v>
          </cell>
          <cell r="H467" t="str">
            <v>Rp</v>
          </cell>
          <cell r="I467">
            <v>0</v>
          </cell>
          <cell r="J467" t="str">
            <v>Rp</v>
          </cell>
          <cell r="K467">
            <v>0</v>
          </cell>
        </row>
        <row r="468">
          <cell r="B468" t="str">
            <v>214402</v>
          </cell>
          <cell r="C468" t="str">
            <v>Hutang Bunga Pemegang Saham</v>
          </cell>
          <cell r="D468" t="str">
            <v>Rp</v>
          </cell>
          <cell r="E468">
            <v>0</v>
          </cell>
          <cell r="F468" t="str">
            <v>Rp</v>
          </cell>
          <cell r="G468">
            <v>0</v>
          </cell>
          <cell r="H468" t="str">
            <v>Rp</v>
          </cell>
          <cell r="I468">
            <v>0</v>
          </cell>
          <cell r="J468" t="str">
            <v>Rp</v>
          </cell>
          <cell r="K468">
            <v>0</v>
          </cell>
        </row>
        <row r="469">
          <cell r="B469" t="str">
            <v>214403</v>
          </cell>
          <cell r="C469" t="str">
            <v>By Lain2 yg msh hrs dibayar</v>
          </cell>
          <cell r="D469" t="str">
            <v>Rp</v>
          </cell>
          <cell r="E469">
            <v>0</v>
          </cell>
          <cell r="F469" t="str">
            <v>Rp</v>
          </cell>
          <cell r="G469">
            <v>0</v>
          </cell>
          <cell r="H469" t="str">
            <v>Rp</v>
          </cell>
          <cell r="I469">
            <v>0</v>
          </cell>
          <cell r="J469" t="str">
            <v>Rp</v>
          </cell>
          <cell r="K469">
            <v>0</v>
          </cell>
        </row>
        <row r="470">
          <cell r="B470" t="str">
            <v>215101</v>
          </cell>
          <cell r="C470" t="str">
            <v>Hutang Jaminan Galon AQUA</v>
          </cell>
          <cell r="D470" t="str">
            <v>Rp</v>
          </cell>
          <cell r="E470">
            <v>0</v>
          </cell>
          <cell r="F470" t="str">
            <v>Rp</v>
          </cell>
          <cell r="G470">
            <v>0</v>
          </cell>
          <cell r="H470" t="str">
            <v>Rp</v>
          </cell>
          <cell r="I470">
            <v>0</v>
          </cell>
          <cell r="J470" t="str">
            <v>Rp</v>
          </cell>
          <cell r="K470">
            <v>0</v>
          </cell>
        </row>
        <row r="471">
          <cell r="B471" t="str">
            <v>215201</v>
          </cell>
          <cell r="C471" t="str">
            <v>Hutang Jaminan Galon VIT</v>
          </cell>
          <cell r="D471" t="str">
            <v>Rp</v>
          </cell>
          <cell r="E471">
            <v>0</v>
          </cell>
          <cell r="F471" t="str">
            <v>Rp</v>
          </cell>
          <cell r="G471">
            <v>0</v>
          </cell>
          <cell r="H471" t="str">
            <v>Rp</v>
          </cell>
          <cell r="I471">
            <v>0</v>
          </cell>
          <cell r="J471" t="str">
            <v>Rp</v>
          </cell>
          <cell r="K471">
            <v>0</v>
          </cell>
        </row>
        <row r="472">
          <cell r="B472" t="str">
            <v>215401</v>
          </cell>
          <cell r="C472" t="str">
            <v>Hutang Jaminan Dispenser</v>
          </cell>
          <cell r="D472" t="str">
            <v>Rp</v>
          </cell>
          <cell r="E472">
            <v>0</v>
          </cell>
          <cell r="F472" t="str">
            <v>Rp</v>
          </cell>
          <cell r="G472">
            <v>0</v>
          </cell>
          <cell r="H472" t="str">
            <v>Rp</v>
          </cell>
          <cell r="I472">
            <v>0</v>
          </cell>
          <cell r="J472" t="str">
            <v>Rp</v>
          </cell>
          <cell r="K472">
            <v>0</v>
          </cell>
        </row>
        <row r="473">
          <cell r="B473" t="str">
            <v>216501</v>
          </cell>
          <cell r="C473" t="str">
            <v>Sewa Diterima Dimuka</v>
          </cell>
          <cell r="D473" t="str">
            <v>Rp</v>
          </cell>
          <cell r="E473">
            <v>0</v>
          </cell>
          <cell r="F473" t="str">
            <v>Rp</v>
          </cell>
          <cell r="G473">
            <v>0</v>
          </cell>
          <cell r="H473" t="str">
            <v>Rp</v>
          </cell>
          <cell r="I473">
            <v>0</v>
          </cell>
          <cell r="J473" t="str">
            <v>Rp</v>
          </cell>
          <cell r="K473">
            <v>0</v>
          </cell>
        </row>
        <row r="474">
          <cell r="B474" t="str">
            <v>631101</v>
          </cell>
          <cell r="C474" t="str">
            <v>Biaya Trial Divisi AMDK</v>
          </cell>
          <cell r="D474" t="str">
            <v>Rp</v>
          </cell>
          <cell r="E474">
            <v>0</v>
          </cell>
          <cell r="F474" t="str">
            <v>Rp</v>
          </cell>
          <cell r="G474">
            <v>0</v>
          </cell>
          <cell r="H474" t="str">
            <v>Rp</v>
          </cell>
          <cell r="I474">
            <v>0</v>
          </cell>
          <cell r="J474" t="str">
            <v>Rp</v>
          </cell>
          <cell r="K474">
            <v>0</v>
          </cell>
        </row>
        <row r="475">
          <cell r="B475" t="str">
            <v>631102</v>
          </cell>
          <cell r="C475" t="str">
            <v>Biaya Trial Divisi Packaging</v>
          </cell>
          <cell r="D475" t="str">
            <v>Rp</v>
          </cell>
          <cell r="E475">
            <v>0</v>
          </cell>
          <cell r="F475" t="str">
            <v>Rp</v>
          </cell>
          <cell r="G475">
            <v>0</v>
          </cell>
          <cell r="H475" t="str">
            <v>Rp</v>
          </cell>
          <cell r="I475">
            <v>0</v>
          </cell>
          <cell r="J475" t="str">
            <v>Rp</v>
          </cell>
          <cell r="K475">
            <v>0</v>
          </cell>
        </row>
        <row r="476">
          <cell r="B476" t="str">
            <v>631103</v>
          </cell>
          <cell r="C476" t="str">
            <v>Biaya Trial Divisi Maklon</v>
          </cell>
          <cell r="D476" t="str">
            <v>Rp</v>
          </cell>
          <cell r="E476">
            <v>0</v>
          </cell>
          <cell r="F476" t="str">
            <v>Rp</v>
          </cell>
          <cell r="G476">
            <v>0</v>
          </cell>
          <cell r="H476" t="str">
            <v>Rp</v>
          </cell>
          <cell r="I476">
            <v>0</v>
          </cell>
          <cell r="J476" t="str">
            <v>Rp</v>
          </cell>
          <cell r="K476">
            <v>0</v>
          </cell>
        </row>
        <row r="477">
          <cell r="B477" t="str">
            <v>721101</v>
          </cell>
          <cell r="C477" t="str">
            <v>Biaya Bunga Hutang Bank</v>
          </cell>
          <cell r="D477" t="str">
            <v>Rp</v>
          </cell>
          <cell r="E477">
            <v>0</v>
          </cell>
          <cell r="F477" t="str">
            <v>Rp</v>
          </cell>
          <cell r="G477">
            <v>0</v>
          </cell>
          <cell r="H477" t="str">
            <v>Rp</v>
          </cell>
          <cell r="I477">
            <v>0</v>
          </cell>
          <cell r="J477" t="str">
            <v>Rp</v>
          </cell>
          <cell r="K477">
            <v>0</v>
          </cell>
        </row>
        <row r="478">
          <cell r="B478" t="str">
            <v>721102</v>
          </cell>
          <cell r="C478" t="str">
            <v>Biaya Bunga Hutang PS</v>
          </cell>
          <cell r="D478" t="str">
            <v>Rp</v>
          </cell>
          <cell r="E478">
            <v>0</v>
          </cell>
          <cell r="F478" t="str">
            <v>Rp</v>
          </cell>
          <cell r="G478">
            <v>0</v>
          </cell>
          <cell r="H478" t="str">
            <v>Rp</v>
          </cell>
          <cell r="I478">
            <v>0</v>
          </cell>
          <cell r="J478" t="str">
            <v>Rp</v>
          </cell>
          <cell r="K478">
            <v>0</v>
          </cell>
        </row>
        <row r="479">
          <cell r="B479" t="str">
            <v>721103</v>
          </cell>
          <cell r="C479" t="str">
            <v>Biaya Bunga Hutang PP</v>
          </cell>
          <cell r="D479" t="str">
            <v>Rp</v>
          </cell>
          <cell r="E479">
            <v>0</v>
          </cell>
          <cell r="F479" t="str">
            <v>Rp</v>
          </cell>
          <cell r="G479">
            <v>0</v>
          </cell>
          <cell r="H479" t="str">
            <v>Rp</v>
          </cell>
          <cell r="I479">
            <v>0</v>
          </cell>
          <cell r="J479" t="str">
            <v>Rp</v>
          </cell>
          <cell r="K479">
            <v>0</v>
          </cell>
        </row>
        <row r="480">
          <cell r="B480" t="str">
            <v>722101</v>
          </cell>
          <cell r="C480" t="str">
            <v>Rugi Penjualan Aktiva Tetap</v>
          </cell>
          <cell r="D480" t="str">
            <v>Rp</v>
          </cell>
          <cell r="E480">
            <v>0</v>
          </cell>
          <cell r="F480" t="str">
            <v>Rp</v>
          </cell>
          <cell r="G480">
            <v>0</v>
          </cell>
          <cell r="H480" t="str">
            <v>Rp</v>
          </cell>
          <cell r="I480">
            <v>0</v>
          </cell>
          <cell r="J480" t="str">
            <v>Rp</v>
          </cell>
          <cell r="K480">
            <v>0</v>
          </cell>
        </row>
        <row r="481">
          <cell r="B481" t="str">
            <v>723101</v>
          </cell>
          <cell r="C481" t="str">
            <v>Rugi Selisih Kurs</v>
          </cell>
          <cell r="D481" t="str">
            <v>Rp</v>
          </cell>
          <cell r="E481">
            <v>0</v>
          </cell>
          <cell r="F481" t="str">
            <v>Rp</v>
          </cell>
          <cell r="G481">
            <v>0</v>
          </cell>
          <cell r="H481" t="str">
            <v>Rp</v>
          </cell>
          <cell r="I481">
            <v>0</v>
          </cell>
          <cell r="J481" t="str">
            <v>Rp</v>
          </cell>
          <cell r="K481">
            <v>0</v>
          </cell>
        </row>
        <row r="482">
          <cell r="B482" t="str">
            <v>724101</v>
          </cell>
          <cell r="C482" t="str">
            <v>Penghapusan Piutang</v>
          </cell>
          <cell r="D482" t="str">
            <v>Rp</v>
          </cell>
          <cell r="E482">
            <v>0</v>
          </cell>
          <cell r="F482" t="str">
            <v>Rp</v>
          </cell>
          <cell r="G482">
            <v>0</v>
          </cell>
          <cell r="H482" t="str">
            <v>Rp</v>
          </cell>
          <cell r="I482">
            <v>0</v>
          </cell>
          <cell r="J482" t="str">
            <v>Rp</v>
          </cell>
          <cell r="K482">
            <v>0</v>
          </cell>
        </row>
        <row r="483">
          <cell r="B483" t="str">
            <v>724102</v>
          </cell>
          <cell r="C483" t="str">
            <v>Penyusutan AT Tak Terpakai</v>
          </cell>
          <cell r="D483" t="str">
            <v>Rp</v>
          </cell>
          <cell r="E483">
            <v>0</v>
          </cell>
          <cell r="F483" t="str">
            <v>Rp</v>
          </cell>
          <cell r="G483">
            <v>0</v>
          </cell>
          <cell r="H483" t="str">
            <v>Rp</v>
          </cell>
          <cell r="I483">
            <v>0</v>
          </cell>
          <cell r="J483" t="str">
            <v>Rp</v>
          </cell>
          <cell r="K483">
            <v>0</v>
          </cell>
        </row>
        <row r="484">
          <cell r="B484" t="str">
            <v>724103</v>
          </cell>
          <cell r="C484" t="str">
            <v>Lain-lain</v>
          </cell>
          <cell r="D484" t="str">
            <v>Rp</v>
          </cell>
          <cell r="E484">
            <v>0</v>
          </cell>
          <cell r="F484" t="str">
            <v>Rp</v>
          </cell>
          <cell r="G484">
            <v>0</v>
          </cell>
          <cell r="H484" t="str">
            <v>Rp</v>
          </cell>
          <cell r="I484">
            <v>0</v>
          </cell>
          <cell r="J484" t="str">
            <v>Rp</v>
          </cell>
          <cell r="K484">
            <v>0</v>
          </cell>
        </row>
        <row r="485">
          <cell r="B485">
            <v>60101</v>
          </cell>
          <cell r="C485" t="str">
            <v>Gaji operasional</v>
          </cell>
          <cell r="D485" t="str">
            <v>Rp</v>
          </cell>
          <cell r="E485">
            <v>216252400</v>
          </cell>
          <cell r="F485" t="str">
            <v>Rp</v>
          </cell>
          <cell r="G485">
            <v>23599700</v>
          </cell>
          <cell r="H485" t="str">
            <v>Rp</v>
          </cell>
          <cell r="I485">
            <v>0</v>
          </cell>
          <cell r="J485" t="str">
            <v>Rp</v>
          </cell>
          <cell r="K485">
            <v>239852100</v>
          </cell>
        </row>
        <row r="486">
          <cell r="B486">
            <v>60201</v>
          </cell>
          <cell r="C486" t="str">
            <v xml:space="preserve">Tunjangan </v>
          </cell>
          <cell r="D486" t="str">
            <v>Rp</v>
          </cell>
          <cell r="E486">
            <v>0</v>
          </cell>
          <cell r="F486" t="str">
            <v>Rp</v>
          </cell>
          <cell r="G486">
            <v>0</v>
          </cell>
          <cell r="H486" t="str">
            <v>Rp</v>
          </cell>
          <cell r="I486">
            <v>0</v>
          </cell>
          <cell r="J486" t="str">
            <v>Rp</v>
          </cell>
          <cell r="K486">
            <v>0</v>
          </cell>
        </row>
        <row r="487">
          <cell r="B487">
            <v>60301</v>
          </cell>
          <cell r="C487" t="str">
            <v>Komisi penjualan</v>
          </cell>
          <cell r="D487" t="str">
            <v>Rp</v>
          </cell>
          <cell r="E487">
            <v>47930300</v>
          </cell>
          <cell r="F487" t="str">
            <v>Rp</v>
          </cell>
          <cell r="G487">
            <v>5508900</v>
          </cell>
          <cell r="H487" t="str">
            <v>Rp</v>
          </cell>
          <cell r="I487">
            <v>0</v>
          </cell>
          <cell r="J487" t="str">
            <v>Rp</v>
          </cell>
          <cell r="K487">
            <v>53439200</v>
          </cell>
        </row>
        <row r="488">
          <cell r="B488">
            <v>60401</v>
          </cell>
          <cell r="C488" t="str">
            <v xml:space="preserve">Uang makan </v>
          </cell>
          <cell r="D488" t="str">
            <v>Rp</v>
          </cell>
          <cell r="E488">
            <v>0</v>
          </cell>
          <cell r="F488" t="str">
            <v>Rp</v>
          </cell>
          <cell r="G488">
            <v>0</v>
          </cell>
          <cell r="H488" t="str">
            <v>Rp</v>
          </cell>
          <cell r="I488">
            <v>0</v>
          </cell>
          <cell r="J488" t="str">
            <v>Rp</v>
          </cell>
          <cell r="K488">
            <v>0</v>
          </cell>
        </row>
        <row r="489">
          <cell r="B489">
            <v>60501</v>
          </cell>
          <cell r="C489" t="str">
            <v>Pengobatan</v>
          </cell>
          <cell r="D489" t="str">
            <v>Rp</v>
          </cell>
          <cell r="E489">
            <v>0</v>
          </cell>
          <cell r="F489" t="str">
            <v>Rp</v>
          </cell>
          <cell r="G489">
            <v>0</v>
          </cell>
          <cell r="H489" t="str">
            <v>Rp</v>
          </cell>
          <cell r="I489">
            <v>0</v>
          </cell>
          <cell r="J489" t="str">
            <v>Rp</v>
          </cell>
          <cell r="K489">
            <v>0</v>
          </cell>
        </row>
        <row r="490">
          <cell r="B490">
            <v>60901</v>
          </cell>
          <cell r="C490" t="str">
            <v>Biaya peg penjualan lain2</v>
          </cell>
          <cell r="D490" t="str">
            <v>Rp</v>
          </cell>
          <cell r="E490">
            <v>0</v>
          </cell>
          <cell r="F490" t="str">
            <v>Rp</v>
          </cell>
          <cell r="G490">
            <v>0</v>
          </cell>
          <cell r="H490" t="str">
            <v>Rp</v>
          </cell>
          <cell r="I490">
            <v>0</v>
          </cell>
          <cell r="J490" t="str">
            <v>Rp</v>
          </cell>
          <cell r="K490">
            <v>0</v>
          </cell>
        </row>
        <row r="491">
          <cell r="B491">
            <v>61101</v>
          </cell>
          <cell r="C491" t="str">
            <v>Bensin/solar/olie</v>
          </cell>
          <cell r="D491" t="str">
            <v>Rp</v>
          </cell>
          <cell r="E491">
            <v>93259675</v>
          </cell>
          <cell r="F491" t="str">
            <v>Rp</v>
          </cell>
          <cell r="G491">
            <v>9215000</v>
          </cell>
          <cell r="H491" t="str">
            <v>Rp</v>
          </cell>
          <cell r="I491">
            <v>0</v>
          </cell>
          <cell r="J491" t="str">
            <v>Rp</v>
          </cell>
          <cell r="K491">
            <v>102474675</v>
          </cell>
        </row>
        <row r="492">
          <cell r="B492">
            <v>61201</v>
          </cell>
          <cell r="C492" t="str">
            <v>Tol/parkir/ retribusi</v>
          </cell>
          <cell r="D492" t="str">
            <v>Rp</v>
          </cell>
          <cell r="E492">
            <v>4364500</v>
          </cell>
          <cell r="F492" t="str">
            <v>Rp</v>
          </cell>
          <cell r="G492">
            <v>364000</v>
          </cell>
          <cell r="H492" t="str">
            <v>Rp</v>
          </cell>
          <cell r="I492">
            <v>0</v>
          </cell>
          <cell r="J492" t="str">
            <v>Rp</v>
          </cell>
          <cell r="K492">
            <v>4728500</v>
          </cell>
        </row>
        <row r="493">
          <cell r="B493">
            <v>61301</v>
          </cell>
          <cell r="C493" t="str">
            <v>Biaya ekspedisi</v>
          </cell>
          <cell r="D493" t="str">
            <v>Rp</v>
          </cell>
          <cell r="E493">
            <v>0</v>
          </cell>
          <cell r="F493" t="str">
            <v>Rp</v>
          </cell>
          <cell r="G493">
            <v>0</v>
          </cell>
          <cell r="H493" t="str">
            <v>Rp</v>
          </cell>
          <cell r="I493">
            <v>0</v>
          </cell>
          <cell r="J493" t="str">
            <v>Rp</v>
          </cell>
          <cell r="K493">
            <v>0</v>
          </cell>
        </row>
        <row r="494">
          <cell r="B494">
            <v>61401</v>
          </cell>
          <cell r="C494" t="str">
            <v>Biaya perjalanan dinas</v>
          </cell>
          <cell r="D494" t="str">
            <v>Rp</v>
          </cell>
          <cell r="E494">
            <v>90000</v>
          </cell>
          <cell r="F494" t="str">
            <v>Rp</v>
          </cell>
          <cell r="G494">
            <v>0</v>
          </cell>
          <cell r="H494" t="str">
            <v>Rp</v>
          </cell>
          <cell r="I494">
            <v>0</v>
          </cell>
          <cell r="J494" t="str">
            <v>Rp</v>
          </cell>
          <cell r="K494">
            <v>90000</v>
          </cell>
        </row>
        <row r="495">
          <cell r="B495">
            <v>61501</v>
          </cell>
          <cell r="C495" t="str">
            <v>Biaya bongkar muat</v>
          </cell>
          <cell r="D495" t="str">
            <v>Rp</v>
          </cell>
          <cell r="E495">
            <v>245000</v>
          </cell>
          <cell r="F495" t="str">
            <v>Rp</v>
          </cell>
          <cell r="G495">
            <v>0</v>
          </cell>
          <cell r="H495" t="str">
            <v>Rp</v>
          </cell>
          <cell r="I495">
            <v>0</v>
          </cell>
          <cell r="J495" t="str">
            <v>Rp</v>
          </cell>
          <cell r="K495">
            <v>245000</v>
          </cell>
        </row>
        <row r="496">
          <cell r="B496">
            <v>61601</v>
          </cell>
          <cell r="C496" t="str">
            <v>Biaya Sewa Kendaraan</v>
          </cell>
          <cell r="D496" t="str">
            <v>Rp</v>
          </cell>
          <cell r="E496">
            <v>210726685</v>
          </cell>
          <cell r="F496" t="str">
            <v>Rp</v>
          </cell>
          <cell r="G496">
            <v>15550000</v>
          </cell>
          <cell r="H496" t="str">
            <v>Rp</v>
          </cell>
          <cell r="I496">
            <v>0</v>
          </cell>
          <cell r="J496" t="str">
            <v>Rp</v>
          </cell>
          <cell r="K496">
            <v>226276685</v>
          </cell>
        </row>
        <row r="497">
          <cell r="B497">
            <v>61901</v>
          </cell>
          <cell r="C497" t="str">
            <v>Biaya kiriman/perjalan lain2</v>
          </cell>
          <cell r="D497" t="str">
            <v>Rp</v>
          </cell>
          <cell r="E497">
            <v>0</v>
          </cell>
          <cell r="F497" t="str">
            <v>Rp</v>
          </cell>
          <cell r="G497">
            <v>0</v>
          </cell>
          <cell r="H497" t="str">
            <v>Rp</v>
          </cell>
          <cell r="I497">
            <v>0</v>
          </cell>
          <cell r="J497" t="str">
            <v>Rp</v>
          </cell>
          <cell r="K497">
            <v>0</v>
          </cell>
        </row>
        <row r="498">
          <cell r="B498">
            <v>62101</v>
          </cell>
          <cell r="C498" t="str">
            <v>Biaya promosi</v>
          </cell>
          <cell r="D498" t="str">
            <v>Rp</v>
          </cell>
          <cell r="E498">
            <v>0</v>
          </cell>
          <cell r="F498" t="str">
            <v>Rp</v>
          </cell>
          <cell r="G498">
            <v>0</v>
          </cell>
          <cell r="H498" t="str">
            <v>Rp</v>
          </cell>
          <cell r="I498">
            <v>0</v>
          </cell>
          <cell r="J498" t="str">
            <v>Rp</v>
          </cell>
          <cell r="K498">
            <v>0</v>
          </cell>
        </row>
        <row r="499">
          <cell r="B499">
            <v>62201</v>
          </cell>
          <cell r="C499" t="str">
            <v>Biaya iklan</v>
          </cell>
          <cell r="D499" t="str">
            <v>Rp</v>
          </cell>
          <cell r="E499">
            <v>0</v>
          </cell>
          <cell r="F499" t="str">
            <v>Rp</v>
          </cell>
          <cell r="G499">
            <v>0</v>
          </cell>
          <cell r="H499" t="str">
            <v>Rp</v>
          </cell>
          <cell r="I499">
            <v>0</v>
          </cell>
          <cell r="J499" t="str">
            <v>Rp</v>
          </cell>
          <cell r="K499">
            <v>0</v>
          </cell>
        </row>
        <row r="500">
          <cell r="B500">
            <v>63101</v>
          </cell>
          <cell r="C500" t="str">
            <v>Biaya jamuan tamu</v>
          </cell>
          <cell r="D500" t="str">
            <v>Rp</v>
          </cell>
          <cell r="E500">
            <v>0</v>
          </cell>
          <cell r="F500" t="str">
            <v>Rp</v>
          </cell>
          <cell r="G500">
            <v>0</v>
          </cell>
          <cell r="H500" t="str">
            <v>Rp</v>
          </cell>
          <cell r="I500">
            <v>0</v>
          </cell>
          <cell r="J500" t="str">
            <v>Rp</v>
          </cell>
          <cell r="K500">
            <v>0</v>
          </cell>
        </row>
        <row r="501">
          <cell r="B501">
            <v>63201</v>
          </cell>
          <cell r="C501" t="str">
            <v>Biaya (ATK/FC/Cetak)</v>
          </cell>
          <cell r="D501" t="str">
            <v>Rp</v>
          </cell>
          <cell r="E501">
            <v>0</v>
          </cell>
          <cell r="F501" t="str">
            <v>Rp</v>
          </cell>
          <cell r="G501">
            <v>0</v>
          </cell>
          <cell r="H501" t="str">
            <v>Rp</v>
          </cell>
          <cell r="I501">
            <v>0</v>
          </cell>
          <cell r="J501" t="str">
            <v>Rp</v>
          </cell>
          <cell r="K501">
            <v>0</v>
          </cell>
        </row>
        <row r="502">
          <cell r="B502">
            <v>63301</v>
          </cell>
          <cell r="C502" t="str">
            <v>Repacking</v>
          </cell>
          <cell r="D502" t="str">
            <v>Rp</v>
          </cell>
          <cell r="E502">
            <v>8000</v>
          </cell>
          <cell r="F502" t="str">
            <v>Rp</v>
          </cell>
          <cell r="G502">
            <v>0</v>
          </cell>
          <cell r="H502" t="str">
            <v>Rp</v>
          </cell>
          <cell r="I502">
            <v>0</v>
          </cell>
          <cell r="J502" t="str">
            <v>Rp</v>
          </cell>
          <cell r="K502">
            <v>8000</v>
          </cell>
        </row>
        <row r="503">
          <cell r="B503">
            <v>63401</v>
          </cell>
          <cell r="C503" t="str">
            <v>Biaya jasa software</v>
          </cell>
          <cell r="D503" t="str">
            <v>Rp</v>
          </cell>
          <cell r="E503">
            <v>394000</v>
          </cell>
          <cell r="F503" t="str">
            <v>Rp</v>
          </cell>
          <cell r="G503">
            <v>2262500</v>
          </cell>
          <cell r="H503" t="str">
            <v>Rp</v>
          </cell>
          <cell r="I503">
            <v>0</v>
          </cell>
          <cell r="J503" t="str">
            <v>Rp</v>
          </cell>
          <cell r="K503">
            <v>2656500</v>
          </cell>
        </row>
        <row r="504">
          <cell r="B504">
            <v>64101</v>
          </cell>
          <cell r="C504" t="str">
            <v>Biaya pemeliharaan bangunan</v>
          </cell>
          <cell r="D504" t="str">
            <v>Rp</v>
          </cell>
          <cell r="E504">
            <v>3413228</v>
          </cell>
          <cell r="F504" t="str">
            <v>Rp</v>
          </cell>
          <cell r="G504">
            <v>0</v>
          </cell>
          <cell r="H504" t="str">
            <v>Rp</v>
          </cell>
          <cell r="I504">
            <v>0</v>
          </cell>
          <cell r="J504" t="str">
            <v>Rp</v>
          </cell>
          <cell r="K504">
            <v>3413228</v>
          </cell>
        </row>
        <row r="505">
          <cell r="B505">
            <v>64201</v>
          </cell>
          <cell r="C505" t="str">
            <v>Biaya pemelih sarana&amp;instal</v>
          </cell>
          <cell r="D505" t="str">
            <v>Rp</v>
          </cell>
          <cell r="E505">
            <v>788550</v>
          </cell>
          <cell r="F505" t="str">
            <v>Rp</v>
          </cell>
          <cell r="G505">
            <v>113500</v>
          </cell>
          <cell r="H505" t="str">
            <v>Rp</v>
          </cell>
          <cell r="I505">
            <v>0</v>
          </cell>
          <cell r="J505" t="str">
            <v>Rp</v>
          </cell>
          <cell r="K505">
            <v>902050</v>
          </cell>
        </row>
        <row r="506">
          <cell r="B506">
            <v>64301</v>
          </cell>
          <cell r="C506" t="str">
            <v>Biaya pemeliharaan Mesin</v>
          </cell>
          <cell r="D506" t="str">
            <v>Rp</v>
          </cell>
          <cell r="E506">
            <v>0</v>
          </cell>
          <cell r="F506" t="str">
            <v>Rp</v>
          </cell>
          <cell r="G506">
            <v>0</v>
          </cell>
          <cell r="H506" t="str">
            <v>Rp</v>
          </cell>
          <cell r="I506">
            <v>0</v>
          </cell>
          <cell r="J506" t="str">
            <v>Rp</v>
          </cell>
          <cell r="K506">
            <v>0</v>
          </cell>
        </row>
        <row r="507">
          <cell r="B507">
            <v>64401</v>
          </cell>
          <cell r="C507" t="str">
            <v>Biaya pemeliharaan kendaraan</v>
          </cell>
          <cell r="D507" t="str">
            <v>Rp</v>
          </cell>
          <cell r="E507">
            <v>4341750</v>
          </cell>
          <cell r="F507" t="str">
            <v>Rp</v>
          </cell>
          <cell r="G507">
            <v>267000</v>
          </cell>
          <cell r="H507" t="str">
            <v>Rp</v>
          </cell>
          <cell r="I507">
            <v>0</v>
          </cell>
          <cell r="J507" t="str">
            <v>Rp</v>
          </cell>
          <cell r="K507">
            <v>4608750</v>
          </cell>
        </row>
        <row r="508">
          <cell r="B508">
            <v>64501</v>
          </cell>
          <cell r="C508" t="str">
            <v>Biaya pemelih invent.&amp;peralat</v>
          </cell>
          <cell r="D508" t="str">
            <v>Rp</v>
          </cell>
          <cell r="E508">
            <v>0</v>
          </cell>
          <cell r="F508" t="str">
            <v>Rp</v>
          </cell>
          <cell r="G508">
            <v>0</v>
          </cell>
          <cell r="H508" t="str">
            <v>Rp</v>
          </cell>
          <cell r="I508">
            <v>0</v>
          </cell>
          <cell r="J508" t="str">
            <v>Rp</v>
          </cell>
          <cell r="K508">
            <v>0</v>
          </cell>
        </row>
        <row r="509">
          <cell r="B509">
            <v>65101</v>
          </cell>
          <cell r="C509" t="str">
            <v>Biaya peny. Bangunan</v>
          </cell>
          <cell r="D509" t="str">
            <v>Rp</v>
          </cell>
          <cell r="E509">
            <v>0</v>
          </cell>
          <cell r="F509" t="str">
            <v>Rp</v>
          </cell>
          <cell r="G509">
            <v>0</v>
          </cell>
          <cell r="H509" t="str">
            <v>Rp</v>
          </cell>
          <cell r="I509">
            <v>0</v>
          </cell>
          <cell r="J509" t="str">
            <v>Rp</v>
          </cell>
          <cell r="K509">
            <v>0</v>
          </cell>
        </row>
        <row r="510">
          <cell r="B510">
            <v>65201</v>
          </cell>
          <cell r="C510" t="str">
            <v>Biaya peny. Sarana&amp;install</v>
          </cell>
          <cell r="D510" t="str">
            <v>Rp</v>
          </cell>
          <cell r="E510">
            <v>0</v>
          </cell>
          <cell r="F510" t="str">
            <v>Rp</v>
          </cell>
          <cell r="G510">
            <v>0</v>
          </cell>
          <cell r="H510" t="str">
            <v>Rp</v>
          </cell>
          <cell r="I510">
            <v>0</v>
          </cell>
          <cell r="J510" t="str">
            <v>Rp</v>
          </cell>
          <cell r="K510">
            <v>0</v>
          </cell>
        </row>
        <row r="511">
          <cell r="B511">
            <v>65301</v>
          </cell>
          <cell r="C511" t="str">
            <v>Biaya peny. Mesin</v>
          </cell>
          <cell r="D511" t="str">
            <v>Rp</v>
          </cell>
          <cell r="E511">
            <v>0</v>
          </cell>
          <cell r="F511" t="str">
            <v>Rp</v>
          </cell>
          <cell r="G511">
            <v>0</v>
          </cell>
          <cell r="H511" t="str">
            <v>Rp</v>
          </cell>
          <cell r="I511">
            <v>0</v>
          </cell>
          <cell r="J511" t="str">
            <v>Rp</v>
          </cell>
          <cell r="K511">
            <v>0</v>
          </cell>
        </row>
        <row r="512">
          <cell r="B512">
            <v>65401</v>
          </cell>
          <cell r="C512" t="str">
            <v>Biaya peny. Kendaraan</v>
          </cell>
          <cell r="D512" t="str">
            <v>Rp</v>
          </cell>
          <cell r="E512">
            <v>0</v>
          </cell>
          <cell r="F512" t="str">
            <v>Rp</v>
          </cell>
          <cell r="G512">
            <v>0</v>
          </cell>
          <cell r="H512" t="str">
            <v>Rp</v>
          </cell>
          <cell r="I512">
            <v>0</v>
          </cell>
          <cell r="J512" t="str">
            <v>Rp</v>
          </cell>
          <cell r="K512">
            <v>0</v>
          </cell>
        </row>
        <row r="513">
          <cell r="B513">
            <v>65501</v>
          </cell>
          <cell r="C513" t="str">
            <v>Biaya Sewa Invent&amp;peralat.</v>
          </cell>
          <cell r="D513" t="str">
            <v>Rp</v>
          </cell>
          <cell r="E513">
            <v>22651900</v>
          </cell>
          <cell r="F513" t="str">
            <v>Rp</v>
          </cell>
          <cell r="G513">
            <v>1812000</v>
          </cell>
          <cell r="H513" t="str">
            <v>Rp</v>
          </cell>
          <cell r="I513">
            <v>0</v>
          </cell>
          <cell r="J513" t="str">
            <v>Rp</v>
          </cell>
          <cell r="K513">
            <v>24463900</v>
          </cell>
        </row>
        <row r="514">
          <cell r="B514">
            <v>70101</v>
          </cell>
          <cell r="C514" t="str">
            <v>Gaji direksi &amp; staff</v>
          </cell>
          <cell r="D514" t="str">
            <v>Rp</v>
          </cell>
          <cell r="E514">
            <v>0</v>
          </cell>
          <cell r="F514" t="str">
            <v>Rp</v>
          </cell>
          <cell r="G514">
            <v>0</v>
          </cell>
          <cell r="H514" t="str">
            <v>Rp</v>
          </cell>
          <cell r="I514">
            <v>0</v>
          </cell>
          <cell r="J514" t="str">
            <v>Rp</v>
          </cell>
          <cell r="K514">
            <v>0</v>
          </cell>
        </row>
        <row r="515">
          <cell r="B515">
            <v>70201</v>
          </cell>
          <cell r="C515" t="str">
            <v xml:space="preserve">Tunjangan </v>
          </cell>
          <cell r="D515" t="str">
            <v>Rp</v>
          </cell>
          <cell r="E515">
            <v>0</v>
          </cell>
          <cell r="F515" t="str">
            <v>Rp</v>
          </cell>
          <cell r="G515">
            <v>0</v>
          </cell>
          <cell r="H515" t="str">
            <v>Rp</v>
          </cell>
          <cell r="I515">
            <v>0</v>
          </cell>
          <cell r="J515" t="str">
            <v>Rp</v>
          </cell>
          <cell r="K515">
            <v>0</v>
          </cell>
        </row>
        <row r="516">
          <cell r="B516">
            <v>70301</v>
          </cell>
          <cell r="C516" t="str">
            <v>Komisi penjualan</v>
          </cell>
          <cell r="D516" t="str">
            <v>Rp</v>
          </cell>
          <cell r="E516">
            <v>0</v>
          </cell>
          <cell r="F516" t="str">
            <v>Rp</v>
          </cell>
          <cell r="G516">
            <v>0</v>
          </cell>
          <cell r="H516" t="str">
            <v>Rp</v>
          </cell>
          <cell r="I516">
            <v>0</v>
          </cell>
          <cell r="J516" t="str">
            <v>Rp</v>
          </cell>
          <cell r="K516">
            <v>0</v>
          </cell>
        </row>
        <row r="517">
          <cell r="B517">
            <v>70401</v>
          </cell>
          <cell r="C517" t="str">
            <v xml:space="preserve">Uang makan </v>
          </cell>
          <cell r="D517" t="str">
            <v>Rp</v>
          </cell>
          <cell r="E517">
            <v>0</v>
          </cell>
          <cell r="F517" t="str">
            <v>Rp</v>
          </cell>
          <cell r="G517">
            <v>0</v>
          </cell>
          <cell r="H517" t="str">
            <v>Rp</v>
          </cell>
          <cell r="I517">
            <v>0</v>
          </cell>
          <cell r="J517" t="str">
            <v>Rp</v>
          </cell>
          <cell r="K517">
            <v>0</v>
          </cell>
        </row>
        <row r="518">
          <cell r="B518">
            <v>70501</v>
          </cell>
          <cell r="C518" t="str">
            <v>Pengobatan</v>
          </cell>
          <cell r="D518" t="str">
            <v>Rp</v>
          </cell>
          <cell r="E518">
            <v>0</v>
          </cell>
          <cell r="F518" t="str">
            <v>Rp</v>
          </cell>
          <cell r="G518">
            <v>0</v>
          </cell>
          <cell r="H518" t="str">
            <v>Rp</v>
          </cell>
          <cell r="I518">
            <v>0</v>
          </cell>
          <cell r="J518" t="str">
            <v>Rp</v>
          </cell>
          <cell r="K518">
            <v>0</v>
          </cell>
        </row>
        <row r="519">
          <cell r="B519">
            <v>70601</v>
          </cell>
          <cell r="C519" t="str">
            <v>Lembur</v>
          </cell>
          <cell r="D519" t="str">
            <v>Rp</v>
          </cell>
          <cell r="E519">
            <v>0</v>
          </cell>
          <cell r="F519" t="str">
            <v>Rp</v>
          </cell>
          <cell r="G519">
            <v>0</v>
          </cell>
          <cell r="H519" t="str">
            <v>Rp</v>
          </cell>
          <cell r="I519">
            <v>0</v>
          </cell>
          <cell r="J519" t="str">
            <v>Rp</v>
          </cell>
          <cell r="K519">
            <v>0</v>
          </cell>
        </row>
        <row r="520">
          <cell r="B520">
            <v>71101</v>
          </cell>
          <cell r="C520" t="str">
            <v>Biaya perjalanan staff/direksi</v>
          </cell>
          <cell r="D520" t="str">
            <v>Rp</v>
          </cell>
          <cell r="E520">
            <v>0</v>
          </cell>
          <cell r="F520" t="str">
            <v>Rp</v>
          </cell>
          <cell r="G520">
            <v>0</v>
          </cell>
          <cell r="H520" t="str">
            <v>Rp</v>
          </cell>
          <cell r="I520">
            <v>0</v>
          </cell>
          <cell r="J520" t="str">
            <v>Rp</v>
          </cell>
          <cell r="K520">
            <v>0</v>
          </cell>
        </row>
        <row r="521">
          <cell r="B521">
            <v>71201</v>
          </cell>
          <cell r="C521" t="str">
            <v>Bensin/solar/olie</v>
          </cell>
          <cell r="D521" t="str">
            <v>Rp</v>
          </cell>
          <cell r="E521">
            <v>0</v>
          </cell>
          <cell r="F521" t="str">
            <v>Rp</v>
          </cell>
          <cell r="G521">
            <v>0</v>
          </cell>
          <cell r="H521" t="str">
            <v>Rp</v>
          </cell>
          <cell r="I521">
            <v>0</v>
          </cell>
          <cell r="J521" t="str">
            <v>Rp</v>
          </cell>
          <cell r="K521">
            <v>0</v>
          </cell>
        </row>
        <row r="522">
          <cell r="B522">
            <v>71301</v>
          </cell>
          <cell r="C522" t="str">
            <v>Tol / parkir</v>
          </cell>
          <cell r="D522" t="str">
            <v>Rp</v>
          </cell>
          <cell r="E522">
            <v>0</v>
          </cell>
          <cell r="F522" t="str">
            <v>Rp</v>
          </cell>
          <cell r="G522">
            <v>0</v>
          </cell>
          <cell r="H522" t="str">
            <v>Rp</v>
          </cell>
          <cell r="I522">
            <v>0</v>
          </cell>
          <cell r="J522" t="str">
            <v>Rp</v>
          </cell>
          <cell r="K522">
            <v>0</v>
          </cell>
        </row>
        <row r="523">
          <cell r="B523">
            <v>71901</v>
          </cell>
          <cell r="C523" t="str">
            <v>Biaya perjalanan lain2</v>
          </cell>
          <cell r="D523" t="str">
            <v>Rp</v>
          </cell>
          <cell r="E523">
            <v>0</v>
          </cell>
          <cell r="F523" t="str">
            <v>Rp</v>
          </cell>
          <cell r="G523">
            <v>0</v>
          </cell>
          <cell r="H523" t="str">
            <v>Rp</v>
          </cell>
          <cell r="I523">
            <v>0</v>
          </cell>
          <cell r="J523" t="str">
            <v>Rp</v>
          </cell>
          <cell r="K523">
            <v>0</v>
          </cell>
        </row>
        <row r="524">
          <cell r="B524">
            <v>72101</v>
          </cell>
          <cell r="C524" t="str">
            <v>Biaya ATK/FC/Cetak</v>
          </cell>
          <cell r="D524" t="str">
            <v>Rp</v>
          </cell>
          <cell r="E524">
            <v>15342750.6</v>
          </cell>
          <cell r="F524" t="str">
            <v>Rp</v>
          </cell>
          <cell r="G524">
            <v>12600</v>
          </cell>
          <cell r="H524" t="str">
            <v>Rp</v>
          </cell>
          <cell r="I524">
            <v>0</v>
          </cell>
          <cell r="J524" t="str">
            <v>Rp</v>
          </cell>
          <cell r="K524">
            <v>15355350.6</v>
          </cell>
        </row>
        <row r="525">
          <cell r="B525">
            <v>72201</v>
          </cell>
          <cell r="C525" t="str">
            <v>PLN/PDAM</v>
          </cell>
          <cell r="D525" t="str">
            <v>Rp</v>
          </cell>
          <cell r="E525">
            <v>8572705</v>
          </cell>
          <cell r="F525" t="str">
            <v>Rp</v>
          </cell>
          <cell r="G525">
            <v>661375</v>
          </cell>
          <cell r="H525" t="str">
            <v>Rp</v>
          </cell>
          <cell r="I525">
            <v>0</v>
          </cell>
          <cell r="J525" t="str">
            <v>Rp</v>
          </cell>
          <cell r="K525">
            <v>9234080</v>
          </cell>
        </row>
        <row r="526">
          <cell r="B526">
            <v>72301</v>
          </cell>
          <cell r="C526" t="str">
            <v xml:space="preserve">Biaya asuransi </v>
          </cell>
          <cell r="D526" t="str">
            <v>Rp</v>
          </cell>
          <cell r="E526">
            <v>0</v>
          </cell>
          <cell r="F526" t="str">
            <v>Rp</v>
          </cell>
          <cell r="G526">
            <v>0</v>
          </cell>
          <cell r="H526" t="str">
            <v>Rp</v>
          </cell>
          <cell r="I526">
            <v>0</v>
          </cell>
          <cell r="J526" t="str">
            <v>Rp</v>
          </cell>
          <cell r="K526">
            <v>0</v>
          </cell>
        </row>
        <row r="527">
          <cell r="B527">
            <v>72401</v>
          </cell>
          <cell r="C527" t="str">
            <v>Biaya jamuan tamu</v>
          </cell>
          <cell r="D527" t="str">
            <v>Rp</v>
          </cell>
          <cell r="E527">
            <v>0</v>
          </cell>
          <cell r="F527" t="str">
            <v>Rp</v>
          </cell>
          <cell r="G527">
            <v>0</v>
          </cell>
          <cell r="H527" t="str">
            <v>Rp</v>
          </cell>
          <cell r="I527">
            <v>0</v>
          </cell>
          <cell r="J527" t="str">
            <v>Rp</v>
          </cell>
          <cell r="K527">
            <v>0</v>
          </cell>
        </row>
        <row r="528">
          <cell r="B528">
            <v>72501</v>
          </cell>
          <cell r="C528" t="str">
            <v xml:space="preserve">Biaya pendidikan </v>
          </cell>
          <cell r="D528" t="str">
            <v>Rp</v>
          </cell>
          <cell r="E528">
            <v>0</v>
          </cell>
          <cell r="F528" t="str">
            <v>Rp</v>
          </cell>
          <cell r="G528">
            <v>0</v>
          </cell>
          <cell r="H528" t="str">
            <v>Rp</v>
          </cell>
          <cell r="I528">
            <v>0</v>
          </cell>
          <cell r="J528" t="str">
            <v>Rp</v>
          </cell>
          <cell r="K528">
            <v>0</v>
          </cell>
        </row>
        <row r="529">
          <cell r="B529">
            <v>72601</v>
          </cell>
          <cell r="C529" t="str">
            <v>Biaya rumah tangga</v>
          </cell>
          <cell r="D529" t="str">
            <v>Rp</v>
          </cell>
          <cell r="E529">
            <v>4570050</v>
          </cell>
          <cell r="F529" t="str">
            <v>Rp</v>
          </cell>
          <cell r="G529">
            <v>439600</v>
          </cell>
          <cell r="H529" t="str">
            <v>Rp</v>
          </cell>
          <cell r="I529">
            <v>0</v>
          </cell>
          <cell r="J529" t="str">
            <v>Rp</v>
          </cell>
          <cell r="K529">
            <v>5009650</v>
          </cell>
        </row>
        <row r="530">
          <cell r="B530">
            <v>72701</v>
          </cell>
          <cell r="C530" t="str">
            <v>Biaya sewa kantor</v>
          </cell>
          <cell r="D530" t="str">
            <v>Rp</v>
          </cell>
          <cell r="E530">
            <v>20000000</v>
          </cell>
          <cell r="F530" t="str">
            <v>Rp</v>
          </cell>
          <cell r="G530">
            <v>2500000</v>
          </cell>
          <cell r="H530" t="str">
            <v>Rp</v>
          </cell>
          <cell r="I530">
            <v>0</v>
          </cell>
          <cell r="J530" t="str">
            <v>Rp</v>
          </cell>
          <cell r="K530">
            <v>22500000</v>
          </cell>
        </row>
        <row r="531">
          <cell r="B531">
            <v>72901</v>
          </cell>
          <cell r="C531" t="str">
            <v>Biaya lain2</v>
          </cell>
          <cell r="D531" t="str">
            <v>Rp</v>
          </cell>
          <cell r="E531">
            <v>2019385</v>
          </cell>
          <cell r="F531" t="str">
            <v>Rp</v>
          </cell>
          <cell r="G531">
            <v>0</v>
          </cell>
          <cell r="H531" t="str">
            <v>Rp</v>
          </cell>
          <cell r="I531">
            <v>0</v>
          </cell>
          <cell r="J531" t="str">
            <v>Rp</v>
          </cell>
          <cell r="K531">
            <v>2019385</v>
          </cell>
        </row>
        <row r="532">
          <cell r="B532">
            <v>73101</v>
          </cell>
          <cell r="C532" t="str">
            <v>Biaya pengiriman dokumen</v>
          </cell>
          <cell r="D532" t="str">
            <v>Rp</v>
          </cell>
          <cell r="E532">
            <v>895400</v>
          </cell>
          <cell r="F532" t="str">
            <v>Rp</v>
          </cell>
          <cell r="G532">
            <v>80000</v>
          </cell>
          <cell r="H532" t="str">
            <v>Rp</v>
          </cell>
          <cell r="I532">
            <v>0</v>
          </cell>
          <cell r="J532" t="str">
            <v>Rp</v>
          </cell>
          <cell r="K532">
            <v>975400</v>
          </cell>
        </row>
        <row r="533">
          <cell r="B533">
            <v>73201</v>
          </cell>
          <cell r="C533" t="str">
            <v>Biaya benda pos</v>
          </cell>
          <cell r="D533" t="str">
            <v>Rp</v>
          </cell>
          <cell r="E533">
            <v>19000</v>
          </cell>
          <cell r="F533" t="str">
            <v>Rp</v>
          </cell>
          <cell r="G533">
            <v>0</v>
          </cell>
          <cell r="H533" t="str">
            <v>Rp</v>
          </cell>
          <cell r="I533">
            <v>0</v>
          </cell>
          <cell r="J533" t="str">
            <v>Rp</v>
          </cell>
          <cell r="K533">
            <v>19000</v>
          </cell>
        </row>
        <row r="534">
          <cell r="B534">
            <v>73301</v>
          </cell>
          <cell r="C534" t="str">
            <v>Biaya telp/telex/fax</v>
          </cell>
          <cell r="D534" t="str">
            <v>Rp</v>
          </cell>
          <cell r="E534">
            <v>9208575</v>
          </cell>
          <cell r="F534" t="str">
            <v>Rp</v>
          </cell>
          <cell r="G534">
            <v>1631297</v>
          </cell>
          <cell r="H534" t="str">
            <v>Rp</v>
          </cell>
          <cell r="I534">
            <v>0</v>
          </cell>
          <cell r="J534" t="str">
            <v>Rp</v>
          </cell>
          <cell r="K534">
            <v>10839872</v>
          </cell>
        </row>
        <row r="535">
          <cell r="B535">
            <v>74101</v>
          </cell>
          <cell r="C535" t="str">
            <v>Biaya administrasi bank</v>
          </cell>
          <cell r="D535" t="str">
            <v>Rp</v>
          </cell>
          <cell r="E535">
            <v>542000</v>
          </cell>
          <cell r="F535" t="str">
            <v>Rp</v>
          </cell>
          <cell r="G535">
            <v>66000</v>
          </cell>
          <cell r="H535" t="str">
            <v>Rp</v>
          </cell>
          <cell r="I535">
            <v>0</v>
          </cell>
          <cell r="J535" t="str">
            <v>Rp</v>
          </cell>
          <cell r="K535">
            <v>608000</v>
          </cell>
        </row>
        <row r="536">
          <cell r="B536">
            <v>74201</v>
          </cell>
          <cell r="C536" t="str">
            <v>Biaya provisi</v>
          </cell>
          <cell r="D536" t="str">
            <v>Rp</v>
          </cell>
          <cell r="E536">
            <v>0</v>
          </cell>
          <cell r="F536" t="str">
            <v>Rp</v>
          </cell>
          <cell r="G536">
            <v>0</v>
          </cell>
          <cell r="H536" t="str">
            <v>Rp</v>
          </cell>
          <cell r="I536">
            <v>0</v>
          </cell>
          <cell r="J536" t="str">
            <v>Rp</v>
          </cell>
          <cell r="K536">
            <v>0</v>
          </cell>
        </row>
        <row r="537">
          <cell r="B537">
            <v>75101</v>
          </cell>
          <cell r="C537" t="str">
            <v>Biaya pajak</v>
          </cell>
          <cell r="D537" t="str">
            <v>Rp</v>
          </cell>
          <cell r="E537">
            <v>0</v>
          </cell>
          <cell r="F537" t="str">
            <v>Rp</v>
          </cell>
          <cell r="G537">
            <v>0</v>
          </cell>
          <cell r="H537" t="str">
            <v>Rp</v>
          </cell>
          <cell r="I537">
            <v>0</v>
          </cell>
          <cell r="J537" t="str">
            <v>Rp</v>
          </cell>
          <cell r="K537">
            <v>0</v>
          </cell>
        </row>
        <row r="538">
          <cell r="B538">
            <v>75201</v>
          </cell>
          <cell r="C538" t="str">
            <v>Sumbangan</v>
          </cell>
          <cell r="D538" t="str">
            <v>Rp</v>
          </cell>
          <cell r="E538">
            <v>745000</v>
          </cell>
          <cell r="F538" t="str">
            <v>Rp</v>
          </cell>
          <cell r="G538">
            <v>50000</v>
          </cell>
          <cell r="H538" t="str">
            <v>Rp</v>
          </cell>
          <cell r="I538">
            <v>0</v>
          </cell>
          <cell r="J538" t="str">
            <v>Rp</v>
          </cell>
          <cell r="K538">
            <v>795000</v>
          </cell>
        </row>
        <row r="539">
          <cell r="B539">
            <v>75301</v>
          </cell>
          <cell r="C539" t="str">
            <v>Perijinan/notaris</v>
          </cell>
          <cell r="D539" t="str">
            <v>Rp</v>
          </cell>
          <cell r="E539">
            <v>0</v>
          </cell>
          <cell r="F539" t="str">
            <v>Rp</v>
          </cell>
          <cell r="G539">
            <v>0</v>
          </cell>
          <cell r="H539" t="str">
            <v>Rp</v>
          </cell>
          <cell r="I539">
            <v>0</v>
          </cell>
          <cell r="J539" t="str">
            <v>Rp</v>
          </cell>
          <cell r="K539">
            <v>0</v>
          </cell>
        </row>
        <row r="540">
          <cell r="B540">
            <v>75401</v>
          </cell>
          <cell r="C540" t="str">
            <v>Iuran</v>
          </cell>
          <cell r="D540" t="str">
            <v>Rp</v>
          </cell>
          <cell r="E540">
            <v>600000</v>
          </cell>
          <cell r="F540" t="str">
            <v>Rp</v>
          </cell>
          <cell r="G540">
            <v>0</v>
          </cell>
          <cell r="H540" t="str">
            <v>Rp</v>
          </cell>
          <cell r="I540">
            <v>0</v>
          </cell>
          <cell r="J540" t="str">
            <v>Rp</v>
          </cell>
          <cell r="K540">
            <v>600000</v>
          </cell>
        </row>
        <row r="541">
          <cell r="B541">
            <v>75501</v>
          </cell>
          <cell r="C541" t="str">
            <v>P B B</v>
          </cell>
          <cell r="D541" t="str">
            <v>Rp</v>
          </cell>
          <cell r="E541">
            <v>16271332</v>
          </cell>
          <cell r="F541" t="str">
            <v>Rp</v>
          </cell>
          <cell r="G541">
            <v>0</v>
          </cell>
          <cell r="H541" t="str">
            <v>Rp</v>
          </cell>
          <cell r="I541">
            <v>0</v>
          </cell>
          <cell r="J541" t="str">
            <v>Rp</v>
          </cell>
          <cell r="K541">
            <v>16271332</v>
          </cell>
        </row>
        <row r="542">
          <cell r="B542">
            <v>78101</v>
          </cell>
          <cell r="C542" t="str">
            <v>Biaya pemeliharaan bangunan</v>
          </cell>
          <cell r="D542" t="str">
            <v>Rp</v>
          </cell>
          <cell r="E542">
            <v>0</v>
          </cell>
          <cell r="F542" t="str">
            <v>Rp</v>
          </cell>
          <cell r="G542">
            <v>0</v>
          </cell>
          <cell r="H542" t="str">
            <v>Rp</v>
          </cell>
          <cell r="I542">
            <v>0</v>
          </cell>
          <cell r="J542" t="str">
            <v>Rp</v>
          </cell>
          <cell r="K542">
            <v>0</v>
          </cell>
        </row>
        <row r="543">
          <cell r="B543">
            <v>78201</v>
          </cell>
          <cell r="C543" t="str">
            <v>Biaya pemelih sarana&amp;instal</v>
          </cell>
          <cell r="D543" t="str">
            <v>Rp</v>
          </cell>
          <cell r="E543">
            <v>0</v>
          </cell>
          <cell r="F543" t="str">
            <v>Rp</v>
          </cell>
          <cell r="G543">
            <v>0</v>
          </cell>
          <cell r="H543" t="str">
            <v>Rp</v>
          </cell>
          <cell r="I543">
            <v>0</v>
          </cell>
          <cell r="J543" t="str">
            <v>Rp</v>
          </cell>
          <cell r="K543">
            <v>0</v>
          </cell>
        </row>
        <row r="544">
          <cell r="B544">
            <v>78301</v>
          </cell>
          <cell r="C544" t="str">
            <v>Biaya pemeliharaan kendaraan</v>
          </cell>
          <cell r="D544" t="str">
            <v>Rp</v>
          </cell>
          <cell r="E544">
            <v>0</v>
          </cell>
          <cell r="F544" t="str">
            <v>Rp</v>
          </cell>
          <cell r="G544">
            <v>0</v>
          </cell>
          <cell r="H544" t="str">
            <v>Rp</v>
          </cell>
          <cell r="I544">
            <v>0</v>
          </cell>
          <cell r="J544" t="str">
            <v>Rp</v>
          </cell>
          <cell r="K544">
            <v>0</v>
          </cell>
        </row>
        <row r="545">
          <cell r="B545">
            <v>78401</v>
          </cell>
          <cell r="C545" t="str">
            <v>Biaya pemelih invent.&amp;peralat</v>
          </cell>
          <cell r="D545" t="str">
            <v>Rp</v>
          </cell>
          <cell r="E545">
            <v>0</v>
          </cell>
          <cell r="F545" t="str">
            <v>Rp</v>
          </cell>
          <cell r="G545">
            <v>0</v>
          </cell>
          <cell r="H545" t="str">
            <v>Rp</v>
          </cell>
          <cell r="I545">
            <v>0</v>
          </cell>
          <cell r="J545" t="str">
            <v>Rp</v>
          </cell>
          <cell r="K545">
            <v>0</v>
          </cell>
        </row>
        <row r="546">
          <cell r="B546">
            <v>79101</v>
          </cell>
          <cell r="C546" t="str">
            <v>Biaya peny. Bangunan</v>
          </cell>
          <cell r="D546" t="str">
            <v>Rp</v>
          </cell>
          <cell r="E546">
            <v>0</v>
          </cell>
          <cell r="F546" t="str">
            <v>Rp</v>
          </cell>
          <cell r="G546">
            <v>0</v>
          </cell>
          <cell r="H546" t="str">
            <v>Rp</v>
          </cell>
          <cell r="I546">
            <v>0</v>
          </cell>
          <cell r="J546" t="str">
            <v>Rp</v>
          </cell>
          <cell r="K546">
            <v>0</v>
          </cell>
        </row>
        <row r="547">
          <cell r="B547">
            <v>79201</v>
          </cell>
          <cell r="C547" t="str">
            <v>Biaya peny. Sarana&amp;install</v>
          </cell>
          <cell r="D547" t="str">
            <v>Rp</v>
          </cell>
          <cell r="E547">
            <v>0</v>
          </cell>
          <cell r="F547" t="str">
            <v>Rp</v>
          </cell>
          <cell r="G547">
            <v>0</v>
          </cell>
          <cell r="H547" t="str">
            <v>Rp</v>
          </cell>
          <cell r="I547">
            <v>0</v>
          </cell>
          <cell r="J547" t="str">
            <v>Rp</v>
          </cell>
          <cell r="K547">
            <v>0</v>
          </cell>
        </row>
        <row r="548">
          <cell r="B548">
            <v>79301</v>
          </cell>
          <cell r="C548" t="str">
            <v>Biaya peny. Kendaraan</v>
          </cell>
          <cell r="D548" t="str">
            <v>Rp</v>
          </cell>
          <cell r="E548">
            <v>0</v>
          </cell>
          <cell r="F548" t="str">
            <v>Rp</v>
          </cell>
          <cell r="G548">
            <v>0</v>
          </cell>
          <cell r="H548" t="str">
            <v>Rp</v>
          </cell>
          <cell r="I548">
            <v>0</v>
          </cell>
          <cell r="J548" t="str">
            <v>Rp</v>
          </cell>
          <cell r="K548">
            <v>0</v>
          </cell>
        </row>
        <row r="549">
          <cell r="B549">
            <v>79401</v>
          </cell>
          <cell r="C549" t="str">
            <v>Biaya peny. Invent&amp;peralat.</v>
          </cell>
          <cell r="D549" t="str">
            <v>Rp</v>
          </cell>
          <cell r="E549">
            <v>0</v>
          </cell>
          <cell r="F549" t="str">
            <v>Rp</v>
          </cell>
          <cell r="G549">
            <v>0</v>
          </cell>
          <cell r="H549" t="str">
            <v>Rp</v>
          </cell>
          <cell r="I549">
            <v>0</v>
          </cell>
          <cell r="J549" t="str">
            <v>Rp</v>
          </cell>
          <cell r="K549">
            <v>0</v>
          </cell>
        </row>
        <row r="550">
          <cell r="B550">
            <v>82401</v>
          </cell>
          <cell r="C550" t="str">
            <v>Iuran Keamanan</v>
          </cell>
          <cell r="D550" t="str">
            <v>Rp</v>
          </cell>
          <cell r="E550">
            <v>1650000</v>
          </cell>
          <cell r="F550" t="str">
            <v>Rp</v>
          </cell>
          <cell r="G550">
            <v>150000</v>
          </cell>
          <cell r="H550" t="str">
            <v>Rp</v>
          </cell>
          <cell r="I550">
            <v>0</v>
          </cell>
          <cell r="J550" t="str">
            <v>Rp</v>
          </cell>
          <cell r="K550">
            <v>1800000</v>
          </cell>
        </row>
      </sheetData>
      <sheetData sheetId="11" refreshError="1"/>
      <sheetData sheetId="12" refreshError="1"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  <cell r="I4">
            <v>9</v>
          </cell>
          <cell r="J4">
            <v>10</v>
          </cell>
          <cell r="K4">
            <v>11</v>
          </cell>
          <cell r="L4">
            <v>12</v>
          </cell>
          <cell r="M4">
            <v>13</v>
          </cell>
          <cell r="N4">
            <v>14</v>
          </cell>
          <cell r="O4">
            <v>15</v>
          </cell>
          <cell r="P4">
            <v>16</v>
          </cell>
          <cell r="Q4">
            <v>17</v>
          </cell>
          <cell r="R4">
            <v>18</v>
          </cell>
          <cell r="S4">
            <v>19</v>
          </cell>
          <cell r="T4">
            <v>20</v>
          </cell>
        </row>
        <row r="5">
          <cell r="C5" t="str">
            <v>PRODUK</v>
          </cell>
          <cell r="D5" t="str">
            <v>PERSEDIAAN AWAL</v>
          </cell>
          <cell r="F5" t="str">
            <v>HARGA</v>
          </cell>
          <cell r="G5" t="str">
            <v>PEMBELIAN</v>
          </cell>
          <cell r="Q5" t="str">
            <v>PERSEDIAAN AKHIR</v>
          </cell>
          <cell r="S5" t="str">
            <v>HPP</v>
          </cell>
        </row>
        <row r="6">
          <cell r="G6" t="str">
            <v>KOTOR</v>
          </cell>
          <cell r="I6" t="str">
            <v>MUTASI MASUK</v>
          </cell>
          <cell r="K6" t="str">
            <v>RETUR</v>
          </cell>
          <cell r="M6" t="str">
            <v>MUTASI KELUAR</v>
          </cell>
          <cell r="O6" t="str">
            <v>BERSIH</v>
          </cell>
        </row>
        <row r="7">
          <cell r="A7" t="str">
            <v>hpp</v>
          </cell>
          <cell r="B7" t="str">
            <v>brg</v>
          </cell>
          <cell r="D7" t="str">
            <v>Qty</v>
          </cell>
          <cell r="E7" t="str">
            <v>Rp</v>
          </cell>
          <cell r="G7" t="str">
            <v>Qty</v>
          </cell>
          <cell r="H7" t="str">
            <v>Rp</v>
          </cell>
          <cell r="I7" t="str">
            <v>Qty</v>
          </cell>
          <cell r="J7" t="str">
            <v>Rp</v>
          </cell>
          <cell r="K7" t="str">
            <v>Qty</v>
          </cell>
          <cell r="L7" t="str">
            <v>Rp</v>
          </cell>
          <cell r="M7" t="str">
            <v>Qty</v>
          </cell>
          <cell r="N7" t="str">
            <v>Rp</v>
          </cell>
          <cell r="O7" t="str">
            <v>Qty</v>
          </cell>
          <cell r="P7" t="str">
            <v>Rp</v>
          </cell>
          <cell r="Q7" t="str">
            <v>Qty</v>
          </cell>
          <cell r="R7" t="str">
            <v>Rp</v>
          </cell>
          <cell r="S7" t="str">
            <v>Qty</v>
          </cell>
          <cell r="T7" t="str">
            <v>Rp</v>
          </cell>
        </row>
        <row r="8">
          <cell r="A8">
            <v>55101</v>
          </cell>
          <cell r="B8">
            <v>15101</v>
          </cell>
          <cell r="C8" t="str">
            <v>A1  240 Ml</v>
          </cell>
          <cell r="D8">
            <v>9</v>
          </cell>
          <cell r="E8">
            <v>138600</v>
          </cell>
          <cell r="F8">
            <v>15400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2</v>
          </cell>
          <cell r="N8">
            <v>30800</v>
          </cell>
          <cell r="O8">
            <v>-2</v>
          </cell>
          <cell r="P8">
            <v>-30800</v>
          </cell>
          <cell r="Q8">
            <v>1</v>
          </cell>
          <cell r="R8">
            <v>15300</v>
          </cell>
          <cell r="S8">
            <v>0</v>
          </cell>
          <cell r="T8">
            <v>0</v>
          </cell>
          <cell r="U8">
            <v>50138</v>
          </cell>
          <cell r="V8">
            <v>50101</v>
          </cell>
          <cell r="W8">
            <v>0</v>
          </cell>
          <cell r="X8">
            <v>0</v>
          </cell>
          <cell r="Y8" t="str">
            <v>AQUA  240 ML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</row>
        <row r="9">
          <cell r="A9">
            <v>55102</v>
          </cell>
          <cell r="B9">
            <v>15102</v>
          </cell>
          <cell r="C9" t="str">
            <v>A2  330 Ml</v>
          </cell>
          <cell r="D9">
            <v>10</v>
          </cell>
          <cell r="E9">
            <v>212000</v>
          </cell>
          <cell r="F9">
            <v>21200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9</v>
          </cell>
          <cell r="R9">
            <v>202050</v>
          </cell>
          <cell r="S9">
            <v>0</v>
          </cell>
          <cell r="T9">
            <v>0</v>
          </cell>
          <cell r="U9">
            <v>50139</v>
          </cell>
          <cell r="V9">
            <v>50102</v>
          </cell>
          <cell r="W9">
            <v>0</v>
          </cell>
          <cell r="Y9" t="str">
            <v>AQUA  330 ML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</row>
        <row r="10">
          <cell r="A10">
            <v>55107</v>
          </cell>
          <cell r="B10">
            <v>15107</v>
          </cell>
          <cell r="C10" t="str">
            <v>A3  600 Ml</v>
          </cell>
          <cell r="D10">
            <v>0</v>
          </cell>
          <cell r="E10">
            <v>0</v>
          </cell>
          <cell r="F10">
            <v>28000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50144</v>
          </cell>
          <cell r="V10">
            <v>50107</v>
          </cell>
          <cell r="W10">
            <v>0</v>
          </cell>
          <cell r="X10">
            <v>0</v>
          </cell>
          <cell r="Y10" t="str">
            <v>AQUA  600 ML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</row>
        <row r="11">
          <cell r="A11">
            <v>55108</v>
          </cell>
          <cell r="B11">
            <v>15108</v>
          </cell>
          <cell r="C11" t="str">
            <v>A4 1500 Ml</v>
          </cell>
          <cell r="D11">
            <v>0</v>
          </cell>
          <cell r="E11">
            <v>0</v>
          </cell>
          <cell r="F11">
            <v>27300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50145</v>
          </cell>
          <cell r="V11">
            <v>50108</v>
          </cell>
          <cell r="W11">
            <v>0</v>
          </cell>
          <cell r="Y11" t="str">
            <v>AQUA 1500 ML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</row>
        <row r="12">
          <cell r="A12">
            <v>55109</v>
          </cell>
          <cell r="B12">
            <v>15109</v>
          </cell>
          <cell r="C12" t="str">
            <v>A Galon</v>
          </cell>
          <cell r="D12">
            <v>16768</v>
          </cell>
          <cell r="E12">
            <v>136659200</v>
          </cell>
          <cell r="F12">
            <v>8150</v>
          </cell>
          <cell r="G12">
            <v>22009</v>
          </cell>
          <cell r="H12">
            <v>179373350</v>
          </cell>
          <cell r="I12">
            <v>0</v>
          </cell>
          <cell r="J12">
            <v>0</v>
          </cell>
          <cell r="K12">
            <v>305</v>
          </cell>
          <cell r="L12">
            <v>2485750</v>
          </cell>
          <cell r="M12">
            <v>7205</v>
          </cell>
          <cell r="N12">
            <v>58720750</v>
          </cell>
          <cell r="O12">
            <v>14499</v>
          </cell>
          <cell r="P12">
            <v>118166850</v>
          </cell>
          <cell r="Q12">
            <v>4066</v>
          </cell>
          <cell r="R12">
            <v>33137900</v>
          </cell>
          <cell r="S12">
            <v>31635</v>
          </cell>
          <cell r="T12">
            <v>257825250</v>
          </cell>
          <cell r="U12">
            <v>50146</v>
          </cell>
          <cell r="V12">
            <v>50109</v>
          </cell>
          <cell r="W12">
            <v>0</v>
          </cell>
          <cell r="Y12" t="str">
            <v>AQUA GALLON ISI</v>
          </cell>
          <cell r="Z12">
            <v>8314</v>
          </cell>
          <cell r="AA12">
            <v>73659900</v>
          </cell>
          <cell r="AB12">
            <v>23321</v>
          </cell>
          <cell r="AC12">
            <v>205525800</v>
          </cell>
        </row>
        <row r="13">
          <cell r="A13">
            <v>55110</v>
          </cell>
          <cell r="B13">
            <v>15110</v>
          </cell>
          <cell r="C13" t="str">
            <v>A.G Kosong</v>
          </cell>
          <cell r="D13">
            <v>17186</v>
          </cell>
          <cell r="E13">
            <v>515580000</v>
          </cell>
          <cell r="F13">
            <v>30000</v>
          </cell>
          <cell r="G13">
            <v>22271</v>
          </cell>
          <cell r="H13">
            <v>668130000</v>
          </cell>
          <cell r="I13">
            <v>2311</v>
          </cell>
          <cell r="J13">
            <v>69330000</v>
          </cell>
          <cell r="K13">
            <v>18019</v>
          </cell>
          <cell r="L13">
            <v>540570000</v>
          </cell>
          <cell r="M13">
            <v>3084</v>
          </cell>
          <cell r="N13">
            <v>92520000</v>
          </cell>
          <cell r="O13">
            <v>3479</v>
          </cell>
          <cell r="P13">
            <v>104370000</v>
          </cell>
          <cell r="Q13">
            <v>6243</v>
          </cell>
          <cell r="R13">
            <v>187290000</v>
          </cell>
          <cell r="S13">
            <v>3236</v>
          </cell>
          <cell r="T13">
            <v>97080000</v>
          </cell>
          <cell r="U13">
            <v>50147</v>
          </cell>
          <cell r="V13">
            <v>50110</v>
          </cell>
          <cell r="W13">
            <v>0</v>
          </cell>
          <cell r="Y13" t="str">
            <v>AQUA GALLON KOSONG</v>
          </cell>
          <cell r="Z13">
            <v>3189</v>
          </cell>
          <cell r="AA13">
            <v>95670000</v>
          </cell>
          <cell r="AB13">
            <v>47</v>
          </cell>
          <cell r="AC13">
            <v>1410000</v>
          </cell>
        </row>
        <row r="14">
          <cell r="A14">
            <v>55111</v>
          </cell>
          <cell r="B14">
            <v>15111</v>
          </cell>
          <cell r="C14" t="str">
            <v>V 240 Ml</v>
          </cell>
          <cell r="D14">
            <v>746</v>
          </cell>
          <cell r="E14">
            <v>8877400</v>
          </cell>
          <cell r="F14">
            <v>11900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272</v>
          </cell>
          <cell r="N14">
            <v>3236800</v>
          </cell>
          <cell r="O14">
            <v>-272</v>
          </cell>
          <cell r="P14">
            <v>-3236800</v>
          </cell>
          <cell r="Q14">
            <v>864</v>
          </cell>
          <cell r="R14">
            <v>10195200</v>
          </cell>
          <cell r="S14">
            <v>253</v>
          </cell>
          <cell r="T14">
            <v>2985400</v>
          </cell>
          <cell r="U14">
            <v>50148</v>
          </cell>
          <cell r="V14">
            <v>50111</v>
          </cell>
          <cell r="W14">
            <v>0</v>
          </cell>
          <cell r="Y14" t="str">
            <v>VIT 240 ML</v>
          </cell>
          <cell r="Z14">
            <v>0</v>
          </cell>
          <cell r="AA14">
            <v>0</v>
          </cell>
          <cell r="AB14">
            <v>253</v>
          </cell>
          <cell r="AC14">
            <v>3147200</v>
          </cell>
        </row>
        <row r="15">
          <cell r="A15">
            <v>55112</v>
          </cell>
          <cell r="B15">
            <v>15112</v>
          </cell>
          <cell r="C15" t="str">
            <v>V 600 Ml</v>
          </cell>
          <cell r="D15">
            <v>1432</v>
          </cell>
          <cell r="E15">
            <v>28783200</v>
          </cell>
          <cell r="F15">
            <v>20100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220</v>
          </cell>
          <cell r="N15">
            <v>4422000</v>
          </cell>
          <cell r="O15">
            <v>-220</v>
          </cell>
          <cell r="P15">
            <v>-4422000</v>
          </cell>
          <cell r="Q15">
            <v>1014</v>
          </cell>
          <cell r="R15">
            <v>20178600</v>
          </cell>
          <cell r="S15">
            <v>35</v>
          </cell>
          <cell r="T15">
            <v>696500</v>
          </cell>
          <cell r="U15">
            <v>50149</v>
          </cell>
          <cell r="V15">
            <v>50112</v>
          </cell>
          <cell r="W15">
            <v>0</v>
          </cell>
          <cell r="Y15" t="str">
            <v>VIT 600 ML</v>
          </cell>
          <cell r="Z15">
            <v>0</v>
          </cell>
          <cell r="AA15">
            <v>0</v>
          </cell>
          <cell r="AB15">
            <v>35</v>
          </cell>
          <cell r="AC15">
            <v>735000</v>
          </cell>
        </row>
        <row r="16">
          <cell r="A16">
            <v>55113</v>
          </cell>
          <cell r="B16">
            <v>15113</v>
          </cell>
          <cell r="C16" t="str">
            <v>V 1500 Ml</v>
          </cell>
          <cell r="D16">
            <v>304</v>
          </cell>
          <cell r="E16">
            <v>5836800</v>
          </cell>
          <cell r="F16">
            <v>19200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185</v>
          </cell>
          <cell r="R16">
            <v>3515000</v>
          </cell>
          <cell r="S16">
            <v>14</v>
          </cell>
          <cell r="T16">
            <v>266000</v>
          </cell>
          <cell r="U16">
            <v>50150</v>
          </cell>
          <cell r="V16">
            <v>50113</v>
          </cell>
          <cell r="W16">
            <v>0</v>
          </cell>
          <cell r="Y16" t="str">
            <v>VIT 1500 ML</v>
          </cell>
          <cell r="Z16">
            <v>0</v>
          </cell>
          <cell r="AA16">
            <v>0</v>
          </cell>
          <cell r="AB16">
            <v>14</v>
          </cell>
          <cell r="AC16">
            <v>280000</v>
          </cell>
        </row>
        <row r="17">
          <cell r="A17">
            <v>55114</v>
          </cell>
          <cell r="B17">
            <v>15114</v>
          </cell>
          <cell r="C17" t="str">
            <v>VG Galon</v>
          </cell>
          <cell r="D17">
            <v>2225</v>
          </cell>
          <cell r="E17">
            <v>13127500</v>
          </cell>
          <cell r="F17">
            <v>5900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602</v>
          </cell>
          <cell r="N17">
            <v>3551800</v>
          </cell>
          <cell r="O17">
            <v>-602</v>
          </cell>
          <cell r="P17">
            <v>-3551800</v>
          </cell>
          <cell r="Q17">
            <v>3811</v>
          </cell>
          <cell r="R17">
            <v>22484900</v>
          </cell>
          <cell r="S17">
            <v>1131</v>
          </cell>
          <cell r="T17">
            <v>6672900</v>
          </cell>
          <cell r="U17">
            <v>50151</v>
          </cell>
          <cell r="V17">
            <v>50114</v>
          </cell>
          <cell r="W17">
            <v>0</v>
          </cell>
          <cell r="Y17" t="str">
            <v>VIT GALLON ISI</v>
          </cell>
          <cell r="Z17">
            <v>18</v>
          </cell>
          <cell r="AA17">
            <v>118800</v>
          </cell>
          <cell r="AB17">
            <v>1113</v>
          </cell>
          <cell r="AC17">
            <v>7198100</v>
          </cell>
        </row>
        <row r="18">
          <cell r="A18">
            <v>55115</v>
          </cell>
          <cell r="B18">
            <v>15115</v>
          </cell>
          <cell r="C18" t="str">
            <v>VG Kosong</v>
          </cell>
          <cell r="D18">
            <v>3311</v>
          </cell>
          <cell r="E18">
            <v>99330000</v>
          </cell>
          <cell r="F18">
            <v>30000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602</v>
          </cell>
          <cell r="N18">
            <v>18060000</v>
          </cell>
          <cell r="O18">
            <v>-602</v>
          </cell>
          <cell r="P18">
            <v>-18060000</v>
          </cell>
          <cell r="Q18">
            <v>4362</v>
          </cell>
          <cell r="R18">
            <v>130860000</v>
          </cell>
          <cell r="S18">
            <v>1</v>
          </cell>
          <cell r="T18">
            <v>30000</v>
          </cell>
          <cell r="U18">
            <v>50152</v>
          </cell>
          <cell r="V18">
            <v>50115</v>
          </cell>
          <cell r="W18">
            <v>0</v>
          </cell>
          <cell r="Y18" t="str">
            <v>VIT GALLON KOSONG</v>
          </cell>
          <cell r="Z18">
            <v>0</v>
          </cell>
          <cell r="AA18">
            <v>0</v>
          </cell>
          <cell r="AB18">
            <v>1</v>
          </cell>
          <cell r="AC18">
            <v>30000</v>
          </cell>
        </row>
        <row r="19">
          <cell r="A19">
            <v>55117</v>
          </cell>
          <cell r="B19">
            <v>15117</v>
          </cell>
          <cell r="C19" t="str">
            <v>Mizone PF</v>
          </cell>
          <cell r="D19">
            <v>2</v>
          </cell>
          <cell r="E19">
            <v>55300</v>
          </cell>
          <cell r="F19">
            <v>27650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50154</v>
          </cell>
          <cell r="V19">
            <v>50117</v>
          </cell>
          <cell r="W19">
            <v>0</v>
          </cell>
          <cell r="Y19" t="str">
            <v>MIZONE PASSION FRUIT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</row>
        <row r="20">
          <cell r="A20">
            <v>55116</v>
          </cell>
          <cell r="B20">
            <v>15116</v>
          </cell>
          <cell r="C20" t="str">
            <v>Mizone OL</v>
          </cell>
          <cell r="D20">
            <v>1</v>
          </cell>
          <cell r="E20">
            <v>27650</v>
          </cell>
          <cell r="F20">
            <v>27650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</v>
          </cell>
          <cell r="N20">
            <v>27650</v>
          </cell>
          <cell r="O20">
            <v>-1</v>
          </cell>
          <cell r="P20">
            <v>-27650</v>
          </cell>
          <cell r="Q20">
            <v>1</v>
          </cell>
          <cell r="R20">
            <v>27450</v>
          </cell>
          <cell r="S20">
            <v>0</v>
          </cell>
          <cell r="T20">
            <v>0</v>
          </cell>
          <cell r="U20">
            <v>50181</v>
          </cell>
          <cell r="V20">
            <v>50182</v>
          </cell>
          <cell r="Y20" t="str">
            <v>MIZONE ORANGE LIME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</row>
        <row r="21">
          <cell r="A21">
            <v>55144</v>
          </cell>
          <cell r="B21">
            <v>15144</v>
          </cell>
          <cell r="C21" t="str">
            <v>Mizone AG</v>
          </cell>
          <cell r="D21">
            <v>4</v>
          </cell>
          <cell r="E21">
            <v>110600</v>
          </cell>
          <cell r="F21">
            <v>27650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50153</v>
          </cell>
          <cell r="V21">
            <v>50116</v>
          </cell>
          <cell r="W21">
            <v>0</v>
          </cell>
          <cell r="X21">
            <v>0</v>
          </cell>
          <cell r="Y21" t="str">
            <v>MIZONE AQUA GUAVA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</row>
        <row r="22">
          <cell r="C22" t="str">
            <v>MIZONE M. PACK TT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Y22" t="str">
            <v>MIZONE M. PACK TT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</row>
        <row r="23">
          <cell r="A23">
            <v>55118</v>
          </cell>
          <cell r="B23">
            <v>15118</v>
          </cell>
          <cell r="C23" t="str">
            <v>Mizone LL</v>
          </cell>
          <cell r="D23">
            <v>2</v>
          </cell>
          <cell r="E23">
            <v>55300</v>
          </cell>
          <cell r="F23">
            <v>27650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50155</v>
          </cell>
          <cell r="V23">
            <v>50118</v>
          </cell>
          <cell r="W23">
            <v>36305</v>
          </cell>
          <cell r="X23">
            <v>36305</v>
          </cell>
          <cell r="Y23" t="str">
            <v>MIZONE LYCHEE LEMON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</row>
        <row r="24">
          <cell r="C24" t="str">
            <v>TOTAL</v>
          </cell>
          <cell r="D24">
            <v>42000</v>
          </cell>
          <cell r="E24">
            <v>808793550</v>
          </cell>
          <cell r="G24">
            <v>44280</v>
          </cell>
          <cell r="H24">
            <v>847503350</v>
          </cell>
          <cell r="I24">
            <v>2311</v>
          </cell>
          <cell r="J24">
            <v>69330000</v>
          </cell>
          <cell r="K24">
            <v>18324</v>
          </cell>
          <cell r="L24">
            <v>543055750</v>
          </cell>
          <cell r="M24">
            <v>11988</v>
          </cell>
          <cell r="N24">
            <v>180569800</v>
          </cell>
          <cell r="O24">
            <v>16279</v>
          </cell>
          <cell r="P24">
            <v>193207800</v>
          </cell>
          <cell r="Q24">
            <v>20556</v>
          </cell>
          <cell r="R24">
            <v>407906400</v>
          </cell>
          <cell r="S24">
            <v>36305</v>
          </cell>
          <cell r="T24">
            <v>365556050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"/>
      <sheetName val="Lap. Laba Rugi"/>
      <sheetName val="Biaya"/>
      <sheetName val="Neraca Saldo"/>
      <sheetName val="DTL NRC"/>
      <sheetName val="TRN NRC"/>
      <sheetName val="TRN RL"/>
      <sheetName val="TRN BY"/>
      <sheetName val="COA"/>
      <sheetName val="TIS"/>
      <sheetName val="WTB"/>
      <sheetName val="COGS"/>
      <sheetName val="LR PERPRODUK"/>
      <sheetName val="COVER"/>
      <sheetName val="Rincian"/>
      <sheetName val="Cash Flow"/>
      <sheetName val="L PROD"/>
      <sheetName val="ANRAS"/>
      <sheetName val="RMB"/>
      <sheetName val="LPH"/>
      <sheetName val="COGS (2)"/>
      <sheetName val="Piutang"/>
      <sheetName val="Buku Besar"/>
      <sheetName val="Bank Statement"/>
      <sheetName val="LKH"/>
      <sheetName val="BG"/>
      <sheetName val="CROSCEK"/>
      <sheetName val="Rekap Biaya"/>
      <sheetName val="SEGMEN DESEMBER"/>
      <sheetName val="DMS"/>
      <sheetName val="Jurnal Memo"/>
      <sheetName val="Ms.Suppo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6">
          <cell r="B6">
            <v>10101</v>
          </cell>
          <cell r="C6" t="str">
            <v xml:space="preserve">Kas Besar </v>
          </cell>
          <cell r="D6" t="str">
            <v>Rp</v>
          </cell>
          <cell r="E6">
            <v>12344250</v>
          </cell>
          <cell r="F6" t="str">
            <v>Rp</v>
          </cell>
          <cell r="G6">
            <v>769526622.26999998</v>
          </cell>
          <cell r="H6" t="str">
            <v>Rp</v>
          </cell>
          <cell r="I6">
            <v>777055272.26999998</v>
          </cell>
          <cell r="J6" t="str">
            <v>Rp</v>
          </cell>
          <cell r="K6">
            <v>4815600</v>
          </cell>
        </row>
        <row r="7">
          <cell r="B7">
            <v>10201</v>
          </cell>
          <cell r="C7" t="str">
            <v>Kas Kecil</v>
          </cell>
          <cell r="D7" t="str">
            <v>Rp</v>
          </cell>
          <cell r="E7">
            <v>500000</v>
          </cell>
          <cell r="F7" t="str">
            <v>Rp</v>
          </cell>
          <cell r="G7">
            <v>0</v>
          </cell>
          <cell r="H7" t="str">
            <v>Rp</v>
          </cell>
          <cell r="I7">
            <v>0</v>
          </cell>
          <cell r="J7" t="str">
            <v>Rp</v>
          </cell>
          <cell r="K7">
            <v>500000</v>
          </cell>
        </row>
        <row r="8">
          <cell r="B8">
            <v>10301</v>
          </cell>
          <cell r="C8" t="str">
            <v>Transaksi USD Dalam Penyelesaian</v>
          </cell>
          <cell r="D8" t="str">
            <v>Rp</v>
          </cell>
          <cell r="E8">
            <v>0</v>
          </cell>
          <cell r="F8" t="str">
            <v>Rp</v>
          </cell>
          <cell r="G8">
            <v>0</v>
          </cell>
          <cell r="H8" t="str">
            <v>Rp</v>
          </cell>
          <cell r="I8">
            <v>0</v>
          </cell>
          <cell r="J8" t="str">
            <v>Rp</v>
          </cell>
          <cell r="K8">
            <v>0</v>
          </cell>
        </row>
        <row r="9">
          <cell r="B9">
            <v>10401</v>
          </cell>
          <cell r="C9" t="str">
            <v>Transaksi SGD Dalam Penyelesaian</v>
          </cell>
          <cell r="D9" t="str">
            <v>Rp</v>
          </cell>
          <cell r="E9">
            <v>0</v>
          </cell>
          <cell r="F9" t="str">
            <v>Rp</v>
          </cell>
          <cell r="G9">
            <v>0</v>
          </cell>
          <cell r="H9" t="str">
            <v>Rp</v>
          </cell>
          <cell r="I9">
            <v>0</v>
          </cell>
          <cell r="J9" t="str">
            <v>Rp</v>
          </cell>
          <cell r="K9">
            <v>0</v>
          </cell>
        </row>
        <row r="10">
          <cell r="B10">
            <v>10501</v>
          </cell>
          <cell r="C10" t="str">
            <v>Transaksi EUR Dalam Penyelesaian</v>
          </cell>
          <cell r="D10" t="str">
            <v>Rp</v>
          </cell>
          <cell r="E10">
            <v>0</v>
          </cell>
          <cell r="F10" t="str">
            <v>Rp</v>
          </cell>
          <cell r="G10">
            <v>0</v>
          </cell>
          <cell r="H10" t="str">
            <v>Rp</v>
          </cell>
          <cell r="I10">
            <v>0</v>
          </cell>
          <cell r="J10" t="str">
            <v>Rp</v>
          </cell>
          <cell r="K10">
            <v>0</v>
          </cell>
        </row>
        <row r="11">
          <cell r="B11">
            <v>11101</v>
          </cell>
          <cell r="C11" t="str">
            <v>Bank Depo</v>
          </cell>
          <cell r="D11" t="str">
            <v>Rp</v>
          </cell>
          <cell r="E11">
            <v>12481407.75999999</v>
          </cell>
          <cell r="F11" t="str">
            <v>Rp</v>
          </cell>
          <cell r="G11">
            <v>344799175.26999998</v>
          </cell>
          <cell r="H11" t="str">
            <v>Rp</v>
          </cell>
          <cell r="I11">
            <v>351415000</v>
          </cell>
          <cell r="J11" t="str">
            <v>Rp</v>
          </cell>
          <cell r="K11">
            <v>5865583.0299999714</v>
          </cell>
        </row>
        <row r="12">
          <cell r="B12">
            <v>11201</v>
          </cell>
          <cell r="C12" t="str">
            <v>Outstanding BG / Cheque</v>
          </cell>
          <cell r="D12" t="str">
            <v>Rp</v>
          </cell>
          <cell r="E12">
            <v>26968000</v>
          </cell>
          <cell r="F12" t="str">
            <v>Rp</v>
          </cell>
          <cell r="G12">
            <v>20282500</v>
          </cell>
          <cell r="H12" t="str">
            <v>Rp</v>
          </cell>
          <cell r="I12">
            <v>20282500</v>
          </cell>
          <cell r="J12" t="str">
            <v>Rp</v>
          </cell>
          <cell r="K12">
            <v>26968000</v>
          </cell>
        </row>
        <row r="13">
          <cell r="B13">
            <v>12101</v>
          </cell>
          <cell r="C13" t="str">
            <v>Deposito Bank</v>
          </cell>
          <cell r="D13" t="str">
            <v>Rp</v>
          </cell>
          <cell r="E13">
            <v>0</v>
          </cell>
          <cell r="F13" t="str">
            <v>Rp</v>
          </cell>
          <cell r="G13">
            <v>0</v>
          </cell>
          <cell r="H13" t="str">
            <v>Rp</v>
          </cell>
          <cell r="I13">
            <v>0</v>
          </cell>
          <cell r="J13" t="str">
            <v>Rp</v>
          </cell>
          <cell r="K13">
            <v>0</v>
          </cell>
        </row>
        <row r="14">
          <cell r="B14">
            <v>13101</v>
          </cell>
          <cell r="C14" t="str">
            <v xml:space="preserve">Piutang Usaha </v>
          </cell>
          <cell r="D14" t="str">
            <v>Rp</v>
          </cell>
          <cell r="E14">
            <v>210808700</v>
          </cell>
          <cell r="F14" t="str">
            <v>Rp</v>
          </cell>
          <cell r="G14">
            <v>169448700</v>
          </cell>
          <cell r="H14" t="str">
            <v>Rp</v>
          </cell>
          <cell r="I14">
            <v>174217750</v>
          </cell>
          <cell r="J14" t="str">
            <v>Rp</v>
          </cell>
          <cell r="K14">
            <v>206039650</v>
          </cell>
        </row>
        <row r="15">
          <cell r="B15">
            <v>14101</v>
          </cell>
          <cell r="C15" t="str">
            <v>Piutang Usaha Direksi</v>
          </cell>
          <cell r="D15" t="str">
            <v>Rp</v>
          </cell>
          <cell r="E15">
            <v>0</v>
          </cell>
          <cell r="F15" t="str">
            <v>Rp</v>
          </cell>
          <cell r="G15">
            <v>0</v>
          </cell>
          <cell r="H15" t="str">
            <v>Rp</v>
          </cell>
          <cell r="I15">
            <v>0</v>
          </cell>
          <cell r="J15" t="str">
            <v>Rp</v>
          </cell>
          <cell r="K15">
            <v>0</v>
          </cell>
        </row>
        <row r="16">
          <cell r="B16">
            <v>14301</v>
          </cell>
          <cell r="C16" t="str">
            <v>Piutang Pihak III</v>
          </cell>
          <cell r="D16" t="str">
            <v>Rp</v>
          </cell>
          <cell r="E16">
            <v>12962733</v>
          </cell>
          <cell r="F16" t="str">
            <v>Rp</v>
          </cell>
          <cell r="G16">
            <v>0</v>
          </cell>
          <cell r="H16" t="str">
            <v>Rp</v>
          </cell>
          <cell r="I16">
            <v>1353000</v>
          </cell>
          <cell r="J16" t="str">
            <v>Rp</v>
          </cell>
          <cell r="K16">
            <v>11609733</v>
          </cell>
        </row>
        <row r="17">
          <cell r="B17">
            <v>14201</v>
          </cell>
          <cell r="C17" t="str">
            <v>Piutang Usaha Karyawan</v>
          </cell>
          <cell r="D17" t="str">
            <v>Rp</v>
          </cell>
          <cell r="E17">
            <v>0</v>
          </cell>
          <cell r="F17" t="str">
            <v>Rp</v>
          </cell>
          <cell r="G17">
            <v>0</v>
          </cell>
          <cell r="H17" t="str">
            <v>Rp</v>
          </cell>
          <cell r="I17">
            <v>0</v>
          </cell>
          <cell r="J17" t="str">
            <v>Rp</v>
          </cell>
          <cell r="K17">
            <v>0</v>
          </cell>
        </row>
        <row r="18">
          <cell r="B18">
            <v>14401</v>
          </cell>
          <cell r="C18" t="str">
            <v>Saldo Piutang Tahun Lalu</v>
          </cell>
          <cell r="D18" t="str">
            <v>Rp</v>
          </cell>
          <cell r="E18">
            <v>0</v>
          </cell>
          <cell r="F18" t="str">
            <v>Rp</v>
          </cell>
          <cell r="G18">
            <v>0</v>
          </cell>
          <cell r="H18" t="str">
            <v>Rp</v>
          </cell>
          <cell r="I18">
            <v>0</v>
          </cell>
          <cell r="J18" t="str">
            <v>Rp</v>
          </cell>
          <cell r="K18">
            <v>0</v>
          </cell>
        </row>
        <row r="19">
          <cell r="B19">
            <v>14501</v>
          </cell>
          <cell r="C19" t="str">
            <v xml:space="preserve">Piutang Giro Mundur BCA a/c </v>
          </cell>
          <cell r="D19" t="str">
            <v>Rp</v>
          </cell>
          <cell r="E19">
            <v>-26968000</v>
          </cell>
          <cell r="F19" t="str">
            <v>Rp</v>
          </cell>
          <cell r="G19">
            <v>0</v>
          </cell>
          <cell r="H19" t="str">
            <v>Rp</v>
          </cell>
          <cell r="I19">
            <v>0</v>
          </cell>
          <cell r="J19" t="str">
            <v>Rp</v>
          </cell>
          <cell r="K19">
            <v>-26968000</v>
          </cell>
        </row>
        <row r="20">
          <cell r="B20">
            <v>14801</v>
          </cell>
          <cell r="C20" t="str">
            <v>Titipan</v>
          </cell>
          <cell r="D20" t="str">
            <v>Rp</v>
          </cell>
          <cell r="E20">
            <v>-7616000</v>
          </cell>
          <cell r="F20" t="str">
            <v>Rp</v>
          </cell>
          <cell r="G20">
            <v>7616000</v>
          </cell>
          <cell r="H20" t="str">
            <v>Rp</v>
          </cell>
          <cell r="I20">
            <v>0</v>
          </cell>
          <cell r="J20" t="str">
            <v>Rp</v>
          </cell>
          <cell r="K20">
            <v>0</v>
          </cell>
        </row>
        <row r="21">
          <cell r="B21">
            <v>14901</v>
          </cell>
          <cell r="C21" t="str">
            <v>Penukaran</v>
          </cell>
          <cell r="D21" t="str">
            <v>Rp</v>
          </cell>
          <cell r="E21">
            <v>0</v>
          </cell>
          <cell r="F21" t="str">
            <v>Rp</v>
          </cell>
          <cell r="G21">
            <v>0</v>
          </cell>
          <cell r="H21" t="str">
            <v>Rp</v>
          </cell>
          <cell r="I21">
            <v>0</v>
          </cell>
          <cell r="J21" t="str">
            <v>Rp</v>
          </cell>
          <cell r="K21">
            <v>0</v>
          </cell>
        </row>
        <row r="22">
          <cell r="B22">
            <v>15001</v>
          </cell>
          <cell r="C22" t="str">
            <v>Piutang Antar Depo</v>
          </cell>
          <cell r="D22" t="str">
            <v>Rp</v>
          </cell>
          <cell r="E22">
            <v>0</v>
          </cell>
          <cell r="F22" t="str">
            <v>Rp</v>
          </cell>
          <cell r="G22">
            <v>0</v>
          </cell>
          <cell r="H22" t="str">
            <v>Rp</v>
          </cell>
          <cell r="I22">
            <v>0</v>
          </cell>
          <cell r="J22" t="str">
            <v>Rp</v>
          </cell>
          <cell r="K22">
            <v>0</v>
          </cell>
        </row>
        <row r="23">
          <cell r="B23">
            <v>15101</v>
          </cell>
          <cell r="C23" t="str">
            <v>PERSEDIAAN  AQUA A240ML</v>
          </cell>
          <cell r="D23" t="str">
            <v>Rp</v>
          </cell>
          <cell r="E23">
            <v>0</v>
          </cell>
          <cell r="F23" t="str">
            <v>Rp</v>
          </cell>
          <cell r="G23">
            <v>15300</v>
          </cell>
          <cell r="H23" t="str">
            <v>Rp</v>
          </cell>
          <cell r="I23">
            <v>0</v>
          </cell>
          <cell r="J23" t="str">
            <v>Rp</v>
          </cell>
          <cell r="K23">
            <v>15300</v>
          </cell>
        </row>
        <row r="24">
          <cell r="B24">
            <v>15102</v>
          </cell>
          <cell r="C24" t="str">
            <v>PERSEDIAAN  AQUA A330ML</v>
          </cell>
          <cell r="D24" t="str">
            <v>Rp</v>
          </cell>
          <cell r="E24">
            <v>0</v>
          </cell>
          <cell r="F24" t="str">
            <v>Rp</v>
          </cell>
          <cell r="G24">
            <v>202050</v>
          </cell>
          <cell r="H24" t="str">
            <v>Rp</v>
          </cell>
          <cell r="I24">
            <v>0</v>
          </cell>
          <cell r="J24" t="str">
            <v>Rp</v>
          </cell>
          <cell r="K24">
            <v>202050</v>
          </cell>
        </row>
        <row r="25">
          <cell r="B25">
            <v>15103</v>
          </cell>
          <cell r="C25" t="str">
            <v>PERSEDIAAN  AQUA A375ML</v>
          </cell>
          <cell r="D25" t="str">
            <v>Rp</v>
          </cell>
          <cell r="E25">
            <v>0</v>
          </cell>
          <cell r="F25" t="str">
            <v>Rp</v>
          </cell>
          <cell r="G25">
            <v>0</v>
          </cell>
          <cell r="H25" t="str">
            <v>Rp</v>
          </cell>
          <cell r="I25">
            <v>0</v>
          </cell>
          <cell r="J25" t="str">
            <v>Rp</v>
          </cell>
          <cell r="K25">
            <v>0</v>
          </cell>
        </row>
        <row r="26">
          <cell r="B26">
            <v>15104</v>
          </cell>
          <cell r="C26" t="str">
            <v>PERSEDIAAN  AQUA A380ML (ISI)</v>
          </cell>
          <cell r="D26" t="str">
            <v>Rp</v>
          </cell>
          <cell r="E26">
            <v>0</v>
          </cell>
          <cell r="F26" t="str">
            <v>Rp</v>
          </cell>
          <cell r="G26">
            <v>0</v>
          </cell>
          <cell r="H26" t="str">
            <v>Rp</v>
          </cell>
          <cell r="I26">
            <v>0</v>
          </cell>
          <cell r="J26" t="str">
            <v>Rp</v>
          </cell>
          <cell r="K26">
            <v>0</v>
          </cell>
        </row>
        <row r="27">
          <cell r="B27">
            <v>15105</v>
          </cell>
          <cell r="C27" t="str">
            <v>PERSEDIAAN  AQUA KRAT A380ML</v>
          </cell>
          <cell r="D27" t="str">
            <v>Rp</v>
          </cell>
          <cell r="E27">
            <v>0</v>
          </cell>
          <cell r="F27" t="str">
            <v>Rp</v>
          </cell>
          <cell r="G27">
            <v>0</v>
          </cell>
          <cell r="H27" t="str">
            <v>Rp</v>
          </cell>
          <cell r="I27">
            <v>0</v>
          </cell>
          <cell r="J27" t="str">
            <v>Rp</v>
          </cell>
          <cell r="K27">
            <v>0</v>
          </cell>
        </row>
        <row r="28">
          <cell r="B28">
            <v>15106</v>
          </cell>
          <cell r="C28" t="str">
            <v>PERSEDIAAN  AQUA BOTOL A380ML</v>
          </cell>
          <cell r="D28" t="str">
            <v>Rp</v>
          </cell>
          <cell r="E28">
            <v>0</v>
          </cell>
          <cell r="F28" t="str">
            <v>Rp</v>
          </cell>
          <cell r="G28">
            <v>0</v>
          </cell>
          <cell r="H28" t="str">
            <v>Rp</v>
          </cell>
          <cell r="I28">
            <v>0</v>
          </cell>
          <cell r="J28" t="str">
            <v>Rp</v>
          </cell>
          <cell r="K28">
            <v>0</v>
          </cell>
        </row>
        <row r="29">
          <cell r="B29">
            <v>15107</v>
          </cell>
          <cell r="C29" t="str">
            <v>PERSEDIAAN  AQUA A600ML</v>
          </cell>
          <cell r="D29" t="str">
            <v>Rp</v>
          </cell>
          <cell r="E29">
            <v>0</v>
          </cell>
          <cell r="F29" t="str">
            <v>Rp</v>
          </cell>
          <cell r="G29">
            <v>0</v>
          </cell>
          <cell r="H29" t="str">
            <v>Rp</v>
          </cell>
          <cell r="I29">
            <v>0</v>
          </cell>
          <cell r="J29" t="str">
            <v>Rp</v>
          </cell>
          <cell r="K29">
            <v>0</v>
          </cell>
        </row>
        <row r="30">
          <cell r="B30">
            <v>15108</v>
          </cell>
          <cell r="C30" t="str">
            <v>PERSEDIAAN  AQUA A1500ML</v>
          </cell>
          <cell r="D30" t="str">
            <v>Rp</v>
          </cell>
          <cell r="E30">
            <v>0</v>
          </cell>
          <cell r="F30" t="str">
            <v>Rp</v>
          </cell>
          <cell r="G30">
            <v>0</v>
          </cell>
          <cell r="H30" t="str">
            <v>Rp</v>
          </cell>
          <cell r="I30">
            <v>0</v>
          </cell>
          <cell r="J30" t="str">
            <v>Rp</v>
          </cell>
          <cell r="K30">
            <v>0</v>
          </cell>
        </row>
        <row r="31">
          <cell r="B31">
            <v>15109</v>
          </cell>
          <cell r="C31" t="str">
            <v>PERSEDIAAN  AQUA GALON</v>
          </cell>
          <cell r="D31" t="str">
            <v>Rp</v>
          </cell>
          <cell r="E31">
            <v>0</v>
          </cell>
          <cell r="F31" t="str">
            <v>Rp</v>
          </cell>
          <cell r="G31">
            <v>33137900</v>
          </cell>
          <cell r="H31" t="str">
            <v>Rp</v>
          </cell>
          <cell r="I31">
            <v>0</v>
          </cell>
          <cell r="J31" t="str">
            <v>Rp</v>
          </cell>
          <cell r="K31">
            <v>33137900</v>
          </cell>
        </row>
        <row r="32">
          <cell r="B32">
            <v>15110</v>
          </cell>
          <cell r="C32" t="str">
            <v>PERSEDIAAN  AQUA GALON KOSONG</v>
          </cell>
          <cell r="D32" t="str">
            <v>Rp</v>
          </cell>
          <cell r="E32">
            <v>0</v>
          </cell>
          <cell r="F32" t="str">
            <v>Rp</v>
          </cell>
          <cell r="G32">
            <v>187290000</v>
          </cell>
          <cell r="H32" t="str">
            <v>Rp</v>
          </cell>
          <cell r="I32">
            <v>0</v>
          </cell>
          <cell r="J32" t="str">
            <v>Rp</v>
          </cell>
          <cell r="K32">
            <v>187290000</v>
          </cell>
        </row>
        <row r="33">
          <cell r="B33">
            <v>15111</v>
          </cell>
          <cell r="C33" t="str">
            <v>PERSEDIAAN  VIT V240ML</v>
          </cell>
          <cell r="D33" t="str">
            <v>Rp</v>
          </cell>
          <cell r="E33">
            <v>0</v>
          </cell>
          <cell r="F33" t="str">
            <v>Rp</v>
          </cell>
          <cell r="G33">
            <v>10195200</v>
          </cell>
          <cell r="H33" t="str">
            <v>Rp</v>
          </cell>
          <cell r="I33">
            <v>0</v>
          </cell>
          <cell r="J33" t="str">
            <v>Rp</v>
          </cell>
          <cell r="K33">
            <v>10195200</v>
          </cell>
        </row>
        <row r="34">
          <cell r="B34">
            <v>15112</v>
          </cell>
          <cell r="C34" t="str">
            <v>PERSEDIAAN  VIT V600ML</v>
          </cell>
          <cell r="D34" t="str">
            <v>Rp</v>
          </cell>
          <cell r="E34">
            <v>0</v>
          </cell>
          <cell r="F34" t="str">
            <v>Rp</v>
          </cell>
          <cell r="G34">
            <v>20178600</v>
          </cell>
          <cell r="H34" t="str">
            <v>Rp</v>
          </cell>
          <cell r="I34">
            <v>0</v>
          </cell>
          <cell r="J34" t="str">
            <v>Rp</v>
          </cell>
          <cell r="K34">
            <v>20178600</v>
          </cell>
        </row>
        <row r="35">
          <cell r="B35">
            <v>15113</v>
          </cell>
          <cell r="C35" t="str">
            <v>PERSEDIAAN  VIT V1500ML</v>
          </cell>
          <cell r="D35" t="str">
            <v>Rp</v>
          </cell>
          <cell r="E35">
            <v>0</v>
          </cell>
          <cell r="F35" t="str">
            <v>Rp</v>
          </cell>
          <cell r="G35">
            <v>3515000</v>
          </cell>
          <cell r="H35" t="str">
            <v>Rp</v>
          </cell>
          <cell r="I35">
            <v>0</v>
          </cell>
          <cell r="J35" t="str">
            <v>Rp</v>
          </cell>
          <cell r="K35">
            <v>3515000</v>
          </cell>
        </row>
        <row r="36">
          <cell r="B36">
            <v>15114</v>
          </cell>
          <cell r="C36" t="str">
            <v>PERSEDIAAN  VIT GALON</v>
          </cell>
          <cell r="D36" t="str">
            <v>Rp</v>
          </cell>
          <cell r="E36">
            <v>0</v>
          </cell>
          <cell r="F36" t="str">
            <v>Rp</v>
          </cell>
          <cell r="G36">
            <v>22484900</v>
          </cell>
          <cell r="H36" t="str">
            <v>Rp</v>
          </cell>
          <cell r="I36">
            <v>0</v>
          </cell>
          <cell r="J36" t="str">
            <v>Rp</v>
          </cell>
          <cell r="K36">
            <v>22484900</v>
          </cell>
        </row>
        <row r="37">
          <cell r="B37">
            <v>15115</v>
          </cell>
          <cell r="C37" t="str">
            <v>PERSEDIAAN  VIT GALON KOSONG</v>
          </cell>
          <cell r="D37" t="str">
            <v>Rp</v>
          </cell>
          <cell r="E37">
            <v>0</v>
          </cell>
          <cell r="F37" t="str">
            <v>Rp</v>
          </cell>
          <cell r="G37">
            <v>130860000</v>
          </cell>
          <cell r="H37" t="str">
            <v>Rp</v>
          </cell>
          <cell r="I37">
            <v>0</v>
          </cell>
          <cell r="J37" t="str">
            <v>Rp</v>
          </cell>
          <cell r="K37">
            <v>130860000</v>
          </cell>
        </row>
        <row r="38">
          <cell r="B38">
            <v>15116</v>
          </cell>
          <cell r="C38" t="str">
            <v>PERSEDIAAN  MIZONE ORANGE LIM ( MZOL )</v>
          </cell>
          <cell r="D38" t="str">
            <v>Rp</v>
          </cell>
          <cell r="E38">
            <v>0</v>
          </cell>
          <cell r="F38" t="str">
            <v>Rp</v>
          </cell>
          <cell r="G38">
            <v>27450</v>
          </cell>
          <cell r="H38" t="str">
            <v>Rp</v>
          </cell>
          <cell r="I38">
            <v>0</v>
          </cell>
          <cell r="J38" t="str">
            <v>Rp</v>
          </cell>
          <cell r="K38">
            <v>27450</v>
          </cell>
        </row>
        <row r="39">
          <cell r="B39">
            <v>15117</v>
          </cell>
          <cell r="C39" t="str">
            <v>PERSEDIAAN  MIZONE  PASSION FRUIT ( MZPF)</v>
          </cell>
          <cell r="D39" t="str">
            <v>Rp</v>
          </cell>
          <cell r="E39">
            <v>0</v>
          </cell>
          <cell r="F39" t="str">
            <v>Rp</v>
          </cell>
          <cell r="G39">
            <v>0</v>
          </cell>
          <cell r="H39" t="str">
            <v>Rp</v>
          </cell>
          <cell r="I39">
            <v>0</v>
          </cell>
          <cell r="J39" t="str">
            <v>Rp</v>
          </cell>
          <cell r="K39">
            <v>0</v>
          </cell>
        </row>
        <row r="40">
          <cell r="B40">
            <v>15118</v>
          </cell>
          <cell r="C40" t="str">
            <v>PERSEDIAAN  MIZONE LEMON LECHEE ( MZLL)</v>
          </cell>
          <cell r="D40" t="str">
            <v>Rp</v>
          </cell>
          <cell r="E40">
            <v>0</v>
          </cell>
          <cell r="F40" t="str">
            <v>Rp</v>
          </cell>
          <cell r="G40">
            <v>0</v>
          </cell>
          <cell r="H40" t="str">
            <v>Rp</v>
          </cell>
          <cell r="I40">
            <v>0</v>
          </cell>
          <cell r="J40" t="str">
            <v>Rp</v>
          </cell>
          <cell r="K40">
            <v>0</v>
          </cell>
        </row>
        <row r="41">
          <cell r="B41">
            <v>15144</v>
          </cell>
          <cell r="C41" t="str">
            <v>PERSEDIAAN  MIZONE GUAVA (MAG)</v>
          </cell>
          <cell r="D41" t="str">
            <v>Rp</v>
          </cell>
          <cell r="E41">
            <v>0</v>
          </cell>
          <cell r="F41" t="str">
            <v>Rp</v>
          </cell>
          <cell r="G41">
            <v>0</v>
          </cell>
          <cell r="H41" t="str">
            <v>Rp</v>
          </cell>
          <cell r="I41">
            <v>0</v>
          </cell>
          <cell r="J41" t="str">
            <v>Rp</v>
          </cell>
          <cell r="K41">
            <v>0</v>
          </cell>
        </row>
        <row r="42">
          <cell r="B42">
            <v>15119</v>
          </cell>
          <cell r="C42" t="str">
            <v>PERSEDIAAN  MIZONE MULTI PACK</v>
          </cell>
          <cell r="D42" t="str">
            <v>Rp</v>
          </cell>
          <cell r="E42">
            <v>0</v>
          </cell>
          <cell r="F42" t="str">
            <v>Rp</v>
          </cell>
          <cell r="G42">
            <v>0</v>
          </cell>
          <cell r="H42" t="str">
            <v>Rp</v>
          </cell>
          <cell r="I42">
            <v>0</v>
          </cell>
          <cell r="J42" t="str">
            <v>Rp</v>
          </cell>
          <cell r="K42">
            <v>0</v>
          </cell>
        </row>
        <row r="43">
          <cell r="B43">
            <v>15120</v>
          </cell>
          <cell r="C43" t="str">
            <v>PERSEDIAAN  MILKUAT ORANGE I (90 X 40 PC )</v>
          </cell>
          <cell r="D43" t="str">
            <v>Rp</v>
          </cell>
          <cell r="E43">
            <v>0</v>
          </cell>
          <cell r="F43" t="str">
            <v>Rp</v>
          </cell>
          <cell r="G43">
            <v>0</v>
          </cell>
          <cell r="H43" t="str">
            <v>Rp</v>
          </cell>
          <cell r="I43">
            <v>0</v>
          </cell>
          <cell r="J43" t="str">
            <v>Rp</v>
          </cell>
          <cell r="K43">
            <v>0</v>
          </cell>
        </row>
        <row r="44">
          <cell r="B44">
            <v>15121</v>
          </cell>
          <cell r="C44" t="str">
            <v>PERSEDIAAN  MILKUAT ORANGE II ( ISI 60 pcs )</v>
          </cell>
          <cell r="D44" t="str">
            <v>Rp</v>
          </cell>
          <cell r="E44">
            <v>0</v>
          </cell>
          <cell r="F44" t="str">
            <v>Rp</v>
          </cell>
          <cell r="G44">
            <v>0</v>
          </cell>
          <cell r="H44" t="str">
            <v>Rp</v>
          </cell>
          <cell r="I44">
            <v>0</v>
          </cell>
          <cell r="J44" t="str">
            <v>Rp</v>
          </cell>
          <cell r="K44">
            <v>0</v>
          </cell>
        </row>
        <row r="45">
          <cell r="B45">
            <v>15122</v>
          </cell>
          <cell r="C45" t="str">
            <v>PERSEDIAAN  MILKUAT ORANGE II ( 80 X 60 ml )</v>
          </cell>
          <cell r="D45" t="str">
            <v>Rp</v>
          </cell>
          <cell r="E45">
            <v>0</v>
          </cell>
          <cell r="F45" t="str">
            <v>Rp</v>
          </cell>
          <cell r="G45">
            <v>0</v>
          </cell>
          <cell r="H45" t="str">
            <v>Rp</v>
          </cell>
          <cell r="I45">
            <v>0</v>
          </cell>
          <cell r="J45" t="str">
            <v>Rp</v>
          </cell>
          <cell r="K45">
            <v>0</v>
          </cell>
        </row>
        <row r="46">
          <cell r="B46">
            <v>15123</v>
          </cell>
          <cell r="C46" t="str">
            <v>PERSEDIAAN  MILKUAT FRUTY 135 ML</v>
          </cell>
          <cell r="D46" t="str">
            <v>Rp</v>
          </cell>
          <cell r="E46">
            <v>0</v>
          </cell>
          <cell r="F46" t="str">
            <v>Rp</v>
          </cell>
          <cell r="G46">
            <v>0</v>
          </cell>
          <cell r="H46" t="str">
            <v>Rp</v>
          </cell>
          <cell r="I46">
            <v>0</v>
          </cell>
          <cell r="J46" t="str">
            <v>Rp</v>
          </cell>
          <cell r="K46">
            <v>0</v>
          </cell>
        </row>
        <row r="47">
          <cell r="B47">
            <v>15124</v>
          </cell>
          <cell r="C47" t="str">
            <v>PERSEDIAAN  MILKUAT FRUTY 90ML X 40PC</v>
          </cell>
          <cell r="D47" t="str">
            <v>Rp</v>
          </cell>
          <cell r="E47">
            <v>0</v>
          </cell>
          <cell r="F47" t="str">
            <v>Rp</v>
          </cell>
          <cell r="G47">
            <v>0</v>
          </cell>
          <cell r="H47" t="str">
            <v>Rp</v>
          </cell>
          <cell r="I47">
            <v>0</v>
          </cell>
          <cell r="J47" t="str">
            <v>Rp</v>
          </cell>
          <cell r="K47">
            <v>0</v>
          </cell>
        </row>
        <row r="48">
          <cell r="B48">
            <v>15125</v>
          </cell>
          <cell r="C48" t="str">
            <v>PERSEDIAAN  MILKUAT FRUTY 80ML X 60PC</v>
          </cell>
          <cell r="D48" t="str">
            <v>Rp</v>
          </cell>
          <cell r="E48">
            <v>0</v>
          </cell>
          <cell r="F48" t="str">
            <v>Rp</v>
          </cell>
          <cell r="G48">
            <v>0</v>
          </cell>
          <cell r="H48" t="str">
            <v>Rp</v>
          </cell>
          <cell r="I48">
            <v>0</v>
          </cell>
          <cell r="J48" t="str">
            <v>Rp</v>
          </cell>
          <cell r="K48">
            <v>0</v>
          </cell>
        </row>
        <row r="49">
          <cell r="B49">
            <v>15126</v>
          </cell>
          <cell r="C49" t="str">
            <v>PERSEDIAAN  MILKUAT FRUTY 70ML X 60PC</v>
          </cell>
          <cell r="D49" t="str">
            <v>Rp</v>
          </cell>
          <cell r="E49">
            <v>0</v>
          </cell>
          <cell r="F49" t="str">
            <v>Rp</v>
          </cell>
          <cell r="G49">
            <v>0</v>
          </cell>
          <cell r="H49" t="str">
            <v>Rp</v>
          </cell>
          <cell r="I49">
            <v>0</v>
          </cell>
          <cell r="J49" t="str">
            <v>Rp</v>
          </cell>
          <cell r="K49">
            <v>0</v>
          </cell>
        </row>
        <row r="50">
          <cell r="B50">
            <v>15127</v>
          </cell>
          <cell r="C50" t="str">
            <v>PERSEDIAAN  MILKUAT STRA*BERRY 135 ml</v>
          </cell>
          <cell r="D50" t="str">
            <v>Rp</v>
          </cell>
          <cell r="E50">
            <v>0</v>
          </cell>
          <cell r="F50" t="str">
            <v>Rp</v>
          </cell>
          <cell r="G50">
            <v>0</v>
          </cell>
          <cell r="H50" t="str">
            <v>Rp</v>
          </cell>
          <cell r="I50">
            <v>0</v>
          </cell>
          <cell r="J50" t="str">
            <v>Rp</v>
          </cell>
          <cell r="K50">
            <v>0</v>
          </cell>
        </row>
        <row r="51">
          <cell r="B51">
            <v>15128</v>
          </cell>
          <cell r="C51" t="str">
            <v>PERSEDIAAN  MILKUAT STRA*BERRY 90ML X 40PC</v>
          </cell>
          <cell r="D51" t="str">
            <v>Rp</v>
          </cell>
          <cell r="E51">
            <v>0</v>
          </cell>
          <cell r="F51" t="str">
            <v>Rp</v>
          </cell>
          <cell r="G51">
            <v>0</v>
          </cell>
          <cell r="H51" t="str">
            <v>Rp</v>
          </cell>
          <cell r="I51">
            <v>0</v>
          </cell>
          <cell r="J51" t="str">
            <v>Rp</v>
          </cell>
          <cell r="K51">
            <v>0</v>
          </cell>
        </row>
        <row r="52">
          <cell r="B52">
            <v>15129</v>
          </cell>
          <cell r="C52" t="str">
            <v>PERSEDIAAN  MILKUAT STRA*BERRY 80ML X 60PC</v>
          </cell>
          <cell r="D52" t="str">
            <v>Rp</v>
          </cell>
          <cell r="E52">
            <v>0</v>
          </cell>
          <cell r="F52" t="str">
            <v>Rp</v>
          </cell>
          <cell r="G52">
            <v>0</v>
          </cell>
          <cell r="H52" t="str">
            <v>Rp</v>
          </cell>
          <cell r="I52">
            <v>0</v>
          </cell>
          <cell r="J52" t="str">
            <v>Rp</v>
          </cell>
          <cell r="K52">
            <v>0</v>
          </cell>
        </row>
        <row r="53">
          <cell r="B53">
            <v>15130</v>
          </cell>
          <cell r="C53" t="str">
            <v>PERSEDIAAN  MILKUAT STRA*BERRY 70ML X 60PC</v>
          </cell>
          <cell r="D53" t="str">
            <v>Rp</v>
          </cell>
          <cell r="E53">
            <v>0</v>
          </cell>
          <cell r="F53" t="str">
            <v>Rp</v>
          </cell>
          <cell r="G53">
            <v>0</v>
          </cell>
          <cell r="H53" t="str">
            <v>Rp</v>
          </cell>
          <cell r="I53">
            <v>0</v>
          </cell>
          <cell r="J53" t="str">
            <v>Rp</v>
          </cell>
          <cell r="K53">
            <v>0</v>
          </cell>
        </row>
        <row r="54">
          <cell r="B54">
            <v>15131</v>
          </cell>
          <cell r="C54" t="str">
            <v>PERSEDIAAN  MILKUAT MANGO I 90 ML (ISI 40 pcs)</v>
          </cell>
          <cell r="D54" t="str">
            <v>Rp</v>
          </cell>
          <cell r="E54">
            <v>0</v>
          </cell>
          <cell r="F54" t="str">
            <v>Rp</v>
          </cell>
          <cell r="G54">
            <v>0</v>
          </cell>
          <cell r="H54" t="str">
            <v>Rp</v>
          </cell>
          <cell r="I54">
            <v>0</v>
          </cell>
          <cell r="J54" t="str">
            <v>Rp</v>
          </cell>
          <cell r="K54">
            <v>0</v>
          </cell>
        </row>
        <row r="55">
          <cell r="B55">
            <v>15132</v>
          </cell>
          <cell r="C55" t="str">
            <v>PERSEDIAAN  MILKUAT MANGO II (70ML X 60 pcs)</v>
          </cell>
          <cell r="D55" t="str">
            <v>Rp</v>
          </cell>
          <cell r="E55">
            <v>0</v>
          </cell>
          <cell r="F55" t="str">
            <v>Rp</v>
          </cell>
          <cell r="G55">
            <v>0</v>
          </cell>
          <cell r="H55" t="str">
            <v>Rp</v>
          </cell>
          <cell r="I55">
            <v>0</v>
          </cell>
          <cell r="J55" t="str">
            <v>Rp</v>
          </cell>
          <cell r="K55">
            <v>0</v>
          </cell>
        </row>
        <row r="56">
          <cell r="B56">
            <v>15133</v>
          </cell>
          <cell r="C56" t="str">
            <v>PERSEDIAAN  MILKUAT MANGO III (80ML X 60 pcs)</v>
          </cell>
          <cell r="D56" t="str">
            <v>Rp</v>
          </cell>
          <cell r="E56">
            <v>0</v>
          </cell>
          <cell r="F56" t="str">
            <v>Rp</v>
          </cell>
          <cell r="G56">
            <v>0</v>
          </cell>
          <cell r="H56" t="str">
            <v>Rp</v>
          </cell>
          <cell r="I56">
            <v>0</v>
          </cell>
          <cell r="J56" t="str">
            <v>Rp</v>
          </cell>
          <cell r="K56">
            <v>0</v>
          </cell>
        </row>
        <row r="57">
          <cell r="B57">
            <v>15134</v>
          </cell>
          <cell r="C57" t="str">
            <v>PERSEDIAAN  MILKUAT CHOCOLATE (70 X 54 ml)</v>
          </cell>
          <cell r="D57" t="str">
            <v>Rp</v>
          </cell>
          <cell r="E57">
            <v>0</v>
          </cell>
          <cell r="F57" t="str">
            <v>Rp</v>
          </cell>
          <cell r="G57">
            <v>0</v>
          </cell>
          <cell r="H57" t="str">
            <v>Rp</v>
          </cell>
          <cell r="I57">
            <v>0</v>
          </cell>
          <cell r="J57" t="str">
            <v>Rp</v>
          </cell>
          <cell r="K57">
            <v>0</v>
          </cell>
        </row>
        <row r="58">
          <cell r="B58">
            <v>15135</v>
          </cell>
          <cell r="C58" t="str">
            <v>PERSEDIAAN  MILKUAT CHOCOLATE 90 ml</v>
          </cell>
          <cell r="D58" t="str">
            <v>Rp</v>
          </cell>
          <cell r="E58">
            <v>0</v>
          </cell>
          <cell r="F58" t="str">
            <v>Rp</v>
          </cell>
          <cell r="G58">
            <v>0</v>
          </cell>
          <cell r="H58" t="str">
            <v>Rp</v>
          </cell>
          <cell r="I58">
            <v>0</v>
          </cell>
          <cell r="J58" t="str">
            <v>Rp</v>
          </cell>
          <cell r="K58">
            <v>0</v>
          </cell>
        </row>
        <row r="59">
          <cell r="B59">
            <v>15136</v>
          </cell>
          <cell r="C59" t="str">
            <v>PERSEDIAAN  MILKUAT CHOCOLATE BANTAL (135 ml)</v>
          </cell>
          <cell r="D59" t="str">
            <v>Rp</v>
          </cell>
          <cell r="E59">
            <v>0</v>
          </cell>
          <cell r="F59" t="str">
            <v>Rp</v>
          </cell>
          <cell r="G59">
            <v>0</v>
          </cell>
          <cell r="H59" t="str">
            <v>Rp</v>
          </cell>
          <cell r="I59">
            <v>0</v>
          </cell>
          <cell r="J59" t="str">
            <v>Rp</v>
          </cell>
          <cell r="K59">
            <v>0</v>
          </cell>
        </row>
        <row r="60">
          <cell r="B60">
            <v>15137</v>
          </cell>
          <cell r="C60" t="str">
            <v>PERSEDIAAN  MILKUAT CHOCOLATE BANTAL (135 ml) NEW</v>
          </cell>
          <cell r="D60" t="str">
            <v>Rp</v>
          </cell>
          <cell r="E60">
            <v>0</v>
          </cell>
          <cell r="F60" t="str">
            <v>Rp</v>
          </cell>
          <cell r="G60">
            <v>0</v>
          </cell>
          <cell r="H60" t="str">
            <v>Rp</v>
          </cell>
          <cell r="I60">
            <v>0</v>
          </cell>
          <cell r="J60" t="str">
            <v>Rp</v>
          </cell>
          <cell r="K60">
            <v>0</v>
          </cell>
        </row>
        <row r="61">
          <cell r="B61">
            <v>15138</v>
          </cell>
          <cell r="C61" t="str">
            <v>PERSEDIAAN  MILKUAT PREBIOTIK STA*-100MLX40PC</v>
          </cell>
          <cell r="D61" t="str">
            <v>Rp</v>
          </cell>
          <cell r="E61">
            <v>0</v>
          </cell>
          <cell r="F61" t="str">
            <v>Rp</v>
          </cell>
          <cell r="G61">
            <v>0</v>
          </cell>
          <cell r="H61" t="str">
            <v>Rp</v>
          </cell>
          <cell r="I61">
            <v>0</v>
          </cell>
          <cell r="J61" t="str">
            <v>Rp</v>
          </cell>
          <cell r="K61">
            <v>0</v>
          </cell>
        </row>
        <row r="62">
          <cell r="B62">
            <v>15139</v>
          </cell>
          <cell r="C62" t="str">
            <v>PERSEDIAAN  MILKUAT PREBIOTIK GRAPE-100MLX40PC</v>
          </cell>
          <cell r="D62" t="str">
            <v>Rp</v>
          </cell>
          <cell r="E62">
            <v>0</v>
          </cell>
          <cell r="F62" t="str">
            <v>Rp</v>
          </cell>
          <cell r="G62">
            <v>0</v>
          </cell>
          <cell r="H62" t="str">
            <v>Rp</v>
          </cell>
          <cell r="I62">
            <v>0</v>
          </cell>
          <cell r="J62" t="str">
            <v>Rp</v>
          </cell>
          <cell r="K62">
            <v>0</v>
          </cell>
        </row>
        <row r="63">
          <cell r="B63">
            <v>15140</v>
          </cell>
          <cell r="C63" t="str">
            <v>PERSEDIAAN  MILKUAT PREBIOTIK ORANGE-100MLX40PC</v>
          </cell>
          <cell r="D63" t="str">
            <v>Rp</v>
          </cell>
          <cell r="E63">
            <v>0</v>
          </cell>
          <cell r="F63" t="str">
            <v>Rp</v>
          </cell>
          <cell r="G63">
            <v>0</v>
          </cell>
          <cell r="H63" t="str">
            <v>Rp</v>
          </cell>
          <cell r="I63">
            <v>0</v>
          </cell>
          <cell r="J63" t="str">
            <v>Rp</v>
          </cell>
          <cell r="K63">
            <v>0</v>
          </cell>
        </row>
        <row r="64">
          <cell r="B64">
            <v>15201</v>
          </cell>
          <cell r="C64" t="str">
            <v>PERSEDIAAN BAHAN PEMBANTU</v>
          </cell>
          <cell r="D64" t="str">
            <v>Rp</v>
          </cell>
          <cell r="E64">
            <v>0</v>
          </cell>
          <cell r="F64" t="str">
            <v>Rp</v>
          </cell>
          <cell r="G64">
            <v>0</v>
          </cell>
          <cell r="H64" t="str">
            <v>Rp</v>
          </cell>
          <cell r="I64">
            <v>0</v>
          </cell>
          <cell r="J64" t="str">
            <v>Rp</v>
          </cell>
          <cell r="K64">
            <v>0</v>
          </cell>
        </row>
        <row r="65">
          <cell r="B65">
            <v>15501</v>
          </cell>
          <cell r="C65" t="str">
            <v>PERSEDIAAN AFALAN / BS</v>
          </cell>
          <cell r="D65" t="str">
            <v>Rp</v>
          </cell>
          <cell r="E65">
            <v>0</v>
          </cell>
          <cell r="F65" t="str">
            <v>Rp</v>
          </cell>
          <cell r="G65">
            <v>0</v>
          </cell>
          <cell r="H65" t="str">
            <v>Rp</v>
          </cell>
          <cell r="I65">
            <v>0</v>
          </cell>
          <cell r="J65" t="str">
            <v>Rp</v>
          </cell>
          <cell r="K65">
            <v>0</v>
          </cell>
        </row>
        <row r="66">
          <cell r="B66">
            <v>17101</v>
          </cell>
          <cell r="C66" t="str">
            <v>R/K Transfer</v>
          </cell>
          <cell r="D66" t="str">
            <v>Rp</v>
          </cell>
          <cell r="E66">
            <v>6624070940</v>
          </cell>
          <cell r="F66" t="str">
            <v>Rp</v>
          </cell>
          <cell r="G66">
            <v>356166600</v>
          </cell>
          <cell r="H66" t="str">
            <v>Rp</v>
          </cell>
          <cell r="I66">
            <v>18899000</v>
          </cell>
          <cell r="J66" t="str">
            <v>Rp</v>
          </cell>
          <cell r="K66">
            <v>6961338540</v>
          </cell>
        </row>
        <row r="67">
          <cell r="B67">
            <v>17102</v>
          </cell>
          <cell r="C67" t="str">
            <v>HUTANG AMEX BANK (USD)</v>
          </cell>
          <cell r="D67" t="str">
            <v>Rp</v>
          </cell>
          <cell r="E67">
            <v>0</v>
          </cell>
          <cell r="F67" t="str">
            <v>Rp</v>
          </cell>
          <cell r="G67">
            <v>0</v>
          </cell>
          <cell r="H67" t="str">
            <v>Rp</v>
          </cell>
          <cell r="I67">
            <v>0</v>
          </cell>
          <cell r="J67" t="str">
            <v>Rp</v>
          </cell>
          <cell r="K67">
            <v>0</v>
          </cell>
        </row>
        <row r="68">
          <cell r="B68">
            <v>17103</v>
          </cell>
          <cell r="C68" t="str">
            <v>HUTANG DEUTSCHE BANK (USD)</v>
          </cell>
          <cell r="D68" t="str">
            <v>Rp</v>
          </cell>
          <cell r="E68">
            <v>0</v>
          </cell>
          <cell r="F68" t="str">
            <v>Rp</v>
          </cell>
          <cell r="G68">
            <v>0</v>
          </cell>
          <cell r="H68" t="str">
            <v>Rp</v>
          </cell>
          <cell r="I68">
            <v>0</v>
          </cell>
          <cell r="J68" t="str">
            <v>Rp</v>
          </cell>
          <cell r="K68">
            <v>0</v>
          </cell>
        </row>
        <row r="69">
          <cell r="B69">
            <v>17201</v>
          </cell>
          <cell r="C69" t="str">
            <v>R/K Droping</v>
          </cell>
          <cell r="D69" t="str">
            <v>Rp</v>
          </cell>
          <cell r="E69">
            <v>0</v>
          </cell>
          <cell r="F69" t="str">
            <v>Rp</v>
          </cell>
          <cell r="G69">
            <v>0</v>
          </cell>
          <cell r="H69" t="str">
            <v>Rp</v>
          </cell>
          <cell r="I69">
            <v>0</v>
          </cell>
          <cell r="J69" t="str">
            <v>Rp</v>
          </cell>
          <cell r="K69">
            <v>0</v>
          </cell>
        </row>
        <row r="70">
          <cell r="B70">
            <v>17301</v>
          </cell>
          <cell r="C70" t="str">
            <v>R/K Barang</v>
          </cell>
          <cell r="D70" t="str">
            <v>Rp</v>
          </cell>
          <cell r="E70">
            <v>8317544700</v>
          </cell>
          <cell r="F70" t="str">
            <v>Rp</v>
          </cell>
          <cell r="G70">
            <v>0</v>
          </cell>
          <cell r="H70" t="str">
            <v>Rp</v>
          </cell>
          <cell r="I70">
            <v>-342289050</v>
          </cell>
          <cell r="J70" t="str">
            <v>Rp</v>
          </cell>
          <cell r="K70">
            <v>8659833750</v>
          </cell>
        </row>
        <row r="71">
          <cell r="B71">
            <v>17401</v>
          </cell>
          <cell r="C71" t="str">
            <v>R/K Biaya</v>
          </cell>
          <cell r="D71" t="str">
            <v>Rp</v>
          </cell>
          <cell r="E71">
            <v>0</v>
          </cell>
          <cell r="F71" t="str">
            <v>Rp</v>
          </cell>
          <cell r="G71">
            <v>0</v>
          </cell>
          <cell r="H71" t="str">
            <v>Rp</v>
          </cell>
          <cell r="I71">
            <v>0</v>
          </cell>
          <cell r="J71" t="str">
            <v>Rp</v>
          </cell>
          <cell r="K71">
            <v>0</v>
          </cell>
        </row>
        <row r="72">
          <cell r="B72">
            <v>17501</v>
          </cell>
          <cell r="C72" t="str">
            <v>Hutang Giro Mundur BCA a/c …………….</v>
          </cell>
          <cell r="D72" t="str">
            <v>Rp</v>
          </cell>
          <cell r="E72">
            <v>0</v>
          </cell>
          <cell r="F72" t="str">
            <v>Rp</v>
          </cell>
          <cell r="G72">
            <v>0</v>
          </cell>
          <cell r="H72" t="str">
            <v>Rp</v>
          </cell>
          <cell r="I72">
            <v>0</v>
          </cell>
          <cell r="J72" t="str">
            <v>Rp</v>
          </cell>
          <cell r="K72">
            <v>0</v>
          </cell>
        </row>
        <row r="73">
          <cell r="B73">
            <v>18101</v>
          </cell>
          <cell r="C73" t="str">
            <v>PPh Pasal 23</v>
          </cell>
          <cell r="D73" t="str">
            <v>Rp</v>
          </cell>
          <cell r="E73">
            <v>0</v>
          </cell>
          <cell r="F73" t="str">
            <v>Rp</v>
          </cell>
          <cell r="G73">
            <v>0</v>
          </cell>
          <cell r="H73" t="str">
            <v>Rp</v>
          </cell>
          <cell r="I73">
            <v>0</v>
          </cell>
          <cell r="J73" t="str">
            <v>Rp</v>
          </cell>
          <cell r="K73">
            <v>0</v>
          </cell>
        </row>
        <row r="74">
          <cell r="B74">
            <v>18201</v>
          </cell>
          <cell r="C74" t="str">
            <v>PPh Pasal 24</v>
          </cell>
          <cell r="D74" t="str">
            <v>Rp</v>
          </cell>
          <cell r="E74">
            <v>0</v>
          </cell>
          <cell r="F74" t="str">
            <v>Rp</v>
          </cell>
          <cell r="G74">
            <v>0</v>
          </cell>
          <cell r="H74" t="str">
            <v>Rp</v>
          </cell>
          <cell r="I74">
            <v>0</v>
          </cell>
          <cell r="J74" t="str">
            <v>Rp</v>
          </cell>
          <cell r="K74">
            <v>0</v>
          </cell>
        </row>
        <row r="75">
          <cell r="B75">
            <v>18301</v>
          </cell>
          <cell r="C75" t="str">
            <v>PPh Pasal 25</v>
          </cell>
          <cell r="D75" t="str">
            <v>Rp</v>
          </cell>
          <cell r="E75">
            <v>0</v>
          </cell>
          <cell r="F75" t="str">
            <v>Rp</v>
          </cell>
          <cell r="G75">
            <v>0</v>
          </cell>
          <cell r="H75" t="str">
            <v>Rp</v>
          </cell>
          <cell r="I75">
            <v>0</v>
          </cell>
          <cell r="J75" t="str">
            <v>Rp</v>
          </cell>
          <cell r="K75">
            <v>0</v>
          </cell>
        </row>
        <row r="76">
          <cell r="B76">
            <v>18401</v>
          </cell>
          <cell r="C76" t="str">
            <v>PPN Masukan</v>
          </cell>
          <cell r="D76" t="str">
            <v>Rp</v>
          </cell>
          <cell r="E76">
            <v>0</v>
          </cell>
          <cell r="F76" t="str">
            <v>Rp</v>
          </cell>
          <cell r="G76">
            <v>0</v>
          </cell>
          <cell r="H76" t="str">
            <v>Rp</v>
          </cell>
          <cell r="I76">
            <v>0</v>
          </cell>
          <cell r="J76" t="str">
            <v>Rp</v>
          </cell>
          <cell r="K76">
            <v>0</v>
          </cell>
        </row>
        <row r="77">
          <cell r="B77">
            <v>18402</v>
          </cell>
          <cell r="C77" t="str">
            <v>PPN Masukan Belum Faktur Pajak</v>
          </cell>
          <cell r="D77" t="str">
            <v>Rp</v>
          </cell>
          <cell r="E77">
            <v>0</v>
          </cell>
          <cell r="F77" t="str">
            <v>Rp</v>
          </cell>
          <cell r="G77">
            <v>0</v>
          </cell>
          <cell r="H77" t="str">
            <v>Rp</v>
          </cell>
          <cell r="I77">
            <v>0</v>
          </cell>
          <cell r="J77" t="str">
            <v>Rp</v>
          </cell>
          <cell r="K77">
            <v>0</v>
          </cell>
        </row>
        <row r="78">
          <cell r="B78">
            <v>18601</v>
          </cell>
          <cell r="C78" t="str">
            <v>PPh Pasal 21</v>
          </cell>
          <cell r="D78" t="str">
            <v>Rp</v>
          </cell>
          <cell r="E78">
            <v>0</v>
          </cell>
          <cell r="F78" t="str">
            <v>Rp</v>
          </cell>
          <cell r="G78">
            <v>0</v>
          </cell>
          <cell r="H78" t="str">
            <v>Rp</v>
          </cell>
          <cell r="I78">
            <v>0</v>
          </cell>
          <cell r="J78" t="str">
            <v>Rp</v>
          </cell>
          <cell r="K78">
            <v>0</v>
          </cell>
        </row>
        <row r="79">
          <cell r="B79">
            <v>18701</v>
          </cell>
          <cell r="C79" t="str">
            <v>PPh Pasal 22</v>
          </cell>
          <cell r="D79" t="str">
            <v>Rp</v>
          </cell>
          <cell r="E79">
            <v>0</v>
          </cell>
          <cell r="F79" t="str">
            <v>Rp</v>
          </cell>
          <cell r="G79">
            <v>0</v>
          </cell>
          <cell r="H79" t="str">
            <v>Rp</v>
          </cell>
          <cell r="I79">
            <v>0</v>
          </cell>
          <cell r="J79" t="str">
            <v>Rp</v>
          </cell>
          <cell r="K79">
            <v>0</v>
          </cell>
        </row>
        <row r="80">
          <cell r="B80">
            <v>18801</v>
          </cell>
          <cell r="C80" t="str">
            <v>PPh Pasal 26</v>
          </cell>
          <cell r="D80" t="str">
            <v>Rp</v>
          </cell>
          <cell r="E80">
            <v>0</v>
          </cell>
          <cell r="F80" t="str">
            <v>Rp</v>
          </cell>
          <cell r="G80">
            <v>0</v>
          </cell>
          <cell r="H80" t="str">
            <v>Rp</v>
          </cell>
          <cell r="I80">
            <v>0</v>
          </cell>
          <cell r="J80" t="str">
            <v>Rp</v>
          </cell>
          <cell r="K80">
            <v>0</v>
          </cell>
        </row>
        <row r="81">
          <cell r="B81">
            <v>18901</v>
          </cell>
          <cell r="C81" t="str">
            <v>PPh Pasal 4 (2)</v>
          </cell>
          <cell r="D81" t="str">
            <v>Rp</v>
          </cell>
          <cell r="E81">
            <v>0</v>
          </cell>
          <cell r="F81" t="str">
            <v>Rp</v>
          </cell>
          <cell r="G81">
            <v>0</v>
          </cell>
          <cell r="H81" t="str">
            <v>Rp</v>
          </cell>
          <cell r="I81">
            <v>0</v>
          </cell>
          <cell r="J81" t="str">
            <v>Rp</v>
          </cell>
          <cell r="K81">
            <v>0</v>
          </cell>
        </row>
        <row r="82">
          <cell r="B82">
            <v>19001</v>
          </cell>
          <cell r="C82" t="str">
            <v>PPh Pasal 28 (Lebih Bayar)</v>
          </cell>
          <cell r="D82" t="str">
            <v>Rp</v>
          </cell>
          <cell r="E82">
            <v>0</v>
          </cell>
          <cell r="F82" t="str">
            <v>Rp</v>
          </cell>
          <cell r="G82">
            <v>0</v>
          </cell>
          <cell r="H82" t="str">
            <v>Rp</v>
          </cell>
          <cell r="I82">
            <v>0</v>
          </cell>
          <cell r="J82" t="str">
            <v>Rp</v>
          </cell>
          <cell r="K82">
            <v>0</v>
          </cell>
        </row>
        <row r="83">
          <cell r="B83">
            <v>19101</v>
          </cell>
          <cell r="C83" t="str">
            <v>Asuransi Dibayar dimuka</v>
          </cell>
          <cell r="D83" t="str">
            <v>Rp</v>
          </cell>
          <cell r="E83">
            <v>0</v>
          </cell>
          <cell r="F83" t="str">
            <v>Rp</v>
          </cell>
          <cell r="G83">
            <v>0</v>
          </cell>
          <cell r="H83" t="str">
            <v>Rp</v>
          </cell>
          <cell r="I83">
            <v>0</v>
          </cell>
          <cell r="J83" t="str">
            <v>Rp</v>
          </cell>
          <cell r="K83">
            <v>0</v>
          </cell>
        </row>
        <row r="84">
          <cell r="B84">
            <v>19102</v>
          </cell>
          <cell r="C84" t="str">
            <v>Asuransi Kendaraan</v>
          </cell>
          <cell r="D84" t="str">
            <v>Rp</v>
          </cell>
          <cell r="E84">
            <v>0</v>
          </cell>
          <cell r="F84" t="str">
            <v>Rp</v>
          </cell>
          <cell r="G84">
            <v>0</v>
          </cell>
          <cell r="H84" t="str">
            <v>Rp</v>
          </cell>
          <cell r="I84">
            <v>0</v>
          </cell>
          <cell r="J84" t="str">
            <v>Rp</v>
          </cell>
          <cell r="K84">
            <v>0</v>
          </cell>
        </row>
        <row r="85">
          <cell r="B85">
            <v>19201</v>
          </cell>
          <cell r="C85" t="str">
            <v>Sewa Dibayar Dimuka</v>
          </cell>
          <cell r="D85" t="str">
            <v>Rp</v>
          </cell>
          <cell r="E85">
            <v>0</v>
          </cell>
          <cell r="F85" t="str">
            <v>Rp</v>
          </cell>
          <cell r="G85">
            <v>0</v>
          </cell>
          <cell r="H85" t="str">
            <v>Rp</v>
          </cell>
          <cell r="I85">
            <v>0</v>
          </cell>
          <cell r="J85" t="str">
            <v>Rp</v>
          </cell>
          <cell r="K85">
            <v>0</v>
          </cell>
        </row>
        <row r="86">
          <cell r="B86">
            <v>19301</v>
          </cell>
          <cell r="C86" t="str">
            <v>Beban Dibayar Dimuka Lainnya</v>
          </cell>
          <cell r="D86" t="str">
            <v>Rp</v>
          </cell>
          <cell r="E86">
            <v>0</v>
          </cell>
          <cell r="F86" t="str">
            <v>Rp</v>
          </cell>
          <cell r="G86">
            <v>0</v>
          </cell>
          <cell r="H86" t="str">
            <v>Rp</v>
          </cell>
          <cell r="I86">
            <v>0</v>
          </cell>
          <cell r="J86" t="str">
            <v>Rp</v>
          </cell>
          <cell r="K86">
            <v>0</v>
          </cell>
        </row>
        <row r="87">
          <cell r="B87">
            <v>19401</v>
          </cell>
          <cell r="C87" t="str">
            <v>Pajak &amp; Beban Dibayar Dimuka - PT SPS</v>
          </cell>
          <cell r="D87" t="str">
            <v>Rp</v>
          </cell>
          <cell r="E87">
            <v>0</v>
          </cell>
          <cell r="F87" t="str">
            <v>Rp</v>
          </cell>
          <cell r="G87">
            <v>0</v>
          </cell>
          <cell r="H87" t="str">
            <v>Rp</v>
          </cell>
          <cell r="I87">
            <v>0</v>
          </cell>
          <cell r="J87" t="str">
            <v>Rp</v>
          </cell>
          <cell r="K87">
            <v>0</v>
          </cell>
        </row>
        <row r="88">
          <cell r="B88">
            <v>19901</v>
          </cell>
          <cell r="C88" t="str">
            <v>Ayat Silang</v>
          </cell>
          <cell r="D88" t="str">
            <v>Rp</v>
          </cell>
          <cell r="E88">
            <v>0</v>
          </cell>
          <cell r="F88" t="str">
            <v>Rp</v>
          </cell>
          <cell r="G88">
            <v>0</v>
          </cell>
          <cell r="H88" t="str">
            <v>Rp</v>
          </cell>
          <cell r="I88">
            <v>0</v>
          </cell>
          <cell r="J88" t="str">
            <v>Rp</v>
          </cell>
          <cell r="K88">
            <v>0</v>
          </cell>
        </row>
        <row r="89">
          <cell r="B89">
            <v>19902</v>
          </cell>
          <cell r="C89" t="str">
            <v>Ayat Silang IDR</v>
          </cell>
          <cell r="D89" t="str">
            <v>Rp</v>
          </cell>
          <cell r="E89">
            <v>0</v>
          </cell>
          <cell r="F89" t="str">
            <v>Rp</v>
          </cell>
          <cell r="G89">
            <v>0</v>
          </cell>
          <cell r="H89" t="str">
            <v>Rp</v>
          </cell>
          <cell r="I89">
            <v>0</v>
          </cell>
          <cell r="J89" t="str">
            <v>Rp</v>
          </cell>
          <cell r="K89">
            <v>0</v>
          </cell>
        </row>
        <row r="90">
          <cell r="B90">
            <v>19903</v>
          </cell>
          <cell r="C90" t="str">
            <v>Ayat Silang USD</v>
          </cell>
          <cell r="D90" t="str">
            <v>Rp</v>
          </cell>
          <cell r="E90">
            <v>0</v>
          </cell>
          <cell r="F90" t="str">
            <v>Rp</v>
          </cell>
          <cell r="G90">
            <v>0</v>
          </cell>
          <cell r="H90" t="str">
            <v>Rp</v>
          </cell>
          <cell r="I90">
            <v>0</v>
          </cell>
          <cell r="J90" t="str">
            <v>Rp</v>
          </cell>
          <cell r="K90">
            <v>0</v>
          </cell>
        </row>
        <row r="91">
          <cell r="B91">
            <v>19904</v>
          </cell>
          <cell r="C91" t="str">
            <v>Ayat Silang SGD</v>
          </cell>
          <cell r="D91" t="str">
            <v>Rp</v>
          </cell>
          <cell r="E91">
            <v>0</v>
          </cell>
          <cell r="F91" t="str">
            <v>Rp</v>
          </cell>
          <cell r="G91">
            <v>0</v>
          </cell>
          <cell r="H91" t="str">
            <v>Rp</v>
          </cell>
          <cell r="I91">
            <v>0</v>
          </cell>
          <cell r="J91" t="str">
            <v>Rp</v>
          </cell>
          <cell r="K91">
            <v>0</v>
          </cell>
        </row>
        <row r="92">
          <cell r="B92">
            <v>19905</v>
          </cell>
          <cell r="C92" t="str">
            <v>Ayat Silang EUR</v>
          </cell>
          <cell r="D92" t="str">
            <v>Rp</v>
          </cell>
          <cell r="E92">
            <v>0</v>
          </cell>
          <cell r="F92" t="str">
            <v>Rp</v>
          </cell>
          <cell r="G92">
            <v>0</v>
          </cell>
          <cell r="H92" t="str">
            <v>Rp</v>
          </cell>
          <cell r="I92">
            <v>0</v>
          </cell>
          <cell r="J92" t="str">
            <v>Rp</v>
          </cell>
          <cell r="K92">
            <v>0</v>
          </cell>
        </row>
        <row r="93">
          <cell r="B93">
            <v>19906</v>
          </cell>
          <cell r="C93" t="str">
            <v>Ayat Silang DEPO</v>
          </cell>
          <cell r="D93" t="str">
            <v>Rp</v>
          </cell>
          <cell r="E93">
            <v>0</v>
          </cell>
          <cell r="F93" t="str">
            <v>Rp</v>
          </cell>
          <cell r="G93">
            <v>0</v>
          </cell>
          <cell r="H93" t="str">
            <v>Rp</v>
          </cell>
          <cell r="I93">
            <v>0</v>
          </cell>
          <cell r="J93" t="str">
            <v>Rp</v>
          </cell>
          <cell r="K93">
            <v>0</v>
          </cell>
        </row>
        <row r="94">
          <cell r="B94">
            <v>20101</v>
          </cell>
          <cell r="C94" t="str">
            <v>Tanah</v>
          </cell>
          <cell r="D94" t="str">
            <v>Rp</v>
          </cell>
          <cell r="E94">
            <v>0</v>
          </cell>
          <cell r="F94" t="str">
            <v>Rp</v>
          </cell>
          <cell r="G94">
            <v>0</v>
          </cell>
          <cell r="H94" t="str">
            <v>Rp</v>
          </cell>
          <cell r="I94">
            <v>0</v>
          </cell>
          <cell r="J94" t="str">
            <v>Rp</v>
          </cell>
          <cell r="K94">
            <v>0</v>
          </cell>
        </row>
        <row r="95">
          <cell r="B95">
            <v>20201</v>
          </cell>
          <cell r="C95" t="str">
            <v>Bangunan</v>
          </cell>
          <cell r="D95" t="str">
            <v>Rp</v>
          </cell>
          <cell r="E95">
            <v>0</v>
          </cell>
          <cell r="F95" t="str">
            <v>Rp</v>
          </cell>
          <cell r="G95">
            <v>0</v>
          </cell>
          <cell r="H95" t="str">
            <v>Rp</v>
          </cell>
          <cell r="I95">
            <v>0</v>
          </cell>
          <cell r="J95" t="str">
            <v>Rp</v>
          </cell>
          <cell r="K95">
            <v>0</v>
          </cell>
        </row>
        <row r="96">
          <cell r="B96">
            <v>20301</v>
          </cell>
          <cell r="C96" t="str">
            <v>Sarana Instalasi Bangunan</v>
          </cell>
          <cell r="D96" t="str">
            <v>Rp</v>
          </cell>
          <cell r="E96">
            <v>0</v>
          </cell>
          <cell r="F96" t="str">
            <v>Rp</v>
          </cell>
          <cell r="G96">
            <v>0</v>
          </cell>
          <cell r="H96" t="str">
            <v>Rp</v>
          </cell>
          <cell r="I96">
            <v>0</v>
          </cell>
          <cell r="J96" t="str">
            <v>Rp</v>
          </cell>
          <cell r="K96">
            <v>0</v>
          </cell>
        </row>
        <row r="97">
          <cell r="B97">
            <v>20401</v>
          </cell>
          <cell r="C97" t="str">
            <v>Kendaraan</v>
          </cell>
          <cell r="D97" t="str">
            <v>Rp</v>
          </cell>
          <cell r="E97">
            <v>0</v>
          </cell>
          <cell r="F97" t="str">
            <v>Rp</v>
          </cell>
          <cell r="G97">
            <v>0</v>
          </cell>
          <cell r="H97" t="str">
            <v>Rp</v>
          </cell>
          <cell r="I97">
            <v>0</v>
          </cell>
          <cell r="J97" t="str">
            <v>Rp</v>
          </cell>
          <cell r="K97">
            <v>0</v>
          </cell>
        </row>
        <row r="98">
          <cell r="B98">
            <v>20501</v>
          </cell>
          <cell r="C98" t="str">
            <v>Inventaris Kantor &amp; Peralatan</v>
          </cell>
          <cell r="D98" t="str">
            <v>Rp</v>
          </cell>
          <cell r="E98">
            <v>0</v>
          </cell>
          <cell r="F98" t="str">
            <v>Rp</v>
          </cell>
          <cell r="G98">
            <v>0</v>
          </cell>
          <cell r="H98" t="str">
            <v>Rp</v>
          </cell>
          <cell r="I98">
            <v>0</v>
          </cell>
          <cell r="J98" t="str">
            <v>Rp</v>
          </cell>
          <cell r="K98">
            <v>0</v>
          </cell>
        </row>
        <row r="99">
          <cell r="B99">
            <v>20601</v>
          </cell>
          <cell r="C99" t="str">
            <v>Inventaris Depo</v>
          </cell>
          <cell r="D99" t="str">
            <v>Rp</v>
          </cell>
          <cell r="E99">
            <v>0</v>
          </cell>
          <cell r="F99" t="str">
            <v>Rp</v>
          </cell>
          <cell r="G99">
            <v>0</v>
          </cell>
          <cell r="H99" t="str">
            <v>Rp</v>
          </cell>
          <cell r="I99">
            <v>0</v>
          </cell>
          <cell r="J99" t="str">
            <v>Rp</v>
          </cell>
          <cell r="K99">
            <v>0</v>
          </cell>
        </row>
        <row r="100">
          <cell r="B100">
            <v>20701</v>
          </cell>
          <cell r="C100" t="str">
            <v>Inventaris Mess</v>
          </cell>
          <cell r="D100" t="str">
            <v>Rp</v>
          </cell>
          <cell r="E100">
            <v>0</v>
          </cell>
          <cell r="F100" t="str">
            <v>Rp</v>
          </cell>
          <cell r="G100">
            <v>0</v>
          </cell>
          <cell r="H100" t="str">
            <v>Rp</v>
          </cell>
          <cell r="I100">
            <v>0</v>
          </cell>
          <cell r="J100" t="str">
            <v>Rp</v>
          </cell>
          <cell r="K100">
            <v>0</v>
          </cell>
        </row>
        <row r="101">
          <cell r="B101">
            <v>20801</v>
          </cell>
          <cell r="C101" t="str">
            <v>Inventaris Laboratorium</v>
          </cell>
          <cell r="D101" t="str">
            <v>Rp</v>
          </cell>
          <cell r="E101">
            <v>0</v>
          </cell>
          <cell r="F101" t="str">
            <v>Rp</v>
          </cell>
          <cell r="G101">
            <v>0</v>
          </cell>
          <cell r="H101" t="str">
            <v>Rp</v>
          </cell>
          <cell r="I101">
            <v>0</v>
          </cell>
          <cell r="J101" t="str">
            <v>Rp</v>
          </cell>
          <cell r="K101">
            <v>0</v>
          </cell>
        </row>
        <row r="102">
          <cell r="B102">
            <v>21101</v>
          </cell>
          <cell r="C102" t="str">
            <v>Akumulasi Penyusutan Bangunan</v>
          </cell>
          <cell r="D102" t="str">
            <v>Rp</v>
          </cell>
          <cell r="E102">
            <v>0</v>
          </cell>
          <cell r="F102" t="str">
            <v>Rp</v>
          </cell>
          <cell r="G102">
            <v>0</v>
          </cell>
          <cell r="H102" t="str">
            <v>Rp</v>
          </cell>
          <cell r="I102">
            <v>0</v>
          </cell>
          <cell r="J102" t="str">
            <v>Rp</v>
          </cell>
          <cell r="K102">
            <v>0</v>
          </cell>
        </row>
        <row r="103">
          <cell r="B103">
            <v>21201</v>
          </cell>
          <cell r="C103" t="str">
            <v>Akumulasi Penyusutan Sarana &amp; Instalasi</v>
          </cell>
          <cell r="D103" t="str">
            <v>Rp</v>
          </cell>
          <cell r="E103">
            <v>0</v>
          </cell>
          <cell r="F103" t="str">
            <v>Rp</v>
          </cell>
          <cell r="G103">
            <v>0</v>
          </cell>
          <cell r="H103" t="str">
            <v>Rp</v>
          </cell>
          <cell r="I103">
            <v>0</v>
          </cell>
          <cell r="J103" t="str">
            <v>Rp</v>
          </cell>
          <cell r="K103">
            <v>0</v>
          </cell>
        </row>
        <row r="104">
          <cell r="B104">
            <v>21301</v>
          </cell>
          <cell r="C104" t="str">
            <v>Akumulasi Penyusutan Kendaraan</v>
          </cell>
          <cell r="D104" t="str">
            <v>Rp</v>
          </cell>
          <cell r="E104">
            <v>0</v>
          </cell>
          <cell r="F104" t="str">
            <v>Rp</v>
          </cell>
          <cell r="G104">
            <v>0</v>
          </cell>
          <cell r="H104" t="str">
            <v>Rp</v>
          </cell>
          <cell r="I104">
            <v>0</v>
          </cell>
          <cell r="J104" t="str">
            <v>Rp</v>
          </cell>
          <cell r="K104">
            <v>0</v>
          </cell>
        </row>
        <row r="105">
          <cell r="B105">
            <v>21401</v>
          </cell>
          <cell r="C105" t="str">
            <v>Akumulasi Penyusutan Inventaris Kantor &amp; Peralatan</v>
          </cell>
          <cell r="D105" t="str">
            <v>Rp</v>
          </cell>
          <cell r="E105">
            <v>0</v>
          </cell>
          <cell r="F105" t="str">
            <v>Rp</v>
          </cell>
          <cell r="G105">
            <v>0</v>
          </cell>
          <cell r="H105" t="str">
            <v>Rp</v>
          </cell>
          <cell r="I105">
            <v>0</v>
          </cell>
          <cell r="J105" t="str">
            <v>Rp</v>
          </cell>
          <cell r="K105">
            <v>0</v>
          </cell>
        </row>
        <row r="106">
          <cell r="B106">
            <v>21501</v>
          </cell>
          <cell r="C106" t="str">
            <v>Akumulasi Penyusutan Inventaris Depo</v>
          </cell>
          <cell r="D106" t="str">
            <v>Rp</v>
          </cell>
          <cell r="E106">
            <v>0</v>
          </cell>
          <cell r="F106" t="str">
            <v>Rp</v>
          </cell>
          <cell r="G106">
            <v>0</v>
          </cell>
          <cell r="H106" t="str">
            <v>Rp</v>
          </cell>
          <cell r="I106">
            <v>0</v>
          </cell>
          <cell r="J106" t="str">
            <v>Rp</v>
          </cell>
          <cell r="K106">
            <v>0</v>
          </cell>
        </row>
        <row r="107">
          <cell r="B107">
            <v>21601</v>
          </cell>
          <cell r="C107" t="str">
            <v>Akumulasi Penyusutan Inventaris Mess</v>
          </cell>
          <cell r="D107" t="str">
            <v>Rp</v>
          </cell>
          <cell r="E107">
            <v>0</v>
          </cell>
          <cell r="F107" t="str">
            <v>Rp</v>
          </cell>
          <cell r="G107">
            <v>0</v>
          </cell>
          <cell r="H107" t="str">
            <v>Rp</v>
          </cell>
          <cell r="I107">
            <v>0</v>
          </cell>
          <cell r="J107" t="str">
            <v>Rp</v>
          </cell>
          <cell r="K107">
            <v>0</v>
          </cell>
        </row>
        <row r="108">
          <cell r="B108">
            <v>21701</v>
          </cell>
          <cell r="C108" t="str">
            <v>Akumulasi Penyusutan Inventaris Laboratorium</v>
          </cell>
          <cell r="D108" t="str">
            <v>Rp</v>
          </cell>
          <cell r="E108">
            <v>0</v>
          </cell>
          <cell r="F108" t="str">
            <v>Rp</v>
          </cell>
          <cell r="G108">
            <v>0</v>
          </cell>
          <cell r="H108" t="str">
            <v>Rp</v>
          </cell>
          <cell r="I108">
            <v>0</v>
          </cell>
          <cell r="J108" t="str">
            <v>Rp</v>
          </cell>
          <cell r="K108">
            <v>0</v>
          </cell>
        </row>
        <row r="109">
          <cell r="B109">
            <v>25101</v>
          </cell>
          <cell r="C109" t="str">
            <v>Aktiva dalam Penyelesaian</v>
          </cell>
          <cell r="D109" t="str">
            <v>Rp</v>
          </cell>
          <cell r="E109">
            <v>0</v>
          </cell>
          <cell r="F109" t="str">
            <v>Rp</v>
          </cell>
          <cell r="G109">
            <v>0</v>
          </cell>
          <cell r="H109" t="str">
            <v>Rp</v>
          </cell>
          <cell r="I109">
            <v>0</v>
          </cell>
          <cell r="J109" t="str">
            <v>Rp</v>
          </cell>
          <cell r="K109">
            <v>0</v>
          </cell>
        </row>
        <row r="110">
          <cell r="B110">
            <v>30101</v>
          </cell>
          <cell r="C110" t="str">
            <v>HUTANG BANK BCA PASURUAN'</v>
          </cell>
          <cell r="D110" t="str">
            <v>Rp</v>
          </cell>
          <cell r="E110">
            <v>0</v>
          </cell>
          <cell r="F110" t="str">
            <v>Rp</v>
          </cell>
          <cell r="G110">
            <v>0</v>
          </cell>
          <cell r="H110" t="str">
            <v>Rp</v>
          </cell>
          <cell r="I110">
            <v>0</v>
          </cell>
          <cell r="J110" t="str">
            <v>Rp</v>
          </cell>
          <cell r="K110">
            <v>0</v>
          </cell>
        </row>
        <row r="111">
          <cell r="B111">
            <v>31101</v>
          </cell>
          <cell r="C111" t="str">
            <v>Hutang Usaha</v>
          </cell>
          <cell r="D111" t="str">
            <v>Rp</v>
          </cell>
          <cell r="E111">
            <v>0</v>
          </cell>
          <cell r="F111" t="str">
            <v>Rp</v>
          </cell>
          <cell r="G111">
            <v>0</v>
          </cell>
          <cell r="H111" t="str">
            <v>Rp</v>
          </cell>
          <cell r="I111">
            <v>0</v>
          </cell>
          <cell r="J111" t="str">
            <v>Rp</v>
          </cell>
          <cell r="K111">
            <v>0</v>
          </cell>
        </row>
        <row r="112">
          <cell r="B112">
            <v>32101</v>
          </cell>
          <cell r="C112" t="str">
            <v>Hutang Direksi</v>
          </cell>
          <cell r="D112" t="str">
            <v>Rp</v>
          </cell>
          <cell r="E112">
            <v>0</v>
          </cell>
          <cell r="F112" t="str">
            <v>Rp</v>
          </cell>
          <cell r="G112">
            <v>0</v>
          </cell>
          <cell r="H112" t="str">
            <v>Rp</v>
          </cell>
          <cell r="I112">
            <v>0</v>
          </cell>
          <cell r="J112" t="str">
            <v>Rp</v>
          </cell>
          <cell r="K112">
            <v>0</v>
          </cell>
        </row>
        <row r="113">
          <cell r="B113">
            <v>32201</v>
          </cell>
          <cell r="C113" t="str">
            <v>Hutang Pihak III</v>
          </cell>
          <cell r="D113" t="str">
            <v>Rp</v>
          </cell>
          <cell r="E113">
            <v>0</v>
          </cell>
          <cell r="F113" t="str">
            <v>Rp</v>
          </cell>
          <cell r="G113">
            <v>0</v>
          </cell>
          <cell r="H113" t="str">
            <v>Rp</v>
          </cell>
          <cell r="I113">
            <v>0</v>
          </cell>
          <cell r="J113" t="str">
            <v>Rp</v>
          </cell>
          <cell r="K113">
            <v>0</v>
          </cell>
        </row>
        <row r="114">
          <cell r="B114">
            <v>32301</v>
          </cell>
          <cell r="C114" t="str">
            <v>Hutang Pemegang Saham</v>
          </cell>
          <cell r="D114" t="str">
            <v>Rp</v>
          </cell>
          <cell r="E114">
            <v>0</v>
          </cell>
          <cell r="F114" t="str">
            <v>Rp</v>
          </cell>
          <cell r="G114">
            <v>0</v>
          </cell>
          <cell r="H114" t="str">
            <v>Rp</v>
          </cell>
          <cell r="I114">
            <v>0</v>
          </cell>
          <cell r="J114" t="str">
            <v>Rp</v>
          </cell>
          <cell r="K114">
            <v>0</v>
          </cell>
        </row>
        <row r="115">
          <cell r="B115">
            <v>32401</v>
          </cell>
          <cell r="C115" t="str">
            <v>Hutang Titipan</v>
          </cell>
          <cell r="D115" t="str">
            <v>Rp</v>
          </cell>
          <cell r="E115">
            <v>0</v>
          </cell>
          <cell r="F115" t="str">
            <v>Rp</v>
          </cell>
          <cell r="G115">
            <v>0</v>
          </cell>
          <cell r="H115" t="str">
            <v>Rp</v>
          </cell>
          <cell r="I115">
            <v>0</v>
          </cell>
          <cell r="J115" t="str">
            <v>Rp</v>
          </cell>
          <cell r="K115">
            <v>0</v>
          </cell>
        </row>
        <row r="116">
          <cell r="B116">
            <v>33101</v>
          </cell>
          <cell r="C116" t="str">
            <v>Biaya Sewa Yg Masih Harus dibayar</v>
          </cell>
          <cell r="D116" t="str">
            <v>Rp</v>
          </cell>
          <cell r="E116">
            <v>0</v>
          </cell>
          <cell r="F116" t="str">
            <v>Rp</v>
          </cell>
          <cell r="G116">
            <v>0</v>
          </cell>
          <cell r="H116" t="str">
            <v>Rp</v>
          </cell>
          <cell r="I116">
            <v>0</v>
          </cell>
          <cell r="J116" t="str">
            <v>Rp</v>
          </cell>
          <cell r="K116">
            <v>0</v>
          </cell>
        </row>
        <row r="117">
          <cell r="B117">
            <v>33201</v>
          </cell>
          <cell r="C117" t="str">
            <v>Biaya Asuransi Yg Masih Harus dbayar</v>
          </cell>
          <cell r="D117" t="str">
            <v>Rp</v>
          </cell>
          <cell r="E117">
            <v>0</v>
          </cell>
          <cell r="F117" t="str">
            <v>Rp</v>
          </cell>
          <cell r="G117">
            <v>0</v>
          </cell>
          <cell r="H117" t="str">
            <v>Rp</v>
          </cell>
          <cell r="I117">
            <v>0</v>
          </cell>
          <cell r="J117" t="str">
            <v>Rp</v>
          </cell>
          <cell r="K117">
            <v>0</v>
          </cell>
        </row>
        <row r="118">
          <cell r="B118">
            <v>33301</v>
          </cell>
          <cell r="C118" t="str">
            <v>Hutang MS Support</v>
          </cell>
          <cell r="D118" t="str">
            <v>Rp</v>
          </cell>
          <cell r="E118">
            <v>-59256091.599999994</v>
          </cell>
          <cell r="F118" t="str">
            <v>Rp</v>
          </cell>
          <cell r="G118">
            <v>21656625</v>
          </cell>
          <cell r="H118" t="str">
            <v>Rp</v>
          </cell>
          <cell r="I118">
            <v>20050500</v>
          </cell>
          <cell r="J118" t="str">
            <v>Rp</v>
          </cell>
          <cell r="K118">
            <v>-57649966.599999994</v>
          </cell>
        </row>
        <row r="119">
          <cell r="B119">
            <v>33401</v>
          </cell>
          <cell r="C119" t="str">
            <v>Hutang Gaji</v>
          </cell>
          <cell r="D119" t="str">
            <v>Rp</v>
          </cell>
          <cell r="E119">
            <v>-20870500</v>
          </cell>
          <cell r="F119" t="str">
            <v>Rp</v>
          </cell>
          <cell r="G119">
            <v>20870100</v>
          </cell>
          <cell r="H119" t="str">
            <v>Rp</v>
          </cell>
          <cell r="I119">
            <v>23599700</v>
          </cell>
          <cell r="J119" t="str">
            <v>Rp</v>
          </cell>
          <cell r="K119">
            <v>-23600100</v>
          </cell>
        </row>
        <row r="120">
          <cell r="B120">
            <v>35201</v>
          </cell>
          <cell r="C120" t="str">
            <v>PPh Pasal 25</v>
          </cell>
          <cell r="D120" t="str">
            <v>Rp</v>
          </cell>
          <cell r="E120">
            <v>0</v>
          </cell>
          <cell r="F120" t="str">
            <v>Rp</v>
          </cell>
          <cell r="G120">
            <v>0</v>
          </cell>
          <cell r="H120" t="str">
            <v>Rp</v>
          </cell>
          <cell r="I120">
            <v>0</v>
          </cell>
          <cell r="J120" t="str">
            <v>Rp</v>
          </cell>
          <cell r="K120">
            <v>0</v>
          </cell>
        </row>
        <row r="121">
          <cell r="B121">
            <v>35301</v>
          </cell>
          <cell r="C121" t="str">
            <v>PPh Pasal 29 (Kurang Bayar)</v>
          </cell>
          <cell r="D121" t="str">
            <v>Rp</v>
          </cell>
          <cell r="E121">
            <v>0</v>
          </cell>
          <cell r="F121" t="str">
            <v>Rp</v>
          </cell>
          <cell r="G121">
            <v>0</v>
          </cell>
          <cell r="H121" t="str">
            <v>Rp</v>
          </cell>
          <cell r="I121">
            <v>0</v>
          </cell>
          <cell r="J121" t="str">
            <v>Rp</v>
          </cell>
          <cell r="K121">
            <v>0</v>
          </cell>
        </row>
        <row r="122">
          <cell r="B122">
            <v>35401</v>
          </cell>
          <cell r="C122" t="str">
            <v>PPN Keluaran</v>
          </cell>
          <cell r="D122" t="str">
            <v>Rp</v>
          </cell>
          <cell r="E122">
            <v>0</v>
          </cell>
          <cell r="F122" t="str">
            <v>Rp</v>
          </cell>
          <cell r="G122">
            <v>0</v>
          </cell>
          <cell r="H122" t="str">
            <v>Rp</v>
          </cell>
          <cell r="I122">
            <v>0</v>
          </cell>
          <cell r="J122" t="str">
            <v>Rp</v>
          </cell>
          <cell r="K122">
            <v>0</v>
          </cell>
        </row>
        <row r="123">
          <cell r="B123">
            <v>35501</v>
          </cell>
          <cell r="C123" t="str">
            <v>PPN Keluaran Belum Faktur Pajak</v>
          </cell>
          <cell r="D123" t="str">
            <v>Rp</v>
          </cell>
          <cell r="E123">
            <v>0</v>
          </cell>
          <cell r="F123" t="str">
            <v>Rp</v>
          </cell>
          <cell r="G123">
            <v>0</v>
          </cell>
          <cell r="H123" t="str">
            <v>Rp</v>
          </cell>
          <cell r="I123">
            <v>0</v>
          </cell>
          <cell r="J123" t="str">
            <v>Rp</v>
          </cell>
          <cell r="K123">
            <v>0</v>
          </cell>
        </row>
        <row r="124">
          <cell r="B124">
            <v>35601</v>
          </cell>
          <cell r="C124" t="str">
            <v>PPh Pasal 21</v>
          </cell>
          <cell r="D124" t="str">
            <v>Rp</v>
          </cell>
          <cell r="E124">
            <v>0</v>
          </cell>
          <cell r="F124" t="str">
            <v>Rp</v>
          </cell>
          <cell r="G124">
            <v>0</v>
          </cell>
          <cell r="H124" t="str">
            <v>Rp</v>
          </cell>
          <cell r="I124">
            <v>0</v>
          </cell>
          <cell r="J124" t="str">
            <v>Rp</v>
          </cell>
          <cell r="K124">
            <v>0</v>
          </cell>
        </row>
        <row r="125">
          <cell r="B125">
            <v>35701</v>
          </cell>
          <cell r="C125" t="str">
            <v>PPh Pasal 22</v>
          </cell>
          <cell r="D125" t="str">
            <v>Rp</v>
          </cell>
          <cell r="E125">
            <v>0</v>
          </cell>
          <cell r="F125" t="str">
            <v>Rp</v>
          </cell>
          <cell r="G125">
            <v>0</v>
          </cell>
          <cell r="H125" t="str">
            <v>Rp</v>
          </cell>
          <cell r="I125">
            <v>0</v>
          </cell>
          <cell r="J125" t="str">
            <v>Rp</v>
          </cell>
          <cell r="K125">
            <v>0</v>
          </cell>
        </row>
        <row r="126">
          <cell r="B126">
            <v>35801</v>
          </cell>
          <cell r="C126" t="str">
            <v>PPh Pasal 23</v>
          </cell>
          <cell r="D126" t="str">
            <v>Rp</v>
          </cell>
          <cell r="E126">
            <v>0</v>
          </cell>
          <cell r="F126" t="str">
            <v>Rp</v>
          </cell>
          <cell r="G126">
            <v>0</v>
          </cell>
          <cell r="H126" t="str">
            <v>Rp</v>
          </cell>
          <cell r="I126">
            <v>0</v>
          </cell>
          <cell r="J126" t="str">
            <v>Rp</v>
          </cell>
          <cell r="K126">
            <v>0</v>
          </cell>
        </row>
        <row r="127">
          <cell r="B127">
            <v>35901</v>
          </cell>
          <cell r="C127" t="str">
            <v>PPh Pasal 24</v>
          </cell>
          <cell r="D127" t="str">
            <v>Rp</v>
          </cell>
          <cell r="E127">
            <v>0</v>
          </cell>
          <cell r="F127" t="str">
            <v>Rp</v>
          </cell>
          <cell r="G127">
            <v>0</v>
          </cell>
          <cell r="H127" t="str">
            <v>Rp</v>
          </cell>
          <cell r="I127">
            <v>0</v>
          </cell>
          <cell r="J127" t="str">
            <v>Rp</v>
          </cell>
          <cell r="K127">
            <v>0</v>
          </cell>
        </row>
        <row r="128">
          <cell r="B128">
            <v>36001</v>
          </cell>
          <cell r="C128" t="str">
            <v>PPh Pasal 26</v>
          </cell>
          <cell r="D128" t="str">
            <v>Rp</v>
          </cell>
          <cell r="E128">
            <v>0</v>
          </cell>
          <cell r="F128" t="str">
            <v>Rp</v>
          </cell>
          <cell r="G128">
            <v>0</v>
          </cell>
          <cell r="H128" t="str">
            <v>Rp</v>
          </cell>
          <cell r="I128">
            <v>0</v>
          </cell>
          <cell r="J128" t="str">
            <v>Rp</v>
          </cell>
          <cell r="K128">
            <v>0</v>
          </cell>
        </row>
        <row r="129">
          <cell r="B129">
            <v>36101</v>
          </cell>
          <cell r="C129" t="str">
            <v>PPh Pasal 4 (2)</v>
          </cell>
          <cell r="D129" t="str">
            <v>Rp</v>
          </cell>
          <cell r="E129">
            <v>0</v>
          </cell>
          <cell r="F129" t="str">
            <v>Rp</v>
          </cell>
          <cell r="G129">
            <v>0</v>
          </cell>
          <cell r="H129" t="str">
            <v>Rp</v>
          </cell>
          <cell r="I129">
            <v>0</v>
          </cell>
          <cell r="J129" t="str">
            <v>Rp</v>
          </cell>
          <cell r="K129">
            <v>0</v>
          </cell>
        </row>
        <row r="130">
          <cell r="B130">
            <v>38101</v>
          </cell>
          <cell r="C130" t="str">
            <v>Uang Muka Penjualan AMDK</v>
          </cell>
          <cell r="D130" t="str">
            <v>Rp</v>
          </cell>
          <cell r="E130">
            <v>0</v>
          </cell>
          <cell r="F130" t="str">
            <v>Rp</v>
          </cell>
          <cell r="G130">
            <v>0</v>
          </cell>
          <cell r="H130" t="str">
            <v>Rp</v>
          </cell>
          <cell r="I130">
            <v>0</v>
          </cell>
          <cell r="J130" t="str">
            <v>Rp</v>
          </cell>
          <cell r="K130">
            <v>0</v>
          </cell>
        </row>
        <row r="131">
          <cell r="B131">
            <v>38102</v>
          </cell>
          <cell r="C131" t="str">
            <v>Uang Muka Penjualan Packaging</v>
          </cell>
          <cell r="D131" t="str">
            <v>Rp</v>
          </cell>
          <cell r="E131">
            <v>0</v>
          </cell>
          <cell r="F131" t="str">
            <v>Rp</v>
          </cell>
          <cell r="G131">
            <v>0</v>
          </cell>
          <cell r="H131" t="str">
            <v>Rp</v>
          </cell>
          <cell r="I131">
            <v>0</v>
          </cell>
          <cell r="J131" t="str">
            <v>Rp</v>
          </cell>
          <cell r="K131">
            <v>0</v>
          </cell>
        </row>
        <row r="132">
          <cell r="B132">
            <v>38103</v>
          </cell>
          <cell r="C132" t="str">
            <v>Uang Muka Penjualan Property</v>
          </cell>
          <cell r="D132" t="str">
            <v>Rp</v>
          </cell>
          <cell r="E132">
            <v>0</v>
          </cell>
          <cell r="F132" t="str">
            <v>Rp</v>
          </cell>
          <cell r="G132">
            <v>0</v>
          </cell>
          <cell r="H132" t="str">
            <v>Rp</v>
          </cell>
          <cell r="I132">
            <v>0</v>
          </cell>
          <cell r="J132" t="str">
            <v>Rp</v>
          </cell>
          <cell r="K132">
            <v>0</v>
          </cell>
        </row>
        <row r="133">
          <cell r="B133">
            <v>38104</v>
          </cell>
          <cell r="C133" t="str">
            <v>Uang Muka Penjualan Lain-lain</v>
          </cell>
          <cell r="D133" t="str">
            <v>Rp</v>
          </cell>
          <cell r="E133">
            <v>0</v>
          </cell>
          <cell r="F133" t="str">
            <v>Rp</v>
          </cell>
          <cell r="G133">
            <v>0</v>
          </cell>
          <cell r="H133" t="str">
            <v>Rp</v>
          </cell>
          <cell r="I133">
            <v>0</v>
          </cell>
          <cell r="J133" t="str">
            <v>Rp</v>
          </cell>
          <cell r="K133">
            <v>0</v>
          </cell>
        </row>
        <row r="134">
          <cell r="B134">
            <v>38105</v>
          </cell>
          <cell r="C134" t="str">
            <v>Titipan No Name Tunai SGP</v>
          </cell>
          <cell r="D134" t="str">
            <v>Rp</v>
          </cell>
          <cell r="E134">
            <v>0</v>
          </cell>
          <cell r="F134" t="str">
            <v>Rp</v>
          </cell>
          <cell r="G134">
            <v>0</v>
          </cell>
          <cell r="H134" t="str">
            <v>Rp</v>
          </cell>
          <cell r="I134">
            <v>0</v>
          </cell>
          <cell r="J134" t="str">
            <v>Rp</v>
          </cell>
          <cell r="K134">
            <v>0</v>
          </cell>
        </row>
        <row r="135">
          <cell r="B135">
            <v>38106</v>
          </cell>
          <cell r="C135" t="str">
            <v>Titipan No Name Giro SGP</v>
          </cell>
          <cell r="D135" t="str">
            <v>Rp</v>
          </cell>
          <cell r="E135">
            <v>0</v>
          </cell>
          <cell r="F135" t="str">
            <v>Rp</v>
          </cell>
          <cell r="G135">
            <v>0</v>
          </cell>
          <cell r="H135" t="str">
            <v>Rp</v>
          </cell>
          <cell r="I135">
            <v>0</v>
          </cell>
          <cell r="J135" t="str">
            <v>Rp</v>
          </cell>
          <cell r="K135">
            <v>0</v>
          </cell>
        </row>
        <row r="136">
          <cell r="B136">
            <v>38107</v>
          </cell>
          <cell r="C136" t="str">
            <v>Titipan No Name Tunai GLB</v>
          </cell>
          <cell r="D136" t="str">
            <v>Rp</v>
          </cell>
          <cell r="E136">
            <v>0</v>
          </cell>
          <cell r="F136" t="str">
            <v>Rp</v>
          </cell>
          <cell r="G136">
            <v>0</v>
          </cell>
          <cell r="H136" t="str">
            <v>Rp</v>
          </cell>
          <cell r="I136">
            <v>0</v>
          </cell>
          <cell r="J136" t="str">
            <v>Rp</v>
          </cell>
          <cell r="K136">
            <v>0</v>
          </cell>
        </row>
        <row r="137">
          <cell r="B137">
            <v>38108</v>
          </cell>
          <cell r="C137" t="str">
            <v>Titipan No Name Giro GLB</v>
          </cell>
          <cell r="D137" t="str">
            <v>Rp</v>
          </cell>
          <cell r="E137">
            <v>0</v>
          </cell>
          <cell r="F137" t="str">
            <v>Rp</v>
          </cell>
          <cell r="G137">
            <v>0</v>
          </cell>
          <cell r="H137" t="str">
            <v>Rp</v>
          </cell>
          <cell r="I137">
            <v>0</v>
          </cell>
          <cell r="J137" t="str">
            <v>Rp</v>
          </cell>
          <cell r="K137">
            <v>0</v>
          </cell>
        </row>
        <row r="138">
          <cell r="B138">
            <v>38109</v>
          </cell>
          <cell r="C138" t="str">
            <v>Titipan Pembayaran Piutang</v>
          </cell>
          <cell r="D138" t="str">
            <v>Rp</v>
          </cell>
          <cell r="E138">
            <v>0</v>
          </cell>
          <cell r="F138" t="str">
            <v>Rp</v>
          </cell>
          <cell r="G138">
            <v>0</v>
          </cell>
          <cell r="H138" t="str">
            <v>Rp</v>
          </cell>
          <cell r="I138">
            <v>0</v>
          </cell>
          <cell r="J138" t="str">
            <v>Rp</v>
          </cell>
          <cell r="K138">
            <v>0</v>
          </cell>
        </row>
        <row r="139">
          <cell r="B139">
            <v>38110</v>
          </cell>
          <cell r="C139" t="str">
            <v>Customer Deposit</v>
          </cell>
          <cell r="D139" t="str">
            <v>Rp</v>
          </cell>
          <cell r="E139">
            <v>0</v>
          </cell>
          <cell r="F139" t="str">
            <v>Rp</v>
          </cell>
          <cell r="G139">
            <v>0</v>
          </cell>
          <cell r="H139" t="str">
            <v>Rp</v>
          </cell>
          <cell r="I139">
            <v>0</v>
          </cell>
          <cell r="J139" t="str">
            <v>Rp</v>
          </cell>
          <cell r="K139">
            <v>0</v>
          </cell>
        </row>
        <row r="140">
          <cell r="B140">
            <v>38111</v>
          </cell>
          <cell r="C140" t="str">
            <v>CN Titipan</v>
          </cell>
          <cell r="D140" t="str">
            <v>Rp</v>
          </cell>
          <cell r="E140">
            <v>0</v>
          </cell>
          <cell r="F140" t="str">
            <v>Rp</v>
          </cell>
          <cell r="G140">
            <v>0</v>
          </cell>
          <cell r="H140" t="str">
            <v>Rp</v>
          </cell>
          <cell r="I140">
            <v>0</v>
          </cell>
          <cell r="J140" t="str">
            <v>Rp</v>
          </cell>
          <cell r="K140">
            <v>0</v>
          </cell>
        </row>
        <row r="141">
          <cell r="B141">
            <v>38112</v>
          </cell>
          <cell r="C141" t="str">
            <v>Retur Titipan</v>
          </cell>
          <cell r="D141" t="str">
            <v>Rp</v>
          </cell>
          <cell r="E141">
            <v>0</v>
          </cell>
          <cell r="F141" t="str">
            <v>Rp</v>
          </cell>
          <cell r="G141">
            <v>0</v>
          </cell>
          <cell r="H141" t="str">
            <v>Rp</v>
          </cell>
          <cell r="I141">
            <v>0</v>
          </cell>
          <cell r="J141" t="str">
            <v>Rp</v>
          </cell>
          <cell r="K141">
            <v>0</v>
          </cell>
        </row>
        <row r="142">
          <cell r="B142">
            <v>39101</v>
          </cell>
          <cell r="C142" t="str">
            <v>Hutang Bank Jangka Panjang</v>
          </cell>
          <cell r="D142" t="str">
            <v>Rp</v>
          </cell>
          <cell r="E142">
            <v>0</v>
          </cell>
          <cell r="F142" t="str">
            <v>Rp</v>
          </cell>
          <cell r="G142">
            <v>0</v>
          </cell>
          <cell r="H142" t="str">
            <v>Rp</v>
          </cell>
          <cell r="I142">
            <v>0</v>
          </cell>
          <cell r="J142" t="str">
            <v>Rp</v>
          </cell>
          <cell r="K142">
            <v>0</v>
          </cell>
        </row>
        <row r="143">
          <cell r="B143">
            <v>40101</v>
          </cell>
          <cell r="C143" t="str">
            <v>Modal Saham</v>
          </cell>
          <cell r="D143" t="str">
            <v>Rp</v>
          </cell>
          <cell r="E143">
            <v>0</v>
          </cell>
          <cell r="F143" t="str">
            <v>Rp</v>
          </cell>
          <cell r="G143">
            <v>0</v>
          </cell>
          <cell r="H143" t="str">
            <v>Rp</v>
          </cell>
          <cell r="I143">
            <v>0</v>
          </cell>
          <cell r="J143" t="str">
            <v>Rp</v>
          </cell>
          <cell r="K143">
            <v>0</v>
          </cell>
        </row>
        <row r="144">
          <cell r="B144">
            <v>41001</v>
          </cell>
          <cell r="C144" t="str">
            <v>Laba Rugi Ditahan</v>
          </cell>
          <cell r="D144" t="str">
            <v>Rp</v>
          </cell>
          <cell r="E144">
            <v>-631229442.04999995</v>
          </cell>
          <cell r="F144" t="str">
            <v>Rp</v>
          </cell>
          <cell r="G144">
            <v>0</v>
          </cell>
          <cell r="H144" t="str">
            <v>Rp</v>
          </cell>
          <cell r="I144">
            <v>0</v>
          </cell>
          <cell r="J144" t="str">
            <v>Rp</v>
          </cell>
          <cell r="K144">
            <v>-631229442.04999995</v>
          </cell>
        </row>
        <row r="145">
          <cell r="B145">
            <v>42001</v>
          </cell>
          <cell r="C145" t="str">
            <v>Laba Rugi Tahun Berjalan s/d Bulan Lalu</v>
          </cell>
          <cell r="D145" t="str">
            <v>Rp</v>
          </cell>
          <cell r="E145">
            <v>-438962842.24000001</v>
          </cell>
          <cell r="F145" t="str">
            <v>Rp</v>
          </cell>
          <cell r="G145">
            <v>-30753576.550000001</v>
          </cell>
          <cell r="H145" t="str">
            <v>Rp</v>
          </cell>
          <cell r="I145">
            <v>0</v>
          </cell>
          <cell r="J145" t="str">
            <v>Rp</v>
          </cell>
          <cell r="K145">
            <v>-469716418.79000002</v>
          </cell>
        </row>
        <row r="146">
          <cell r="B146">
            <v>43001</v>
          </cell>
          <cell r="C146" t="str">
            <v>Laba Rugi Bulan Berjalan</v>
          </cell>
          <cell r="D146" t="str">
            <v>Rp</v>
          </cell>
          <cell r="E146">
            <v>0</v>
          </cell>
          <cell r="F146" t="str">
            <v>Rp</v>
          </cell>
          <cell r="G146">
            <v>0</v>
          </cell>
          <cell r="H146" t="str">
            <v>Rp</v>
          </cell>
          <cell r="I146">
            <v>0</v>
          </cell>
          <cell r="J146" t="str">
            <v>Rp</v>
          </cell>
          <cell r="K146">
            <v>0</v>
          </cell>
        </row>
        <row r="147">
          <cell r="B147">
            <v>43101</v>
          </cell>
          <cell r="C147" t="str">
            <v>Koreksi Saldo Laba</v>
          </cell>
          <cell r="D147" t="str">
            <v>Rp</v>
          </cell>
          <cell r="E147">
            <v>0</v>
          </cell>
          <cell r="F147" t="str">
            <v>Rp</v>
          </cell>
          <cell r="G147">
            <v>0</v>
          </cell>
          <cell r="H147" t="str">
            <v>Rp</v>
          </cell>
          <cell r="I147">
            <v>0</v>
          </cell>
          <cell r="J147" t="str">
            <v>Rp</v>
          </cell>
          <cell r="K147">
            <v>0</v>
          </cell>
        </row>
        <row r="148">
          <cell r="B148">
            <v>50101</v>
          </cell>
          <cell r="C148" t="str">
            <v>PENJUALAN TUNAI AQUA A240ML</v>
          </cell>
          <cell r="D148" t="str">
            <v>Rp</v>
          </cell>
          <cell r="E148">
            <v>0</v>
          </cell>
          <cell r="F148" t="str">
            <v>Rp</v>
          </cell>
          <cell r="G148">
            <v>0</v>
          </cell>
          <cell r="H148" t="str">
            <v>Rp</v>
          </cell>
          <cell r="I148">
            <v>0</v>
          </cell>
          <cell r="J148" t="str">
            <v>Rp</v>
          </cell>
          <cell r="K148">
            <v>0</v>
          </cell>
        </row>
        <row r="149">
          <cell r="B149">
            <v>50102</v>
          </cell>
          <cell r="C149" t="str">
            <v>PENJUALAN TUNAI AQUA A330ML</v>
          </cell>
          <cell r="D149" t="str">
            <v>Rp</v>
          </cell>
          <cell r="E149">
            <v>0</v>
          </cell>
          <cell r="F149" t="str">
            <v>Rp</v>
          </cell>
          <cell r="G149">
            <v>0</v>
          </cell>
          <cell r="H149" t="str">
            <v>Rp</v>
          </cell>
          <cell r="I149">
            <v>0</v>
          </cell>
          <cell r="J149" t="str">
            <v>Rp</v>
          </cell>
          <cell r="K149">
            <v>0</v>
          </cell>
        </row>
        <row r="150">
          <cell r="B150">
            <v>50103</v>
          </cell>
          <cell r="C150" t="str">
            <v>PENJUALAN TUNAI AQUA A375ML</v>
          </cell>
          <cell r="D150" t="str">
            <v>Rp</v>
          </cell>
          <cell r="E150">
            <v>0</v>
          </cell>
          <cell r="F150" t="str">
            <v>Rp</v>
          </cell>
          <cell r="G150">
            <v>0</v>
          </cell>
          <cell r="H150" t="str">
            <v>Rp</v>
          </cell>
          <cell r="I150">
            <v>0</v>
          </cell>
          <cell r="J150" t="str">
            <v>Rp</v>
          </cell>
          <cell r="K150">
            <v>0</v>
          </cell>
        </row>
        <row r="151">
          <cell r="B151">
            <v>50104</v>
          </cell>
          <cell r="C151" t="str">
            <v>PENJUALAN TUNAI AQUA A380ML (ISI)</v>
          </cell>
          <cell r="D151" t="str">
            <v>Rp</v>
          </cell>
          <cell r="E151">
            <v>0</v>
          </cell>
          <cell r="F151" t="str">
            <v>Rp</v>
          </cell>
          <cell r="G151">
            <v>0</v>
          </cell>
          <cell r="H151" t="str">
            <v>Rp</v>
          </cell>
          <cell r="I151">
            <v>0</v>
          </cell>
          <cell r="J151" t="str">
            <v>Rp</v>
          </cell>
          <cell r="K151">
            <v>0</v>
          </cell>
        </row>
        <row r="152">
          <cell r="B152">
            <v>50105</v>
          </cell>
          <cell r="C152" t="str">
            <v>PENJUALAN TUNAI AQUA KRAT A380ML</v>
          </cell>
          <cell r="D152" t="str">
            <v>Rp</v>
          </cell>
          <cell r="E152">
            <v>0</v>
          </cell>
          <cell r="F152" t="str">
            <v>Rp</v>
          </cell>
          <cell r="G152">
            <v>0</v>
          </cell>
          <cell r="H152" t="str">
            <v>Rp</v>
          </cell>
          <cell r="I152">
            <v>0</v>
          </cell>
          <cell r="J152" t="str">
            <v>Rp</v>
          </cell>
          <cell r="K152">
            <v>0</v>
          </cell>
        </row>
        <row r="153">
          <cell r="B153">
            <v>50106</v>
          </cell>
          <cell r="C153" t="str">
            <v>PENJUALAN TUNAI AQUA BOTOL A380ML</v>
          </cell>
          <cell r="D153" t="str">
            <v>Rp</v>
          </cell>
          <cell r="E153">
            <v>0</v>
          </cell>
          <cell r="F153" t="str">
            <v>Rp</v>
          </cell>
          <cell r="G153">
            <v>0</v>
          </cell>
          <cell r="H153" t="str">
            <v>Rp</v>
          </cell>
          <cell r="I153">
            <v>0</v>
          </cell>
          <cell r="J153" t="str">
            <v>Rp</v>
          </cell>
          <cell r="K153">
            <v>0</v>
          </cell>
        </row>
        <row r="154">
          <cell r="B154">
            <v>50107</v>
          </cell>
          <cell r="C154" t="str">
            <v>PENJUALAN TUNAI AQUA A600ML</v>
          </cell>
          <cell r="D154" t="str">
            <v>Rp</v>
          </cell>
          <cell r="E154">
            <v>0</v>
          </cell>
          <cell r="F154" t="str">
            <v>Rp</v>
          </cell>
          <cell r="G154">
            <v>0</v>
          </cell>
          <cell r="H154" t="str">
            <v>Rp</v>
          </cell>
          <cell r="I154">
            <v>0</v>
          </cell>
          <cell r="J154" t="str">
            <v>Rp</v>
          </cell>
          <cell r="K154">
            <v>0</v>
          </cell>
        </row>
        <row r="155">
          <cell r="B155">
            <v>50108</v>
          </cell>
          <cell r="C155" t="str">
            <v>PENJUALAN TUNAI AQUA A1500ML</v>
          </cell>
          <cell r="D155" t="str">
            <v>Rp</v>
          </cell>
          <cell r="E155">
            <v>0</v>
          </cell>
          <cell r="F155" t="str">
            <v>Rp</v>
          </cell>
          <cell r="G155">
            <v>0</v>
          </cell>
          <cell r="H155" t="str">
            <v>Rp</v>
          </cell>
          <cell r="I155">
            <v>0</v>
          </cell>
          <cell r="J155" t="str">
            <v>Rp</v>
          </cell>
          <cell r="K155">
            <v>0</v>
          </cell>
        </row>
        <row r="156">
          <cell r="B156">
            <v>50109</v>
          </cell>
          <cell r="C156" t="str">
            <v>PENJUALAN TUNAI AQUA GALON</v>
          </cell>
          <cell r="D156" t="str">
            <v>Rp</v>
          </cell>
          <cell r="E156">
            <v>0</v>
          </cell>
          <cell r="F156" t="str">
            <v>Rp</v>
          </cell>
          <cell r="G156">
            <v>205525800</v>
          </cell>
          <cell r="H156" t="str">
            <v>Rp</v>
          </cell>
          <cell r="I156">
            <v>0</v>
          </cell>
          <cell r="J156" t="str">
            <v>Rp</v>
          </cell>
          <cell r="K156">
            <v>205525800</v>
          </cell>
        </row>
        <row r="157">
          <cell r="B157">
            <v>50110</v>
          </cell>
          <cell r="C157" t="str">
            <v>PENJUALAN TUNAI AQUA GALON KOSONG</v>
          </cell>
          <cell r="D157" t="str">
            <v>Rp</v>
          </cell>
          <cell r="E157">
            <v>0</v>
          </cell>
          <cell r="F157" t="str">
            <v>Rp</v>
          </cell>
          <cell r="G157">
            <v>1410000</v>
          </cell>
          <cell r="H157" t="str">
            <v>Rp</v>
          </cell>
          <cell r="I157">
            <v>0</v>
          </cell>
          <cell r="J157" t="str">
            <v>Rp</v>
          </cell>
          <cell r="K157">
            <v>1410000</v>
          </cell>
        </row>
        <row r="158">
          <cell r="B158">
            <v>50111</v>
          </cell>
          <cell r="C158" t="str">
            <v>PENJUALAN TUNAI VIT V240ML</v>
          </cell>
          <cell r="D158" t="str">
            <v>Rp</v>
          </cell>
          <cell r="E158">
            <v>0</v>
          </cell>
          <cell r="F158" t="str">
            <v>Rp</v>
          </cell>
          <cell r="G158">
            <v>3147200</v>
          </cell>
          <cell r="H158" t="str">
            <v>Rp</v>
          </cell>
          <cell r="I158">
            <v>0</v>
          </cell>
          <cell r="J158" t="str">
            <v>Rp</v>
          </cell>
          <cell r="K158">
            <v>3147200</v>
          </cell>
        </row>
        <row r="159">
          <cell r="B159">
            <v>50112</v>
          </cell>
          <cell r="C159" t="str">
            <v>PENJUALAN TUNAI VIT V600ML</v>
          </cell>
          <cell r="D159" t="str">
            <v>Rp</v>
          </cell>
          <cell r="E159">
            <v>0</v>
          </cell>
          <cell r="F159" t="str">
            <v>Rp</v>
          </cell>
          <cell r="G159">
            <v>735000</v>
          </cell>
          <cell r="H159" t="str">
            <v>Rp</v>
          </cell>
          <cell r="I159">
            <v>0</v>
          </cell>
          <cell r="J159" t="str">
            <v>Rp</v>
          </cell>
          <cell r="K159">
            <v>735000</v>
          </cell>
        </row>
        <row r="160">
          <cell r="B160">
            <v>50113</v>
          </cell>
          <cell r="C160" t="str">
            <v>PENJUALAN TUNAI VIT V1500ML</v>
          </cell>
          <cell r="D160" t="str">
            <v>Rp</v>
          </cell>
          <cell r="E160">
            <v>0</v>
          </cell>
          <cell r="F160" t="str">
            <v>Rp</v>
          </cell>
          <cell r="G160">
            <v>280000</v>
          </cell>
          <cell r="H160" t="str">
            <v>Rp</v>
          </cell>
          <cell r="I160">
            <v>0</v>
          </cell>
          <cell r="J160" t="str">
            <v>Rp</v>
          </cell>
          <cell r="K160">
            <v>280000</v>
          </cell>
        </row>
        <row r="161">
          <cell r="B161">
            <v>50114</v>
          </cell>
          <cell r="C161" t="str">
            <v>PENJUALAN TUNAI VIT GALON</v>
          </cell>
          <cell r="D161" t="str">
            <v>Rp</v>
          </cell>
          <cell r="E161">
            <v>0</v>
          </cell>
          <cell r="F161" t="str">
            <v>Rp</v>
          </cell>
          <cell r="G161">
            <v>7198100</v>
          </cell>
          <cell r="H161" t="str">
            <v>Rp</v>
          </cell>
          <cell r="I161">
            <v>0</v>
          </cell>
          <cell r="J161" t="str">
            <v>Rp</v>
          </cell>
          <cell r="K161">
            <v>7198100</v>
          </cell>
        </row>
        <row r="162">
          <cell r="B162">
            <v>50115</v>
          </cell>
          <cell r="C162" t="str">
            <v>PENJUALAN TUNAI VIT GALON KOSONG</v>
          </cell>
          <cell r="D162" t="str">
            <v>Rp</v>
          </cell>
          <cell r="E162">
            <v>0</v>
          </cell>
          <cell r="F162" t="str">
            <v>Rp</v>
          </cell>
          <cell r="G162">
            <v>30000</v>
          </cell>
          <cell r="H162" t="str">
            <v>Rp</v>
          </cell>
          <cell r="I162">
            <v>0</v>
          </cell>
          <cell r="J162" t="str">
            <v>Rp</v>
          </cell>
          <cell r="K162">
            <v>30000</v>
          </cell>
        </row>
        <row r="163">
          <cell r="B163">
            <v>50116</v>
          </cell>
          <cell r="C163" t="str">
            <v>PENJUALAN TUNAI  MIZONE ORANGE LIM ( MZOL )</v>
          </cell>
          <cell r="D163" t="str">
            <v>Rp</v>
          </cell>
          <cell r="E163">
            <v>0</v>
          </cell>
          <cell r="F163" t="str">
            <v>Rp</v>
          </cell>
          <cell r="G163">
            <v>0</v>
          </cell>
          <cell r="H163" t="str">
            <v>Rp</v>
          </cell>
          <cell r="I163">
            <v>0</v>
          </cell>
          <cell r="J163" t="str">
            <v>Rp</v>
          </cell>
          <cell r="K163">
            <v>0</v>
          </cell>
        </row>
        <row r="164">
          <cell r="B164">
            <v>50117</v>
          </cell>
          <cell r="C164" t="str">
            <v>PENJUALAN TUNAI  MIZONE  PASSION FRUIT ( MZPF)</v>
          </cell>
          <cell r="D164" t="str">
            <v>Rp</v>
          </cell>
          <cell r="E164">
            <v>0</v>
          </cell>
          <cell r="F164" t="str">
            <v>Rp</v>
          </cell>
          <cell r="G164">
            <v>0</v>
          </cell>
          <cell r="H164" t="str">
            <v>Rp</v>
          </cell>
          <cell r="I164">
            <v>0</v>
          </cell>
          <cell r="J164" t="str">
            <v>Rp</v>
          </cell>
          <cell r="K164">
            <v>0</v>
          </cell>
        </row>
        <row r="165">
          <cell r="B165">
            <v>50118</v>
          </cell>
          <cell r="C165" t="str">
            <v>PENJUALAN TUNAI  MIZONE LEMON LECHEE ( MZLL)</v>
          </cell>
          <cell r="D165" t="str">
            <v>Rp</v>
          </cell>
          <cell r="E165">
            <v>0</v>
          </cell>
          <cell r="F165" t="str">
            <v>Rp</v>
          </cell>
          <cell r="G165">
            <v>0</v>
          </cell>
          <cell r="H165" t="str">
            <v>Rp</v>
          </cell>
          <cell r="I165">
            <v>0</v>
          </cell>
          <cell r="J165" t="str">
            <v>Rp</v>
          </cell>
          <cell r="K165">
            <v>0</v>
          </cell>
        </row>
        <row r="166">
          <cell r="B166">
            <v>50182</v>
          </cell>
          <cell r="C166" t="str">
            <v>PENJUALAN TUNAI  MIZONE GUAVA (MAG)</v>
          </cell>
          <cell r="D166" t="str">
            <v>Rp</v>
          </cell>
          <cell r="E166">
            <v>0</v>
          </cell>
          <cell r="F166" t="str">
            <v>Rp</v>
          </cell>
          <cell r="G166">
            <v>0</v>
          </cell>
          <cell r="H166" t="str">
            <v>Rp</v>
          </cell>
          <cell r="I166">
            <v>0</v>
          </cell>
          <cell r="J166" t="str">
            <v>Rp</v>
          </cell>
          <cell r="K166">
            <v>0</v>
          </cell>
        </row>
        <row r="167">
          <cell r="B167">
            <v>50119</v>
          </cell>
          <cell r="C167" t="str">
            <v>PENJUALAN TUNAI  MIZONE MULTI PACK</v>
          </cell>
          <cell r="D167" t="str">
            <v>Rp</v>
          </cell>
          <cell r="E167">
            <v>0</v>
          </cell>
          <cell r="F167" t="str">
            <v>Rp</v>
          </cell>
          <cell r="G167">
            <v>0</v>
          </cell>
          <cell r="H167" t="str">
            <v>Rp</v>
          </cell>
          <cell r="I167">
            <v>0</v>
          </cell>
          <cell r="J167" t="str">
            <v>Rp</v>
          </cell>
          <cell r="K167">
            <v>0</v>
          </cell>
        </row>
        <row r="168">
          <cell r="B168">
            <v>50120</v>
          </cell>
          <cell r="C168" t="str">
            <v>PENJUALAN TUNAI  MILKUAT ORANGE I (90 X 40 PC )</v>
          </cell>
          <cell r="D168" t="str">
            <v>Rp</v>
          </cell>
          <cell r="E168">
            <v>0</v>
          </cell>
          <cell r="F168" t="str">
            <v>Rp</v>
          </cell>
          <cell r="G168">
            <v>0</v>
          </cell>
          <cell r="H168" t="str">
            <v>Rp</v>
          </cell>
          <cell r="I168">
            <v>0</v>
          </cell>
          <cell r="J168" t="str">
            <v>Rp</v>
          </cell>
          <cell r="K168">
            <v>0</v>
          </cell>
        </row>
        <row r="169">
          <cell r="B169">
            <v>50121</v>
          </cell>
          <cell r="C169" t="str">
            <v>PENJUALAN TUNAI  MILKUAT ORANGE II ( ISI 60 pcs )</v>
          </cell>
          <cell r="D169" t="str">
            <v>Rp</v>
          </cell>
          <cell r="E169">
            <v>0</v>
          </cell>
          <cell r="F169" t="str">
            <v>Rp</v>
          </cell>
          <cell r="G169">
            <v>0</v>
          </cell>
          <cell r="H169" t="str">
            <v>Rp</v>
          </cell>
          <cell r="I169">
            <v>0</v>
          </cell>
          <cell r="J169" t="str">
            <v>Rp</v>
          </cell>
          <cell r="K169">
            <v>0</v>
          </cell>
        </row>
        <row r="170">
          <cell r="B170">
            <v>50122</v>
          </cell>
          <cell r="C170" t="str">
            <v>PENJUALAN TUNAI  MILKUAT ORANGE II ( 80 X 60 ml )</v>
          </cell>
          <cell r="D170" t="str">
            <v>Rp</v>
          </cell>
          <cell r="E170">
            <v>0</v>
          </cell>
          <cell r="F170" t="str">
            <v>Rp</v>
          </cell>
          <cell r="G170">
            <v>0</v>
          </cell>
          <cell r="H170" t="str">
            <v>Rp</v>
          </cell>
          <cell r="I170">
            <v>0</v>
          </cell>
          <cell r="J170" t="str">
            <v>Rp</v>
          </cell>
          <cell r="K170">
            <v>0</v>
          </cell>
        </row>
        <row r="171">
          <cell r="B171">
            <v>50123</v>
          </cell>
          <cell r="C171" t="str">
            <v>PENJUALAN TUNAI  MILKUAT FRUTY 135 ML</v>
          </cell>
          <cell r="D171" t="str">
            <v>Rp</v>
          </cell>
          <cell r="E171">
            <v>0</v>
          </cell>
          <cell r="F171" t="str">
            <v>Rp</v>
          </cell>
          <cell r="G171">
            <v>0</v>
          </cell>
          <cell r="H171" t="str">
            <v>Rp</v>
          </cell>
          <cell r="I171">
            <v>0</v>
          </cell>
          <cell r="J171" t="str">
            <v>Rp</v>
          </cell>
          <cell r="K171">
            <v>0</v>
          </cell>
        </row>
        <row r="172">
          <cell r="B172">
            <v>50124</v>
          </cell>
          <cell r="C172" t="str">
            <v>PENJUALAN TUNAI  MILKUAT FRUTY 90ML X 40PC</v>
          </cell>
          <cell r="D172" t="str">
            <v>Rp</v>
          </cell>
          <cell r="E172">
            <v>0</v>
          </cell>
          <cell r="F172" t="str">
            <v>Rp</v>
          </cell>
          <cell r="G172">
            <v>0</v>
          </cell>
          <cell r="H172" t="str">
            <v>Rp</v>
          </cell>
          <cell r="I172">
            <v>0</v>
          </cell>
          <cell r="J172" t="str">
            <v>Rp</v>
          </cell>
          <cell r="K172">
            <v>0</v>
          </cell>
        </row>
        <row r="173">
          <cell r="B173">
            <v>50125</v>
          </cell>
          <cell r="C173" t="str">
            <v>PENJUALAN TUNAI  MILKUAT FRUTY 80ML X 60PC</v>
          </cell>
          <cell r="D173" t="str">
            <v>Rp</v>
          </cell>
          <cell r="E173">
            <v>0</v>
          </cell>
          <cell r="F173" t="str">
            <v>Rp</v>
          </cell>
          <cell r="G173">
            <v>0</v>
          </cell>
          <cell r="H173" t="str">
            <v>Rp</v>
          </cell>
          <cell r="I173">
            <v>0</v>
          </cell>
          <cell r="J173" t="str">
            <v>Rp</v>
          </cell>
          <cell r="K173">
            <v>0</v>
          </cell>
        </row>
        <row r="174">
          <cell r="B174">
            <v>50126</v>
          </cell>
          <cell r="C174" t="str">
            <v>PENJUALAN TUNAI  MILKUAT FRUTY 70ML X 60PC</v>
          </cell>
          <cell r="D174" t="str">
            <v>Rp</v>
          </cell>
          <cell r="E174">
            <v>0</v>
          </cell>
          <cell r="F174" t="str">
            <v>Rp</v>
          </cell>
          <cell r="G174">
            <v>0</v>
          </cell>
          <cell r="H174" t="str">
            <v>Rp</v>
          </cell>
          <cell r="I174">
            <v>0</v>
          </cell>
          <cell r="J174" t="str">
            <v>Rp</v>
          </cell>
          <cell r="K174">
            <v>0</v>
          </cell>
        </row>
        <row r="175">
          <cell r="B175">
            <v>50127</v>
          </cell>
          <cell r="C175" t="str">
            <v>PENJUALAN TUNAI  MILKUAT STRA*BERRY 135 ml</v>
          </cell>
          <cell r="D175" t="str">
            <v>Rp</v>
          </cell>
          <cell r="E175">
            <v>0</v>
          </cell>
          <cell r="F175" t="str">
            <v>Rp</v>
          </cell>
          <cell r="G175">
            <v>0</v>
          </cell>
          <cell r="H175" t="str">
            <v>Rp</v>
          </cell>
          <cell r="I175">
            <v>0</v>
          </cell>
          <cell r="J175" t="str">
            <v>Rp</v>
          </cell>
          <cell r="K175">
            <v>0</v>
          </cell>
        </row>
        <row r="176">
          <cell r="B176">
            <v>50128</v>
          </cell>
          <cell r="C176" t="str">
            <v>PENJUALAN TUNAI  MILKUAT STRA*BERRY 90ML X 40PC</v>
          </cell>
          <cell r="D176" t="str">
            <v>Rp</v>
          </cell>
          <cell r="E176">
            <v>0</v>
          </cell>
          <cell r="F176" t="str">
            <v>Rp</v>
          </cell>
          <cell r="G176">
            <v>0</v>
          </cell>
          <cell r="H176" t="str">
            <v>Rp</v>
          </cell>
          <cell r="I176">
            <v>0</v>
          </cell>
          <cell r="J176" t="str">
            <v>Rp</v>
          </cell>
          <cell r="K176">
            <v>0</v>
          </cell>
        </row>
        <row r="177">
          <cell r="B177">
            <v>50129</v>
          </cell>
          <cell r="C177" t="str">
            <v>PENJUALAN TUNAI  MILKUAT STRA*BERRY 80ML X 60PC</v>
          </cell>
          <cell r="D177" t="str">
            <v>Rp</v>
          </cell>
          <cell r="E177">
            <v>0</v>
          </cell>
          <cell r="F177" t="str">
            <v>Rp</v>
          </cell>
          <cell r="G177">
            <v>0</v>
          </cell>
          <cell r="H177" t="str">
            <v>Rp</v>
          </cell>
          <cell r="I177">
            <v>0</v>
          </cell>
          <cell r="J177" t="str">
            <v>Rp</v>
          </cell>
          <cell r="K177">
            <v>0</v>
          </cell>
        </row>
        <row r="178">
          <cell r="B178">
            <v>50130</v>
          </cell>
          <cell r="C178" t="str">
            <v>PENJUALAN TUNAI  MILKUAT STRA*BERRY 70ML X 60PC</v>
          </cell>
          <cell r="D178" t="str">
            <v>Rp</v>
          </cell>
          <cell r="E178">
            <v>0</v>
          </cell>
          <cell r="F178" t="str">
            <v>Rp</v>
          </cell>
          <cell r="G178">
            <v>0</v>
          </cell>
          <cell r="H178" t="str">
            <v>Rp</v>
          </cell>
          <cell r="I178">
            <v>0</v>
          </cell>
          <cell r="J178" t="str">
            <v>Rp</v>
          </cell>
          <cell r="K178">
            <v>0</v>
          </cell>
        </row>
        <row r="179">
          <cell r="B179">
            <v>50131</v>
          </cell>
          <cell r="C179" t="str">
            <v>PENJUALAN TUNAI  MILKUAT MANGO I 90 ML (ISI 40 pcs)</v>
          </cell>
          <cell r="D179" t="str">
            <v>Rp</v>
          </cell>
          <cell r="E179">
            <v>0</v>
          </cell>
          <cell r="F179" t="str">
            <v>Rp</v>
          </cell>
          <cell r="G179">
            <v>0</v>
          </cell>
          <cell r="H179" t="str">
            <v>Rp</v>
          </cell>
          <cell r="I179">
            <v>0</v>
          </cell>
          <cell r="J179" t="str">
            <v>Rp</v>
          </cell>
          <cell r="K179">
            <v>0</v>
          </cell>
        </row>
        <row r="180">
          <cell r="B180">
            <v>50132</v>
          </cell>
          <cell r="C180" t="str">
            <v>PENJUALAN TUNAI  MILKUAT MANGO II (70ML X 60 pcs)</v>
          </cell>
          <cell r="D180" t="str">
            <v>Rp</v>
          </cell>
          <cell r="E180">
            <v>0</v>
          </cell>
          <cell r="F180" t="str">
            <v>Rp</v>
          </cell>
          <cell r="G180">
            <v>0</v>
          </cell>
          <cell r="H180" t="str">
            <v>Rp</v>
          </cell>
          <cell r="I180">
            <v>0</v>
          </cell>
          <cell r="J180" t="str">
            <v>Rp</v>
          </cell>
          <cell r="K180">
            <v>0</v>
          </cell>
        </row>
        <row r="181">
          <cell r="B181">
            <v>50133</v>
          </cell>
          <cell r="C181" t="str">
            <v>PENJUALAN TUNAI  MILKUAT MANGO III (80ML X 60 pcs)</v>
          </cell>
          <cell r="D181" t="str">
            <v>Rp</v>
          </cell>
          <cell r="E181">
            <v>0</v>
          </cell>
          <cell r="F181" t="str">
            <v>Rp</v>
          </cell>
          <cell r="G181">
            <v>0</v>
          </cell>
          <cell r="H181" t="str">
            <v>Rp</v>
          </cell>
          <cell r="I181">
            <v>0</v>
          </cell>
          <cell r="J181" t="str">
            <v>Rp</v>
          </cell>
          <cell r="K181">
            <v>0</v>
          </cell>
        </row>
        <row r="182">
          <cell r="B182">
            <v>50134</v>
          </cell>
          <cell r="C182" t="str">
            <v>PENJUALAN TUNAI  MILKUAT CHOCOLATE (70 X 54 ml)</v>
          </cell>
          <cell r="D182" t="str">
            <v>Rp</v>
          </cell>
          <cell r="E182">
            <v>0</v>
          </cell>
          <cell r="F182" t="str">
            <v>Rp</v>
          </cell>
          <cell r="G182">
            <v>0</v>
          </cell>
          <cell r="H182" t="str">
            <v>Rp</v>
          </cell>
          <cell r="I182">
            <v>0</v>
          </cell>
          <cell r="J182" t="str">
            <v>Rp</v>
          </cell>
          <cell r="K182">
            <v>0</v>
          </cell>
        </row>
        <row r="183">
          <cell r="B183">
            <v>50135</v>
          </cell>
          <cell r="C183" t="str">
            <v>PENJUALAN TUNAI  MILKUAT CHOCOLATE 90 ml</v>
          </cell>
          <cell r="D183" t="str">
            <v>Rp</v>
          </cell>
          <cell r="E183">
            <v>0</v>
          </cell>
          <cell r="F183" t="str">
            <v>Rp</v>
          </cell>
          <cell r="G183">
            <v>0</v>
          </cell>
          <cell r="H183" t="str">
            <v>Rp</v>
          </cell>
          <cell r="I183">
            <v>0</v>
          </cell>
          <cell r="J183" t="str">
            <v>Rp</v>
          </cell>
          <cell r="K183">
            <v>0</v>
          </cell>
        </row>
        <row r="184">
          <cell r="B184">
            <v>50136</v>
          </cell>
          <cell r="C184" t="str">
            <v>PENJUALAN TUNAI  MILKUAT CHOCOLATE BANTAL (135 ml)</v>
          </cell>
          <cell r="D184" t="str">
            <v>Rp</v>
          </cell>
          <cell r="E184">
            <v>0</v>
          </cell>
          <cell r="F184" t="str">
            <v>Rp</v>
          </cell>
          <cell r="G184">
            <v>0</v>
          </cell>
          <cell r="H184" t="str">
            <v>Rp</v>
          </cell>
          <cell r="I184">
            <v>0</v>
          </cell>
          <cell r="J184" t="str">
            <v>Rp</v>
          </cell>
          <cell r="K184">
            <v>0</v>
          </cell>
        </row>
        <row r="185">
          <cell r="B185">
            <v>50137</v>
          </cell>
          <cell r="C185" t="str">
            <v>PENJUALAN TUNAI  MILKUAT CHOCOLATE BANTAL (135 ml) NEW</v>
          </cell>
          <cell r="D185" t="str">
            <v>Rp</v>
          </cell>
          <cell r="E185">
            <v>0</v>
          </cell>
          <cell r="F185" t="str">
            <v>Rp</v>
          </cell>
          <cell r="G185">
            <v>0</v>
          </cell>
          <cell r="H185" t="str">
            <v>Rp</v>
          </cell>
          <cell r="I185">
            <v>0</v>
          </cell>
          <cell r="J185" t="str">
            <v>Rp</v>
          </cell>
          <cell r="K185">
            <v>0</v>
          </cell>
        </row>
        <row r="186">
          <cell r="B186">
            <v>50138</v>
          </cell>
          <cell r="C186" t="str">
            <v>PENJUALAN TUNAI  MILKUAT PREBIOTIK STA*-100MLX40PC</v>
          </cell>
          <cell r="D186" t="str">
            <v>Rp</v>
          </cell>
          <cell r="E186">
            <v>0</v>
          </cell>
          <cell r="F186" t="str">
            <v>Rp</v>
          </cell>
          <cell r="G186">
            <v>0</v>
          </cell>
          <cell r="H186" t="str">
            <v>Rp</v>
          </cell>
          <cell r="I186">
            <v>0</v>
          </cell>
          <cell r="J186" t="str">
            <v>Rp</v>
          </cell>
          <cell r="K186">
            <v>0</v>
          </cell>
        </row>
        <row r="187">
          <cell r="B187">
            <v>50139</v>
          </cell>
          <cell r="C187" t="str">
            <v>PENJUALAN TUNAI  MILKUAT PREBIOTIK GRAPE-100MLX40PC</v>
          </cell>
          <cell r="D187" t="str">
            <v>Rp</v>
          </cell>
          <cell r="E187">
            <v>0</v>
          </cell>
          <cell r="F187" t="str">
            <v>Rp</v>
          </cell>
          <cell r="G187">
            <v>0</v>
          </cell>
          <cell r="H187" t="str">
            <v>Rp</v>
          </cell>
          <cell r="I187">
            <v>0</v>
          </cell>
          <cell r="J187" t="str">
            <v>Rp</v>
          </cell>
          <cell r="K187">
            <v>0</v>
          </cell>
        </row>
        <row r="188">
          <cell r="B188">
            <v>50140</v>
          </cell>
          <cell r="C188" t="str">
            <v>PENJUALAN TUNAI  MILKUAT PREBIOTIK ORANGE-100MLX40PC</v>
          </cell>
          <cell r="D188" t="str">
            <v>Rp</v>
          </cell>
          <cell r="E188">
            <v>0</v>
          </cell>
          <cell r="F188" t="str">
            <v>Rp</v>
          </cell>
          <cell r="G188">
            <v>0</v>
          </cell>
          <cell r="H188" t="str">
            <v>Rp</v>
          </cell>
          <cell r="I188">
            <v>0</v>
          </cell>
          <cell r="J188" t="str">
            <v>Rp</v>
          </cell>
          <cell r="K188">
            <v>0</v>
          </cell>
        </row>
        <row r="189">
          <cell r="B189">
            <v>50141</v>
          </cell>
          <cell r="C189" t="str">
            <v>PENJUALAN TUNAI BAHAN PEMBANTU</v>
          </cell>
          <cell r="D189" t="str">
            <v>Rp</v>
          </cell>
          <cell r="E189">
            <v>0</v>
          </cell>
          <cell r="F189" t="str">
            <v>Rp</v>
          </cell>
          <cell r="G189">
            <v>0</v>
          </cell>
          <cell r="H189" t="str">
            <v>Rp</v>
          </cell>
          <cell r="I189">
            <v>0</v>
          </cell>
          <cell r="J189" t="str">
            <v>Rp</v>
          </cell>
          <cell r="K189">
            <v>0</v>
          </cell>
        </row>
        <row r="190">
          <cell r="B190">
            <v>50142</v>
          </cell>
          <cell r="C190" t="str">
            <v>PENJUALAN TUNAI AFALAN / BS</v>
          </cell>
          <cell r="D190" t="str">
            <v>Rp</v>
          </cell>
          <cell r="E190">
            <v>0</v>
          </cell>
          <cell r="F190" t="str">
            <v>Rp</v>
          </cell>
          <cell r="G190">
            <v>0</v>
          </cell>
          <cell r="H190" t="str">
            <v>Rp</v>
          </cell>
          <cell r="I190">
            <v>0</v>
          </cell>
          <cell r="J190" t="str">
            <v>Rp</v>
          </cell>
          <cell r="K190">
            <v>0</v>
          </cell>
        </row>
        <row r="191">
          <cell r="B191">
            <v>50143</v>
          </cell>
          <cell r="C191" t="str">
            <v>PENJUALAN TUNAI PROPERTY</v>
          </cell>
          <cell r="D191" t="str">
            <v>Rp</v>
          </cell>
          <cell r="E191">
            <v>0</v>
          </cell>
          <cell r="F191" t="str">
            <v>Rp</v>
          </cell>
          <cell r="G191">
            <v>0</v>
          </cell>
          <cell r="H191" t="str">
            <v>Rp</v>
          </cell>
          <cell r="I191">
            <v>0</v>
          </cell>
          <cell r="J191" t="str">
            <v>Rp</v>
          </cell>
          <cell r="K191">
            <v>0</v>
          </cell>
        </row>
        <row r="192">
          <cell r="B192">
            <v>50138</v>
          </cell>
          <cell r="C192" t="str">
            <v>PENJUALAN KREDIT AQUA A240ML</v>
          </cell>
          <cell r="D192" t="str">
            <v>Rp</v>
          </cell>
          <cell r="E192">
            <v>0</v>
          </cell>
          <cell r="F192" t="str">
            <v>Rp</v>
          </cell>
          <cell r="G192">
            <v>0</v>
          </cell>
          <cell r="H192" t="str">
            <v>Rp</v>
          </cell>
          <cell r="I192">
            <v>0</v>
          </cell>
          <cell r="J192" t="str">
            <v>Rp</v>
          </cell>
          <cell r="K192">
            <v>0</v>
          </cell>
        </row>
        <row r="193">
          <cell r="B193">
            <v>50139</v>
          </cell>
          <cell r="C193" t="str">
            <v>PENJUALAN KREDIT AQUA A330ML</v>
          </cell>
          <cell r="D193" t="str">
            <v>Rp</v>
          </cell>
          <cell r="E193">
            <v>0</v>
          </cell>
          <cell r="F193" t="str">
            <v>Rp</v>
          </cell>
          <cell r="G193">
            <v>0</v>
          </cell>
          <cell r="H193" t="str">
            <v>Rp</v>
          </cell>
          <cell r="I193">
            <v>0</v>
          </cell>
          <cell r="J193" t="str">
            <v>Rp</v>
          </cell>
          <cell r="K193">
            <v>0</v>
          </cell>
        </row>
        <row r="194">
          <cell r="B194">
            <v>50140</v>
          </cell>
          <cell r="C194" t="str">
            <v>PENJUALAN KREDIT AQUA A375ML</v>
          </cell>
          <cell r="D194" t="str">
            <v>Rp</v>
          </cell>
          <cell r="E194">
            <v>0</v>
          </cell>
          <cell r="F194" t="str">
            <v>Rp</v>
          </cell>
          <cell r="G194">
            <v>0</v>
          </cell>
          <cell r="H194" t="str">
            <v>Rp</v>
          </cell>
          <cell r="I194">
            <v>0</v>
          </cell>
          <cell r="J194" t="str">
            <v>Rp</v>
          </cell>
          <cell r="K194">
            <v>0</v>
          </cell>
        </row>
        <row r="195">
          <cell r="B195">
            <v>50141</v>
          </cell>
          <cell r="C195" t="str">
            <v>PENJUALAN KREDIT AQUA A380ML (ISI)</v>
          </cell>
          <cell r="D195" t="str">
            <v>Rp</v>
          </cell>
          <cell r="E195">
            <v>0</v>
          </cell>
          <cell r="F195" t="str">
            <v>Rp</v>
          </cell>
          <cell r="G195">
            <v>0</v>
          </cell>
          <cell r="H195" t="str">
            <v>Rp</v>
          </cell>
          <cell r="I195">
            <v>0</v>
          </cell>
          <cell r="J195" t="str">
            <v>Rp</v>
          </cell>
          <cell r="K195">
            <v>0</v>
          </cell>
        </row>
        <row r="196">
          <cell r="B196">
            <v>50142</v>
          </cell>
          <cell r="C196" t="str">
            <v>PENJUALAN KREDIT AQUA KRAT A380ML</v>
          </cell>
          <cell r="D196" t="str">
            <v>Rp</v>
          </cell>
          <cell r="E196">
            <v>0</v>
          </cell>
          <cell r="F196" t="str">
            <v>Rp</v>
          </cell>
          <cell r="G196">
            <v>0</v>
          </cell>
          <cell r="H196" t="str">
            <v>Rp</v>
          </cell>
          <cell r="I196">
            <v>0</v>
          </cell>
          <cell r="J196" t="str">
            <v>Rp</v>
          </cell>
          <cell r="K196">
            <v>0</v>
          </cell>
        </row>
        <row r="197">
          <cell r="B197">
            <v>50143</v>
          </cell>
          <cell r="C197" t="str">
            <v>PENJUALAN KREDIT AQUA BOTOL A380ML</v>
          </cell>
          <cell r="D197" t="str">
            <v>Rp</v>
          </cell>
          <cell r="E197">
            <v>0</v>
          </cell>
          <cell r="F197" t="str">
            <v>Rp</v>
          </cell>
          <cell r="G197">
            <v>0</v>
          </cell>
          <cell r="H197" t="str">
            <v>Rp</v>
          </cell>
          <cell r="I197">
            <v>0</v>
          </cell>
          <cell r="J197" t="str">
            <v>Rp</v>
          </cell>
          <cell r="K197">
            <v>0</v>
          </cell>
        </row>
        <row r="198">
          <cell r="B198">
            <v>50144</v>
          </cell>
          <cell r="C198" t="str">
            <v>PENJUALAN KREDIT AQUA A600ML</v>
          </cell>
          <cell r="D198" t="str">
            <v>Rp</v>
          </cell>
          <cell r="E198">
            <v>0</v>
          </cell>
          <cell r="F198" t="str">
            <v>Rp</v>
          </cell>
          <cell r="G198">
            <v>0</v>
          </cell>
          <cell r="H198" t="str">
            <v>Rp</v>
          </cell>
          <cell r="I198">
            <v>0</v>
          </cell>
          <cell r="J198" t="str">
            <v>Rp</v>
          </cell>
          <cell r="K198">
            <v>0</v>
          </cell>
        </row>
        <row r="199">
          <cell r="B199">
            <v>50145</v>
          </cell>
          <cell r="C199" t="str">
            <v>PENJUALAN KREDIT AQUA A1500ML</v>
          </cell>
          <cell r="D199" t="str">
            <v>Rp</v>
          </cell>
          <cell r="E199">
            <v>0</v>
          </cell>
          <cell r="F199" t="str">
            <v>Rp</v>
          </cell>
          <cell r="G199">
            <v>0</v>
          </cell>
          <cell r="H199" t="str">
            <v>Rp</v>
          </cell>
          <cell r="I199">
            <v>0</v>
          </cell>
          <cell r="J199" t="str">
            <v>Rp</v>
          </cell>
          <cell r="K199">
            <v>0</v>
          </cell>
        </row>
        <row r="200">
          <cell r="B200">
            <v>50146</v>
          </cell>
          <cell r="C200" t="str">
            <v>PENJUALAN KREDIT AQUA GALON</v>
          </cell>
          <cell r="D200" t="str">
            <v>Rp</v>
          </cell>
          <cell r="E200">
            <v>0</v>
          </cell>
          <cell r="F200" t="str">
            <v>Rp</v>
          </cell>
          <cell r="G200">
            <v>73659900</v>
          </cell>
          <cell r="H200" t="str">
            <v>Rp</v>
          </cell>
          <cell r="I200">
            <v>0</v>
          </cell>
          <cell r="J200" t="str">
            <v>Rp</v>
          </cell>
          <cell r="K200">
            <v>73659900</v>
          </cell>
        </row>
        <row r="201">
          <cell r="B201">
            <v>50147</v>
          </cell>
          <cell r="C201" t="str">
            <v>PENJUALAN KREDIT AQUA GALON KOSONG</v>
          </cell>
          <cell r="D201" t="str">
            <v>Rp</v>
          </cell>
          <cell r="E201">
            <v>0</v>
          </cell>
          <cell r="F201" t="str">
            <v>Rp</v>
          </cell>
          <cell r="G201">
            <v>95670000</v>
          </cell>
          <cell r="H201" t="str">
            <v>Rp</v>
          </cell>
          <cell r="I201">
            <v>0</v>
          </cell>
          <cell r="J201" t="str">
            <v>Rp</v>
          </cell>
          <cell r="K201">
            <v>95670000</v>
          </cell>
        </row>
        <row r="202">
          <cell r="B202">
            <v>50148</v>
          </cell>
          <cell r="C202" t="str">
            <v>PENJUALAN KREDIT VIT V240ML</v>
          </cell>
          <cell r="D202" t="str">
            <v>Rp</v>
          </cell>
          <cell r="E202">
            <v>0</v>
          </cell>
          <cell r="F202" t="str">
            <v>Rp</v>
          </cell>
          <cell r="G202">
            <v>0</v>
          </cell>
          <cell r="H202" t="str">
            <v>Rp</v>
          </cell>
          <cell r="I202">
            <v>0</v>
          </cell>
          <cell r="J202" t="str">
            <v>Rp</v>
          </cell>
          <cell r="K202">
            <v>0</v>
          </cell>
        </row>
        <row r="203">
          <cell r="B203">
            <v>50149</v>
          </cell>
          <cell r="C203" t="str">
            <v>PENJUALAN KREDIT VIT V600ML</v>
          </cell>
          <cell r="D203" t="str">
            <v>Rp</v>
          </cell>
          <cell r="E203">
            <v>0</v>
          </cell>
          <cell r="F203" t="str">
            <v>Rp</v>
          </cell>
          <cell r="G203">
            <v>0</v>
          </cell>
          <cell r="H203" t="str">
            <v>Rp</v>
          </cell>
          <cell r="I203">
            <v>0</v>
          </cell>
          <cell r="J203" t="str">
            <v>Rp</v>
          </cell>
          <cell r="K203">
            <v>0</v>
          </cell>
        </row>
        <row r="204">
          <cell r="B204">
            <v>50150</v>
          </cell>
          <cell r="C204" t="str">
            <v>PENJUALAN KREDIT VIT V1500ML</v>
          </cell>
          <cell r="D204" t="str">
            <v>Rp</v>
          </cell>
          <cell r="E204">
            <v>0</v>
          </cell>
          <cell r="F204" t="str">
            <v>Rp</v>
          </cell>
          <cell r="G204">
            <v>0</v>
          </cell>
          <cell r="H204" t="str">
            <v>Rp</v>
          </cell>
          <cell r="I204">
            <v>0</v>
          </cell>
          <cell r="J204" t="str">
            <v>Rp</v>
          </cell>
          <cell r="K204">
            <v>0</v>
          </cell>
        </row>
        <row r="205">
          <cell r="B205">
            <v>50151</v>
          </cell>
          <cell r="C205" t="str">
            <v>PENJUALAN KREDIT VIT GALON</v>
          </cell>
          <cell r="D205" t="str">
            <v>Rp</v>
          </cell>
          <cell r="E205">
            <v>0</v>
          </cell>
          <cell r="F205" t="str">
            <v>Rp</v>
          </cell>
          <cell r="G205">
            <v>118800</v>
          </cell>
          <cell r="H205" t="str">
            <v>Rp</v>
          </cell>
          <cell r="I205">
            <v>0</v>
          </cell>
          <cell r="J205" t="str">
            <v>Rp</v>
          </cell>
          <cell r="K205">
            <v>118800</v>
          </cell>
        </row>
        <row r="206">
          <cell r="B206">
            <v>50152</v>
          </cell>
          <cell r="C206" t="str">
            <v>PENJUALAN KREDIT VIT GALON KOSONG</v>
          </cell>
          <cell r="D206" t="str">
            <v>Rp</v>
          </cell>
          <cell r="E206">
            <v>0</v>
          </cell>
          <cell r="F206" t="str">
            <v>Rp</v>
          </cell>
          <cell r="G206">
            <v>0</v>
          </cell>
          <cell r="H206" t="str">
            <v>Rp</v>
          </cell>
          <cell r="I206">
            <v>0</v>
          </cell>
          <cell r="J206" t="str">
            <v>Rp</v>
          </cell>
          <cell r="K206">
            <v>0</v>
          </cell>
        </row>
        <row r="207">
          <cell r="B207">
            <v>50153</v>
          </cell>
          <cell r="C207" t="str">
            <v>PENJUALAN KREDIT  MIZONE ORANGE LIM ( MZOL )</v>
          </cell>
          <cell r="D207" t="str">
            <v>Rp</v>
          </cell>
          <cell r="E207">
            <v>0</v>
          </cell>
          <cell r="F207" t="str">
            <v>Rp</v>
          </cell>
          <cell r="G207">
            <v>0</v>
          </cell>
          <cell r="H207" t="str">
            <v>Rp</v>
          </cell>
          <cell r="I207">
            <v>0</v>
          </cell>
          <cell r="J207" t="str">
            <v>Rp</v>
          </cell>
          <cell r="K207">
            <v>0</v>
          </cell>
        </row>
        <row r="208">
          <cell r="B208">
            <v>50154</v>
          </cell>
          <cell r="C208" t="str">
            <v>PENJUALAN KREDIT  MIZONE  PASSION FRUIT ( MZPF)</v>
          </cell>
          <cell r="D208" t="str">
            <v>Rp</v>
          </cell>
          <cell r="E208">
            <v>0</v>
          </cell>
          <cell r="F208" t="str">
            <v>Rp</v>
          </cell>
          <cell r="G208">
            <v>0</v>
          </cell>
          <cell r="H208" t="str">
            <v>Rp</v>
          </cell>
          <cell r="I208">
            <v>0</v>
          </cell>
          <cell r="J208" t="str">
            <v>Rp</v>
          </cell>
          <cell r="K208">
            <v>0</v>
          </cell>
        </row>
        <row r="209">
          <cell r="B209">
            <v>50155</v>
          </cell>
          <cell r="C209" t="str">
            <v>PENJUALAN KREDIT  MIZONE LEMON LECHEE ( MZLL)</v>
          </cell>
          <cell r="D209" t="str">
            <v>Rp</v>
          </cell>
          <cell r="E209">
            <v>0</v>
          </cell>
          <cell r="F209" t="str">
            <v>Rp</v>
          </cell>
          <cell r="G209">
            <v>0</v>
          </cell>
          <cell r="H209" t="str">
            <v>Rp</v>
          </cell>
          <cell r="I209">
            <v>0</v>
          </cell>
          <cell r="J209" t="str">
            <v>Rp</v>
          </cell>
          <cell r="K209">
            <v>0</v>
          </cell>
        </row>
        <row r="210">
          <cell r="B210">
            <v>50181</v>
          </cell>
          <cell r="C210" t="str">
            <v>PENJUALAN KREDIT  MIZONE GUAVA (MAG)</v>
          </cell>
          <cell r="D210" t="str">
            <v>Rp</v>
          </cell>
          <cell r="E210">
            <v>0</v>
          </cell>
          <cell r="F210" t="str">
            <v>Rp</v>
          </cell>
          <cell r="G210">
            <v>0</v>
          </cell>
          <cell r="H210" t="str">
            <v>Rp</v>
          </cell>
          <cell r="I210">
            <v>0</v>
          </cell>
          <cell r="J210" t="str">
            <v>Rp</v>
          </cell>
          <cell r="K210">
            <v>0</v>
          </cell>
        </row>
        <row r="211">
          <cell r="B211">
            <v>50156</v>
          </cell>
          <cell r="C211" t="str">
            <v>PENJUALAN KREDIT  MIZONE MULTI PACK</v>
          </cell>
          <cell r="D211" t="str">
            <v>Rp</v>
          </cell>
          <cell r="E211">
            <v>0</v>
          </cell>
          <cell r="F211" t="str">
            <v>Rp</v>
          </cell>
          <cell r="G211">
            <v>0</v>
          </cell>
          <cell r="H211" t="str">
            <v>Rp</v>
          </cell>
          <cell r="I211">
            <v>0</v>
          </cell>
          <cell r="J211" t="str">
            <v>Rp</v>
          </cell>
          <cell r="K211">
            <v>0</v>
          </cell>
        </row>
        <row r="212">
          <cell r="B212">
            <v>50157</v>
          </cell>
          <cell r="C212" t="str">
            <v>PENJUALAN KREDIT  MILKUAT ORANGE I (90 X 40 PC )</v>
          </cell>
          <cell r="D212" t="str">
            <v>Rp</v>
          </cell>
          <cell r="E212">
            <v>0</v>
          </cell>
          <cell r="F212" t="str">
            <v>Rp</v>
          </cell>
          <cell r="G212">
            <v>0</v>
          </cell>
          <cell r="H212" t="str">
            <v>Rp</v>
          </cell>
          <cell r="I212">
            <v>0</v>
          </cell>
          <cell r="J212" t="str">
            <v>Rp</v>
          </cell>
          <cell r="K212">
            <v>0</v>
          </cell>
        </row>
        <row r="213">
          <cell r="B213">
            <v>50158</v>
          </cell>
          <cell r="C213" t="str">
            <v>PENJUALAN KREDIT  MILKUAT ORANGE II ( ISI 60 pcs )</v>
          </cell>
          <cell r="D213" t="str">
            <v>Rp</v>
          </cell>
          <cell r="E213">
            <v>0</v>
          </cell>
          <cell r="F213" t="str">
            <v>Rp</v>
          </cell>
          <cell r="G213">
            <v>0</v>
          </cell>
          <cell r="H213" t="str">
            <v>Rp</v>
          </cell>
          <cell r="I213">
            <v>0</v>
          </cell>
          <cell r="J213" t="str">
            <v>Rp</v>
          </cell>
          <cell r="K213">
            <v>0</v>
          </cell>
        </row>
        <row r="214">
          <cell r="B214">
            <v>50159</v>
          </cell>
          <cell r="C214" t="str">
            <v>PENJUALAN KREDIT  MILKUAT ORANGE II ( 80 X 60 ml )</v>
          </cell>
          <cell r="D214" t="str">
            <v>Rp</v>
          </cell>
          <cell r="E214">
            <v>0</v>
          </cell>
          <cell r="F214" t="str">
            <v>Rp</v>
          </cell>
          <cell r="G214">
            <v>0</v>
          </cell>
          <cell r="H214" t="str">
            <v>Rp</v>
          </cell>
          <cell r="I214">
            <v>0</v>
          </cell>
          <cell r="J214" t="str">
            <v>Rp</v>
          </cell>
          <cell r="K214">
            <v>0</v>
          </cell>
        </row>
        <row r="215">
          <cell r="B215">
            <v>50160</v>
          </cell>
          <cell r="C215" t="str">
            <v>PENJUALAN KREDIT  MILKUAT FRUTY 135 ML</v>
          </cell>
          <cell r="D215" t="str">
            <v>Rp</v>
          </cell>
          <cell r="E215">
            <v>0</v>
          </cell>
          <cell r="F215" t="str">
            <v>Rp</v>
          </cell>
          <cell r="G215">
            <v>0</v>
          </cell>
          <cell r="H215" t="str">
            <v>Rp</v>
          </cell>
          <cell r="I215">
            <v>0</v>
          </cell>
          <cell r="J215" t="str">
            <v>Rp</v>
          </cell>
          <cell r="K215">
            <v>0</v>
          </cell>
        </row>
        <row r="216">
          <cell r="B216">
            <v>50161</v>
          </cell>
          <cell r="C216" t="str">
            <v>PENJUALAN KREDIT  MILKUAT FRUTY 90ML X 40PC</v>
          </cell>
          <cell r="D216" t="str">
            <v>Rp</v>
          </cell>
          <cell r="E216">
            <v>0</v>
          </cell>
          <cell r="F216" t="str">
            <v>Rp</v>
          </cell>
          <cell r="G216">
            <v>0</v>
          </cell>
          <cell r="H216" t="str">
            <v>Rp</v>
          </cell>
          <cell r="I216">
            <v>0</v>
          </cell>
          <cell r="J216" t="str">
            <v>Rp</v>
          </cell>
          <cell r="K216">
            <v>0</v>
          </cell>
        </row>
        <row r="217">
          <cell r="B217">
            <v>50162</v>
          </cell>
          <cell r="C217" t="str">
            <v>PENJUALAN KREDIT  MILKUAT FRUTY 80ML X 60PC</v>
          </cell>
          <cell r="D217" t="str">
            <v>Rp</v>
          </cell>
          <cell r="E217">
            <v>0</v>
          </cell>
          <cell r="F217" t="str">
            <v>Rp</v>
          </cell>
          <cell r="G217">
            <v>0</v>
          </cell>
          <cell r="H217" t="str">
            <v>Rp</v>
          </cell>
          <cell r="I217">
            <v>0</v>
          </cell>
          <cell r="J217" t="str">
            <v>Rp</v>
          </cell>
          <cell r="K217">
            <v>0</v>
          </cell>
        </row>
        <row r="218">
          <cell r="B218">
            <v>50163</v>
          </cell>
          <cell r="C218" t="str">
            <v>PENJUALAN KREDIT  MILKUAT FRUTY 70ML X 60PC</v>
          </cell>
          <cell r="D218" t="str">
            <v>Rp</v>
          </cell>
          <cell r="E218">
            <v>0</v>
          </cell>
          <cell r="F218" t="str">
            <v>Rp</v>
          </cell>
          <cell r="G218">
            <v>0</v>
          </cell>
          <cell r="H218" t="str">
            <v>Rp</v>
          </cell>
          <cell r="I218">
            <v>0</v>
          </cell>
          <cell r="J218" t="str">
            <v>Rp</v>
          </cell>
          <cell r="K218">
            <v>0</v>
          </cell>
        </row>
        <row r="219">
          <cell r="B219">
            <v>50164</v>
          </cell>
          <cell r="C219" t="str">
            <v>PENJUALAN KREDIT  MILKUAT STRA*BERRY 135 ml</v>
          </cell>
          <cell r="D219" t="str">
            <v>Rp</v>
          </cell>
          <cell r="E219">
            <v>0</v>
          </cell>
          <cell r="F219" t="str">
            <v>Rp</v>
          </cell>
          <cell r="G219">
            <v>0</v>
          </cell>
          <cell r="H219" t="str">
            <v>Rp</v>
          </cell>
          <cell r="I219">
            <v>0</v>
          </cell>
          <cell r="J219" t="str">
            <v>Rp</v>
          </cell>
          <cell r="K219">
            <v>0</v>
          </cell>
        </row>
        <row r="220">
          <cell r="B220">
            <v>50165</v>
          </cell>
          <cell r="C220" t="str">
            <v>PENJUALAN KREDIT  MILKUAT STRA*BERRY 90ML X 40PC</v>
          </cell>
          <cell r="D220" t="str">
            <v>Rp</v>
          </cell>
          <cell r="E220">
            <v>0</v>
          </cell>
          <cell r="F220" t="str">
            <v>Rp</v>
          </cell>
          <cell r="G220">
            <v>0</v>
          </cell>
          <cell r="H220" t="str">
            <v>Rp</v>
          </cell>
          <cell r="I220">
            <v>0</v>
          </cell>
          <cell r="J220" t="str">
            <v>Rp</v>
          </cell>
          <cell r="K220">
            <v>0</v>
          </cell>
        </row>
        <row r="221">
          <cell r="B221">
            <v>50166</v>
          </cell>
          <cell r="C221" t="str">
            <v>PENJUALAN KREDIT  MILKUAT STRA*BERRY 80ML X 60PC</v>
          </cell>
          <cell r="D221" t="str">
            <v>Rp</v>
          </cell>
          <cell r="E221">
            <v>0</v>
          </cell>
          <cell r="F221" t="str">
            <v>Rp</v>
          </cell>
          <cell r="G221">
            <v>0</v>
          </cell>
          <cell r="H221" t="str">
            <v>Rp</v>
          </cell>
          <cell r="I221">
            <v>0</v>
          </cell>
          <cell r="J221" t="str">
            <v>Rp</v>
          </cell>
          <cell r="K221">
            <v>0</v>
          </cell>
        </row>
        <row r="222">
          <cell r="B222">
            <v>50167</v>
          </cell>
          <cell r="C222" t="str">
            <v>PENJUALAN KREDIT  MILKUAT STRA*BERRY 70ML X 60PC</v>
          </cell>
          <cell r="D222" t="str">
            <v>Rp</v>
          </cell>
          <cell r="E222">
            <v>0</v>
          </cell>
          <cell r="F222" t="str">
            <v>Rp</v>
          </cell>
          <cell r="G222">
            <v>0</v>
          </cell>
          <cell r="H222" t="str">
            <v>Rp</v>
          </cell>
          <cell r="I222">
            <v>0</v>
          </cell>
          <cell r="J222" t="str">
            <v>Rp</v>
          </cell>
          <cell r="K222">
            <v>0</v>
          </cell>
        </row>
        <row r="223">
          <cell r="B223">
            <v>50168</v>
          </cell>
          <cell r="C223" t="str">
            <v>PENJUALAN KREDIT  MILKUAT MANGO I 90 ML (ISI 40 pcs)</v>
          </cell>
          <cell r="D223" t="str">
            <v>Rp</v>
          </cell>
          <cell r="E223">
            <v>0</v>
          </cell>
          <cell r="F223" t="str">
            <v>Rp</v>
          </cell>
          <cell r="G223">
            <v>0</v>
          </cell>
          <cell r="H223" t="str">
            <v>Rp</v>
          </cell>
          <cell r="I223">
            <v>0</v>
          </cell>
          <cell r="J223" t="str">
            <v>Rp</v>
          </cell>
          <cell r="K223">
            <v>0</v>
          </cell>
        </row>
        <row r="224">
          <cell r="B224">
            <v>50169</v>
          </cell>
          <cell r="C224" t="str">
            <v>PENJUALAN KREDIT  MILKUAT MANGO II (70ML X 60 pcs)</v>
          </cell>
          <cell r="D224" t="str">
            <v>Rp</v>
          </cell>
          <cell r="E224">
            <v>0</v>
          </cell>
          <cell r="F224" t="str">
            <v>Rp</v>
          </cell>
          <cell r="G224">
            <v>0</v>
          </cell>
          <cell r="H224" t="str">
            <v>Rp</v>
          </cell>
          <cell r="I224">
            <v>0</v>
          </cell>
          <cell r="J224" t="str">
            <v>Rp</v>
          </cell>
          <cell r="K224">
            <v>0</v>
          </cell>
        </row>
        <row r="225">
          <cell r="B225">
            <v>50170</v>
          </cell>
          <cell r="C225" t="str">
            <v>PENJUALAN KREDIT  MILKUAT MANGO III (80ML X 60 pcs)</v>
          </cell>
          <cell r="D225" t="str">
            <v>Rp</v>
          </cell>
          <cell r="E225">
            <v>0</v>
          </cell>
          <cell r="F225" t="str">
            <v>Rp</v>
          </cell>
          <cell r="G225">
            <v>0</v>
          </cell>
          <cell r="H225" t="str">
            <v>Rp</v>
          </cell>
          <cell r="I225">
            <v>0</v>
          </cell>
          <cell r="J225" t="str">
            <v>Rp</v>
          </cell>
          <cell r="K225">
            <v>0</v>
          </cell>
        </row>
        <row r="226">
          <cell r="B226">
            <v>50171</v>
          </cell>
          <cell r="C226" t="str">
            <v>PENJUALAN KREDIT  MILKUAT CHOCOLATE (70 X 54 ml)</v>
          </cell>
          <cell r="D226" t="str">
            <v>Rp</v>
          </cell>
          <cell r="E226">
            <v>0</v>
          </cell>
          <cell r="F226" t="str">
            <v>Rp</v>
          </cell>
          <cell r="G226">
            <v>0</v>
          </cell>
          <cell r="H226" t="str">
            <v>Rp</v>
          </cell>
          <cell r="I226">
            <v>0</v>
          </cell>
          <cell r="J226" t="str">
            <v>Rp</v>
          </cell>
          <cell r="K226">
            <v>0</v>
          </cell>
        </row>
        <row r="227">
          <cell r="B227">
            <v>50172</v>
          </cell>
          <cell r="C227" t="str">
            <v>PENJUALAN KREDIT  MILKUAT CHOCOLATE 90 ml</v>
          </cell>
          <cell r="D227" t="str">
            <v>Rp</v>
          </cell>
          <cell r="E227">
            <v>0</v>
          </cell>
          <cell r="F227" t="str">
            <v>Rp</v>
          </cell>
          <cell r="G227">
            <v>0</v>
          </cell>
          <cell r="H227" t="str">
            <v>Rp</v>
          </cell>
          <cell r="I227">
            <v>0</v>
          </cell>
          <cell r="J227" t="str">
            <v>Rp</v>
          </cell>
          <cell r="K227">
            <v>0</v>
          </cell>
        </row>
        <row r="228">
          <cell r="B228">
            <v>50173</v>
          </cell>
          <cell r="C228" t="str">
            <v>PENJUALAN KREDIT  MILKUAT CHOCOLATE BANTAL (135 ml)</v>
          </cell>
          <cell r="D228" t="str">
            <v>Rp</v>
          </cell>
          <cell r="E228">
            <v>0</v>
          </cell>
          <cell r="F228" t="str">
            <v>Rp</v>
          </cell>
          <cell r="G228">
            <v>0</v>
          </cell>
          <cell r="H228" t="str">
            <v>Rp</v>
          </cell>
          <cell r="I228">
            <v>0</v>
          </cell>
          <cell r="J228" t="str">
            <v>Rp</v>
          </cell>
          <cell r="K228">
            <v>0</v>
          </cell>
        </row>
        <row r="229">
          <cell r="B229">
            <v>50174</v>
          </cell>
          <cell r="C229" t="str">
            <v>PENJUALAN KREDIT  MILKUAT CHOCOLATE BANTAL (135 ml) NEW</v>
          </cell>
          <cell r="D229" t="str">
            <v>Rp</v>
          </cell>
          <cell r="E229">
            <v>0</v>
          </cell>
          <cell r="F229" t="str">
            <v>Rp</v>
          </cell>
          <cell r="G229">
            <v>0</v>
          </cell>
          <cell r="H229" t="str">
            <v>Rp</v>
          </cell>
          <cell r="I229">
            <v>0</v>
          </cell>
          <cell r="J229" t="str">
            <v>Rp</v>
          </cell>
          <cell r="K229">
            <v>0</v>
          </cell>
        </row>
        <row r="230">
          <cell r="B230">
            <v>50175</v>
          </cell>
          <cell r="C230" t="str">
            <v>PENJUALAN KREDIT  MILKUAT PREBIOTIK STA*-100MLX40PC</v>
          </cell>
          <cell r="D230" t="str">
            <v>Rp</v>
          </cell>
          <cell r="E230">
            <v>0</v>
          </cell>
          <cell r="F230" t="str">
            <v>Rp</v>
          </cell>
          <cell r="G230">
            <v>0</v>
          </cell>
          <cell r="H230" t="str">
            <v>Rp</v>
          </cell>
          <cell r="I230">
            <v>0</v>
          </cell>
          <cell r="J230" t="str">
            <v>Rp</v>
          </cell>
          <cell r="K230">
            <v>0</v>
          </cell>
        </row>
        <row r="231">
          <cell r="B231">
            <v>50176</v>
          </cell>
          <cell r="C231" t="str">
            <v>PENJUALAN KREDIT  MILKUAT PREBIOTIK GRAPE-100MLX40PC</v>
          </cell>
          <cell r="D231" t="str">
            <v>Rp</v>
          </cell>
          <cell r="E231">
            <v>0</v>
          </cell>
          <cell r="F231" t="str">
            <v>Rp</v>
          </cell>
          <cell r="G231">
            <v>0</v>
          </cell>
          <cell r="H231" t="str">
            <v>Rp</v>
          </cell>
          <cell r="I231">
            <v>0</v>
          </cell>
          <cell r="J231" t="str">
            <v>Rp</v>
          </cell>
          <cell r="K231">
            <v>0</v>
          </cell>
        </row>
        <row r="232">
          <cell r="B232">
            <v>50177</v>
          </cell>
          <cell r="C232" t="str">
            <v>PENJUALAN KREDIT  MILKUAT PREBIOTIK ORANGE-100MLX40PC</v>
          </cell>
          <cell r="D232" t="str">
            <v>Rp</v>
          </cell>
          <cell r="E232">
            <v>0</v>
          </cell>
          <cell r="F232" t="str">
            <v>Rp</v>
          </cell>
          <cell r="G232">
            <v>0</v>
          </cell>
          <cell r="H232" t="str">
            <v>Rp</v>
          </cell>
          <cell r="I232">
            <v>0</v>
          </cell>
          <cell r="J232" t="str">
            <v>Rp</v>
          </cell>
          <cell r="K232">
            <v>0</v>
          </cell>
        </row>
        <row r="233">
          <cell r="B233">
            <v>50178</v>
          </cell>
          <cell r="C233" t="str">
            <v>PENJUALAN KREDIT BAHAN PEMBANTU</v>
          </cell>
          <cell r="D233" t="str">
            <v>Rp</v>
          </cell>
          <cell r="E233">
            <v>0</v>
          </cell>
          <cell r="F233" t="str">
            <v>Rp</v>
          </cell>
          <cell r="G233">
            <v>0</v>
          </cell>
          <cell r="H233" t="str">
            <v>Rp</v>
          </cell>
          <cell r="I233">
            <v>0</v>
          </cell>
          <cell r="J233" t="str">
            <v>Rp</v>
          </cell>
          <cell r="K233">
            <v>0</v>
          </cell>
        </row>
        <row r="234">
          <cell r="B234">
            <v>50179</v>
          </cell>
          <cell r="C234" t="str">
            <v>PENJUALAN KREDIT AFALAN / BS</v>
          </cell>
          <cell r="D234" t="str">
            <v>Rp</v>
          </cell>
          <cell r="E234">
            <v>0</v>
          </cell>
          <cell r="F234" t="str">
            <v>Rp</v>
          </cell>
          <cell r="G234">
            <v>0</v>
          </cell>
          <cell r="H234" t="str">
            <v>Rp</v>
          </cell>
          <cell r="I234">
            <v>0</v>
          </cell>
          <cell r="J234" t="str">
            <v>Rp</v>
          </cell>
          <cell r="K234">
            <v>0</v>
          </cell>
        </row>
        <row r="235">
          <cell r="B235">
            <v>50180</v>
          </cell>
          <cell r="C235" t="str">
            <v>PENJUALAN KREDIT PROPERTY</v>
          </cell>
          <cell r="D235" t="str">
            <v>Rp</v>
          </cell>
          <cell r="E235">
            <v>0</v>
          </cell>
          <cell r="F235" t="str">
            <v>Rp</v>
          </cell>
          <cell r="G235">
            <v>0</v>
          </cell>
          <cell r="H235" t="str">
            <v>Rp</v>
          </cell>
          <cell r="I235">
            <v>0</v>
          </cell>
          <cell r="J235" t="str">
            <v>Rp</v>
          </cell>
          <cell r="K235">
            <v>0</v>
          </cell>
        </row>
        <row r="236">
          <cell r="B236">
            <v>51101</v>
          </cell>
          <cell r="C236" t="str">
            <v>DISCOUNTPENJUALAN TUNAI AQUA A240ML</v>
          </cell>
          <cell r="D236" t="str">
            <v>Rp</v>
          </cell>
          <cell r="E236">
            <v>0</v>
          </cell>
          <cell r="F236" t="str">
            <v>Rp</v>
          </cell>
          <cell r="G236">
            <v>0</v>
          </cell>
          <cell r="H236" t="str">
            <v>Rp</v>
          </cell>
          <cell r="I236">
            <v>0</v>
          </cell>
          <cell r="J236" t="str">
            <v>Rp</v>
          </cell>
          <cell r="K236">
            <v>0</v>
          </cell>
        </row>
        <row r="237">
          <cell r="B237">
            <v>51102</v>
          </cell>
          <cell r="C237" t="str">
            <v>DISCOUNTPENJUALAN TUNAI AQUA A330ML</v>
          </cell>
          <cell r="D237" t="str">
            <v>Rp</v>
          </cell>
          <cell r="E237">
            <v>0</v>
          </cell>
          <cell r="F237" t="str">
            <v>Rp</v>
          </cell>
          <cell r="G237">
            <v>0</v>
          </cell>
          <cell r="H237" t="str">
            <v>Rp</v>
          </cell>
          <cell r="I237">
            <v>0</v>
          </cell>
          <cell r="J237" t="str">
            <v>Rp</v>
          </cell>
          <cell r="K237">
            <v>0</v>
          </cell>
        </row>
        <row r="238">
          <cell r="B238">
            <v>51103</v>
          </cell>
          <cell r="C238" t="str">
            <v>DISCOUNTPENJUALAN TUNAI AQUA A375ML</v>
          </cell>
          <cell r="D238" t="str">
            <v>Rp</v>
          </cell>
          <cell r="E238">
            <v>0</v>
          </cell>
          <cell r="F238" t="str">
            <v>Rp</v>
          </cell>
          <cell r="G238">
            <v>0</v>
          </cell>
          <cell r="H238" t="str">
            <v>Rp</v>
          </cell>
          <cell r="I238">
            <v>0</v>
          </cell>
          <cell r="J238" t="str">
            <v>Rp</v>
          </cell>
          <cell r="K238">
            <v>0</v>
          </cell>
        </row>
        <row r="239">
          <cell r="B239">
            <v>51104</v>
          </cell>
          <cell r="C239" t="str">
            <v>DISCOUNTPENJUALAN TUNAI AQUA A380ML (ISI)</v>
          </cell>
          <cell r="D239" t="str">
            <v>Rp</v>
          </cell>
          <cell r="E239">
            <v>0</v>
          </cell>
          <cell r="F239" t="str">
            <v>Rp</v>
          </cell>
          <cell r="G239">
            <v>0</v>
          </cell>
          <cell r="H239" t="str">
            <v>Rp</v>
          </cell>
          <cell r="I239">
            <v>0</v>
          </cell>
          <cell r="J239" t="str">
            <v>Rp</v>
          </cell>
          <cell r="K239">
            <v>0</v>
          </cell>
        </row>
        <row r="240">
          <cell r="B240">
            <v>51105</v>
          </cell>
          <cell r="C240" t="str">
            <v>DISCOUNTPENJUALAN TUNAI AQUA KRAT A380ML</v>
          </cell>
          <cell r="D240" t="str">
            <v>Rp</v>
          </cell>
          <cell r="E240">
            <v>0</v>
          </cell>
          <cell r="F240" t="str">
            <v>Rp</v>
          </cell>
          <cell r="G240">
            <v>0</v>
          </cell>
          <cell r="H240" t="str">
            <v>Rp</v>
          </cell>
          <cell r="I240">
            <v>0</v>
          </cell>
          <cell r="J240" t="str">
            <v>Rp</v>
          </cell>
          <cell r="K240">
            <v>0</v>
          </cell>
        </row>
        <row r="241">
          <cell r="B241">
            <v>51106</v>
          </cell>
          <cell r="C241" t="str">
            <v>DISCOUNTPENJUALAN TUNAI AQUA BOTOL A380ML</v>
          </cell>
          <cell r="D241" t="str">
            <v>Rp</v>
          </cell>
          <cell r="E241">
            <v>0</v>
          </cell>
          <cell r="F241" t="str">
            <v>Rp</v>
          </cell>
          <cell r="G241">
            <v>0</v>
          </cell>
          <cell r="H241" t="str">
            <v>Rp</v>
          </cell>
          <cell r="I241">
            <v>0</v>
          </cell>
          <cell r="J241" t="str">
            <v>Rp</v>
          </cell>
          <cell r="K241">
            <v>0</v>
          </cell>
        </row>
        <row r="242">
          <cell r="B242">
            <v>51107</v>
          </cell>
          <cell r="C242" t="str">
            <v>DISCOUNTPENJUALAN TUNAI AQUA A600ML</v>
          </cell>
          <cell r="D242" t="str">
            <v>Rp</v>
          </cell>
          <cell r="E242">
            <v>0</v>
          </cell>
          <cell r="F242" t="str">
            <v>Rp</v>
          </cell>
          <cell r="G242">
            <v>0</v>
          </cell>
          <cell r="H242" t="str">
            <v>Rp</v>
          </cell>
          <cell r="I242">
            <v>0</v>
          </cell>
          <cell r="J242" t="str">
            <v>Rp</v>
          </cell>
          <cell r="K242">
            <v>0</v>
          </cell>
        </row>
        <row r="243">
          <cell r="B243">
            <v>51108</v>
          </cell>
          <cell r="C243" t="str">
            <v>DISCOUNTPENJUALAN TUNAI AQUA A1500ML</v>
          </cell>
          <cell r="D243" t="str">
            <v>Rp</v>
          </cell>
          <cell r="E243">
            <v>0</v>
          </cell>
          <cell r="F243" t="str">
            <v>Rp</v>
          </cell>
          <cell r="G243">
            <v>0</v>
          </cell>
          <cell r="H243" t="str">
            <v>Rp</v>
          </cell>
          <cell r="I243">
            <v>0</v>
          </cell>
          <cell r="J243" t="str">
            <v>Rp</v>
          </cell>
          <cell r="K243">
            <v>0</v>
          </cell>
        </row>
        <row r="244">
          <cell r="B244">
            <v>51109</v>
          </cell>
          <cell r="C244" t="str">
            <v>DISCOUNTPENJUALAN TUNAI AQUA GALON</v>
          </cell>
          <cell r="D244" t="str">
            <v>Rp</v>
          </cell>
          <cell r="E244">
            <v>0</v>
          </cell>
          <cell r="F244" t="str">
            <v>Rp</v>
          </cell>
          <cell r="G244">
            <v>0</v>
          </cell>
          <cell r="H244" t="str">
            <v>Rp</v>
          </cell>
          <cell r="I244">
            <v>0</v>
          </cell>
          <cell r="J244" t="str">
            <v>Rp</v>
          </cell>
          <cell r="K244">
            <v>0</v>
          </cell>
        </row>
        <row r="245">
          <cell r="B245">
            <v>51110</v>
          </cell>
          <cell r="C245" t="str">
            <v>DISCOUNTPENJUALAN TUNAI AQUA GALON KOSONG</v>
          </cell>
          <cell r="D245" t="str">
            <v>Rp</v>
          </cell>
          <cell r="E245">
            <v>0</v>
          </cell>
          <cell r="F245" t="str">
            <v>Rp</v>
          </cell>
          <cell r="G245">
            <v>0</v>
          </cell>
          <cell r="H245" t="str">
            <v>Rp</v>
          </cell>
          <cell r="I245">
            <v>0</v>
          </cell>
          <cell r="J245" t="str">
            <v>Rp</v>
          </cell>
          <cell r="K245">
            <v>0</v>
          </cell>
        </row>
        <row r="246">
          <cell r="B246">
            <v>51111</v>
          </cell>
          <cell r="C246" t="str">
            <v>DISCOUNTPENJUALAN TUNAI VIT V240ML</v>
          </cell>
          <cell r="D246" t="str">
            <v>Rp</v>
          </cell>
          <cell r="E246">
            <v>0</v>
          </cell>
          <cell r="F246" t="str">
            <v>Rp</v>
          </cell>
          <cell r="G246">
            <v>0</v>
          </cell>
          <cell r="H246" t="str">
            <v>Rp</v>
          </cell>
          <cell r="I246">
            <v>0</v>
          </cell>
          <cell r="J246" t="str">
            <v>Rp</v>
          </cell>
          <cell r="K246">
            <v>0</v>
          </cell>
        </row>
        <row r="247">
          <cell r="B247">
            <v>51112</v>
          </cell>
          <cell r="C247" t="str">
            <v>DISCOUNTPENJUALAN TUNAI VIT V600ML</v>
          </cell>
          <cell r="D247" t="str">
            <v>Rp</v>
          </cell>
          <cell r="E247">
            <v>0</v>
          </cell>
          <cell r="F247" t="str">
            <v>Rp</v>
          </cell>
          <cell r="G247">
            <v>0</v>
          </cell>
          <cell r="H247" t="str">
            <v>Rp</v>
          </cell>
          <cell r="I247">
            <v>0</v>
          </cell>
          <cell r="J247" t="str">
            <v>Rp</v>
          </cell>
          <cell r="K247">
            <v>0</v>
          </cell>
        </row>
        <row r="248">
          <cell r="B248">
            <v>51113</v>
          </cell>
          <cell r="C248" t="str">
            <v>DISCOUNTPENJUALAN TUNAI VIT V1500ML</v>
          </cell>
          <cell r="D248" t="str">
            <v>Rp</v>
          </cell>
          <cell r="E248">
            <v>0</v>
          </cell>
          <cell r="F248" t="str">
            <v>Rp</v>
          </cell>
          <cell r="G248">
            <v>0</v>
          </cell>
          <cell r="H248" t="str">
            <v>Rp</v>
          </cell>
          <cell r="I248">
            <v>0</v>
          </cell>
          <cell r="J248" t="str">
            <v>Rp</v>
          </cell>
          <cell r="K248">
            <v>0</v>
          </cell>
        </row>
        <row r="249">
          <cell r="B249">
            <v>51114</v>
          </cell>
          <cell r="C249" t="str">
            <v>DISCOUNTPENJUALAN TUNAI VIT GALON</v>
          </cell>
          <cell r="D249" t="str">
            <v>Rp</v>
          </cell>
          <cell r="E249">
            <v>0</v>
          </cell>
          <cell r="F249" t="str">
            <v>Rp</v>
          </cell>
          <cell r="G249">
            <v>0</v>
          </cell>
          <cell r="H249" t="str">
            <v>Rp</v>
          </cell>
          <cell r="I249">
            <v>0</v>
          </cell>
          <cell r="J249" t="str">
            <v>Rp</v>
          </cell>
          <cell r="K249">
            <v>0</v>
          </cell>
        </row>
        <row r="250">
          <cell r="B250">
            <v>51115</v>
          </cell>
          <cell r="C250" t="str">
            <v>DISCOUNTPENJUALAN TUNAI VIT GALON KOSONG</v>
          </cell>
          <cell r="D250" t="str">
            <v>Rp</v>
          </cell>
          <cell r="E250">
            <v>0</v>
          </cell>
          <cell r="F250" t="str">
            <v>Rp</v>
          </cell>
          <cell r="G250">
            <v>0</v>
          </cell>
          <cell r="H250" t="str">
            <v>Rp</v>
          </cell>
          <cell r="I250">
            <v>0</v>
          </cell>
          <cell r="J250" t="str">
            <v>Rp</v>
          </cell>
          <cell r="K250">
            <v>0</v>
          </cell>
        </row>
        <row r="251">
          <cell r="B251">
            <v>51116</v>
          </cell>
          <cell r="C251" t="str">
            <v>DISCOUNTPENJUALAN TUNAI MIZONE ORANGE LIM ( MZOL )</v>
          </cell>
          <cell r="D251" t="str">
            <v>Rp</v>
          </cell>
          <cell r="E251">
            <v>0</v>
          </cell>
          <cell r="F251" t="str">
            <v>Rp</v>
          </cell>
          <cell r="G251">
            <v>0</v>
          </cell>
          <cell r="H251" t="str">
            <v>Rp</v>
          </cell>
          <cell r="I251">
            <v>0</v>
          </cell>
          <cell r="J251" t="str">
            <v>Rp</v>
          </cell>
          <cell r="K251">
            <v>0</v>
          </cell>
        </row>
        <row r="252">
          <cell r="B252">
            <v>51117</v>
          </cell>
          <cell r="C252" t="str">
            <v>DISCOUNTPENJUALAN TUNAI MIZONE  PASSION FRUIT ( MZPF)</v>
          </cell>
          <cell r="D252" t="str">
            <v>Rp</v>
          </cell>
          <cell r="E252">
            <v>0</v>
          </cell>
          <cell r="F252" t="str">
            <v>Rp</v>
          </cell>
          <cell r="G252">
            <v>0</v>
          </cell>
          <cell r="H252" t="str">
            <v>Rp</v>
          </cell>
          <cell r="I252">
            <v>0</v>
          </cell>
          <cell r="J252" t="str">
            <v>Rp</v>
          </cell>
          <cell r="K252">
            <v>0</v>
          </cell>
        </row>
        <row r="253">
          <cell r="B253">
            <v>51118</v>
          </cell>
          <cell r="C253" t="str">
            <v>DISCOUNTPENJUALAN TUNAI MIZONE LEMON LECHEE ( MZLL)</v>
          </cell>
          <cell r="D253" t="str">
            <v>Rp</v>
          </cell>
          <cell r="E253">
            <v>0</v>
          </cell>
          <cell r="F253" t="str">
            <v>Rp</v>
          </cell>
          <cell r="G253">
            <v>0</v>
          </cell>
          <cell r="H253" t="str">
            <v>Rp</v>
          </cell>
          <cell r="I253">
            <v>0</v>
          </cell>
          <cell r="J253" t="str">
            <v>Rp</v>
          </cell>
          <cell r="K253">
            <v>0</v>
          </cell>
        </row>
        <row r="254">
          <cell r="B254">
            <v>51119</v>
          </cell>
          <cell r="C254" t="str">
            <v>DISCOUNTPENJUALAN TUNAI MIZONE MULTI PACK</v>
          </cell>
          <cell r="D254" t="str">
            <v>Rp</v>
          </cell>
          <cell r="E254">
            <v>0</v>
          </cell>
          <cell r="F254" t="str">
            <v>Rp</v>
          </cell>
          <cell r="G254">
            <v>0</v>
          </cell>
          <cell r="H254" t="str">
            <v>Rp</v>
          </cell>
          <cell r="I254">
            <v>0</v>
          </cell>
          <cell r="J254" t="str">
            <v>Rp</v>
          </cell>
          <cell r="K254">
            <v>0</v>
          </cell>
        </row>
        <row r="255">
          <cell r="B255">
            <v>51120</v>
          </cell>
          <cell r="C255" t="str">
            <v>DISCOUNTPENJUALAN TUNAI MILKUAT ORANGE I (70 X 60 ml )</v>
          </cell>
          <cell r="D255" t="str">
            <v>Rp</v>
          </cell>
          <cell r="E255">
            <v>0</v>
          </cell>
          <cell r="F255" t="str">
            <v>Rp</v>
          </cell>
          <cell r="G255">
            <v>0</v>
          </cell>
          <cell r="H255" t="str">
            <v>Rp</v>
          </cell>
          <cell r="I255">
            <v>0</v>
          </cell>
          <cell r="J255" t="str">
            <v>Rp</v>
          </cell>
          <cell r="K255">
            <v>0</v>
          </cell>
        </row>
        <row r="256">
          <cell r="B256">
            <v>51121</v>
          </cell>
          <cell r="C256" t="str">
            <v>DISCOUNTPENJUALAN TUNAI MILKUAT ORANGE II ( ISI 60 pcs )</v>
          </cell>
          <cell r="D256" t="str">
            <v>Rp</v>
          </cell>
          <cell r="E256">
            <v>0</v>
          </cell>
          <cell r="F256" t="str">
            <v>Rp</v>
          </cell>
          <cell r="G256">
            <v>0</v>
          </cell>
          <cell r="H256" t="str">
            <v>Rp</v>
          </cell>
          <cell r="I256">
            <v>0</v>
          </cell>
          <cell r="J256" t="str">
            <v>Rp</v>
          </cell>
          <cell r="K256">
            <v>0</v>
          </cell>
        </row>
        <row r="257">
          <cell r="B257">
            <v>51122</v>
          </cell>
          <cell r="C257" t="str">
            <v>DISCOUNTPENJUALAN TUNAI MILKUAT ORANGE II ( 80 X 60 ml )</v>
          </cell>
          <cell r="D257" t="str">
            <v>Rp</v>
          </cell>
          <cell r="E257">
            <v>0</v>
          </cell>
          <cell r="F257" t="str">
            <v>Rp</v>
          </cell>
          <cell r="G257">
            <v>0</v>
          </cell>
          <cell r="H257" t="str">
            <v>Rp</v>
          </cell>
          <cell r="I257">
            <v>0</v>
          </cell>
          <cell r="J257" t="str">
            <v>Rp</v>
          </cell>
          <cell r="K257">
            <v>0</v>
          </cell>
        </row>
        <row r="258">
          <cell r="B258">
            <v>51123</v>
          </cell>
          <cell r="C258" t="str">
            <v>DISCOUNTPENJUALAN TUNAI MILKUAT FRUTY I ( ISI 4O pcs)</v>
          </cell>
          <cell r="D258" t="str">
            <v>Rp</v>
          </cell>
          <cell r="E258">
            <v>0</v>
          </cell>
          <cell r="F258" t="str">
            <v>Rp</v>
          </cell>
          <cell r="G258">
            <v>0</v>
          </cell>
          <cell r="H258" t="str">
            <v>Rp</v>
          </cell>
          <cell r="I258">
            <v>0</v>
          </cell>
          <cell r="J258" t="str">
            <v>Rp</v>
          </cell>
          <cell r="K258">
            <v>0</v>
          </cell>
        </row>
        <row r="259">
          <cell r="B259">
            <v>51124</v>
          </cell>
          <cell r="C259" t="str">
            <v>DISCOUNTPENJUALAN TUNAI MILKUAT FRUTY II( ISI 60 pcs)</v>
          </cell>
          <cell r="D259" t="str">
            <v>Rp</v>
          </cell>
          <cell r="E259">
            <v>0</v>
          </cell>
          <cell r="F259" t="str">
            <v>Rp</v>
          </cell>
          <cell r="G259">
            <v>0</v>
          </cell>
          <cell r="H259" t="str">
            <v>Rp</v>
          </cell>
          <cell r="I259">
            <v>0</v>
          </cell>
          <cell r="J259" t="str">
            <v>Rp</v>
          </cell>
          <cell r="K259">
            <v>0</v>
          </cell>
        </row>
        <row r="260">
          <cell r="B260">
            <v>51125</v>
          </cell>
          <cell r="C260" t="str">
            <v>DISCOUNTPENJUALAN TUNAI MILKUAT FRUTY ( 70 X 60 ml)</v>
          </cell>
          <cell r="D260" t="str">
            <v>Rp</v>
          </cell>
          <cell r="E260">
            <v>0</v>
          </cell>
          <cell r="F260" t="str">
            <v>Rp</v>
          </cell>
          <cell r="G260">
            <v>0</v>
          </cell>
          <cell r="H260" t="str">
            <v>Rp</v>
          </cell>
          <cell r="I260">
            <v>0</v>
          </cell>
          <cell r="J260" t="str">
            <v>Rp</v>
          </cell>
          <cell r="K260">
            <v>0</v>
          </cell>
        </row>
        <row r="261">
          <cell r="B261">
            <v>51126</v>
          </cell>
          <cell r="C261" t="str">
            <v>DISCOUNTPENJUALAN TUNAI MILKUAT STRA*BERRY ( 70 X 60 ml)</v>
          </cell>
          <cell r="D261" t="str">
            <v>Rp</v>
          </cell>
          <cell r="E261">
            <v>0</v>
          </cell>
          <cell r="F261" t="str">
            <v>Rp</v>
          </cell>
          <cell r="G261">
            <v>0</v>
          </cell>
          <cell r="H261" t="str">
            <v>Rp</v>
          </cell>
          <cell r="I261">
            <v>0</v>
          </cell>
          <cell r="J261" t="str">
            <v>Rp</v>
          </cell>
          <cell r="K261">
            <v>0</v>
          </cell>
        </row>
        <row r="262">
          <cell r="B262">
            <v>51127</v>
          </cell>
          <cell r="C262" t="str">
            <v>DISCOUNTPENJUALAN TUNAI MILKUAT STRA*BERRY ( 80 X 60 ml)</v>
          </cell>
          <cell r="D262" t="str">
            <v>Rp</v>
          </cell>
          <cell r="E262">
            <v>0</v>
          </cell>
          <cell r="F262" t="str">
            <v>Rp</v>
          </cell>
          <cell r="G262">
            <v>0</v>
          </cell>
          <cell r="H262" t="str">
            <v>Rp</v>
          </cell>
          <cell r="I262">
            <v>0</v>
          </cell>
          <cell r="J262" t="str">
            <v>Rp</v>
          </cell>
          <cell r="K262">
            <v>0</v>
          </cell>
        </row>
        <row r="263">
          <cell r="B263">
            <v>51128</v>
          </cell>
          <cell r="C263" t="str">
            <v>DISCOUNTPENJUALAN TUNAI MILKUAT MANGO I 90 ML (ISI 40 pcs)</v>
          </cell>
          <cell r="D263" t="str">
            <v>Rp</v>
          </cell>
          <cell r="E263">
            <v>0</v>
          </cell>
          <cell r="F263" t="str">
            <v>Rp</v>
          </cell>
          <cell r="G263">
            <v>0</v>
          </cell>
          <cell r="H263" t="str">
            <v>Rp</v>
          </cell>
          <cell r="I263">
            <v>0</v>
          </cell>
          <cell r="J263" t="str">
            <v>Rp</v>
          </cell>
          <cell r="K263">
            <v>0</v>
          </cell>
        </row>
        <row r="264">
          <cell r="B264">
            <v>51129</v>
          </cell>
          <cell r="C264" t="str">
            <v>DISCOUNTPENJUALAN TUNAI MILKUAT MANGO II (70ML X 60 pcs)</v>
          </cell>
          <cell r="D264" t="str">
            <v>Rp</v>
          </cell>
          <cell r="E264">
            <v>0</v>
          </cell>
          <cell r="F264" t="str">
            <v>Rp</v>
          </cell>
          <cell r="G264">
            <v>0</v>
          </cell>
          <cell r="H264" t="str">
            <v>Rp</v>
          </cell>
          <cell r="I264">
            <v>0</v>
          </cell>
          <cell r="J264" t="str">
            <v>Rp</v>
          </cell>
          <cell r="K264">
            <v>0</v>
          </cell>
        </row>
        <row r="265">
          <cell r="B265">
            <v>51130</v>
          </cell>
          <cell r="C265" t="str">
            <v>DISCOUNTPENJUALAN TUNAI MILKUAT MANGO III (80ML X 60 pcs)</v>
          </cell>
          <cell r="D265" t="str">
            <v>Rp</v>
          </cell>
          <cell r="E265">
            <v>0</v>
          </cell>
          <cell r="F265" t="str">
            <v>Rp</v>
          </cell>
          <cell r="G265">
            <v>0</v>
          </cell>
          <cell r="H265" t="str">
            <v>Rp</v>
          </cell>
          <cell r="I265">
            <v>0</v>
          </cell>
          <cell r="J265" t="str">
            <v>Rp</v>
          </cell>
          <cell r="K265">
            <v>0</v>
          </cell>
        </row>
        <row r="266">
          <cell r="B266">
            <v>51131</v>
          </cell>
          <cell r="C266" t="str">
            <v>DISCOUNTPENJUALAN TUNAI MILKUAT CHOCOLATE (70 X 54 ml)</v>
          </cell>
          <cell r="D266" t="str">
            <v>Rp</v>
          </cell>
          <cell r="E266">
            <v>0</v>
          </cell>
          <cell r="F266" t="str">
            <v>Rp</v>
          </cell>
          <cell r="G266">
            <v>0</v>
          </cell>
          <cell r="H266" t="str">
            <v>Rp</v>
          </cell>
          <cell r="I266">
            <v>0</v>
          </cell>
          <cell r="J266" t="str">
            <v>Rp</v>
          </cell>
          <cell r="K266">
            <v>0</v>
          </cell>
        </row>
        <row r="267">
          <cell r="B267">
            <v>51132</v>
          </cell>
          <cell r="C267" t="str">
            <v>DISCOUNTPENJUALAN TUNAI MILKUAT CHOCOLATE 90 ml</v>
          </cell>
          <cell r="D267" t="str">
            <v>Rp</v>
          </cell>
          <cell r="E267">
            <v>0</v>
          </cell>
          <cell r="F267" t="str">
            <v>Rp</v>
          </cell>
          <cell r="G267">
            <v>0</v>
          </cell>
          <cell r="H267" t="str">
            <v>Rp</v>
          </cell>
          <cell r="I267">
            <v>0</v>
          </cell>
          <cell r="J267" t="str">
            <v>Rp</v>
          </cell>
          <cell r="K267">
            <v>0</v>
          </cell>
        </row>
        <row r="268">
          <cell r="B268">
            <v>51133</v>
          </cell>
          <cell r="C268" t="str">
            <v>DISCOUNTPENJUALAN TUNAI MILKUAT CHOCOLATE BANTAL (135 ml)</v>
          </cell>
          <cell r="D268" t="str">
            <v>Rp</v>
          </cell>
          <cell r="E268">
            <v>0</v>
          </cell>
          <cell r="F268" t="str">
            <v>Rp</v>
          </cell>
          <cell r="G268">
            <v>0</v>
          </cell>
          <cell r="H268" t="str">
            <v>Rp</v>
          </cell>
          <cell r="I268">
            <v>0</v>
          </cell>
          <cell r="J268" t="str">
            <v>Rp</v>
          </cell>
          <cell r="K268">
            <v>0</v>
          </cell>
        </row>
        <row r="269">
          <cell r="B269">
            <v>51134</v>
          </cell>
          <cell r="C269" t="str">
            <v>DISCOUNTPENJUALAN TUNAI MILKUAT PREBIOTIK STA*-100MLX40PC</v>
          </cell>
          <cell r="D269" t="str">
            <v>Rp</v>
          </cell>
          <cell r="E269">
            <v>0</v>
          </cell>
          <cell r="F269" t="str">
            <v>Rp</v>
          </cell>
          <cell r="G269">
            <v>0</v>
          </cell>
          <cell r="H269" t="str">
            <v>Rp</v>
          </cell>
          <cell r="I269">
            <v>0</v>
          </cell>
          <cell r="J269" t="str">
            <v>Rp</v>
          </cell>
          <cell r="K269">
            <v>0</v>
          </cell>
        </row>
        <row r="270">
          <cell r="B270">
            <v>51135</v>
          </cell>
          <cell r="C270" t="str">
            <v>DISCOUNTPENJUALAN TUNAI MILKUAT PREBIOTIK GRAPE-100MLX40PC</v>
          </cell>
          <cell r="D270" t="str">
            <v>Rp</v>
          </cell>
          <cell r="E270">
            <v>0</v>
          </cell>
          <cell r="F270" t="str">
            <v>Rp</v>
          </cell>
          <cell r="G270">
            <v>0</v>
          </cell>
          <cell r="H270" t="str">
            <v>Rp</v>
          </cell>
          <cell r="I270">
            <v>0</v>
          </cell>
          <cell r="J270" t="str">
            <v>Rp</v>
          </cell>
          <cell r="K270">
            <v>0</v>
          </cell>
        </row>
        <row r="271">
          <cell r="B271">
            <v>51136</v>
          </cell>
          <cell r="C271" t="str">
            <v>DISCOUNTPENJUALAN TUNAI MILKUAT PREBIOTIK ORANGE-100MLX40PC</v>
          </cell>
          <cell r="D271" t="str">
            <v>Rp</v>
          </cell>
          <cell r="E271">
            <v>0</v>
          </cell>
          <cell r="F271" t="str">
            <v>Rp</v>
          </cell>
          <cell r="G271">
            <v>0</v>
          </cell>
          <cell r="H271" t="str">
            <v>Rp</v>
          </cell>
          <cell r="I271">
            <v>0</v>
          </cell>
          <cell r="J271" t="str">
            <v>Rp</v>
          </cell>
          <cell r="K271">
            <v>0</v>
          </cell>
        </row>
        <row r="272">
          <cell r="B272">
            <v>51137</v>
          </cell>
          <cell r="C272" t="str">
            <v>EMBALASI</v>
          </cell>
          <cell r="D272" t="str">
            <v>Rp</v>
          </cell>
          <cell r="E272">
            <v>0</v>
          </cell>
          <cell r="F272" t="str">
            <v>Rp</v>
          </cell>
          <cell r="G272">
            <v>0</v>
          </cell>
          <cell r="H272" t="str">
            <v>Rp</v>
          </cell>
          <cell r="I272">
            <v>0</v>
          </cell>
          <cell r="J272" t="str">
            <v>Rp</v>
          </cell>
          <cell r="K272">
            <v>0</v>
          </cell>
        </row>
        <row r="273">
          <cell r="B273">
            <v>51138</v>
          </cell>
          <cell r="C273" t="str">
            <v>DISCOUNTPENJUALAN KREDIT AQUA A240ML</v>
          </cell>
          <cell r="D273" t="str">
            <v>Rp</v>
          </cell>
          <cell r="E273">
            <v>0</v>
          </cell>
          <cell r="F273" t="str">
            <v>Rp</v>
          </cell>
          <cell r="G273">
            <v>0</v>
          </cell>
          <cell r="H273" t="str">
            <v>Rp</v>
          </cell>
          <cell r="I273">
            <v>0</v>
          </cell>
          <cell r="J273" t="str">
            <v>Rp</v>
          </cell>
          <cell r="K273">
            <v>0</v>
          </cell>
        </row>
        <row r="274">
          <cell r="B274">
            <v>51139</v>
          </cell>
          <cell r="C274" t="str">
            <v>DISCOUNTPENJUALAN KREDIT AQUA A330ML</v>
          </cell>
          <cell r="D274" t="str">
            <v>Rp</v>
          </cell>
          <cell r="E274">
            <v>0</v>
          </cell>
          <cell r="F274" t="str">
            <v>Rp</v>
          </cell>
          <cell r="G274">
            <v>0</v>
          </cell>
          <cell r="H274" t="str">
            <v>Rp</v>
          </cell>
          <cell r="I274">
            <v>0</v>
          </cell>
          <cell r="J274" t="str">
            <v>Rp</v>
          </cell>
          <cell r="K274">
            <v>0</v>
          </cell>
        </row>
        <row r="275">
          <cell r="B275">
            <v>51140</v>
          </cell>
          <cell r="C275" t="str">
            <v>DISCOUNTPENJUALAN KREDIT AQUA A375ML</v>
          </cell>
          <cell r="D275" t="str">
            <v>Rp</v>
          </cell>
          <cell r="E275">
            <v>0</v>
          </cell>
          <cell r="F275" t="str">
            <v>Rp</v>
          </cell>
          <cell r="G275">
            <v>0</v>
          </cell>
          <cell r="H275" t="str">
            <v>Rp</v>
          </cell>
          <cell r="I275">
            <v>0</v>
          </cell>
          <cell r="J275" t="str">
            <v>Rp</v>
          </cell>
          <cell r="K275">
            <v>0</v>
          </cell>
        </row>
        <row r="276">
          <cell r="B276">
            <v>51141</v>
          </cell>
          <cell r="C276" t="str">
            <v>DISCOUNTPENJUALAN KREDIT AQUA A380ML (ISI)</v>
          </cell>
          <cell r="D276" t="str">
            <v>Rp</v>
          </cell>
          <cell r="E276">
            <v>0</v>
          </cell>
          <cell r="F276" t="str">
            <v>Rp</v>
          </cell>
          <cell r="G276">
            <v>0</v>
          </cell>
          <cell r="H276" t="str">
            <v>Rp</v>
          </cell>
          <cell r="I276">
            <v>0</v>
          </cell>
          <cell r="J276" t="str">
            <v>Rp</v>
          </cell>
          <cell r="K276">
            <v>0</v>
          </cell>
        </row>
        <row r="277">
          <cell r="B277">
            <v>51142</v>
          </cell>
          <cell r="C277" t="str">
            <v>DISCOUNTPENJUALAN KREDIT AQUA KRAT A380ML</v>
          </cell>
          <cell r="D277" t="str">
            <v>Rp</v>
          </cell>
          <cell r="E277">
            <v>0</v>
          </cell>
          <cell r="F277" t="str">
            <v>Rp</v>
          </cell>
          <cell r="G277">
            <v>0</v>
          </cell>
          <cell r="H277" t="str">
            <v>Rp</v>
          </cell>
          <cell r="I277">
            <v>0</v>
          </cell>
          <cell r="J277" t="str">
            <v>Rp</v>
          </cell>
          <cell r="K277">
            <v>0</v>
          </cell>
        </row>
        <row r="278">
          <cell r="B278">
            <v>51143</v>
          </cell>
          <cell r="C278" t="str">
            <v>DISCOUNTPENJUALAN KREDIT AQUA BOTOL A380ML</v>
          </cell>
          <cell r="D278" t="str">
            <v>Rp</v>
          </cell>
          <cell r="E278">
            <v>0</v>
          </cell>
          <cell r="F278" t="str">
            <v>Rp</v>
          </cell>
          <cell r="G278">
            <v>0</v>
          </cell>
          <cell r="H278" t="str">
            <v>Rp</v>
          </cell>
          <cell r="I278">
            <v>0</v>
          </cell>
          <cell r="J278" t="str">
            <v>Rp</v>
          </cell>
          <cell r="K278">
            <v>0</v>
          </cell>
        </row>
        <row r="279">
          <cell r="B279">
            <v>51144</v>
          </cell>
          <cell r="C279" t="str">
            <v>DISCOUNTPENJUALAN KREDIT AQUA A600ML</v>
          </cell>
          <cell r="D279" t="str">
            <v>Rp</v>
          </cell>
          <cell r="E279">
            <v>0</v>
          </cell>
          <cell r="F279" t="str">
            <v>Rp</v>
          </cell>
          <cell r="G279">
            <v>0</v>
          </cell>
          <cell r="H279" t="str">
            <v>Rp</v>
          </cell>
          <cell r="I279">
            <v>0</v>
          </cell>
          <cell r="J279" t="str">
            <v>Rp</v>
          </cell>
          <cell r="K279">
            <v>0</v>
          </cell>
        </row>
        <row r="280">
          <cell r="B280">
            <v>51145</v>
          </cell>
          <cell r="C280" t="str">
            <v>DISCOUNTPENJUALAN KREDIT AQUA A1500ML</v>
          </cell>
          <cell r="D280" t="str">
            <v>Rp</v>
          </cell>
          <cell r="E280">
            <v>0</v>
          </cell>
          <cell r="F280" t="str">
            <v>Rp</v>
          </cell>
          <cell r="G280">
            <v>0</v>
          </cell>
          <cell r="H280" t="str">
            <v>Rp</v>
          </cell>
          <cell r="I280">
            <v>0</v>
          </cell>
          <cell r="J280" t="str">
            <v>Rp</v>
          </cell>
          <cell r="K280">
            <v>0</v>
          </cell>
        </row>
        <row r="281">
          <cell r="B281">
            <v>51146</v>
          </cell>
          <cell r="C281" t="str">
            <v>DISCOUNTPENJUALAN KREDIT AQUA GALON</v>
          </cell>
          <cell r="D281" t="str">
            <v>Rp</v>
          </cell>
          <cell r="E281">
            <v>0</v>
          </cell>
          <cell r="F281" t="str">
            <v>Rp</v>
          </cell>
          <cell r="G281">
            <v>0</v>
          </cell>
          <cell r="H281" t="str">
            <v>Rp</v>
          </cell>
          <cell r="I281">
            <v>0</v>
          </cell>
          <cell r="J281" t="str">
            <v>Rp</v>
          </cell>
          <cell r="K281">
            <v>0</v>
          </cell>
        </row>
        <row r="282">
          <cell r="B282">
            <v>51147</v>
          </cell>
          <cell r="C282" t="str">
            <v>DISCOUNTPENJUALAN KREDIT AQUA GALON KOSONG</v>
          </cell>
          <cell r="D282" t="str">
            <v>Rp</v>
          </cell>
          <cell r="E282">
            <v>0</v>
          </cell>
          <cell r="F282" t="str">
            <v>Rp</v>
          </cell>
          <cell r="G282">
            <v>0</v>
          </cell>
          <cell r="H282" t="str">
            <v>Rp</v>
          </cell>
          <cell r="I282">
            <v>0</v>
          </cell>
          <cell r="J282" t="str">
            <v>Rp</v>
          </cell>
          <cell r="K282">
            <v>0</v>
          </cell>
        </row>
        <row r="283">
          <cell r="B283">
            <v>51148</v>
          </cell>
          <cell r="C283" t="str">
            <v>DISCOUNTPENJUALAN KREDIT VIT V240ML</v>
          </cell>
          <cell r="D283" t="str">
            <v>Rp</v>
          </cell>
          <cell r="E283">
            <v>0</v>
          </cell>
          <cell r="F283" t="str">
            <v>Rp</v>
          </cell>
          <cell r="G283">
            <v>0</v>
          </cell>
          <cell r="H283" t="str">
            <v>Rp</v>
          </cell>
          <cell r="I283">
            <v>0</v>
          </cell>
          <cell r="J283" t="str">
            <v>Rp</v>
          </cell>
          <cell r="K283">
            <v>0</v>
          </cell>
        </row>
        <row r="284">
          <cell r="B284">
            <v>51149</v>
          </cell>
          <cell r="C284" t="str">
            <v>DISCOUNTPENJUALAN KREDIT VIT V600ML</v>
          </cell>
          <cell r="D284" t="str">
            <v>Rp</v>
          </cell>
          <cell r="E284">
            <v>0</v>
          </cell>
          <cell r="F284" t="str">
            <v>Rp</v>
          </cell>
          <cell r="G284">
            <v>0</v>
          </cell>
          <cell r="H284" t="str">
            <v>Rp</v>
          </cell>
          <cell r="I284">
            <v>0</v>
          </cell>
          <cell r="J284" t="str">
            <v>Rp</v>
          </cell>
          <cell r="K284">
            <v>0</v>
          </cell>
        </row>
        <row r="285">
          <cell r="B285">
            <v>51150</v>
          </cell>
          <cell r="C285" t="str">
            <v>DISCOUNTPENJUALAN KREDIT VIT V1500ML</v>
          </cell>
          <cell r="D285" t="str">
            <v>Rp</v>
          </cell>
          <cell r="E285">
            <v>0</v>
          </cell>
          <cell r="F285" t="str">
            <v>Rp</v>
          </cell>
          <cell r="G285">
            <v>0</v>
          </cell>
          <cell r="H285" t="str">
            <v>Rp</v>
          </cell>
          <cell r="I285">
            <v>0</v>
          </cell>
          <cell r="J285" t="str">
            <v>Rp</v>
          </cell>
          <cell r="K285">
            <v>0</v>
          </cell>
        </row>
        <row r="286">
          <cell r="B286">
            <v>51151</v>
          </cell>
          <cell r="C286" t="str">
            <v>DISCOUNTPENJUALAN KREDIT VIT GALON</v>
          </cell>
          <cell r="D286" t="str">
            <v>Rp</v>
          </cell>
          <cell r="E286">
            <v>0</v>
          </cell>
          <cell r="F286" t="str">
            <v>Rp</v>
          </cell>
          <cell r="G286">
            <v>0</v>
          </cell>
          <cell r="H286" t="str">
            <v>Rp</v>
          </cell>
          <cell r="I286">
            <v>0</v>
          </cell>
          <cell r="J286" t="str">
            <v>Rp</v>
          </cell>
          <cell r="K286">
            <v>0</v>
          </cell>
        </row>
        <row r="287">
          <cell r="B287">
            <v>51152</v>
          </cell>
          <cell r="C287" t="str">
            <v>DISCOUNTPENJUALAN KREDIT VIT GALON KOSONG</v>
          </cell>
          <cell r="D287" t="str">
            <v>Rp</v>
          </cell>
          <cell r="E287">
            <v>0</v>
          </cell>
          <cell r="F287" t="str">
            <v>Rp</v>
          </cell>
          <cell r="G287">
            <v>0</v>
          </cell>
          <cell r="H287" t="str">
            <v>Rp</v>
          </cell>
          <cell r="I287">
            <v>0</v>
          </cell>
          <cell r="J287" t="str">
            <v>Rp</v>
          </cell>
          <cell r="K287">
            <v>0</v>
          </cell>
        </row>
        <row r="288">
          <cell r="B288">
            <v>51153</v>
          </cell>
          <cell r="C288" t="str">
            <v>DISCOUNTPENJUALAN KREDIT MIZONE ORANGE LIM ( MZOL )</v>
          </cell>
          <cell r="D288" t="str">
            <v>Rp</v>
          </cell>
          <cell r="E288">
            <v>0</v>
          </cell>
          <cell r="F288" t="str">
            <v>Rp</v>
          </cell>
          <cell r="G288">
            <v>0</v>
          </cell>
          <cell r="H288" t="str">
            <v>Rp</v>
          </cell>
          <cell r="I288">
            <v>0</v>
          </cell>
          <cell r="J288" t="str">
            <v>Rp</v>
          </cell>
          <cell r="K288">
            <v>0</v>
          </cell>
        </row>
        <row r="289">
          <cell r="B289">
            <v>51154</v>
          </cell>
          <cell r="C289" t="str">
            <v>DISCOUNTPENJUALAN KREDIT MIZONE  PASSION FRUIT ( MZPF)</v>
          </cell>
          <cell r="D289" t="str">
            <v>Rp</v>
          </cell>
          <cell r="E289">
            <v>0</v>
          </cell>
          <cell r="F289" t="str">
            <v>Rp</v>
          </cell>
          <cell r="G289">
            <v>0</v>
          </cell>
          <cell r="H289" t="str">
            <v>Rp</v>
          </cell>
          <cell r="I289">
            <v>0</v>
          </cell>
          <cell r="J289" t="str">
            <v>Rp</v>
          </cell>
          <cell r="K289">
            <v>0</v>
          </cell>
        </row>
        <row r="290">
          <cell r="B290">
            <v>51155</v>
          </cell>
          <cell r="C290" t="str">
            <v>DISCOUNTPENJUALAN KREDIT MIZONE LEMON LECHEE ( MZLL)</v>
          </cell>
          <cell r="D290" t="str">
            <v>Rp</v>
          </cell>
          <cell r="E290">
            <v>0</v>
          </cell>
          <cell r="F290" t="str">
            <v>Rp</v>
          </cell>
          <cell r="G290">
            <v>0</v>
          </cell>
          <cell r="H290" t="str">
            <v>Rp</v>
          </cell>
          <cell r="I290">
            <v>0</v>
          </cell>
          <cell r="J290" t="str">
            <v>Rp</v>
          </cell>
          <cell r="K290">
            <v>0</v>
          </cell>
        </row>
        <row r="291">
          <cell r="B291">
            <v>51156</v>
          </cell>
          <cell r="C291" t="str">
            <v>DISCOUNTPENJUALAN KREDIT MIZONE MULTI PACK</v>
          </cell>
          <cell r="D291" t="str">
            <v>Rp</v>
          </cell>
          <cell r="E291">
            <v>0</v>
          </cell>
          <cell r="F291" t="str">
            <v>Rp</v>
          </cell>
          <cell r="G291">
            <v>0</v>
          </cell>
          <cell r="H291" t="str">
            <v>Rp</v>
          </cell>
          <cell r="I291">
            <v>0</v>
          </cell>
          <cell r="J291" t="str">
            <v>Rp</v>
          </cell>
          <cell r="K291">
            <v>0</v>
          </cell>
        </row>
        <row r="292">
          <cell r="B292">
            <v>51157</v>
          </cell>
          <cell r="C292" t="str">
            <v>DISCOUNTPENJUALAN KREDIT MILKUAT ORANGE I (70 X 60 ml )</v>
          </cell>
          <cell r="D292" t="str">
            <v>Rp</v>
          </cell>
          <cell r="E292">
            <v>0</v>
          </cell>
          <cell r="F292" t="str">
            <v>Rp</v>
          </cell>
          <cell r="G292">
            <v>0</v>
          </cell>
          <cell r="H292" t="str">
            <v>Rp</v>
          </cell>
          <cell r="I292">
            <v>0</v>
          </cell>
          <cell r="J292" t="str">
            <v>Rp</v>
          </cell>
          <cell r="K292">
            <v>0</v>
          </cell>
        </row>
        <row r="293">
          <cell r="B293">
            <v>51157</v>
          </cell>
          <cell r="C293" t="str">
            <v>DISCOUNTPENJUALAN KREDIT MILKUAT ORANGE II ( ISI 60 pcs )</v>
          </cell>
          <cell r="D293" t="str">
            <v>Rp</v>
          </cell>
          <cell r="E293">
            <v>0</v>
          </cell>
          <cell r="F293" t="str">
            <v>Rp</v>
          </cell>
          <cell r="G293">
            <v>0</v>
          </cell>
          <cell r="H293" t="str">
            <v>Rp</v>
          </cell>
          <cell r="I293">
            <v>0</v>
          </cell>
          <cell r="J293" t="str">
            <v>Rp</v>
          </cell>
          <cell r="K293">
            <v>0</v>
          </cell>
        </row>
        <row r="294">
          <cell r="B294">
            <v>51157</v>
          </cell>
          <cell r="C294" t="str">
            <v>DISCOUNTPENJUALAN KREDIT MILKUAT ORANGE II ( 80 X 60 ml )</v>
          </cell>
          <cell r="D294" t="str">
            <v>Rp</v>
          </cell>
          <cell r="E294">
            <v>0</v>
          </cell>
          <cell r="F294" t="str">
            <v>Rp</v>
          </cell>
          <cell r="G294">
            <v>0</v>
          </cell>
          <cell r="H294" t="str">
            <v>Rp</v>
          </cell>
          <cell r="I294">
            <v>0</v>
          </cell>
          <cell r="J294" t="str">
            <v>Rp</v>
          </cell>
          <cell r="K294">
            <v>0</v>
          </cell>
        </row>
        <row r="295">
          <cell r="B295">
            <v>51157</v>
          </cell>
          <cell r="C295" t="str">
            <v>DISCOUNTPENJUALAN KREDIT MILKUAT FRUTY I ( ISI 4O pcs)</v>
          </cell>
          <cell r="D295" t="str">
            <v>Rp</v>
          </cell>
          <cell r="E295">
            <v>0</v>
          </cell>
          <cell r="F295" t="str">
            <v>Rp</v>
          </cell>
          <cell r="G295">
            <v>0</v>
          </cell>
          <cell r="H295" t="str">
            <v>Rp</v>
          </cell>
          <cell r="I295">
            <v>0</v>
          </cell>
          <cell r="J295" t="str">
            <v>Rp</v>
          </cell>
          <cell r="K295">
            <v>0</v>
          </cell>
        </row>
        <row r="296">
          <cell r="B296">
            <v>51157</v>
          </cell>
          <cell r="C296" t="str">
            <v>DISCOUNTPENJUALAN KREDIT MILKUAT FRUTY II( ISI 60 pcs)</v>
          </cell>
          <cell r="D296" t="str">
            <v>Rp</v>
          </cell>
          <cell r="E296">
            <v>0</v>
          </cell>
          <cell r="F296" t="str">
            <v>Rp</v>
          </cell>
          <cell r="G296">
            <v>0</v>
          </cell>
          <cell r="H296" t="str">
            <v>Rp</v>
          </cell>
          <cell r="I296">
            <v>0</v>
          </cell>
          <cell r="J296" t="str">
            <v>Rp</v>
          </cell>
          <cell r="K296">
            <v>0</v>
          </cell>
        </row>
        <row r="297">
          <cell r="B297">
            <v>51157</v>
          </cell>
          <cell r="C297" t="str">
            <v>DISCOUNTPENJUALAN KREDIT MILKUAT FRUTY ( 70 X 60 ml)</v>
          </cell>
          <cell r="D297" t="str">
            <v>Rp</v>
          </cell>
          <cell r="E297">
            <v>0</v>
          </cell>
          <cell r="F297" t="str">
            <v>Rp</v>
          </cell>
          <cell r="G297">
            <v>0</v>
          </cell>
          <cell r="H297" t="str">
            <v>Rp</v>
          </cell>
          <cell r="I297">
            <v>0</v>
          </cell>
          <cell r="J297" t="str">
            <v>Rp</v>
          </cell>
          <cell r="K297">
            <v>0</v>
          </cell>
        </row>
        <row r="298">
          <cell r="B298">
            <v>51157</v>
          </cell>
          <cell r="C298" t="str">
            <v>DISCOUNTPENJUALAN KREDIT MILKUAT STRA*BERRY ( 70 X 60 ml)</v>
          </cell>
          <cell r="D298" t="str">
            <v>Rp</v>
          </cell>
          <cell r="E298">
            <v>0</v>
          </cell>
          <cell r="F298" t="str">
            <v>Rp</v>
          </cell>
          <cell r="G298">
            <v>0</v>
          </cell>
          <cell r="H298" t="str">
            <v>Rp</v>
          </cell>
          <cell r="I298">
            <v>0</v>
          </cell>
          <cell r="J298" t="str">
            <v>Rp</v>
          </cell>
          <cell r="K298">
            <v>0</v>
          </cell>
        </row>
        <row r="299">
          <cell r="B299">
            <v>51157</v>
          </cell>
          <cell r="C299" t="str">
            <v>DISCOUNTPENJUALAN KREDIT MILKUAT STRA*BERRY ( 80 X 60 ml)</v>
          </cell>
          <cell r="D299" t="str">
            <v>Rp</v>
          </cell>
          <cell r="E299">
            <v>0</v>
          </cell>
          <cell r="F299" t="str">
            <v>Rp</v>
          </cell>
          <cell r="G299">
            <v>0</v>
          </cell>
          <cell r="H299" t="str">
            <v>Rp</v>
          </cell>
          <cell r="I299">
            <v>0</v>
          </cell>
          <cell r="J299" t="str">
            <v>Rp</v>
          </cell>
          <cell r="K299">
            <v>0</v>
          </cell>
        </row>
        <row r="300">
          <cell r="B300">
            <v>51157</v>
          </cell>
          <cell r="C300" t="str">
            <v>DISCOUNTPENJUALAN KREDIT MILKUAT MANGO I 90 ML (ISI 40 pcs)</v>
          </cell>
          <cell r="D300" t="str">
            <v>Rp</v>
          </cell>
          <cell r="E300">
            <v>0</v>
          </cell>
          <cell r="F300" t="str">
            <v>Rp</v>
          </cell>
          <cell r="G300">
            <v>0</v>
          </cell>
          <cell r="H300" t="str">
            <v>Rp</v>
          </cell>
          <cell r="I300">
            <v>0</v>
          </cell>
          <cell r="J300" t="str">
            <v>Rp</v>
          </cell>
          <cell r="K300">
            <v>0</v>
          </cell>
        </row>
        <row r="301">
          <cell r="B301">
            <v>51157</v>
          </cell>
          <cell r="C301" t="str">
            <v>DISCOUNTPENJUALAN KREDIT MILKUAT MANGO II (70ML X 60 pcs)</v>
          </cell>
          <cell r="D301" t="str">
            <v>Rp</v>
          </cell>
          <cell r="E301">
            <v>0</v>
          </cell>
          <cell r="F301" t="str">
            <v>Rp</v>
          </cell>
          <cell r="G301">
            <v>0</v>
          </cell>
          <cell r="H301" t="str">
            <v>Rp</v>
          </cell>
          <cell r="I301">
            <v>0</v>
          </cell>
          <cell r="J301" t="str">
            <v>Rp</v>
          </cell>
          <cell r="K301">
            <v>0</v>
          </cell>
        </row>
        <row r="302">
          <cell r="B302">
            <v>51157</v>
          </cell>
          <cell r="C302" t="str">
            <v>DISCOUNTPENJUALAN KREDIT MILKUAT MANGO III (80ML X 60 pcs)</v>
          </cell>
          <cell r="D302" t="str">
            <v>Rp</v>
          </cell>
          <cell r="E302">
            <v>0</v>
          </cell>
          <cell r="F302" t="str">
            <v>Rp</v>
          </cell>
          <cell r="G302">
            <v>0</v>
          </cell>
          <cell r="H302" t="str">
            <v>Rp</v>
          </cell>
          <cell r="I302">
            <v>0</v>
          </cell>
          <cell r="J302" t="str">
            <v>Rp</v>
          </cell>
          <cell r="K302">
            <v>0</v>
          </cell>
        </row>
        <row r="303">
          <cell r="B303">
            <v>51157</v>
          </cell>
          <cell r="C303" t="str">
            <v>DISCOUNTPENJUALAN KREDIT MILKUAT CHOCOLATE (70 X 54 ml)</v>
          </cell>
          <cell r="D303" t="str">
            <v>Rp</v>
          </cell>
          <cell r="E303">
            <v>0</v>
          </cell>
          <cell r="F303" t="str">
            <v>Rp</v>
          </cell>
          <cell r="G303">
            <v>0</v>
          </cell>
          <cell r="H303" t="str">
            <v>Rp</v>
          </cell>
          <cell r="I303">
            <v>0</v>
          </cell>
          <cell r="J303" t="str">
            <v>Rp</v>
          </cell>
          <cell r="K303">
            <v>0</v>
          </cell>
        </row>
        <row r="304">
          <cell r="B304">
            <v>51157</v>
          </cell>
          <cell r="C304" t="str">
            <v>DISCOUNTPENJUALAN KREDIT MILKUAT CHOCOLATE 90 ml</v>
          </cell>
          <cell r="D304" t="str">
            <v>Rp</v>
          </cell>
          <cell r="E304">
            <v>0</v>
          </cell>
          <cell r="F304" t="str">
            <v>Rp</v>
          </cell>
          <cell r="G304">
            <v>0</v>
          </cell>
          <cell r="H304" t="str">
            <v>Rp</v>
          </cell>
          <cell r="I304">
            <v>0</v>
          </cell>
          <cell r="J304" t="str">
            <v>Rp</v>
          </cell>
          <cell r="K304">
            <v>0</v>
          </cell>
        </row>
        <row r="305">
          <cell r="B305">
            <v>51157</v>
          </cell>
          <cell r="C305" t="str">
            <v>DISCOUNTPENJUALAN KREDIT MILKUAT CHOCOLATE BANTAL (135 ml)</v>
          </cell>
          <cell r="D305" t="str">
            <v>Rp</v>
          </cell>
          <cell r="E305">
            <v>0</v>
          </cell>
          <cell r="F305" t="str">
            <v>Rp</v>
          </cell>
          <cell r="G305">
            <v>0</v>
          </cell>
          <cell r="H305" t="str">
            <v>Rp</v>
          </cell>
          <cell r="I305">
            <v>0</v>
          </cell>
          <cell r="J305" t="str">
            <v>Rp</v>
          </cell>
          <cell r="K305">
            <v>0</v>
          </cell>
        </row>
        <row r="306">
          <cell r="B306">
            <v>51157</v>
          </cell>
          <cell r="C306" t="str">
            <v>DISCOUNTPENJUALAN KREDIT MILKUAT PREBIOTIK STA*-100MLX40PC</v>
          </cell>
          <cell r="D306" t="str">
            <v>Rp</v>
          </cell>
          <cell r="E306">
            <v>0</v>
          </cell>
          <cell r="F306" t="str">
            <v>Rp</v>
          </cell>
          <cell r="G306">
            <v>0</v>
          </cell>
          <cell r="H306" t="str">
            <v>Rp</v>
          </cell>
          <cell r="I306">
            <v>0</v>
          </cell>
          <cell r="J306" t="str">
            <v>Rp</v>
          </cell>
          <cell r="K306">
            <v>0</v>
          </cell>
        </row>
        <row r="307">
          <cell r="B307">
            <v>51157</v>
          </cell>
          <cell r="C307" t="str">
            <v>DISCOUNTPENJUALAN KREDIT MILKUAT PREBIOTIK GRAPE-100MLX40PC</v>
          </cell>
          <cell r="D307" t="str">
            <v>Rp</v>
          </cell>
          <cell r="E307">
            <v>0</v>
          </cell>
          <cell r="F307" t="str">
            <v>Rp</v>
          </cell>
          <cell r="G307">
            <v>0</v>
          </cell>
          <cell r="H307" t="str">
            <v>Rp</v>
          </cell>
          <cell r="I307">
            <v>0</v>
          </cell>
          <cell r="J307" t="str">
            <v>Rp</v>
          </cell>
          <cell r="K307">
            <v>0</v>
          </cell>
        </row>
        <row r="308">
          <cell r="B308">
            <v>51157</v>
          </cell>
          <cell r="C308" t="str">
            <v>DISCOUNTPENJUALAN KREDIT MILKUAT PREBIOTIK ORANGE-100MLX40PC</v>
          </cell>
          <cell r="D308" t="str">
            <v>Rp</v>
          </cell>
          <cell r="E308">
            <v>0</v>
          </cell>
          <cell r="F308" t="str">
            <v>Rp</v>
          </cell>
          <cell r="G308">
            <v>0</v>
          </cell>
          <cell r="H308" t="str">
            <v>Rp</v>
          </cell>
          <cell r="I308">
            <v>0</v>
          </cell>
          <cell r="J308" t="str">
            <v>Rp</v>
          </cell>
          <cell r="K308">
            <v>0</v>
          </cell>
        </row>
        <row r="309">
          <cell r="B309">
            <v>51157</v>
          </cell>
          <cell r="C309" t="str">
            <v>DISCOUNTPENJUALAN KREDIT PROPERTY</v>
          </cell>
          <cell r="D309" t="str">
            <v>Rp</v>
          </cell>
          <cell r="E309">
            <v>0</v>
          </cell>
          <cell r="F309" t="str">
            <v>Rp</v>
          </cell>
          <cell r="G309">
            <v>0</v>
          </cell>
          <cell r="H309" t="str">
            <v>Rp</v>
          </cell>
          <cell r="I309">
            <v>0</v>
          </cell>
          <cell r="J309" t="str">
            <v>Rp</v>
          </cell>
          <cell r="K309">
            <v>0</v>
          </cell>
        </row>
        <row r="310">
          <cell r="B310">
            <v>51201</v>
          </cell>
          <cell r="C310" t="str">
            <v>RETURPENJUALAN TUNAI AQUA A240ML</v>
          </cell>
          <cell r="D310" t="str">
            <v>Rp</v>
          </cell>
          <cell r="E310">
            <v>0</v>
          </cell>
          <cell r="F310" t="str">
            <v>Rp</v>
          </cell>
          <cell r="G310">
            <v>0</v>
          </cell>
          <cell r="H310" t="str">
            <v>Rp</v>
          </cell>
          <cell r="I310">
            <v>0</v>
          </cell>
          <cell r="J310" t="str">
            <v>Rp</v>
          </cell>
          <cell r="K310">
            <v>0</v>
          </cell>
        </row>
        <row r="311">
          <cell r="B311">
            <v>51202</v>
          </cell>
          <cell r="C311" t="str">
            <v>RETURPENJUALAN TUNAI AQUA A330ML</v>
          </cell>
          <cell r="D311" t="str">
            <v>Rp</v>
          </cell>
          <cell r="E311">
            <v>0</v>
          </cell>
          <cell r="F311" t="str">
            <v>Rp</v>
          </cell>
          <cell r="G311">
            <v>0</v>
          </cell>
          <cell r="H311" t="str">
            <v>Rp</v>
          </cell>
          <cell r="I311">
            <v>0</v>
          </cell>
          <cell r="J311" t="str">
            <v>Rp</v>
          </cell>
          <cell r="K311">
            <v>0</v>
          </cell>
        </row>
        <row r="312">
          <cell r="B312">
            <v>51203</v>
          </cell>
          <cell r="C312" t="str">
            <v>RETURPENJUALAN TUNAI AQUA A375ML</v>
          </cell>
          <cell r="D312" t="str">
            <v>Rp</v>
          </cell>
          <cell r="E312">
            <v>0</v>
          </cell>
          <cell r="F312" t="str">
            <v>Rp</v>
          </cell>
          <cell r="G312">
            <v>0</v>
          </cell>
          <cell r="H312" t="str">
            <v>Rp</v>
          </cell>
          <cell r="I312">
            <v>0</v>
          </cell>
          <cell r="J312" t="str">
            <v>Rp</v>
          </cell>
          <cell r="K312">
            <v>0</v>
          </cell>
        </row>
        <row r="313">
          <cell r="B313">
            <v>51204</v>
          </cell>
          <cell r="C313" t="str">
            <v>RETURPENJUALAN TUNAI AQUA A380ML (ISI)</v>
          </cell>
          <cell r="D313" t="str">
            <v>Rp</v>
          </cell>
          <cell r="E313">
            <v>0</v>
          </cell>
          <cell r="F313" t="str">
            <v>Rp</v>
          </cell>
          <cell r="G313">
            <v>0</v>
          </cell>
          <cell r="H313" t="str">
            <v>Rp</v>
          </cell>
          <cell r="I313">
            <v>0</v>
          </cell>
          <cell r="J313" t="str">
            <v>Rp</v>
          </cell>
          <cell r="K313">
            <v>0</v>
          </cell>
        </row>
        <row r="314">
          <cell r="B314">
            <v>51205</v>
          </cell>
          <cell r="C314" t="str">
            <v>RETURPENJUALAN TUNAI AQUA KRAT A380ML</v>
          </cell>
          <cell r="D314" t="str">
            <v>Rp</v>
          </cell>
          <cell r="E314">
            <v>0</v>
          </cell>
          <cell r="F314" t="str">
            <v>Rp</v>
          </cell>
          <cell r="G314">
            <v>0</v>
          </cell>
          <cell r="H314" t="str">
            <v>Rp</v>
          </cell>
          <cell r="I314">
            <v>0</v>
          </cell>
          <cell r="J314" t="str">
            <v>Rp</v>
          </cell>
          <cell r="K314">
            <v>0</v>
          </cell>
        </row>
        <row r="315">
          <cell r="B315">
            <v>51206</v>
          </cell>
          <cell r="C315" t="str">
            <v>RETURPENJUALAN TUNAI AQUA BOTOL A380ML</v>
          </cell>
          <cell r="D315" t="str">
            <v>Rp</v>
          </cell>
          <cell r="E315">
            <v>0</v>
          </cell>
          <cell r="F315" t="str">
            <v>Rp</v>
          </cell>
          <cell r="G315">
            <v>0</v>
          </cell>
          <cell r="H315" t="str">
            <v>Rp</v>
          </cell>
          <cell r="I315">
            <v>0</v>
          </cell>
          <cell r="J315" t="str">
            <v>Rp</v>
          </cell>
          <cell r="K315">
            <v>0</v>
          </cell>
        </row>
        <row r="316">
          <cell r="B316">
            <v>51207</v>
          </cell>
          <cell r="C316" t="str">
            <v>RETURPENJUALAN TUNAI AQUA A600ML</v>
          </cell>
          <cell r="D316" t="str">
            <v>Rp</v>
          </cell>
          <cell r="E316">
            <v>0</v>
          </cell>
          <cell r="F316" t="str">
            <v>Rp</v>
          </cell>
          <cell r="G316">
            <v>0</v>
          </cell>
          <cell r="H316" t="str">
            <v>Rp</v>
          </cell>
          <cell r="I316">
            <v>0</v>
          </cell>
          <cell r="J316" t="str">
            <v>Rp</v>
          </cell>
          <cell r="K316">
            <v>0</v>
          </cell>
        </row>
        <row r="317">
          <cell r="B317">
            <v>51208</v>
          </cell>
          <cell r="C317" t="str">
            <v>RETURPENJUALAN TUNAI AQUA A1500ML</v>
          </cell>
          <cell r="D317" t="str">
            <v>Rp</v>
          </cell>
          <cell r="E317">
            <v>0</v>
          </cell>
          <cell r="F317" t="str">
            <v>Rp</v>
          </cell>
          <cell r="G317">
            <v>0</v>
          </cell>
          <cell r="H317" t="str">
            <v>Rp</v>
          </cell>
          <cell r="I317">
            <v>0</v>
          </cell>
          <cell r="J317" t="str">
            <v>Rp</v>
          </cell>
          <cell r="K317">
            <v>0</v>
          </cell>
        </row>
        <row r="318">
          <cell r="B318">
            <v>51209</v>
          </cell>
          <cell r="C318" t="str">
            <v>RETURPENJUALAN TUNAI AQUA GALON</v>
          </cell>
          <cell r="D318" t="str">
            <v>Rp</v>
          </cell>
          <cell r="E318">
            <v>0</v>
          </cell>
          <cell r="F318" t="str">
            <v>Rp</v>
          </cell>
          <cell r="G318">
            <v>0</v>
          </cell>
          <cell r="H318" t="str">
            <v>Rp</v>
          </cell>
          <cell r="I318">
            <v>0</v>
          </cell>
          <cell r="J318" t="str">
            <v>Rp</v>
          </cell>
          <cell r="K318">
            <v>0</v>
          </cell>
        </row>
        <row r="319">
          <cell r="B319">
            <v>51210</v>
          </cell>
          <cell r="C319" t="str">
            <v>RETURPENJUALAN TUNAI AQUA GALON KOSONG</v>
          </cell>
          <cell r="D319" t="str">
            <v>Rp</v>
          </cell>
          <cell r="E319">
            <v>0</v>
          </cell>
          <cell r="F319" t="str">
            <v>Rp</v>
          </cell>
          <cell r="G319">
            <v>0</v>
          </cell>
          <cell r="H319" t="str">
            <v>Rp</v>
          </cell>
          <cell r="I319">
            <v>0</v>
          </cell>
          <cell r="J319" t="str">
            <v>Rp</v>
          </cell>
          <cell r="K319">
            <v>0</v>
          </cell>
        </row>
        <row r="320">
          <cell r="B320">
            <v>51210</v>
          </cell>
          <cell r="C320" t="str">
            <v>RETURPENJUALAN TUNAI VIT V240ML</v>
          </cell>
          <cell r="D320" t="str">
            <v>Rp</v>
          </cell>
          <cell r="E320">
            <v>0</v>
          </cell>
          <cell r="F320" t="str">
            <v>Rp</v>
          </cell>
          <cell r="G320">
            <v>0</v>
          </cell>
          <cell r="H320" t="str">
            <v>Rp</v>
          </cell>
          <cell r="I320">
            <v>0</v>
          </cell>
          <cell r="J320" t="str">
            <v>Rp</v>
          </cell>
          <cell r="K320">
            <v>0</v>
          </cell>
        </row>
        <row r="321">
          <cell r="B321">
            <v>51211</v>
          </cell>
          <cell r="C321" t="str">
            <v>RETURPENJUALAN TUNAI VIT V600ML</v>
          </cell>
          <cell r="D321" t="str">
            <v>Rp</v>
          </cell>
          <cell r="E321">
            <v>0</v>
          </cell>
          <cell r="F321" t="str">
            <v>Rp</v>
          </cell>
          <cell r="G321">
            <v>0</v>
          </cell>
          <cell r="H321" t="str">
            <v>Rp</v>
          </cell>
          <cell r="I321">
            <v>0</v>
          </cell>
          <cell r="J321" t="str">
            <v>Rp</v>
          </cell>
          <cell r="K321">
            <v>0</v>
          </cell>
        </row>
        <row r="322">
          <cell r="B322">
            <v>51212</v>
          </cell>
          <cell r="C322" t="str">
            <v>RETURPENJUALAN TUNAI VIT V1500ML</v>
          </cell>
          <cell r="D322" t="str">
            <v>Rp</v>
          </cell>
          <cell r="E322">
            <v>0</v>
          </cell>
          <cell r="F322" t="str">
            <v>Rp</v>
          </cell>
          <cell r="G322">
            <v>0</v>
          </cell>
          <cell r="H322" t="str">
            <v>Rp</v>
          </cell>
          <cell r="I322">
            <v>0</v>
          </cell>
          <cell r="J322" t="str">
            <v>Rp</v>
          </cell>
          <cell r="K322">
            <v>0</v>
          </cell>
        </row>
        <row r="323">
          <cell r="B323">
            <v>51213</v>
          </cell>
          <cell r="C323" t="str">
            <v>RETURPENJUALAN TUNAI VIT GALON</v>
          </cell>
          <cell r="D323" t="str">
            <v>Rp</v>
          </cell>
          <cell r="E323">
            <v>0</v>
          </cell>
          <cell r="F323" t="str">
            <v>Rp</v>
          </cell>
          <cell r="G323">
            <v>0</v>
          </cell>
          <cell r="H323" t="str">
            <v>Rp</v>
          </cell>
          <cell r="I323">
            <v>0</v>
          </cell>
          <cell r="J323" t="str">
            <v>Rp</v>
          </cell>
          <cell r="K323">
            <v>0</v>
          </cell>
        </row>
        <row r="324">
          <cell r="B324">
            <v>51214</v>
          </cell>
          <cell r="C324" t="str">
            <v>RETURPENJUALAN TUNAI VIT GALON KOSONG</v>
          </cell>
          <cell r="D324" t="str">
            <v>Rp</v>
          </cell>
          <cell r="E324">
            <v>0</v>
          </cell>
          <cell r="F324" t="str">
            <v>Rp</v>
          </cell>
          <cell r="G324">
            <v>0</v>
          </cell>
          <cell r="H324" t="str">
            <v>Rp</v>
          </cell>
          <cell r="I324">
            <v>0</v>
          </cell>
          <cell r="J324" t="str">
            <v>Rp</v>
          </cell>
          <cell r="K324">
            <v>0</v>
          </cell>
        </row>
        <row r="325">
          <cell r="B325">
            <v>51216</v>
          </cell>
          <cell r="C325" t="str">
            <v>RETURPENJUALAN TUNAI MIZONE ORANGE LIM ( MZOL )</v>
          </cell>
          <cell r="D325" t="str">
            <v>Rp</v>
          </cell>
          <cell r="E325">
            <v>0</v>
          </cell>
          <cell r="F325" t="str">
            <v>Rp</v>
          </cell>
          <cell r="G325">
            <v>0</v>
          </cell>
          <cell r="H325" t="str">
            <v>Rp</v>
          </cell>
          <cell r="I325">
            <v>0</v>
          </cell>
          <cell r="J325" t="str">
            <v>Rp</v>
          </cell>
          <cell r="K325">
            <v>0</v>
          </cell>
        </row>
        <row r="326">
          <cell r="B326">
            <v>51217</v>
          </cell>
          <cell r="C326" t="str">
            <v>RETURPENJUALAN TUNAI MIZONE  PASSION FRUIT ( MZPF)</v>
          </cell>
          <cell r="D326" t="str">
            <v>Rp</v>
          </cell>
          <cell r="E326">
            <v>0</v>
          </cell>
          <cell r="F326" t="str">
            <v>Rp</v>
          </cell>
          <cell r="G326">
            <v>0</v>
          </cell>
          <cell r="H326" t="str">
            <v>Rp</v>
          </cell>
          <cell r="I326">
            <v>0</v>
          </cell>
          <cell r="J326" t="str">
            <v>Rp</v>
          </cell>
          <cell r="K326">
            <v>0</v>
          </cell>
        </row>
        <row r="327">
          <cell r="B327">
            <v>51218</v>
          </cell>
          <cell r="C327" t="str">
            <v>RETURPENJUALAN TUNAI MIZONE LEMON LECHEE ( MZLL)</v>
          </cell>
          <cell r="D327" t="str">
            <v>Rp</v>
          </cell>
          <cell r="E327">
            <v>0</v>
          </cell>
          <cell r="F327" t="str">
            <v>Rp</v>
          </cell>
          <cell r="G327">
            <v>0</v>
          </cell>
          <cell r="H327" t="str">
            <v>Rp</v>
          </cell>
          <cell r="I327">
            <v>0</v>
          </cell>
          <cell r="J327" t="str">
            <v>Rp</v>
          </cell>
          <cell r="K327">
            <v>0</v>
          </cell>
        </row>
        <row r="328">
          <cell r="B328">
            <v>51219</v>
          </cell>
          <cell r="C328" t="str">
            <v>RETURPENJUALAN TUNAI MIZONE MULTI PACK</v>
          </cell>
          <cell r="D328" t="str">
            <v>Rp</v>
          </cell>
          <cell r="E328">
            <v>0</v>
          </cell>
          <cell r="F328" t="str">
            <v>Rp</v>
          </cell>
          <cell r="G328">
            <v>0</v>
          </cell>
          <cell r="H328" t="str">
            <v>Rp</v>
          </cell>
          <cell r="I328">
            <v>0</v>
          </cell>
          <cell r="J328" t="str">
            <v>Rp</v>
          </cell>
          <cell r="K328">
            <v>0</v>
          </cell>
        </row>
        <row r="329">
          <cell r="B329">
            <v>51220</v>
          </cell>
          <cell r="C329" t="str">
            <v>RETURPENJUALAN TUNAI MILKUAT ORANGE I (70 X 60 ml )</v>
          </cell>
          <cell r="D329" t="str">
            <v>Rp</v>
          </cell>
          <cell r="E329">
            <v>0</v>
          </cell>
          <cell r="F329" t="str">
            <v>Rp</v>
          </cell>
          <cell r="G329">
            <v>0</v>
          </cell>
          <cell r="H329" t="str">
            <v>Rp</v>
          </cell>
          <cell r="I329">
            <v>0</v>
          </cell>
          <cell r="J329" t="str">
            <v>Rp</v>
          </cell>
          <cell r="K329">
            <v>0</v>
          </cell>
        </row>
        <row r="330">
          <cell r="B330">
            <v>51221</v>
          </cell>
          <cell r="C330" t="str">
            <v>RETURPENJUALAN TUNAI MILKUAT ORANGE II ( ISI 60 pcs )</v>
          </cell>
          <cell r="D330" t="str">
            <v>Rp</v>
          </cell>
          <cell r="E330">
            <v>0</v>
          </cell>
          <cell r="F330" t="str">
            <v>Rp</v>
          </cell>
          <cell r="G330">
            <v>0</v>
          </cell>
          <cell r="H330" t="str">
            <v>Rp</v>
          </cell>
          <cell r="I330">
            <v>0</v>
          </cell>
          <cell r="J330" t="str">
            <v>Rp</v>
          </cell>
          <cell r="K330">
            <v>0</v>
          </cell>
        </row>
        <row r="331">
          <cell r="B331">
            <v>51222</v>
          </cell>
          <cell r="C331" t="str">
            <v>RETURPENJUALAN TUNAI MILKUAT ORANGE II ( 80 X 60 ml )</v>
          </cell>
          <cell r="D331" t="str">
            <v>Rp</v>
          </cell>
          <cell r="E331">
            <v>0</v>
          </cell>
          <cell r="F331" t="str">
            <v>Rp</v>
          </cell>
          <cell r="G331">
            <v>0</v>
          </cell>
          <cell r="H331" t="str">
            <v>Rp</v>
          </cell>
          <cell r="I331">
            <v>0</v>
          </cell>
          <cell r="J331" t="str">
            <v>Rp</v>
          </cell>
          <cell r="K331">
            <v>0</v>
          </cell>
        </row>
        <row r="332">
          <cell r="B332">
            <v>51223</v>
          </cell>
          <cell r="C332" t="str">
            <v>RETURPENJUALAN TUNAI MILKUAT FRUTY I ( ISI 4O pcs)</v>
          </cell>
          <cell r="D332" t="str">
            <v>Rp</v>
          </cell>
          <cell r="E332">
            <v>0</v>
          </cell>
          <cell r="F332" t="str">
            <v>Rp</v>
          </cell>
          <cell r="G332">
            <v>0</v>
          </cell>
          <cell r="H332" t="str">
            <v>Rp</v>
          </cell>
          <cell r="I332">
            <v>0</v>
          </cell>
          <cell r="J332" t="str">
            <v>Rp</v>
          </cell>
          <cell r="K332">
            <v>0</v>
          </cell>
        </row>
        <row r="333">
          <cell r="B333">
            <v>51224</v>
          </cell>
          <cell r="C333" t="str">
            <v>RETURPENJUALAN TUNAI MILKUAT FRUTY II( ISI 60 pcs)</v>
          </cell>
          <cell r="D333" t="str">
            <v>Rp</v>
          </cell>
          <cell r="E333">
            <v>0</v>
          </cell>
          <cell r="F333" t="str">
            <v>Rp</v>
          </cell>
          <cell r="G333">
            <v>0</v>
          </cell>
          <cell r="H333" t="str">
            <v>Rp</v>
          </cell>
          <cell r="I333">
            <v>0</v>
          </cell>
          <cell r="J333" t="str">
            <v>Rp</v>
          </cell>
          <cell r="K333">
            <v>0</v>
          </cell>
        </row>
        <row r="334">
          <cell r="B334">
            <v>51225</v>
          </cell>
          <cell r="C334" t="str">
            <v>RETURPENJUALAN TUNAI MILKUAT FRUTY ( 70 X 60 ml)</v>
          </cell>
          <cell r="D334" t="str">
            <v>Rp</v>
          </cell>
          <cell r="E334">
            <v>0</v>
          </cell>
          <cell r="F334" t="str">
            <v>Rp</v>
          </cell>
          <cell r="G334">
            <v>0</v>
          </cell>
          <cell r="H334" t="str">
            <v>Rp</v>
          </cell>
          <cell r="I334">
            <v>0</v>
          </cell>
          <cell r="J334" t="str">
            <v>Rp</v>
          </cell>
          <cell r="K334">
            <v>0</v>
          </cell>
        </row>
        <row r="335">
          <cell r="B335">
            <v>51226</v>
          </cell>
          <cell r="C335" t="str">
            <v>RETURPENJUALAN TUNAI MILKUAT STRA*BERRY ( 70 X 60 ml)</v>
          </cell>
          <cell r="D335" t="str">
            <v>Rp</v>
          </cell>
          <cell r="E335">
            <v>0</v>
          </cell>
          <cell r="F335" t="str">
            <v>Rp</v>
          </cell>
          <cell r="G335">
            <v>0</v>
          </cell>
          <cell r="H335" t="str">
            <v>Rp</v>
          </cell>
          <cell r="I335">
            <v>0</v>
          </cell>
          <cell r="J335" t="str">
            <v>Rp</v>
          </cell>
          <cell r="K335">
            <v>0</v>
          </cell>
        </row>
        <row r="336">
          <cell r="B336">
            <v>51227</v>
          </cell>
          <cell r="C336" t="str">
            <v>RETURPENJUALAN TUNAI MILKUAT STRA*BERRY ( 80 X 60 ml)</v>
          </cell>
          <cell r="D336" t="str">
            <v>Rp</v>
          </cell>
          <cell r="E336">
            <v>0</v>
          </cell>
          <cell r="F336" t="str">
            <v>Rp</v>
          </cell>
          <cell r="G336">
            <v>0</v>
          </cell>
          <cell r="H336" t="str">
            <v>Rp</v>
          </cell>
          <cell r="I336">
            <v>0</v>
          </cell>
          <cell r="J336" t="str">
            <v>Rp</v>
          </cell>
          <cell r="K336">
            <v>0</v>
          </cell>
        </row>
        <row r="337">
          <cell r="B337">
            <v>51228</v>
          </cell>
          <cell r="C337" t="str">
            <v>RETURPENJUALAN TUNAI MILKUAT MANGO I 90 ML (ISI 40 pcs)</v>
          </cell>
          <cell r="D337" t="str">
            <v>Rp</v>
          </cell>
          <cell r="E337">
            <v>0</v>
          </cell>
          <cell r="F337" t="str">
            <v>Rp</v>
          </cell>
          <cell r="G337">
            <v>0</v>
          </cell>
          <cell r="H337" t="str">
            <v>Rp</v>
          </cell>
          <cell r="I337">
            <v>0</v>
          </cell>
          <cell r="J337" t="str">
            <v>Rp</v>
          </cell>
          <cell r="K337">
            <v>0</v>
          </cell>
        </row>
        <row r="338">
          <cell r="B338">
            <v>51229</v>
          </cell>
          <cell r="C338" t="str">
            <v>RETURPENJUALAN TUNAI MILKUAT MANGO II (70ML X 60 pcs)</v>
          </cell>
          <cell r="D338" t="str">
            <v>Rp</v>
          </cell>
          <cell r="E338">
            <v>0</v>
          </cell>
          <cell r="F338" t="str">
            <v>Rp</v>
          </cell>
          <cell r="G338">
            <v>0</v>
          </cell>
          <cell r="H338" t="str">
            <v>Rp</v>
          </cell>
          <cell r="I338">
            <v>0</v>
          </cell>
          <cell r="J338" t="str">
            <v>Rp</v>
          </cell>
          <cell r="K338">
            <v>0</v>
          </cell>
        </row>
        <row r="339">
          <cell r="B339">
            <v>51230</v>
          </cell>
          <cell r="C339" t="str">
            <v>RETURPENJUALAN TUNAI MILKUAT MANGO III (80ML X 60 pcs)</v>
          </cell>
          <cell r="D339" t="str">
            <v>Rp</v>
          </cell>
          <cell r="E339">
            <v>0</v>
          </cell>
          <cell r="F339" t="str">
            <v>Rp</v>
          </cell>
          <cell r="G339">
            <v>0</v>
          </cell>
          <cell r="H339" t="str">
            <v>Rp</v>
          </cell>
          <cell r="I339">
            <v>0</v>
          </cell>
          <cell r="J339" t="str">
            <v>Rp</v>
          </cell>
          <cell r="K339">
            <v>0</v>
          </cell>
        </row>
        <row r="340">
          <cell r="B340">
            <v>51231</v>
          </cell>
          <cell r="C340" t="str">
            <v>RETURPENJUALAN TUNAI MILKUAT CHOCOLATE (70 X 54 ml)</v>
          </cell>
          <cell r="D340" t="str">
            <v>Rp</v>
          </cell>
          <cell r="E340">
            <v>0</v>
          </cell>
          <cell r="F340" t="str">
            <v>Rp</v>
          </cell>
          <cell r="G340">
            <v>0</v>
          </cell>
          <cell r="H340" t="str">
            <v>Rp</v>
          </cell>
          <cell r="I340">
            <v>0</v>
          </cell>
          <cell r="J340" t="str">
            <v>Rp</v>
          </cell>
          <cell r="K340">
            <v>0</v>
          </cell>
        </row>
        <row r="341">
          <cell r="B341">
            <v>51232</v>
          </cell>
          <cell r="C341" t="str">
            <v>RETURPENJUALAN TUNAI MILKUAT CHOCOLATE 90 ml</v>
          </cell>
          <cell r="D341" t="str">
            <v>Rp</v>
          </cell>
          <cell r="E341">
            <v>0</v>
          </cell>
          <cell r="F341" t="str">
            <v>Rp</v>
          </cell>
          <cell r="G341">
            <v>0</v>
          </cell>
          <cell r="H341" t="str">
            <v>Rp</v>
          </cell>
          <cell r="I341">
            <v>0</v>
          </cell>
          <cell r="J341" t="str">
            <v>Rp</v>
          </cell>
          <cell r="K341">
            <v>0</v>
          </cell>
        </row>
        <row r="342">
          <cell r="B342">
            <v>51233</v>
          </cell>
          <cell r="C342" t="str">
            <v>RETURPENJUALAN TUNAI MILKUAT CHOCOLATE BANTAL (135 ml)</v>
          </cell>
          <cell r="D342" t="str">
            <v>Rp</v>
          </cell>
          <cell r="E342">
            <v>0</v>
          </cell>
          <cell r="F342" t="str">
            <v>Rp</v>
          </cell>
          <cell r="G342">
            <v>0</v>
          </cell>
          <cell r="H342" t="str">
            <v>Rp</v>
          </cell>
          <cell r="I342">
            <v>0</v>
          </cell>
          <cell r="J342" t="str">
            <v>Rp</v>
          </cell>
          <cell r="K342">
            <v>0</v>
          </cell>
        </row>
        <row r="343">
          <cell r="B343">
            <v>51234</v>
          </cell>
          <cell r="C343" t="str">
            <v>RETURPENJUALAN TUNAI MILKUAT PREBIOTIK STA*-100MLX40PC</v>
          </cell>
          <cell r="D343" t="str">
            <v>Rp</v>
          </cell>
          <cell r="E343">
            <v>0</v>
          </cell>
          <cell r="F343" t="str">
            <v>Rp</v>
          </cell>
          <cell r="G343">
            <v>0</v>
          </cell>
          <cell r="H343" t="str">
            <v>Rp</v>
          </cell>
          <cell r="I343">
            <v>0</v>
          </cell>
          <cell r="J343" t="str">
            <v>Rp</v>
          </cell>
          <cell r="K343">
            <v>0</v>
          </cell>
        </row>
        <row r="344">
          <cell r="B344">
            <v>51235</v>
          </cell>
          <cell r="C344" t="str">
            <v>RETURPENJUALAN TUNAI MILKUAT PREBIOTIK GRAPE-100MLX40PC</v>
          </cell>
          <cell r="D344" t="str">
            <v>Rp</v>
          </cell>
          <cell r="E344">
            <v>0</v>
          </cell>
          <cell r="F344" t="str">
            <v>Rp</v>
          </cell>
          <cell r="G344">
            <v>0</v>
          </cell>
          <cell r="H344" t="str">
            <v>Rp</v>
          </cell>
          <cell r="I344">
            <v>0</v>
          </cell>
          <cell r="J344" t="str">
            <v>Rp</v>
          </cell>
          <cell r="K344">
            <v>0</v>
          </cell>
        </row>
        <row r="345">
          <cell r="B345">
            <v>51236</v>
          </cell>
          <cell r="C345" t="str">
            <v>RETURPENJUALAN TUNAI MILKUAT PREBIOTIK ORANGE-100MLX40PC</v>
          </cell>
          <cell r="D345" t="str">
            <v>Rp</v>
          </cell>
          <cell r="E345">
            <v>0</v>
          </cell>
          <cell r="F345" t="str">
            <v>Rp</v>
          </cell>
          <cell r="G345">
            <v>0</v>
          </cell>
          <cell r="H345" t="str">
            <v>Rp</v>
          </cell>
          <cell r="I345">
            <v>0</v>
          </cell>
          <cell r="J345" t="str">
            <v>Rp</v>
          </cell>
          <cell r="K345">
            <v>0</v>
          </cell>
        </row>
        <row r="346">
          <cell r="B346">
            <v>51237</v>
          </cell>
          <cell r="C346" t="str">
            <v>RETURPENJUALAN TUNAI PROPERTY</v>
          </cell>
          <cell r="D346" t="str">
            <v>Rp</v>
          </cell>
          <cell r="E346">
            <v>0</v>
          </cell>
          <cell r="F346" t="str">
            <v>Rp</v>
          </cell>
          <cell r="G346">
            <v>0</v>
          </cell>
          <cell r="H346" t="str">
            <v>Rp</v>
          </cell>
          <cell r="I346">
            <v>0</v>
          </cell>
          <cell r="J346" t="str">
            <v>Rp</v>
          </cell>
          <cell r="K346">
            <v>0</v>
          </cell>
        </row>
        <row r="347">
          <cell r="B347">
            <v>51238</v>
          </cell>
          <cell r="C347" t="str">
            <v>RETURPENJUALAN KREDIT AQUA A240ML</v>
          </cell>
          <cell r="D347" t="str">
            <v>Rp</v>
          </cell>
          <cell r="E347">
            <v>0</v>
          </cell>
          <cell r="F347" t="str">
            <v>Rp</v>
          </cell>
          <cell r="G347">
            <v>0</v>
          </cell>
          <cell r="H347" t="str">
            <v>Rp</v>
          </cell>
          <cell r="I347">
            <v>0</v>
          </cell>
          <cell r="J347" t="str">
            <v>Rp</v>
          </cell>
          <cell r="K347">
            <v>0</v>
          </cell>
        </row>
        <row r="348">
          <cell r="B348">
            <v>51239</v>
          </cell>
          <cell r="C348" t="str">
            <v>RETURPENJUALAN KREDIT AQUA A330ML</v>
          </cell>
          <cell r="D348" t="str">
            <v>Rp</v>
          </cell>
          <cell r="E348">
            <v>0</v>
          </cell>
          <cell r="F348" t="str">
            <v>Rp</v>
          </cell>
          <cell r="G348">
            <v>0</v>
          </cell>
          <cell r="H348" t="str">
            <v>Rp</v>
          </cell>
          <cell r="I348">
            <v>0</v>
          </cell>
          <cell r="J348" t="str">
            <v>Rp</v>
          </cell>
          <cell r="K348">
            <v>0</v>
          </cell>
        </row>
        <row r="349">
          <cell r="B349">
            <v>51240</v>
          </cell>
          <cell r="C349" t="str">
            <v>RETURPENJUALAN KREDIT AQUA A375ML</v>
          </cell>
          <cell r="D349" t="str">
            <v>Rp</v>
          </cell>
          <cell r="E349">
            <v>0</v>
          </cell>
          <cell r="F349" t="str">
            <v>Rp</v>
          </cell>
          <cell r="G349">
            <v>0</v>
          </cell>
          <cell r="H349" t="str">
            <v>Rp</v>
          </cell>
          <cell r="I349">
            <v>0</v>
          </cell>
          <cell r="J349" t="str">
            <v>Rp</v>
          </cell>
          <cell r="K349">
            <v>0</v>
          </cell>
        </row>
        <row r="350">
          <cell r="B350">
            <v>51241</v>
          </cell>
          <cell r="C350" t="str">
            <v>RETURPENJUALAN KREDIT AQUA A380ML (ISI)</v>
          </cell>
          <cell r="D350" t="str">
            <v>Rp</v>
          </cell>
          <cell r="E350">
            <v>0</v>
          </cell>
          <cell r="F350" t="str">
            <v>Rp</v>
          </cell>
          <cell r="G350">
            <v>0</v>
          </cell>
          <cell r="H350" t="str">
            <v>Rp</v>
          </cell>
          <cell r="I350">
            <v>0</v>
          </cell>
          <cell r="J350" t="str">
            <v>Rp</v>
          </cell>
          <cell r="K350">
            <v>0</v>
          </cell>
        </row>
        <row r="351">
          <cell r="B351">
            <v>51242</v>
          </cell>
          <cell r="C351" t="str">
            <v>RETURPENJUALAN KREDIT AQUA KRAT A380ML</v>
          </cell>
          <cell r="D351" t="str">
            <v>Rp</v>
          </cell>
          <cell r="E351">
            <v>0</v>
          </cell>
          <cell r="F351" t="str">
            <v>Rp</v>
          </cell>
          <cell r="G351">
            <v>0</v>
          </cell>
          <cell r="H351" t="str">
            <v>Rp</v>
          </cell>
          <cell r="I351">
            <v>0</v>
          </cell>
          <cell r="J351" t="str">
            <v>Rp</v>
          </cell>
          <cell r="K351">
            <v>0</v>
          </cell>
        </row>
        <row r="352">
          <cell r="B352">
            <v>51243</v>
          </cell>
          <cell r="C352" t="str">
            <v>RETURPENJUALAN KREDIT AQUA BOTOL A380ML</v>
          </cell>
          <cell r="D352" t="str">
            <v>Rp</v>
          </cell>
          <cell r="E352">
            <v>0</v>
          </cell>
          <cell r="F352" t="str">
            <v>Rp</v>
          </cell>
          <cell r="G352">
            <v>0</v>
          </cell>
          <cell r="H352" t="str">
            <v>Rp</v>
          </cell>
          <cell r="I352">
            <v>0</v>
          </cell>
          <cell r="J352" t="str">
            <v>Rp</v>
          </cell>
          <cell r="K352">
            <v>0</v>
          </cell>
        </row>
        <row r="353">
          <cell r="B353">
            <v>51244</v>
          </cell>
          <cell r="C353" t="str">
            <v>RETURPENJUALAN KREDIT AQUA A600ML</v>
          </cell>
          <cell r="D353" t="str">
            <v>Rp</v>
          </cell>
          <cell r="E353">
            <v>0</v>
          </cell>
          <cell r="F353" t="str">
            <v>Rp</v>
          </cell>
          <cell r="G353">
            <v>0</v>
          </cell>
          <cell r="H353" t="str">
            <v>Rp</v>
          </cell>
          <cell r="I353">
            <v>0</v>
          </cell>
          <cell r="J353" t="str">
            <v>Rp</v>
          </cell>
          <cell r="K353">
            <v>0</v>
          </cell>
        </row>
        <row r="354">
          <cell r="B354">
            <v>51245</v>
          </cell>
          <cell r="C354" t="str">
            <v>RETURPENJUALAN KREDIT AQUA A1500ML</v>
          </cell>
          <cell r="D354" t="str">
            <v>Rp</v>
          </cell>
          <cell r="E354">
            <v>0</v>
          </cell>
          <cell r="F354" t="str">
            <v>Rp</v>
          </cell>
          <cell r="G354">
            <v>0</v>
          </cell>
          <cell r="H354" t="str">
            <v>Rp</v>
          </cell>
          <cell r="I354">
            <v>0</v>
          </cell>
          <cell r="J354" t="str">
            <v>Rp</v>
          </cell>
          <cell r="K354">
            <v>0</v>
          </cell>
        </row>
        <row r="355">
          <cell r="B355">
            <v>51246</v>
          </cell>
          <cell r="C355" t="str">
            <v>RETURPENJUALAN KREDIT AQUA GALON</v>
          </cell>
          <cell r="D355" t="str">
            <v>Rp</v>
          </cell>
          <cell r="E355">
            <v>0</v>
          </cell>
          <cell r="F355" t="str">
            <v>Rp</v>
          </cell>
          <cell r="G355">
            <v>0</v>
          </cell>
          <cell r="H355" t="str">
            <v>Rp</v>
          </cell>
          <cell r="I355">
            <v>0</v>
          </cell>
          <cell r="J355" t="str">
            <v>Rp</v>
          </cell>
          <cell r="K355">
            <v>0</v>
          </cell>
        </row>
        <row r="356">
          <cell r="B356">
            <v>51247</v>
          </cell>
          <cell r="C356" t="str">
            <v>RETURPENJUALAN KREDIT AQUA GALON KOSONG</v>
          </cell>
          <cell r="D356" t="str">
            <v>Rp</v>
          </cell>
          <cell r="E356">
            <v>0</v>
          </cell>
          <cell r="F356" t="str">
            <v>Rp</v>
          </cell>
          <cell r="G356">
            <v>0</v>
          </cell>
          <cell r="H356" t="str">
            <v>Rp</v>
          </cell>
          <cell r="I356">
            <v>0</v>
          </cell>
          <cell r="J356" t="str">
            <v>Rp</v>
          </cell>
          <cell r="K356">
            <v>0</v>
          </cell>
        </row>
        <row r="357">
          <cell r="B357">
            <v>51248</v>
          </cell>
          <cell r="C357" t="str">
            <v>RETURPENJUALAN KREDIT VIT V240ML</v>
          </cell>
          <cell r="D357" t="str">
            <v>Rp</v>
          </cell>
          <cell r="E357">
            <v>0</v>
          </cell>
          <cell r="F357" t="str">
            <v>Rp</v>
          </cell>
          <cell r="G357">
            <v>0</v>
          </cell>
          <cell r="H357" t="str">
            <v>Rp</v>
          </cell>
          <cell r="I357">
            <v>0</v>
          </cell>
          <cell r="J357" t="str">
            <v>Rp</v>
          </cell>
          <cell r="K357">
            <v>0</v>
          </cell>
        </row>
        <row r="358">
          <cell r="B358">
            <v>51249</v>
          </cell>
          <cell r="C358" t="str">
            <v>RETURPENJUALAN KREDIT VIT V600ML</v>
          </cell>
          <cell r="D358" t="str">
            <v>Rp</v>
          </cell>
          <cell r="E358">
            <v>0</v>
          </cell>
          <cell r="F358" t="str">
            <v>Rp</v>
          </cell>
          <cell r="G358">
            <v>0</v>
          </cell>
          <cell r="H358" t="str">
            <v>Rp</v>
          </cell>
          <cell r="I358">
            <v>0</v>
          </cell>
          <cell r="J358" t="str">
            <v>Rp</v>
          </cell>
          <cell r="K358">
            <v>0</v>
          </cell>
        </row>
        <row r="359">
          <cell r="B359">
            <v>51250</v>
          </cell>
          <cell r="C359" t="str">
            <v>RETURPENJUALAN KREDIT VIT V1500ML</v>
          </cell>
          <cell r="D359" t="str">
            <v>Rp</v>
          </cell>
          <cell r="E359">
            <v>0</v>
          </cell>
          <cell r="F359" t="str">
            <v>Rp</v>
          </cell>
          <cell r="G359">
            <v>0</v>
          </cell>
          <cell r="H359" t="str">
            <v>Rp</v>
          </cell>
          <cell r="I359">
            <v>0</v>
          </cell>
          <cell r="J359" t="str">
            <v>Rp</v>
          </cell>
          <cell r="K359">
            <v>0</v>
          </cell>
        </row>
        <row r="360">
          <cell r="B360">
            <v>51251</v>
          </cell>
          <cell r="C360" t="str">
            <v>RETURPENJUALAN KREDIT VIT GALON</v>
          </cell>
          <cell r="D360" t="str">
            <v>Rp</v>
          </cell>
          <cell r="E360">
            <v>0</v>
          </cell>
          <cell r="F360" t="str">
            <v>Rp</v>
          </cell>
          <cell r="G360">
            <v>0</v>
          </cell>
          <cell r="H360" t="str">
            <v>Rp</v>
          </cell>
          <cell r="I360">
            <v>0</v>
          </cell>
          <cell r="J360" t="str">
            <v>Rp</v>
          </cell>
          <cell r="K360">
            <v>0</v>
          </cell>
        </row>
        <row r="361">
          <cell r="B361">
            <v>51252</v>
          </cell>
          <cell r="C361" t="str">
            <v>RETURPENJUALAN KREDIT VIT GALON KOSONG</v>
          </cell>
          <cell r="D361" t="str">
            <v>Rp</v>
          </cell>
          <cell r="E361">
            <v>0</v>
          </cell>
          <cell r="F361" t="str">
            <v>Rp</v>
          </cell>
          <cell r="G361">
            <v>0</v>
          </cell>
          <cell r="H361" t="str">
            <v>Rp</v>
          </cell>
          <cell r="I361">
            <v>0</v>
          </cell>
          <cell r="J361" t="str">
            <v>Rp</v>
          </cell>
          <cell r="K361">
            <v>0</v>
          </cell>
        </row>
        <row r="362">
          <cell r="B362">
            <v>51253</v>
          </cell>
          <cell r="C362" t="str">
            <v>RETURPENJUALAN KREDIT MIZONE ORANGE LIM ( MZOL )</v>
          </cell>
          <cell r="D362" t="str">
            <v>Rp</v>
          </cell>
          <cell r="E362">
            <v>0</v>
          </cell>
          <cell r="F362" t="str">
            <v>Rp</v>
          </cell>
          <cell r="G362">
            <v>0</v>
          </cell>
          <cell r="H362" t="str">
            <v>Rp</v>
          </cell>
          <cell r="I362">
            <v>0</v>
          </cell>
          <cell r="J362" t="str">
            <v>Rp</v>
          </cell>
          <cell r="K362">
            <v>0</v>
          </cell>
        </row>
        <row r="363">
          <cell r="B363">
            <v>51254</v>
          </cell>
          <cell r="C363" t="str">
            <v>RETURPENJUALAN KREDIT MIZONE  PASSION FRUIT ( MZPF)</v>
          </cell>
          <cell r="D363" t="str">
            <v>Rp</v>
          </cell>
          <cell r="E363">
            <v>0</v>
          </cell>
          <cell r="F363" t="str">
            <v>Rp</v>
          </cell>
          <cell r="G363">
            <v>0</v>
          </cell>
          <cell r="H363" t="str">
            <v>Rp</v>
          </cell>
          <cell r="I363">
            <v>0</v>
          </cell>
          <cell r="J363" t="str">
            <v>Rp</v>
          </cell>
          <cell r="K363">
            <v>0</v>
          </cell>
        </row>
        <row r="364">
          <cell r="B364">
            <v>51255</v>
          </cell>
          <cell r="C364" t="str">
            <v>RETURPENJUALAN KREDIT MIZONE LEMON LECHEE ( MZLL)</v>
          </cell>
          <cell r="D364" t="str">
            <v>Rp</v>
          </cell>
          <cell r="E364">
            <v>0</v>
          </cell>
          <cell r="F364" t="str">
            <v>Rp</v>
          </cell>
          <cell r="G364">
            <v>0</v>
          </cell>
          <cell r="H364" t="str">
            <v>Rp</v>
          </cell>
          <cell r="I364">
            <v>0</v>
          </cell>
          <cell r="J364" t="str">
            <v>Rp</v>
          </cell>
          <cell r="K364">
            <v>0</v>
          </cell>
        </row>
        <row r="365">
          <cell r="B365">
            <v>51256</v>
          </cell>
          <cell r="C365" t="str">
            <v>RETURPENJUALAN KREDIT MIZONE MULTI PACK</v>
          </cell>
          <cell r="D365" t="str">
            <v>Rp</v>
          </cell>
          <cell r="E365">
            <v>0</v>
          </cell>
          <cell r="F365" t="str">
            <v>Rp</v>
          </cell>
          <cell r="G365">
            <v>0</v>
          </cell>
          <cell r="H365" t="str">
            <v>Rp</v>
          </cell>
          <cell r="I365">
            <v>0</v>
          </cell>
          <cell r="J365" t="str">
            <v>Rp</v>
          </cell>
          <cell r="K365">
            <v>0</v>
          </cell>
        </row>
        <row r="366">
          <cell r="B366">
            <v>51257</v>
          </cell>
          <cell r="C366" t="str">
            <v>RETURPENJUALAN KREDIT MILKUAT ORANGE I (70 X 60 ml )</v>
          </cell>
          <cell r="D366" t="str">
            <v>Rp</v>
          </cell>
          <cell r="E366">
            <v>0</v>
          </cell>
          <cell r="F366" t="str">
            <v>Rp</v>
          </cell>
          <cell r="G366">
            <v>0</v>
          </cell>
          <cell r="H366" t="str">
            <v>Rp</v>
          </cell>
          <cell r="I366">
            <v>0</v>
          </cell>
          <cell r="J366" t="str">
            <v>Rp</v>
          </cell>
          <cell r="K366">
            <v>0</v>
          </cell>
        </row>
        <row r="367">
          <cell r="B367">
            <v>51258</v>
          </cell>
          <cell r="C367" t="str">
            <v>RETURPENJUALAN KREDIT MILKUAT ORANGE II ( ISI 60 pcs )</v>
          </cell>
          <cell r="D367" t="str">
            <v>Rp</v>
          </cell>
          <cell r="E367">
            <v>0</v>
          </cell>
          <cell r="F367" t="str">
            <v>Rp</v>
          </cell>
          <cell r="G367">
            <v>0</v>
          </cell>
          <cell r="H367" t="str">
            <v>Rp</v>
          </cell>
          <cell r="I367">
            <v>0</v>
          </cell>
          <cell r="J367" t="str">
            <v>Rp</v>
          </cell>
          <cell r="K367">
            <v>0</v>
          </cell>
        </row>
        <row r="368">
          <cell r="B368">
            <v>51259</v>
          </cell>
          <cell r="C368" t="str">
            <v>RETURPENJUALAN KREDIT MILKUAT ORANGE II ( 80 X 60 ml )</v>
          </cell>
          <cell r="D368" t="str">
            <v>Rp</v>
          </cell>
          <cell r="E368">
            <v>0</v>
          </cell>
          <cell r="F368" t="str">
            <v>Rp</v>
          </cell>
          <cell r="G368">
            <v>0</v>
          </cell>
          <cell r="H368" t="str">
            <v>Rp</v>
          </cell>
          <cell r="I368">
            <v>0</v>
          </cell>
          <cell r="J368" t="str">
            <v>Rp</v>
          </cell>
          <cell r="K368">
            <v>0</v>
          </cell>
        </row>
        <row r="369">
          <cell r="B369">
            <v>51260</v>
          </cell>
          <cell r="C369" t="str">
            <v>RETURPENJUALAN KREDIT MILKUAT FRUTY I ( ISI 4O pcs)</v>
          </cell>
          <cell r="D369" t="str">
            <v>Rp</v>
          </cell>
          <cell r="E369">
            <v>0</v>
          </cell>
          <cell r="F369" t="str">
            <v>Rp</v>
          </cell>
          <cell r="G369">
            <v>0</v>
          </cell>
          <cell r="H369" t="str">
            <v>Rp</v>
          </cell>
          <cell r="I369">
            <v>0</v>
          </cell>
          <cell r="J369" t="str">
            <v>Rp</v>
          </cell>
          <cell r="K369">
            <v>0</v>
          </cell>
        </row>
        <row r="370">
          <cell r="B370">
            <v>51261</v>
          </cell>
          <cell r="C370" t="str">
            <v>RETURPENJUALAN KREDIT MILKUAT FRUTY II( ISI 60 pcs)</v>
          </cell>
          <cell r="D370" t="str">
            <v>Rp</v>
          </cell>
          <cell r="E370">
            <v>0</v>
          </cell>
          <cell r="F370" t="str">
            <v>Rp</v>
          </cell>
          <cell r="G370">
            <v>0</v>
          </cell>
          <cell r="H370" t="str">
            <v>Rp</v>
          </cell>
          <cell r="I370">
            <v>0</v>
          </cell>
          <cell r="J370" t="str">
            <v>Rp</v>
          </cell>
          <cell r="K370">
            <v>0</v>
          </cell>
        </row>
        <row r="371">
          <cell r="B371">
            <v>51262</v>
          </cell>
          <cell r="C371" t="str">
            <v>RETURPENJUALAN KREDIT MILKUAT FRUTY ( 70 X 60 ml)</v>
          </cell>
          <cell r="D371" t="str">
            <v>Rp</v>
          </cell>
          <cell r="E371">
            <v>0</v>
          </cell>
          <cell r="F371" t="str">
            <v>Rp</v>
          </cell>
          <cell r="G371">
            <v>0</v>
          </cell>
          <cell r="H371" t="str">
            <v>Rp</v>
          </cell>
          <cell r="I371">
            <v>0</v>
          </cell>
          <cell r="J371" t="str">
            <v>Rp</v>
          </cell>
          <cell r="K371">
            <v>0</v>
          </cell>
        </row>
        <row r="372">
          <cell r="B372">
            <v>51263</v>
          </cell>
          <cell r="C372" t="str">
            <v>RETURPENJUALAN KREDIT MILKUAT STRA*BERRY ( 70 X 60 ml)</v>
          </cell>
          <cell r="D372" t="str">
            <v>Rp</v>
          </cell>
          <cell r="E372">
            <v>0</v>
          </cell>
          <cell r="F372" t="str">
            <v>Rp</v>
          </cell>
          <cell r="G372">
            <v>0</v>
          </cell>
          <cell r="H372" t="str">
            <v>Rp</v>
          </cell>
          <cell r="I372">
            <v>0</v>
          </cell>
          <cell r="J372" t="str">
            <v>Rp</v>
          </cell>
          <cell r="K372">
            <v>0</v>
          </cell>
        </row>
        <row r="373">
          <cell r="B373">
            <v>51264</v>
          </cell>
          <cell r="C373" t="str">
            <v>RETURPENJUALAN KREDIT MILKUAT STRA*BERRY ( 80 X 60 ml)</v>
          </cell>
          <cell r="D373" t="str">
            <v>Rp</v>
          </cell>
          <cell r="E373">
            <v>0</v>
          </cell>
          <cell r="F373" t="str">
            <v>Rp</v>
          </cell>
          <cell r="G373">
            <v>0</v>
          </cell>
          <cell r="H373" t="str">
            <v>Rp</v>
          </cell>
          <cell r="I373">
            <v>0</v>
          </cell>
          <cell r="J373" t="str">
            <v>Rp</v>
          </cell>
          <cell r="K373">
            <v>0</v>
          </cell>
        </row>
        <row r="374">
          <cell r="B374">
            <v>51265</v>
          </cell>
          <cell r="C374" t="str">
            <v>RETURPENJUALAN KREDIT MILKUAT MANGO I 90 ML (ISI 40 pcs)</v>
          </cell>
          <cell r="D374" t="str">
            <v>Rp</v>
          </cell>
          <cell r="E374">
            <v>0</v>
          </cell>
          <cell r="F374" t="str">
            <v>Rp</v>
          </cell>
          <cell r="G374">
            <v>0</v>
          </cell>
          <cell r="H374" t="str">
            <v>Rp</v>
          </cell>
          <cell r="I374">
            <v>0</v>
          </cell>
          <cell r="J374" t="str">
            <v>Rp</v>
          </cell>
          <cell r="K374">
            <v>0</v>
          </cell>
        </row>
        <row r="375">
          <cell r="B375">
            <v>51266</v>
          </cell>
          <cell r="C375" t="str">
            <v>RETURPENJUALAN KREDIT MILKUAT MANGO II (70ML X 60 pcs)</v>
          </cell>
          <cell r="D375" t="str">
            <v>Rp</v>
          </cell>
          <cell r="E375">
            <v>0</v>
          </cell>
          <cell r="F375" t="str">
            <v>Rp</v>
          </cell>
          <cell r="G375">
            <v>0</v>
          </cell>
          <cell r="H375" t="str">
            <v>Rp</v>
          </cell>
          <cell r="I375">
            <v>0</v>
          </cell>
          <cell r="J375" t="str">
            <v>Rp</v>
          </cell>
          <cell r="K375">
            <v>0</v>
          </cell>
        </row>
        <row r="376">
          <cell r="B376">
            <v>51267</v>
          </cell>
          <cell r="C376" t="str">
            <v>RETURPENJUALAN KREDIT MILKUAT MANGO III (80ML X 60 pcs)</v>
          </cell>
          <cell r="D376" t="str">
            <v>Rp</v>
          </cell>
          <cell r="E376">
            <v>0</v>
          </cell>
          <cell r="F376" t="str">
            <v>Rp</v>
          </cell>
          <cell r="G376">
            <v>0</v>
          </cell>
          <cell r="H376" t="str">
            <v>Rp</v>
          </cell>
          <cell r="I376">
            <v>0</v>
          </cell>
          <cell r="J376" t="str">
            <v>Rp</v>
          </cell>
          <cell r="K376">
            <v>0</v>
          </cell>
        </row>
        <row r="377">
          <cell r="B377">
            <v>51268</v>
          </cell>
          <cell r="C377" t="str">
            <v>RETURPENJUALAN KREDIT MILKUAT CHOCOLATE (70 X 54 ml)</v>
          </cell>
          <cell r="D377" t="str">
            <v>Rp</v>
          </cell>
          <cell r="E377">
            <v>0</v>
          </cell>
          <cell r="F377" t="str">
            <v>Rp</v>
          </cell>
          <cell r="G377">
            <v>0</v>
          </cell>
          <cell r="H377" t="str">
            <v>Rp</v>
          </cell>
          <cell r="I377">
            <v>0</v>
          </cell>
          <cell r="J377" t="str">
            <v>Rp</v>
          </cell>
          <cell r="K377">
            <v>0</v>
          </cell>
        </row>
        <row r="378">
          <cell r="B378">
            <v>51269</v>
          </cell>
          <cell r="C378" t="str">
            <v>RETURPENJUALAN KREDIT MILKUAT CHOCOLATE 90 ml</v>
          </cell>
          <cell r="D378" t="str">
            <v>Rp</v>
          </cell>
          <cell r="E378">
            <v>0</v>
          </cell>
          <cell r="F378" t="str">
            <v>Rp</v>
          </cell>
          <cell r="G378">
            <v>0</v>
          </cell>
          <cell r="H378" t="str">
            <v>Rp</v>
          </cell>
          <cell r="I378">
            <v>0</v>
          </cell>
          <cell r="J378" t="str">
            <v>Rp</v>
          </cell>
          <cell r="K378">
            <v>0</v>
          </cell>
        </row>
        <row r="379">
          <cell r="B379">
            <v>51270</v>
          </cell>
          <cell r="C379" t="str">
            <v>RETURPENJUALAN KREDIT MILKUAT CHOCOLATE BANTAL (135 ml)</v>
          </cell>
          <cell r="D379" t="str">
            <v>Rp</v>
          </cell>
          <cell r="E379">
            <v>0</v>
          </cell>
          <cell r="F379" t="str">
            <v>Rp</v>
          </cell>
          <cell r="G379">
            <v>0</v>
          </cell>
          <cell r="H379" t="str">
            <v>Rp</v>
          </cell>
          <cell r="I379">
            <v>0</v>
          </cell>
          <cell r="J379" t="str">
            <v>Rp</v>
          </cell>
          <cell r="K379">
            <v>0</v>
          </cell>
        </row>
        <row r="380">
          <cell r="B380">
            <v>51271</v>
          </cell>
          <cell r="C380" t="str">
            <v>RETURPENJUALAN KREDIT MILKUAT PREBIOTIK STA*-100MLX40PC</v>
          </cell>
          <cell r="D380" t="str">
            <v>Rp</v>
          </cell>
          <cell r="E380">
            <v>0</v>
          </cell>
          <cell r="F380" t="str">
            <v>Rp</v>
          </cell>
          <cell r="G380">
            <v>0</v>
          </cell>
          <cell r="H380" t="str">
            <v>Rp</v>
          </cell>
          <cell r="I380">
            <v>0</v>
          </cell>
          <cell r="J380" t="str">
            <v>Rp</v>
          </cell>
          <cell r="K380">
            <v>0</v>
          </cell>
        </row>
        <row r="381">
          <cell r="B381">
            <v>51272</v>
          </cell>
          <cell r="C381" t="str">
            <v>RETURPENJUALAN KREDIT MILKUAT PREBIOTIK GRAPE-100MLX40PC</v>
          </cell>
          <cell r="D381" t="str">
            <v>Rp</v>
          </cell>
          <cell r="E381">
            <v>0</v>
          </cell>
          <cell r="F381" t="str">
            <v>Rp</v>
          </cell>
          <cell r="G381">
            <v>0</v>
          </cell>
          <cell r="H381" t="str">
            <v>Rp</v>
          </cell>
          <cell r="I381">
            <v>0</v>
          </cell>
          <cell r="J381" t="str">
            <v>Rp</v>
          </cell>
          <cell r="K381">
            <v>0</v>
          </cell>
        </row>
        <row r="382">
          <cell r="B382">
            <v>51273</v>
          </cell>
          <cell r="C382" t="str">
            <v>RETURPENJUALAN KREDIT MILKUAT PREBIOTIK ORANGE-100MLX40PC</v>
          </cell>
          <cell r="D382" t="str">
            <v>Rp</v>
          </cell>
          <cell r="E382">
            <v>0</v>
          </cell>
          <cell r="F382" t="str">
            <v>Rp</v>
          </cell>
          <cell r="G382">
            <v>0</v>
          </cell>
          <cell r="H382" t="str">
            <v>Rp</v>
          </cell>
          <cell r="I382">
            <v>0</v>
          </cell>
          <cell r="J382" t="str">
            <v>Rp</v>
          </cell>
          <cell r="K382">
            <v>0</v>
          </cell>
        </row>
        <row r="383">
          <cell r="B383">
            <v>51274</v>
          </cell>
          <cell r="C383" t="str">
            <v>RETURPENJUALAN KREDIT PROPERTY</v>
          </cell>
          <cell r="D383" t="str">
            <v>Rp</v>
          </cell>
          <cell r="E383">
            <v>0</v>
          </cell>
          <cell r="F383" t="str">
            <v>Rp</v>
          </cell>
          <cell r="G383">
            <v>0</v>
          </cell>
          <cell r="H383" t="str">
            <v>Rp</v>
          </cell>
          <cell r="I383">
            <v>0</v>
          </cell>
          <cell r="J383" t="str">
            <v>Rp</v>
          </cell>
          <cell r="K383">
            <v>0</v>
          </cell>
        </row>
        <row r="384">
          <cell r="B384">
            <v>55101</v>
          </cell>
          <cell r="C384" t="str">
            <v>BEBAN POKOK AQUA A240ML</v>
          </cell>
          <cell r="D384" t="str">
            <v>Rp</v>
          </cell>
          <cell r="E384">
            <v>0</v>
          </cell>
          <cell r="F384" t="str">
            <v>Rp</v>
          </cell>
          <cell r="G384">
            <v>0</v>
          </cell>
          <cell r="H384" t="str">
            <v>Rp</v>
          </cell>
          <cell r="I384">
            <v>0</v>
          </cell>
          <cell r="J384" t="str">
            <v>Rp</v>
          </cell>
          <cell r="K384">
            <v>0</v>
          </cell>
        </row>
        <row r="385">
          <cell r="B385">
            <v>55102</v>
          </cell>
          <cell r="C385" t="str">
            <v>BEBAN POKOK AQUA A330ML</v>
          </cell>
          <cell r="D385" t="str">
            <v>Rp</v>
          </cell>
          <cell r="E385">
            <v>0</v>
          </cell>
          <cell r="F385" t="str">
            <v>Rp</v>
          </cell>
          <cell r="G385">
            <v>0</v>
          </cell>
          <cell r="H385" t="str">
            <v>Rp</v>
          </cell>
          <cell r="I385">
            <v>0</v>
          </cell>
          <cell r="J385" t="str">
            <v>Rp</v>
          </cell>
          <cell r="K385">
            <v>0</v>
          </cell>
        </row>
        <row r="386">
          <cell r="B386">
            <v>55103</v>
          </cell>
          <cell r="C386" t="str">
            <v>BEBAN POKOK AQUA A375ML</v>
          </cell>
          <cell r="D386" t="str">
            <v>Rp</v>
          </cell>
          <cell r="E386">
            <v>0</v>
          </cell>
          <cell r="F386" t="str">
            <v>Rp</v>
          </cell>
          <cell r="G386">
            <v>0</v>
          </cell>
          <cell r="H386" t="str">
            <v>Rp</v>
          </cell>
          <cell r="I386">
            <v>0</v>
          </cell>
          <cell r="J386" t="str">
            <v>Rp</v>
          </cell>
          <cell r="K386">
            <v>0</v>
          </cell>
        </row>
        <row r="387">
          <cell r="B387">
            <v>55104</v>
          </cell>
          <cell r="C387" t="str">
            <v>BEBAN POKOK AQUA A380ML (ISI)</v>
          </cell>
          <cell r="D387" t="str">
            <v>Rp</v>
          </cell>
          <cell r="E387">
            <v>0</v>
          </cell>
          <cell r="F387" t="str">
            <v>Rp</v>
          </cell>
          <cell r="G387">
            <v>0</v>
          </cell>
          <cell r="H387" t="str">
            <v>Rp</v>
          </cell>
          <cell r="I387">
            <v>0</v>
          </cell>
          <cell r="J387" t="str">
            <v>Rp</v>
          </cell>
          <cell r="K387">
            <v>0</v>
          </cell>
        </row>
        <row r="388">
          <cell r="B388">
            <v>55105</v>
          </cell>
          <cell r="C388" t="str">
            <v>BEBAN POKOK AQUA KRAT A380ML</v>
          </cell>
          <cell r="D388" t="str">
            <v>Rp</v>
          </cell>
          <cell r="E388">
            <v>0</v>
          </cell>
          <cell r="F388" t="str">
            <v>Rp</v>
          </cell>
          <cell r="G388">
            <v>0</v>
          </cell>
          <cell r="H388" t="str">
            <v>Rp</v>
          </cell>
          <cell r="I388">
            <v>0</v>
          </cell>
          <cell r="J388" t="str">
            <v>Rp</v>
          </cell>
          <cell r="K388">
            <v>0</v>
          </cell>
        </row>
        <row r="389">
          <cell r="B389">
            <v>55106</v>
          </cell>
          <cell r="C389" t="str">
            <v>BEBAN POKOK AQUA BOTOL A380ML</v>
          </cell>
          <cell r="D389" t="str">
            <v>Rp</v>
          </cell>
          <cell r="E389">
            <v>0</v>
          </cell>
          <cell r="F389" t="str">
            <v>Rp</v>
          </cell>
          <cell r="G389">
            <v>0</v>
          </cell>
          <cell r="H389" t="str">
            <v>Rp</v>
          </cell>
          <cell r="I389">
            <v>0</v>
          </cell>
          <cell r="J389" t="str">
            <v>Rp</v>
          </cell>
          <cell r="K389">
            <v>0</v>
          </cell>
        </row>
        <row r="390">
          <cell r="B390">
            <v>55107</v>
          </cell>
          <cell r="C390" t="str">
            <v>BEBAN POKOK AQUA A600ML</v>
          </cell>
          <cell r="D390" t="str">
            <v>Rp</v>
          </cell>
          <cell r="E390">
            <v>0</v>
          </cell>
          <cell r="F390" t="str">
            <v>Rp</v>
          </cell>
          <cell r="G390">
            <v>0</v>
          </cell>
          <cell r="H390" t="str">
            <v>Rp</v>
          </cell>
          <cell r="I390">
            <v>0</v>
          </cell>
          <cell r="J390" t="str">
            <v>Rp</v>
          </cell>
          <cell r="K390">
            <v>0</v>
          </cell>
        </row>
        <row r="391">
          <cell r="B391">
            <v>55108</v>
          </cell>
          <cell r="C391" t="str">
            <v>BEBAN POKOK AQUA A1500ML</v>
          </cell>
          <cell r="D391" t="str">
            <v>Rp</v>
          </cell>
          <cell r="E391">
            <v>0</v>
          </cell>
          <cell r="F391" t="str">
            <v>Rp</v>
          </cell>
          <cell r="G391">
            <v>0</v>
          </cell>
          <cell r="H391" t="str">
            <v>Rp</v>
          </cell>
          <cell r="I391">
            <v>0</v>
          </cell>
          <cell r="J391" t="str">
            <v>Rp</v>
          </cell>
          <cell r="K391">
            <v>0</v>
          </cell>
        </row>
        <row r="392">
          <cell r="B392">
            <v>55109</v>
          </cell>
          <cell r="C392" t="str">
            <v>BEBAN POKOK AQUA GALON</v>
          </cell>
          <cell r="D392" t="str">
            <v>Rp</v>
          </cell>
          <cell r="E392">
            <v>0</v>
          </cell>
          <cell r="F392" t="str">
            <v>Rp</v>
          </cell>
          <cell r="G392">
            <v>257825250</v>
          </cell>
          <cell r="H392" t="str">
            <v>Rp</v>
          </cell>
          <cell r="I392">
            <v>0</v>
          </cell>
          <cell r="J392" t="str">
            <v>Rp</v>
          </cell>
          <cell r="K392">
            <v>257825250</v>
          </cell>
        </row>
        <row r="393">
          <cell r="B393">
            <v>55110</v>
          </cell>
          <cell r="C393" t="str">
            <v>BEBAN POKOK AQUA GALON KOSONG</v>
          </cell>
          <cell r="D393" t="str">
            <v>Rp</v>
          </cell>
          <cell r="E393">
            <v>0</v>
          </cell>
          <cell r="F393" t="str">
            <v>Rp</v>
          </cell>
          <cell r="G393">
            <v>97080000</v>
          </cell>
          <cell r="H393" t="str">
            <v>Rp</v>
          </cell>
          <cell r="I393">
            <v>0</v>
          </cell>
          <cell r="J393" t="str">
            <v>Rp</v>
          </cell>
          <cell r="K393">
            <v>97080000</v>
          </cell>
        </row>
        <row r="394">
          <cell r="B394">
            <v>55111</v>
          </cell>
          <cell r="C394" t="str">
            <v>BEBAN POKOK VIT V240ML</v>
          </cell>
          <cell r="D394" t="str">
            <v>Rp</v>
          </cell>
          <cell r="E394">
            <v>0</v>
          </cell>
          <cell r="F394" t="str">
            <v>Rp</v>
          </cell>
          <cell r="G394">
            <v>2985400</v>
          </cell>
          <cell r="H394" t="str">
            <v>Rp</v>
          </cell>
          <cell r="I394">
            <v>0</v>
          </cell>
          <cell r="J394" t="str">
            <v>Rp</v>
          </cell>
          <cell r="K394">
            <v>2985400</v>
          </cell>
        </row>
        <row r="395">
          <cell r="B395">
            <v>55112</v>
          </cell>
          <cell r="C395" t="str">
            <v>BEBAN POKOK VIT V600ML</v>
          </cell>
          <cell r="D395" t="str">
            <v>Rp</v>
          </cell>
          <cell r="E395">
            <v>0</v>
          </cell>
          <cell r="F395" t="str">
            <v>Rp</v>
          </cell>
          <cell r="G395">
            <v>696500</v>
          </cell>
          <cell r="H395" t="str">
            <v>Rp</v>
          </cell>
          <cell r="I395">
            <v>0</v>
          </cell>
          <cell r="J395" t="str">
            <v>Rp</v>
          </cell>
          <cell r="K395">
            <v>696500</v>
          </cell>
        </row>
        <row r="396">
          <cell r="B396">
            <v>55113</v>
          </cell>
          <cell r="C396" t="str">
            <v>BEBAN POKOK VIT V1500ML</v>
          </cell>
          <cell r="D396" t="str">
            <v>Rp</v>
          </cell>
          <cell r="E396">
            <v>0</v>
          </cell>
          <cell r="F396" t="str">
            <v>Rp</v>
          </cell>
          <cell r="G396">
            <v>266000</v>
          </cell>
          <cell r="H396" t="str">
            <v>Rp</v>
          </cell>
          <cell r="I396">
            <v>0</v>
          </cell>
          <cell r="J396" t="str">
            <v>Rp</v>
          </cell>
          <cell r="K396">
            <v>266000</v>
          </cell>
        </row>
        <row r="397">
          <cell r="B397">
            <v>55114</v>
          </cell>
          <cell r="C397" t="str">
            <v>BEBAN POKOK VIT GALON</v>
          </cell>
          <cell r="D397" t="str">
            <v>Rp</v>
          </cell>
          <cell r="E397">
            <v>0</v>
          </cell>
          <cell r="F397" t="str">
            <v>Rp</v>
          </cell>
          <cell r="G397">
            <v>6672900</v>
          </cell>
          <cell r="H397" t="str">
            <v>Rp</v>
          </cell>
          <cell r="I397">
            <v>0</v>
          </cell>
          <cell r="J397" t="str">
            <v>Rp</v>
          </cell>
          <cell r="K397">
            <v>6672900</v>
          </cell>
        </row>
        <row r="398">
          <cell r="B398">
            <v>55115</v>
          </cell>
          <cell r="C398" t="str">
            <v>BEBAN POKOK VIT GALON KOSONG</v>
          </cell>
          <cell r="D398" t="str">
            <v>Rp</v>
          </cell>
          <cell r="E398">
            <v>0</v>
          </cell>
          <cell r="F398" t="str">
            <v>Rp</v>
          </cell>
          <cell r="G398">
            <v>30000</v>
          </cell>
          <cell r="H398" t="str">
            <v>Rp</v>
          </cell>
          <cell r="I398">
            <v>0</v>
          </cell>
          <cell r="J398" t="str">
            <v>Rp</v>
          </cell>
          <cell r="K398">
            <v>30000</v>
          </cell>
        </row>
        <row r="399">
          <cell r="B399">
            <v>55116</v>
          </cell>
          <cell r="C399" t="str">
            <v>BEBAN POKOK MIZONE ORANGE LIM ( MZOL )</v>
          </cell>
          <cell r="D399" t="str">
            <v>Rp</v>
          </cell>
          <cell r="E399">
            <v>0</v>
          </cell>
          <cell r="F399" t="str">
            <v>Rp</v>
          </cell>
          <cell r="G399">
            <v>0</v>
          </cell>
          <cell r="H399" t="str">
            <v>Rp</v>
          </cell>
          <cell r="I399">
            <v>0</v>
          </cell>
          <cell r="J399" t="str">
            <v>Rp</v>
          </cell>
          <cell r="K399">
            <v>0</v>
          </cell>
        </row>
        <row r="400">
          <cell r="B400">
            <v>55117</v>
          </cell>
          <cell r="C400" t="str">
            <v>BEBAN POKOK MIZONE  PASSION FRUIT ( MZPF)</v>
          </cell>
          <cell r="D400" t="str">
            <v>Rp</v>
          </cell>
          <cell r="E400">
            <v>0</v>
          </cell>
          <cell r="F400" t="str">
            <v>Rp</v>
          </cell>
          <cell r="G400">
            <v>0</v>
          </cell>
          <cell r="H400" t="str">
            <v>Rp</v>
          </cell>
          <cell r="I400">
            <v>0</v>
          </cell>
          <cell r="J400" t="str">
            <v>Rp</v>
          </cell>
          <cell r="K400">
            <v>0</v>
          </cell>
        </row>
        <row r="401">
          <cell r="B401">
            <v>55118</v>
          </cell>
          <cell r="C401" t="str">
            <v>BEBAN POKOK MIZONE LEMON LECHEE ( MZLL)</v>
          </cell>
          <cell r="D401" t="str">
            <v>Rp</v>
          </cell>
          <cell r="E401">
            <v>0</v>
          </cell>
          <cell r="F401" t="str">
            <v>Rp</v>
          </cell>
          <cell r="G401">
            <v>0</v>
          </cell>
          <cell r="H401" t="str">
            <v>Rp</v>
          </cell>
          <cell r="I401">
            <v>0</v>
          </cell>
          <cell r="J401" t="str">
            <v>Rp</v>
          </cell>
          <cell r="K401">
            <v>0</v>
          </cell>
        </row>
        <row r="402">
          <cell r="B402">
            <v>55144</v>
          </cell>
          <cell r="C402" t="str">
            <v>BEBAN POKOK MIZONE GUAVA (MAG)</v>
          </cell>
          <cell r="D402" t="str">
            <v>Rp</v>
          </cell>
          <cell r="E402">
            <v>0</v>
          </cell>
          <cell r="F402" t="str">
            <v>Rp</v>
          </cell>
          <cell r="G402">
            <v>0</v>
          </cell>
          <cell r="H402" t="str">
            <v>Rp</v>
          </cell>
          <cell r="I402">
            <v>0</v>
          </cell>
          <cell r="J402" t="str">
            <v>Rp</v>
          </cell>
          <cell r="K402">
            <v>0</v>
          </cell>
        </row>
        <row r="403">
          <cell r="B403">
            <v>55119</v>
          </cell>
          <cell r="C403" t="str">
            <v>BEBAN POKOK MIZONE MULTI PACK</v>
          </cell>
          <cell r="D403" t="str">
            <v>Rp</v>
          </cell>
          <cell r="E403">
            <v>0</v>
          </cell>
          <cell r="F403" t="str">
            <v>Rp</v>
          </cell>
          <cell r="G403">
            <v>0</v>
          </cell>
          <cell r="H403" t="str">
            <v>Rp</v>
          </cell>
          <cell r="I403">
            <v>0</v>
          </cell>
          <cell r="J403" t="str">
            <v>Rp</v>
          </cell>
          <cell r="K403">
            <v>0</v>
          </cell>
        </row>
        <row r="404">
          <cell r="B404">
            <v>55120</v>
          </cell>
          <cell r="C404" t="str">
            <v>BEBAN POKOK MILKUAT ORANGE I (70 X 60 ml )</v>
          </cell>
          <cell r="D404" t="str">
            <v>Rp</v>
          </cell>
          <cell r="E404">
            <v>0</v>
          </cell>
          <cell r="F404" t="str">
            <v>Rp</v>
          </cell>
          <cell r="G404">
            <v>0</v>
          </cell>
          <cell r="H404" t="str">
            <v>Rp</v>
          </cell>
          <cell r="I404">
            <v>0</v>
          </cell>
          <cell r="J404" t="str">
            <v>Rp</v>
          </cell>
          <cell r="K404">
            <v>0</v>
          </cell>
        </row>
        <row r="405">
          <cell r="B405">
            <v>55121</v>
          </cell>
          <cell r="C405" t="str">
            <v>BEBAN POKOK MILKUAT ORANGE II ( ISI 60 pcs )</v>
          </cell>
          <cell r="D405" t="str">
            <v>Rp</v>
          </cell>
          <cell r="E405">
            <v>0</v>
          </cell>
          <cell r="F405" t="str">
            <v>Rp</v>
          </cell>
          <cell r="G405">
            <v>0</v>
          </cell>
          <cell r="H405" t="str">
            <v>Rp</v>
          </cell>
          <cell r="I405">
            <v>0</v>
          </cell>
          <cell r="J405" t="str">
            <v>Rp</v>
          </cell>
          <cell r="K405">
            <v>0</v>
          </cell>
        </row>
        <row r="406">
          <cell r="B406">
            <v>55122</v>
          </cell>
          <cell r="C406" t="str">
            <v>BEBAN POKOK MILKUAT ORANGE II ( 80 X 60 ml )</v>
          </cell>
          <cell r="D406" t="str">
            <v>Rp</v>
          </cell>
          <cell r="E406">
            <v>0</v>
          </cell>
          <cell r="F406" t="str">
            <v>Rp</v>
          </cell>
          <cell r="G406">
            <v>0</v>
          </cell>
          <cell r="H406" t="str">
            <v>Rp</v>
          </cell>
          <cell r="I406">
            <v>0</v>
          </cell>
          <cell r="J406" t="str">
            <v>Rp</v>
          </cell>
          <cell r="K406">
            <v>0</v>
          </cell>
        </row>
        <row r="407">
          <cell r="B407">
            <v>55123</v>
          </cell>
          <cell r="C407" t="str">
            <v>BEBAN POKOK MILKUAT FRUTY 135 ML</v>
          </cell>
          <cell r="D407" t="str">
            <v>Rp</v>
          </cell>
          <cell r="E407">
            <v>0</v>
          </cell>
          <cell r="F407" t="str">
            <v>Rp</v>
          </cell>
          <cell r="G407">
            <v>0</v>
          </cell>
          <cell r="H407" t="str">
            <v>Rp</v>
          </cell>
          <cell r="I407">
            <v>0</v>
          </cell>
          <cell r="J407" t="str">
            <v>Rp</v>
          </cell>
          <cell r="K407">
            <v>0</v>
          </cell>
        </row>
        <row r="408">
          <cell r="B408">
            <v>55124</v>
          </cell>
          <cell r="C408" t="str">
            <v>BEBAN POKOK MILKUAT FRUTY II( ISI 60 pcs)</v>
          </cell>
          <cell r="D408" t="str">
            <v>Rp</v>
          </cell>
          <cell r="E408">
            <v>0</v>
          </cell>
          <cell r="F408" t="str">
            <v>Rp</v>
          </cell>
          <cell r="G408">
            <v>0</v>
          </cell>
          <cell r="H408" t="str">
            <v>Rp</v>
          </cell>
          <cell r="I408">
            <v>0</v>
          </cell>
          <cell r="J408" t="str">
            <v>Rp</v>
          </cell>
          <cell r="K408">
            <v>0</v>
          </cell>
        </row>
        <row r="409">
          <cell r="B409">
            <v>55125</v>
          </cell>
          <cell r="C409" t="str">
            <v>BEBAN POKOK MILKUAT FRUTY ( 70 X 60 ml)</v>
          </cell>
          <cell r="D409" t="str">
            <v>Rp</v>
          </cell>
          <cell r="E409">
            <v>0</v>
          </cell>
          <cell r="F409" t="str">
            <v>Rp</v>
          </cell>
          <cell r="G409">
            <v>0</v>
          </cell>
          <cell r="H409" t="str">
            <v>Rp</v>
          </cell>
          <cell r="I409">
            <v>0</v>
          </cell>
          <cell r="J409" t="str">
            <v>Rp</v>
          </cell>
          <cell r="K409">
            <v>0</v>
          </cell>
        </row>
        <row r="410">
          <cell r="B410">
            <v>55126</v>
          </cell>
          <cell r="C410" t="str">
            <v>BEBAN POKOK MILKUAT STRA*BERRY ( 70 X 60 ml)</v>
          </cell>
          <cell r="D410" t="str">
            <v>Rp</v>
          </cell>
          <cell r="E410">
            <v>0</v>
          </cell>
          <cell r="F410" t="str">
            <v>Rp</v>
          </cell>
          <cell r="G410">
            <v>0</v>
          </cell>
          <cell r="H410" t="str">
            <v>Rp</v>
          </cell>
          <cell r="I410">
            <v>0</v>
          </cell>
          <cell r="J410" t="str">
            <v>Rp</v>
          </cell>
          <cell r="K410">
            <v>0</v>
          </cell>
        </row>
        <row r="411">
          <cell r="B411">
            <v>55127</v>
          </cell>
          <cell r="C411" t="str">
            <v>BEBAN POKOK MILKUAT STRA*BERRY 135ML</v>
          </cell>
          <cell r="D411" t="str">
            <v>Rp</v>
          </cell>
          <cell r="E411">
            <v>0</v>
          </cell>
          <cell r="F411" t="str">
            <v>Rp</v>
          </cell>
          <cell r="G411">
            <v>0</v>
          </cell>
          <cell r="H411" t="str">
            <v>Rp</v>
          </cell>
          <cell r="I411">
            <v>0</v>
          </cell>
          <cell r="J411" t="str">
            <v>Rp</v>
          </cell>
          <cell r="K411">
            <v>0</v>
          </cell>
        </row>
        <row r="412">
          <cell r="B412">
            <v>55128</v>
          </cell>
          <cell r="C412" t="str">
            <v>BEBAN POKOK MILKUAT MANGO I 90 ML (ISI 40 pcs)</v>
          </cell>
          <cell r="D412" t="str">
            <v>Rp</v>
          </cell>
          <cell r="E412">
            <v>0</v>
          </cell>
          <cell r="F412" t="str">
            <v>Rp</v>
          </cell>
          <cell r="G412">
            <v>0</v>
          </cell>
          <cell r="H412" t="str">
            <v>Rp</v>
          </cell>
          <cell r="I412">
            <v>0</v>
          </cell>
          <cell r="J412" t="str">
            <v>Rp</v>
          </cell>
          <cell r="K412">
            <v>0</v>
          </cell>
        </row>
        <row r="413">
          <cell r="B413">
            <v>55129</v>
          </cell>
          <cell r="C413" t="str">
            <v>BEBAN POKOK MILKUAT MANGO II (70ML X 60 pcs)</v>
          </cell>
          <cell r="D413" t="str">
            <v>Rp</v>
          </cell>
          <cell r="E413">
            <v>0</v>
          </cell>
          <cell r="F413" t="str">
            <v>Rp</v>
          </cell>
          <cell r="G413">
            <v>0</v>
          </cell>
          <cell r="H413" t="str">
            <v>Rp</v>
          </cell>
          <cell r="I413">
            <v>0</v>
          </cell>
          <cell r="J413" t="str">
            <v>Rp</v>
          </cell>
          <cell r="K413">
            <v>0</v>
          </cell>
        </row>
        <row r="414">
          <cell r="B414">
            <v>55130</v>
          </cell>
          <cell r="C414" t="str">
            <v>BEBAN POKOK MILKUAT MANGO III (80ML X 60 pcs)</v>
          </cell>
          <cell r="D414" t="str">
            <v>Rp</v>
          </cell>
          <cell r="E414">
            <v>0</v>
          </cell>
          <cell r="F414" t="str">
            <v>Rp</v>
          </cell>
          <cell r="G414">
            <v>0</v>
          </cell>
          <cell r="H414" t="str">
            <v>Rp</v>
          </cell>
          <cell r="I414">
            <v>0</v>
          </cell>
          <cell r="J414" t="str">
            <v>Rp</v>
          </cell>
          <cell r="K414">
            <v>0</v>
          </cell>
        </row>
        <row r="415">
          <cell r="B415">
            <v>55131</v>
          </cell>
          <cell r="C415" t="str">
            <v>BEBAN POKOK MILKUAT CHOCOLATE (70 X 54 ml)</v>
          </cell>
          <cell r="D415" t="str">
            <v>Rp</v>
          </cell>
          <cell r="E415">
            <v>0</v>
          </cell>
          <cell r="F415" t="str">
            <v>Rp</v>
          </cell>
          <cell r="G415">
            <v>0</v>
          </cell>
          <cell r="H415" t="str">
            <v>Rp</v>
          </cell>
          <cell r="I415">
            <v>0</v>
          </cell>
          <cell r="J415" t="str">
            <v>Rp</v>
          </cell>
          <cell r="K415">
            <v>0</v>
          </cell>
        </row>
        <row r="416">
          <cell r="B416">
            <v>55132</v>
          </cell>
          <cell r="C416" t="str">
            <v>BEBAN POKOK MILKUAT CHOCOLATE 90 ml</v>
          </cell>
          <cell r="D416" t="str">
            <v>Rp</v>
          </cell>
          <cell r="E416">
            <v>0</v>
          </cell>
          <cell r="F416" t="str">
            <v>Rp</v>
          </cell>
          <cell r="G416">
            <v>0</v>
          </cell>
          <cell r="H416" t="str">
            <v>Rp</v>
          </cell>
          <cell r="I416">
            <v>0</v>
          </cell>
          <cell r="J416" t="str">
            <v>Rp</v>
          </cell>
          <cell r="K416">
            <v>0</v>
          </cell>
        </row>
        <row r="417">
          <cell r="B417">
            <v>55133</v>
          </cell>
          <cell r="C417" t="str">
            <v>BEBAN POKOK MILKUAT CHOCOLATE BANTAL (135 ml)</v>
          </cell>
          <cell r="D417" t="str">
            <v>Rp</v>
          </cell>
          <cell r="E417">
            <v>0</v>
          </cell>
          <cell r="F417" t="str">
            <v>Rp</v>
          </cell>
          <cell r="G417">
            <v>0</v>
          </cell>
          <cell r="H417" t="str">
            <v>Rp</v>
          </cell>
          <cell r="I417">
            <v>0</v>
          </cell>
          <cell r="J417" t="str">
            <v>Rp</v>
          </cell>
          <cell r="K417">
            <v>0</v>
          </cell>
        </row>
        <row r="418">
          <cell r="B418">
            <v>55134</v>
          </cell>
          <cell r="C418" t="str">
            <v>BEBAN POKOK MILKUAT PREBIOTIK STA*-100MLX40PC</v>
          </cell>
          <cell r="D418" t="str">
            <v>Rp</v>
          </cell>
          <cell r="E418">
            <v>0</v>
          </cell>
          <cell r="F418" t="str">
            <v>Rp</v>
          </cell>
          <cell r="G418">
            <v>0</v>
          </cell>
          <cell r="H418" t="str">
            <v>Rp</v>
          </cell>
          <cell r="I418">
            <v>0</v>
          </cell>
          <cell r="J418" t="str">
            <v>Rp</v>
          </cell>
          <cell r="K418">
            <v>0</v>
          </cell>
        </row>
        <row r="419">
          <cell r="B419">
            <v>55135</v>
          </cell>
          <cell r="C419" t="str">
            <v>BEBAN POKOK MILKUAT PREBIOTIK GRAPE-100MLX40PC</v>
          </cell>
          <cell r="D419" t="str">
            <v>Rp</v>
          </cell>
          <cell r="E419">
            <v>0</v>
          </cell>
          <cell r="F419" t="str">
            <v>Rp</v>
          </cell>
          <cell r="G419">
            <v>0</v>
          </cell>
          <cell r="H419" t="str">
            <v>Rp</v>
          </cell>
          <cell r="I419">
            <v>0</v>
          </cell>
          <cell r="J419" t="str">
            <v>Rp</v>
          </cell>
          <cell r="K419">
            <v>0</v>
          </cell>
        </row>
        <row r="420">
          <cell r="B420">
            <v>55136</v>
          </cell>
          <cell r="C420" t="str">
            <v>BEBAN POKOK MILKUAT PREBIOTIK ORANGE-100MLX40PC</v>
          </cell>
          <cell r="D420" t="str">
            <v>Rp</v>
          </cell>
          <cell r="E420">
            <v>0</v>
          </cell>
          <cell r="F420" t="str">
            <v>Rp</v>
          </cell>
          <cell r="G420">
            <v>0</v>
          </cell>
          <cell r="H420" t="str">
            <v>Rp</v>
          </cell>
          <cell r="I420">
            <v>0</v>
          </cell>
          <cell r="J420" t="str">
            <v>Rp</v>
          </cell>
          <cell r="K420">
            <v>0</v>
          </cell>
        </row>
        <row r="421">
          <cell r="B421">
            <v>55137</v>
          </cell>
          <cell r="C421" t="str">
            <v>BEBAN POKOK AFALAN / REJECT</v>
          </cell>
          <cell r="D421" t="str">
            <v>Rp</v>
          </cell>
          <cell r="E421">
            <v>0</v>
          </cell>
          <cell r="F421" t="str">
            <v>Rp</v>
          </cell>
          <cell r="G421">
            <v>0</v>
          </cell>
          <cell r="H421" t="str">
            <v>Rp</v>
          </cell>
          <cell r="I421">
            <v>0</v>
          </cell>
          <cell r="J421" t="str">
            <v>Rp</v>
          </cell>
          <cell r="K421">
            <v>0</v>
          </cell>
        </row>
        <row r="422">
          <cell r="B422">
            <v>80101</v>
          </cell>
          <cell r="C422" t="str">
            <v>Pendapatan Jasa Giro</v>
          </cell>
          <cell r="D422" t="str">
            <v>Rp</v>
          </cell>
          <cell r="E422">
            <v>0</v>
          </cell>
          <cell r="F422" t="str">
            <v>Rp</v>
          </cell>
          <cell r="G422">
            <v>0</v>
          </cell>
          <cell r="H422" t="str">
            <v>Rp</v>
          </cell>
          <cell r="I422">
            <v>0</v>
          </cell>
          <cell r="J422" t="str">
            <v>Rp</v>
          </cell>
          <cell r="K422">
            <v>0</v>
          </cell>
        </row>
        <row r="423">
          <cell r="B423">
            <v>80201</v>
          </cell>
          <cell r="C423" t="str">
            <v>Laba Penjualan Aktiva Tetap</v>
          </cell>
          <cell r="D423" t="str">
            <v>Rp</v>
          </cell>
          <cell r="E423">
            <v>0</v>
          </cell>
          <cell r="F423" t="str">
            <v>Rp</v>
          </cell>
          <cell r="G423">
            <v>0</v>
          </cell>
          <cell r="H423" t="str">
            <v>Rp</v>
          </cell>
          <cell r="I423">
            <v>0</v>
          </cell>
          <cell r="J423" t="str">
            <v>Rp</v>
          </cell>
          <cell r="K423">
            <v>0</v>
          </cell>
        </row>
        <row r="424">
          <cell r="B424">
            <v>80301</v>
          </cell>
          <cell r="C424" t="str">
            <v>Pendapatan Bunga</v>
          </cell>
          <cell r="D424" t="str">
            <v>Rp</v>
          </cell>
          <cell r="E424">
            <v>0</v>
          </cell>
          <cell r="F424" t="str">
            <v>Rp</v>
          </cell>
          <cell r="G424">
            <v>0</v>
          </cell>
          <cell r="H424" t="str">
            <v>Rp</v>
          </cell>
          <cell r="I424">
            <v>2272.27</v>
          </cell>
          <cell r="J424" t="str">
            <v>Rp</v>
          </cell>
          <cell r="K424">
            <v>-2272.27</v>
          </cell>
        </row>
        <row r="425">
          <cell r="B425">
            <v>80401</v>
          </cell>
          <cell r="C425" t="str">
            <v>Laba Selisih Kurs</v>
          </cell>
          <cell r="D425" t="str">
            <v>Rp</v>
          </cell>
          <cell r="E425">
            <v>0</v>
          </cell>
          <cell r="F425" t="str">
            <v>Rp</v>
          </cell>
          <cell r="G425">
            <v>0</v>
          </cell>
          <cell r="H425" t="str">
            <v>Rp</v>
          </cell>
          <cell r="I425">
            <v>0</v>
          </cell>
          <cell r="J425" t="str">
            <v>Rp</v>
          </cell>
          <cell r="K425">
            <v>0</v>
          </cell>
        </row>
        <row r="426">
          <cell r="B426">
            <v>80501</v>
          </cell>
          <cell r="C426" t="str">
            <v>Penjualan Afalan</v>
          </cell>
          <cell r="D426" t="str">
            <v>Rp</v>
          </cell>
          <cell r="E426">
            <v>0</v>
          </cell>
          <cell r="F426" t="str">
            <v>Rp</v>
          </cell>
          <cell r="G426">
            <v>0</v>
          </cell>
          <cell r="H426" t="str">
            <v>Rp</v>
          </cell>
          <cell r="I426">
            <v>0</v>
          </cell>
          <cell r="J426" t="str">
            <v>Rp</v>
          </cell>
          <cell r="K426">
            <v>0</v>
          </cell>
        </row>
        <row r="427">
          <cell r="B427">
            <v>80601</v>
          </cell>
          <cell r="C427" t="str">
            <v>Selisih Harga Transaksi Antar Cabang</v>
          </cell>
          <cell r="D427" t="str">
            <v>Rp</v>
          </cell>
          <cell r="E427">
            <v>0</v>
          </cell>
          <cell r="F427" t="str">
            <v>Rp</v>
          </cell>
          <cell r="G427">
            <v>0</v>
          </cell>
          <cell r="H427" t="str">
            <v>Rp</v>
          </cell>
          <cell r="I427">
            <v>0</v>
          </cell>
          <cell r="J427" t="str">
            <v>Rp</v>
          </cell>
          <cell r="K427">
            <v>0</v>
          </cell>
        </row>
        <row r="428">
          <cell r="B428">
            <v>80701</v>
          </cell>
          <cell r="C428" t="str">
            <v xml:space="preserve">Pendapatan Sewa </v>
          </cell>
          <cell r="D428" t="str">
            <v>Rp</v>
          </cell>
          <cell r="E428">
            <v>0</v>
          </cell>
          <cell r="F428" t="str">
            <v>Rp</v>
          </cell>
          <cell r="G428">
            <v>0</v>
          </cell>
          <cell r="H428" t="str">
            <v>Rp</v>
          </cell>
          <cell r="I428">
            <v>0</v>
          </cell>
          <cell r="J428" t="str">
            <v>Rp</v>
          </cell>
          <cell r="K428">
            <v>0</v>
          </cell>
        </row>
        <row r="429">
          <cell r="B429">
            <v>80901</v>
          </cell>
          <cell r="C429" t="str">
            <v>Lain-lain ( Kurang lebih bayar)</v>
          </cell>
          <cell r="D429" t="str">
            <v>Rp</v>
          </cell>
          <cell r="E429">
            <v>0</v>
          </cell>
          <cell r="F429" t="str">
            <v>Rp</v>
          </cell>
          <cell r="G429">
            <v>0</v>
          </cell>
          <cell r="H429" t="str">
            <v>Rp</v>
          </cell>
          <cell r="I429">
            <v>0</v>
          </cell>
          <cell r="J429" t="str">
            <v>Rp</v>
          </cell>
          <cell r="K429">
            <v>0</v>
          </cell>
        </row>
        <row r="430">
          <cell r="B430">
            <v>125101</v>
          </cell>
          <cell r="C430" t="str">
            <v>Investasi Pada PT ………….</v>
          </cell>
          <cell r="D430" t="str">
            <v>Rp</v>
          </cell>
          <cell r="E430">
            <v>0</v>
          </cell>
          <cell r="F430" t="str">
            <v>Rp</v>
          </cell>
          <cell r="G430">
            <v>0</v>
          </cell>
          <cell r="H430" t="str">
            <v>Rp</v>
          </cell>
          <cell r="I430">
            <v>0</v>
          </cell>
          <cell r="J430" t="str">
            <v>Rp</v>
          </cell>
          <cell r="K430">
            <v>0</v>
          </cell>
        </row>
        <row r="431">
          <cell r="B431" t="str">
            <v>116101</v>
          </cell>
          <cell r="C431" t="str">
            <v>Uang Muka Pembelian Mesin Lokal</v>
          </cell>
          <cell r="D431" t="str">
            <v>Rp</v>
          </cell>
          <cell r="E431">
            <v>0</v>
          </cell>
          <cell r="F431" t="str">
            <v>Rp</v>
          </cell>
          <cell r="G431">
            <v>0</v>
          </cell>
          <cell r="H431" t="str">
            <v>Rp</v>
          </cell>
          <cell r="I431">
            <v>0</v>
          </cell>
          <cell r="J431" t="str">
            <v>Rp</v>
          </cell>
          <cell r="K431">
            <v>0</v>
          </cell>
        </row>
        <row r="432">
          <cell r="B432" t="str">
            <v>116102</v>
          </cell>
          <cell r="C432" t="str">
            <v>Uang Muka Pembelian Lain-lain Lokal</v>
          </cell>
          <cell r="D432" t="str">
            <v>Rp</v>
          </cell>
          <cell r="E432">
            <v>0</v>
          </cell>
          <cell r="F432" t="str">
            <v>Rp</v>
          </cell>
          <cell r="G432">
            <v>0</v>
          </cell>
          <cell r="H432" t="str">
            <v>Rp</v>
          </cell>
          <cell r="I432">
            <v>0</v>
          </cell>
          <cell r="J432" t="str">
            <v>Rp</v>
          </cell>
          <cell r="K432">
            <v>0</v>
          </cell>
        </row>
        <row r="433">
          <cell r="B433" t="str">
            <v>116103</v>
          </cell>
          <cell r="C433" t="str">
            <v>Uang Muka Pembelian - PT SPS</v>
          </cell>
          <cell r="D433" t="str">
            <v>Rp</v>
          </cell>
          <cell r="E433">
            <v>0</v>
          </cell>
          <cell r="F433" t="str">
            <v>Rp</v>
          </cell>
          <cell r="G433">
            <v>0</v>
          </cell>
          <cell r="H433" t="str">
            <v>Rp</v>
          </cell>
          <cell r="I433">
            <v>0</v>
          </cell>
          <cell r="J433" t="str">
            <v>Rp</v>
          </cell>
          <cell r="K433">
            <v>0</v>
          </cell>
        </row>
        <row r="434">
          <cell r="B434" t="str">
            <v>116201</v>
          </cell>
          <cell r="C434" t="str">
            <v>Uang Muka Pembelian Mesin Import</v>
          </cell>
          <cell r="D434" t="str">
            <v>Rp</v>
          </cell>
          <cell r="E434">
            <v>0</v>
          </cell>
          <cell r="F434" t="str">
            <v>Rp</v>
          </cell>
          <cell r="G434">
            <v>0</v>
          </cell>
          <cell r="H434" t="str">
            <v>Rp</v>
          </cell>
          <cell r="I434">
            <v>0</v>
          </cell>
          <cell r="J434" t="str">
            <v>Rp</v>
          </cell>
          <cell r="K434">
            <v>0</v>
          </cell>
        </row>
        <row r="435">
          <cell r="B435" t="str">
            <v>116202</v>
          </cell>
          <cell r="C435" t="str">
            <v>Uang Muka Pembelian Lain-lain Import</v>
          </cell>
          <cell r="D435" t="str">
            <v>Rp</v>
          </cell>
          <cell r="E435">
            <v>0</v>
          </cell>
          <cell r="F435" t="str">
            <v>Rp</v>
          </cell>
          <cell r="G435">
            <v>0</v>
          </cell>
          <cell r="H435" t="str">
            <v>Rp</v>
          </cell>
          <cell r="I435">
            <v>0</v>
          </cell>
          <cell r="J435" t="str">
            <v>Rp</v>
          </cell>
          <cell r="K435">
            <v>0</v>
          </cell>
        </row>
        <row r="436">
          <cell r="B436" t="str">
            <v>116301</v>
          </cell>
          <cell r="C436" t="str">
            <v>Uang Muka Pembayaran Hutang IDR</v>
          </cell>
          <cell r="D436" t="str">
            <v>Rp</v>
          </cell>
          <cell r="E436">
            <v>0</v>
          </cell>
          <cell r="F436" t="str">
            <v>Rp</v>
          </cell>
          <cell r="G436">
            <v>0</v>
          </cell>
          <cell r="H436" t="str">
            <v>Rp</v>
          </cell>
          <cell r="I436">
            <v>0</v>
          </cell>
          <cell r="J436" t="str">
            <v>Rp</v>
          </cell>
          <cell r="K436">
            <v>0</v>
          </cell>
        </row>
        <row r="437">
          <cell r="B437" t="str">
            <v>116302</v>
          </cell>
          <cell r="C437" t="str">
            <v>Uang Muka Pembayaran Hutang USD</v>
          </cell>
          <cell r="D437" t="str">
            <v>Rp</v>
          </cell>
          <cell r="E437">
            <v>0</v>
          </cell>
          <cell r="F437" t="str">
            <v>Rp</v>
          </cell>
          <cell r="G437">
            <v>0</v>
          </cell>
          <cell r="H437" t="str">
            <v>Rp</v>
          </cell>
          <cell r="I437">
            <v>0</v>
          </cell>
          <cell r="J437" t="str">
            <v>Rp</v>
          </cell>
          <cell r="K437">
            <v>0</v>
          </cell>
        </row>
        <row r="438">
          <cell r="B438" t="str">
            <v>116303</v>
          </cell>
          <cell r="C438" t="str">
            <v>Uang Muka Pembayaran Hutang SGD</v>
          </cell>
          <cell r="D438" t="str">
            <v>Rp</v>
          </cell>
          <cell r="E438">
            <v>0</v>
          </cell>
          <cell r="F438" t="str">
            <v>Rp</v>
          </cell>
          <cell r="G438">
            <v>0</v>
          </cell>
          <cell r="H438" t="str">
            <v>Rp</v>
          </cell>
          <cell r="I438">
            <v>0</v>
          </cell>
          <cell r="J438" t="str">
            <v>Rp</v>
          </cell>
          <cell r="K438">
            <v>0</v>
          </cell>
        </row>
        <row r="439">
          <cell r="B439" t="str">
            <v>116304</v>
          </cell>
          <cell r="C439" t="str">
            <v>Uang Muka Pembayaran Hutang EUR</v>
          </cell>
          <cell r="D439" t="str">
            <v>Rp</v>
          </cell>
          <cell r="E439">
            <v>0</v>
          </cell>
          <cell r="F439" t="str">
            <v>Rp</v>
          </cell>
          <cell r="G439">
            <v>0</v>
          </cell>
          <cell r="H439" t="str">
            <v>Rp</v>
          </cell>
          <cell r="I439">
            <v>0</v>
          </cell>
          <cell r="J439" t="str">
            <v>Rp</v>
          </cell>
          <cell r="K439">
            <v>0</v>
          </cell>
        </row>
        <row r="440">
          <cell r="B440" t="str">
            <v>123102</v>
          </cell>
          <cell r="C440" t="str">
            <v>Soft*are Microsoft *indo*s &amp; Microsoft Office</v>
          </cell>
          <cell r="D440" t="str">
            <v>Rp</v>
          </cell>
          <cell r="E440">
            <v>0</v>
          </cell>
          <cell r="F440" t="str">
            <v>Rp</v>
          </cell>
          <cell r="G440">
            <v>0</v>
          </cell>
          <cell r="H440" t="str">
            <v>Rp</v>
          </cell>
          <cell r="I440">
            <v>0</v>
          </cell>
          <cell r="J440" t="str">
            <v>Rp</v>
          </cell>
          <cell r="K440">
            <v>0</v>
          </cell>
        </row>
        <row r="441">
          <cell r="B441" t="str">
            <v>124101</v>
          </cell>
          <cell r="C441" t="str">
            <v>Bangunan Dalam Pelaksanaan - Proyek Pabrik ………..</v>
          </cell>
          <cell r="D441" t="str">
            <v>Rp</v>
          </cell>
          <cell r="E441">
            <v>0</v>
          </cell>
          <cell r="F441" t="str">
            <v>Rp</v>
          </cell>
          <cell r="G441">
            <v>0</v>
          </cell>
          <cell r="H441" t="str">
            <v>Rp</v>
          </cell>
          <cell r="I441">
            <v>0</v>
          </cell>
          <cell r="J441" t="str">
            <v>Rp</v>
          </cell>
          <cell r="K441">
            <v>0</v>
          </cell>
        </row>
        <row r="442">
          <cell r="B442" t="str">
            <v>124102</v>
          </cell>
          <cell r="C442" t="str">
            <v>Bangunan Dalam Pelaksanaan - Proyek Pabrik ………..</v>
          </cell>
          <cell r="D442" t="str">
            <v>Rp</v>
          </cell>
          <cell r="E442">
            <v>0</v>
          </cell>
          <cell r="F442" t="str">
            <v>Rp</v>
          </cell>
          <cell r="G442">
            <v>0</v>
          </cell>
          <cell r="H442" t="str">
            <v>Rp</v>
          </cell>
          <cell r="I442">
            <v>0</v>
          </cell>
          <cell r="J442" t="str">
            <v>Rp</v>
          </cell>
          <cell r="K442">
            <v>0</v>
          </cell>
        </row>
        <row r="443">
          <cell r="B443" t="str">
            <v>124103</v>
          </cell>
          <cell r="C443" t="str">
            <v>Bangunan Dalam Pelaksanaan - Proyek Pabrik ………..</v>
          </cell>
          <cell r="D443" t="str">
            <v>Rp</v>
          </cell>
          <cell r="E443">
            <v>0</v>
          </cell>
          <cell r="F443" t="str">
            <v>Rp</v>
          </cell>
          <cell r="G443">
            <v>0</v>
          </cell>
          <cell r="H443" t="str">
            <v>Rp</v>
          </cell>
          <cell r="I443">
            <v>0</v>
          </cell>
          <cell r="J443" t="str">
            <v>Rp</v>
          </cell>
          <cell r="K443">
            <v>0</v>
          </cell>
        </row>
        <row r="444">
          <cell r="B444" t="str">
            <v>124104</v>
          </cell>
          <cell r="C444" t="str">
            <v>Bangunan Dalam Pelaksanaan - Proyek Pabrik ………..</v>
          </cell>
          <cell r="D444" t="str">
            <v>Rp</v>
          </cell>
          <cell r="E444">
            <v>0</v>
          </cell>
          <cell r="F444" t="str">
            <v>Rp</v>
          </cell>
          <cell r="G444">
            <v>0</v>
          </cell>
          <cell r="H444" t="str">
            <v>Rp</v>
          </cell>
          <cell r="I444">
            <v>0</v>
          </cell>
          <cell r="J444" t="str">
            <v>Rp</v>
          </cell>
          <cell r="K444">
            <v>0</v>
          </cell>
        </row>
        <row r="445">
          <cell r="B445" t="str">
            <v>124105</v>
          </cell>
          <cell r="C445" t="str">
            <v>Bangunan Dalam Pelaksanaan - Proyek Pabrik ………..</v>
          </cell>
          <cell r="D445" t="str">
            <v>Rp</v>
          </cell>
          <cell r="E445">
            <v>0</v>
          </cell>
          <cell r="F445" t="str">
            <v>Rp</v>
          </cell>
          <cell r="G445">
            <v>0</v>
          </cell>
          <cell r="H445" t="str">
            <v>Rp</v>
          </cell>
          <cell r="I445">
            <v>0</v>
          </cell>
          <cell r="J445" t="str">
            <v>Rp</v>
          </cell>
          <cell r="K445">
            <v>0</v>
          </cell>
        </row>
        <row r="446">
          <cell r="B446" t="str">
            <v>124106</v>
          </cell>
          <cell r="C446" t="str">
            <v>Bangunan Dalam Pelaksanaan - Proyek Pabrik ………..</v>
          </cell>
          <cell r="D446" t="str">
            <v>Rp</v>
          </cell>
          <cell r="E446">
            <v>0</v>
          </cell>
          <cell r="F446" t="str">
            <v>Rp</v>
          </cell>
          <cell r="G446">
            <v>0</v>
          </cell>
          <cell r="H446" t="str">
            <v>Rp</v>
          </cell>
          <cell r="I446">
            <v>0</v>
          </cell>
          <cell r="J446" t="str">
            <v>Rp</v>
          </cell>
          <cell r="K446">
            <v>0</v>
          </cell>
        </row>
        <row r="447">
          <cell r="B447" t="str">
            <v>124107</v>
          </cell>
          <cell r="C447" t="str">
            <v>Bangunan Dalam Pelaksanaan - Proyek Pabrik ………..</v>
          </cell>
          <cell r="D447" t="str">
            <v>Rp</v>
          </cell>
          <cell r="E447">
            <v>0</v>
          </cell>
          <cell r="F447" t="str">
            <v>Rp</v>
          </cell>
          <cell r="G447">
            <v>0</v>
          </cell>
          <cell r="H447" t="str">
            <v>Rp</v>
          </cell>
          <cell r="I447">
            <v>0</v>
          </cell>
          <cell r="J447" t="str">
            <v>Rp</v>
          </cell>
          <cell r="K447">
            <v>0</v>
          </cell>
        </row>
        <row r="448">
          <cell r="B448" t="str">
            <v>124108</v>
          </cell>
          <cell r="C448" t="str">
            <v>Bangunan Dalam Pelaksanaan - Proyek Pabrik ………..</v>
          </cell>
          <cell r="D448" t="str">
            <v>Rp</v>
          </cell>
          <cell r="E448">
            <v>0</v>
          </cell>
          <cell r="F448" t="str">
            <v>Rp</v>
          </cell>
          <cell r="G448">
            <v>0</v>
          </cell>
          <cell r="H448" t="str">
            <v>Rp</v>
          </cell>
          <cell r="I448">
            <v>0</v>
          </cell>
          <cell r="J448" t="str">
            <v>Rp</v>
          </cell>
          <cell r="K448">
            <v>0</v>
          </cell>
        </row>
        <row r="449">
          <cell r="B449" t="str">
            <v>124109</v>
          </cell>
          <cell r="C449" t="str">
            <v>Bangunan Dalam Pelaksanaan - Proyek Pabrik ………..</v>
          </cell>
          <cell r="D449" t="str">
            <v>Rp</v>
          </cell>
          <cell r="E449">
            <v>0</v>
          </cell>
          <cell r="F449" t="str">
            <v>Rp</v>
          </cell>
          <cell r="G449">
            <v>0</v>
          </cell>
          <cell r="H449" t="str">
            <v>Rp</v>
          </cell>
          <cell r="I449">
            <v>0</v>
          </cell>
          <cell r="J449" t="str">
            <v>Rp</v>
          </cell>
          <cell r="K449">
            <v>0</v>
          </cell>
        </row>
        <row r="450">
          <cell r="B450" t="str">
            <v>124201</v>
          </cell>
          <cell r="C450" t="str">
            <v>Mesin Dalam Pelaksanaan</v>
          </cell>
          <cell r="D450" t="str">
            <v>Rp</v>
          </cell>
          <cell r="E450">
            <v>0</v>
          </cell>
          <cell r="F450" t="str">
            <v>Rp</v>
          </cell>
          <cell r="G450">
            <v>0</v>
          </cell>
          <cell r="H450" t="str">
            <v>Rp</v>
          </cell>
          <cell r="I450">
            <v>0</v>
          </cell>
          <cell r="J450" t="str">
            <v>Rp</v>
          </cell>
          <cell r="K450">
            <v>0</v>
          </cell>
        </row>
        <row r="451">
          <cell r="B451" t="str">
            <v>124301</v>
          </cell>
          <cell r="C451" t="str">
            <v>Tanah Untuk Pengembangan</v>
          </cell>
          <cell r="D451" t="str">
            <v>Rp</v>
          </cell>
          <cell r="E451">
            <v>0</v>
          </cell>
          <cell r="F451" t="str">
            <v>Rp</v>
          </cell>
          <cell r="G451">
            <v>0</v>
          </cell>
          <cell r="H451" t="str">
            <v>Rp</v>
          </cell>
          <cell r="I451">
            <v>0</v>
          </cell>
          <cell r="J451" t="str">
            <v>Rp</v>
          </cell>
          <cell r="K451">
            <v>0</v>
          </cell>
        </row>
        <row r="452">
          <cell r="B452" t="str">
            <v>124401</v>
          </cell>
          <cell r="C452" t="str">
            <v>Proyek Property</v>
          </cell>
          <cell r="D452" t="str">
            <v>Rp</v>
          </cell>
          <cell r="E452">
            <v>0</v>
          </cell>
          <cell r="F452" t="str">
            <v>Rp</v>
          </cell>
          <cell r="G452">
            <v>0</v>
          </cell>
          <cell r="H452" t="str">
            <v>Rp</v>
          </cell>
          <cell r="I452">
            <v>0</v>
          </cell>
          <cell r="J452" t="str">
            <v>Rp</v>
          </cell>
          <cell r="K452">
            <v>0</v>
          </cell>
        </row>
        <row r="453">
          <cell r="B453" t="str">
            <v>124501</v>
          </cell>
          <cell r="C453" t="str">
            <v>Biaya Pra Operasi - ………………</v>
          </cell>
          <cell r="D453" t="str">
            <v>Rp</v>
          </cell>
          <cell r="E453">
            <v>0</v>
          </cell>
          <cell r="F453" t="str">
            <v>Rp</v>
          </cell>
          <cell r="G453">
            <v>0</v>
          </cell>
          <cell r="H453" t="str">
            <v>Rp</v>
          </cell>
          <cell r="I453">
            <v>0</v>
          </cell>
          <cell r="J453" t="str">
            <v>Rp</v>
          </cell>
          <cell r="K453">
            <v>0</v>
          </cell>
        </row>
        <row r="454">
          <cell r="B454" t="str">
            <v>124521</v>
          </cell>
          <cell r="C454" t="str">
            <v>Akumulasi Amortisasi Biaya Pra Operasi - ………………..</v>
          </cell>
          <cell r="D454" t="str">
            <v>Rp</v>
          </cell>
          <cell r="E454">
            <v>0</v>
          </cell>
          <cell r="F454" t="str">
            <v>Rp</v>
          </cell>
          <cell r="G454">
            <v>0</v>
          </cell>
          <cell r="H454" t="str">
            <v>Rp</v>
          </cell>
          <cell r="I454">
            <v>0</v>
          </cell>
          <cell r="J454" t="str">
            <v>Rp</v>
          </cell>
          <cell r="K454">
            <v>0</v>
          </cell>
        </row>
        <row r="455">
          <cell r="B455" t="str">
            <v>124522</v>
          </cell>
          <cell r="C455" t="str">
            <v>Akumulasi Amortisasi Biaya Pra Operasi - ………………..</v>
          </cell>
          <cell r="D455" t="str">
            <v>Rp</v>
          </cell>
          <cell r="E455">
            <v>0</v>
          </cell>
          <cell r="F455" t="str">
            <v>Rp</v>
          </cell>
          <cell r="G455">
            <v>0</v>
          </cell>
          <cell r="H455" t="str">
            <v>Rp</v>
          </cell>
          <cell r="I455">
            <v>0</v>
          </cell>
          <cell r="J455" t="str">
            <v>Rp</v>
          </cell>
          <cell r="K455">
            <v>0</v>
          </cell>
        </row>
        <row r="456">
          <cell r="B456" t="str">
            <v>124523</v>
          </cell>
          <cell r="C456" t="str">
            <v>Akumulasi Amortisasi Biaya Pra Operasi - ………………..</v>
          </cell>
          <cell r="D456" t="str">
            <v>Rp</v>
          </cell>
          <cell r="E456">
            <v>0</v>
          </cell>
          <cell r="F456" t="str">
            <v>Rp</v>
          </cell>
          <cell r="G456">
            <v>0</v>
          </cell>
          <cell r="H456" t="str">
            <v>Rp</v>
          </cell>
          <cell r="I456">
            <v>0</v>
          </cell>
          <cell r="J456" t="str">
            <v>Rp</v>
          </cell>
          <cell r="K456">
            <v>0</v>
          </cell>
        </row>
        <row r="457">
          <cell r="B457" t="str">
            <v>124524</v>
          </cell>
          <cell r="C457" t="str">
            <v>Akumulasi Amortisasi Biaya Pra Operasi - ………………..</v>
          </cell>
          <cell r="D457" t="str">
            <v>Rp</v>
          </cell>
          <cell r="E457">
            <v>0</v>
          </cell>
          <cell r="F457" t="str">
            <v>Rp</v>
          </cell>
          <cell r="G457">
            <v>0</v>
          </cell>
          <cell r="H457" t="str">
            <v>Rp</v>
          </cell>
          <cell r="I457">
            <v>0</v>
          </cell>
          <cell r="J457" t="str">
            <v>Rp</v>
          </cell>
          <cell r="K457">
            <v>0</v>
          </cell>
        </row>
        <row r="458">
          <cell r="B458" t="str">
            <v>124525</v>
          </cell>
          <cell r="C458" t="str">
            <v>Akumulasi Amortisasi Biaya Pra Operasi - ………………..</v>
          </cell>
          <cell r="D458" t="str">
            <v>Rp</v>
          </cell>
          <cell r="E458">
            <v>0</v>
          </cell>
          <cell r="F458" t="str">
            <v>Rp</v>
          </cell>
          <cell r="G458">
            <v>0</v>
          </cell>
          <cell r="H458" t="str">
            <v>Rp</v>
          </cell>
          <cell r="I458">
            <v>0</v>
          </cell>
          <cell r="J458" t="str">
            <v>Rp</v>
          </cell>
          <cell r="K458">
            <v>0</v>
          </cell>
        </row>
        <row r="459">
          <cell r="B459" t="str">
            <v>124526</v>
          </cell>
          <cell r="C459" t="str">
            <v>Akumulasi Amortisasi Biaya Pra Operasi - ………………..</v>
          </cell>
          <cell r="D459" t="str">
            <v>Rp</v>
          </cell>
          <cell r="E459">
            <v>0</v>
          </cell>
          <cell r="F459" t="str">
            <v>Rp</v>
          </cell>
          <cell r="G459">
            <v>0</v>
          </cell>
          <cell r="H459" t="str">
            <v>Rp</v>
          </cell>
          <cell r="I459">
            <v>0</v>
          </cell>
          <cell r="J459" t="str">
            <v>Rp</v>
          </cell>
          <cell r="K459">
            <v>0</v>
          </cell>
        </row>
        <row r="460">
          <cell r="B460" t="str">
            <v>124527</v>
          </cell>
          <cell r="C460" t="str">
            <v>Akumulasi Amortisasi Biaya Pra Operasi - ………………..</v>
          </cell>
          <cell r="D460" t="str">
            <v>Rp</v>
          </cell>
          <cell r="E460">
            <v>0</v>
          </cell>
          <cell r="F460" t="str">
            <v>Rp</v>
          </cell>
          <cell r="G460">
            <v>0</v>
          </cell>
          <cell r="H460" t="str">
            <v>Rp</v>
          </cell>
          <cell r="I460">
            <v>0</v>
          </cell>
          <cell r="J460" t="str">
            <v>Rp</v>
          </cell>
          <cell r="K460">
            <v>0</v>
          </cell>
        </row>
        <row r="461">
          <cell r="B461" t="str">
            <v>124528</v>
          </cell>
          <cell r="C461" t="str">
            <v>Akumulasi Amortisasi Biaya Pra Operasi - ………………..</v>
          </cell>
          <cell r="D461" t="str">
            <v>Rp</v>
          </cell>
          <cell r="E461">
            <v>0</v>
          </cell>
          <cell r="F461" t="str">
            <v>Rp</v>
          </cell>
          <cell r="G461">
            <v>0</v>
          </cell>
          <cell r="H461" t="str">
            <v>Rp</v>
          </cell>
          <cell r="I461">
            <v>0</v>
          </cell>
          <cell r="J461" t="str">
            <v>Rp</v>
          </cell>
          <cell r="K461">
            <v>0</v>
          </cell>
        </row>
        <row r="462">
          <cell r="B462" t="str">
            <v>124529</v>
          </cell>
          <cell r="C462" t="str">
            <v>Akumulasi Amortisasi Biaya Pra Operasi - ………………..</v>
          </cell>
          <cell r="D462" t="str">
            <v>Rp</v>
          </cell>
          <cell r="E462">
            <v>0</v>
          </cell>
          <cell r="F462" t="str">
            <v>Rp</v>
          </cell>
          <cell r="G462">
            <v>0</v>
          </cell>
          <cell r="H462" t="str">
            <v>Rp</v>
          </cell>
          <cell r="I462">
            <v>0</v>
          </cell>
          <cell r="J462" t="str">
            <v>Rp</v>
          </cell>
          <cell r="K462">
            <v>0</v>
          </cell>
        </row>
        <row r="463">
          <cell r="B463" t="str">
            <v>124530</v>
          </cell>
          <cell r="C463" t="str">
            <v>Akumulasi Amortisasi Biaya Pra Operasi - ………………..</v>
          </cell>
          <cell r="D463" t="str">
            <v>Rp</v>
          </cell>
          <cell r="E463">
            <v>0</v>
          </cell>
          <cell r="F463" t="str">
            <v>Rp</v>
          </cell>
          <cell r="G463">
            <v>0</v>
          </cell>
          <cell r="H463" t="str">
            <v>Rp</v>
          </cell>
          <cell r="I463">
            <v>0</v>
          </cell>
          <cell r="J463" t="str">
            <v>Rp</v>
          </cell>
          <cell r="K463">
            <v>0</v>
          </cell>
        </row>
        <row r="464">
          <cell r="B464" t="str">
            <v>214101</v>
          </cell>
          <cell r="C464" t="str">
            <v>Hutang Gaji</v>
          </cell>
          <cell r="D464" t="str">
            <v>Rp</v>
          </cell>
          <cell r="E464">
            <v>0</v>
          </cell>
          <cell r="F464" t="str">
            <v>Rp</v>
          </cell>
          <cell r="G464">
            <v>0</v>
          </cell>
          <cell r="H464" t="str">
            <v>Rp</v>
          </cell>
          <cell r="I464">
            <v>0</v>
          </cell>
          <cell r="J464" t="str">
            <v>Rp</v>
          </cell>
          <cell r="K464">
            <v>0</v>
          </cell>
        </row>
        <row r="465">
          <cell r="B465" t="str">
            <v>214201</v>
          </cell>
          <cell r="C465" t="str">
            <v>Hutang Listrik</v>
          </cell>
          <cell r="D465" t="str">
            <v>Rp</v>
          </cell>
          <cell r="E465">
            <v>0</v>
          </cell>
          <cell r="F465" t="str">
            <v>Rp</v>
          </cell>
          <cell r="G465">
            <v>0</v>
          </cell>
          <cell r="H465" t="str">
            <v>Rp</v>
          </cell>
          <cell r="I465">
            <v>0</v>
          </cell>
          <cell r="J465" t="str">
            <v>Rp</v>
          </cell>
          <cell r="K465">
            <v>0</v>
          </cell>
        </row>
        <row r="466">
          <cell r="B466" t="str">
            <v>214301</v>
          </cell>
          <cell r="C466" t="str">
            <v>Hutang Ongkos Angkut</v>
          </cell>
          <cell r="D466" t="str">
            <v>Rp</v>
          </cell>
          <cell r="E466">
            <v>0</v>
          </cell>
          <cell r="F466" t="str">
            <v>Rp</v>
          </cell>
          <cell r="G466">
            <v>0</v>
          </cell>
          <cell r="H466" t="str">
            <v>Rp</v>
          </cell>
          <cell r="I466">
            <v>0</v>
          </cell>
          <cell r="J466" t="str">
            <v>Rp</v>
          </cell>
          <cell r="K466">
            <v>0</v>
          </cell>
        </row>
        <row r="467">
          <cell r="B467" t="str">
            <v>214401</v>
          </cell>
          <cell r="C467" t="str">
            <v>Hutang Bunga Bank</v>
          </cell>
          <cell r="D467" t="str">
            <v>Rp</v>
          </cell>
          <cell r="E467">
            <v>0</v>
          </cell>
          <cell r="F467" t="str">
            <v>Rp</v>
          </cell>
          <cell r="G467">
            <v>0</v>
          </cell>
          <cell r="H467" t="str">
            <v>Rp</v>
          </cell>
          <cell r="I467">
            <v>0</v>
          </cell>
          <cell r="J467" t="str">
            <v>Rp</v>
          </cell>
          <cell r="K467">
            <v>0</v>
          </cell>
        </row>
        <row r="468">
          <cell r="B468" t="str">
            <v>214402</v>
          </cell>
          <cell r="C468" t="str">
            <v>Hutang Bunga Pemegang Saham</v>
          </cell>
          <cell r="D468" t="str">
            <v>Rp</v>
          </cell>
          <cell r="E468">
            <v>0</v>
          </cell>
          <cell r="F468" t="str">
            <v>Rp</v>
          </cell>
          <cell r="G468">
            <v>0</v>
          </cell>
          <cell r="H468" t="str">
            <v>Rp</v>
          </cell>
          <cell r="I468">
            <v>0</v>
          </cell>
          <cell r="J468" t="str">
            <v>Rp</v>
          </cell>
          <cell r="K468">
            <v>0</v>
          </cell>
        </row>
        <row r="469">
          <cell r="B469" t="str">
            <v>214403</v>
          </cell>
          <cell r="C469" t="str">
            <v>By Lain2 yg msh hrs dibayar</v>
          </cell>
          <cell r="D469" t="str">
            <v>Rp</v>
          </cell>
          <cell r="E469">
            <v>0</v>
          </cell>
          <cell r="F469" t="str">
            <v>Rp</v>
          </cell>
          <cell r="G469">
            <v>0</v>
          </cell>
          <cell r="H469" t="str">
            <v>Rp</v>
          </cell>
          <cell r="I469">
            <v>0</v>
          </cell>
          <cell r="J469" t="str">
            <v>Rp</v>
          </cell>
          <cell r="K469">
            <v>0</v>
          </cell>
        </row>
        <row r="470">
          <cell r="B470" t="str">
            <v>215101</v>
          </cell>
          <cell r="C470" t="str">
            <v>Hutang Jaminan Galon AQUA</v>
          </cell>
          <cell r="D470" t="str">
            <v>Rp</v>
          </cell>
          <cell r="E470">
            <v>0</v>
          </cell>
          <cell r="F470" t="str">
            <v>Rp</v>
          </cell>
          <cell r="G470">
            <v>0</v>
          </cell>
          <cell r="H470" t="str">
            <v>Rp</v>
          </cell>
          <cell r="I470">
            <v>0</v>
          </cell>
          <cell r="J470" t="str">
            <v>Rp</v>
          </cell>
          <cell r="K470">
            <v>0</v>
          </cell>
        </row>
        <row r="471">
          <cell r="B471" t="str">
            <v>215201</v>
          </cell>
          <cell r="C471" t="str">
            <v>Hutang Jaminan Galon VIT</v>
          </cell>
          <cell r="D471" t="str">
            <v>Rp</v>
          </cell>
          <cell r="E471">
            <v>0</v>
          </cell>
          <cell r="F471" t="str">
            <v>Rp</v>
          </cell>
          <cell r="G471">
            <v>0</v>
          </cell>
          <cell r="H471" t="str">
            <v>Rp</v>
          </cell>
          <cell r="I471">
            <v>0</v>
          </cell>
          <cell r="J471" t="str">
            <v>Rp</v>
          </cell>
          <cell r="K471">
            <v>0</v>
          </cell>
        </row>
        <row r="472">
          <cell r="B472" t="str">
            <v>215401</v>
          </cell>
          <cell r="C472" t="str">
            <v>Hutang Jaminan Dispenser</v>
          </cell>
          <cell r="D472" t="str">
            <v>Rp</v>
          </cell>
          <cell r="E472">
            <v>0</v>
          </cell>
          <cell r="F472" t="str">
            <v>Rp</v>
          </cell>
          <cell r="G472">
            <v>0</v>
          </cell>
          <cell r="H472" t="str">
            <v>Rp</v>
          </cell>
          <cell r="I472">
            <v>0</v>
          </cell>
          <cell r="J472" t="str">
            <v>Rp</v>
          </cell>
          <cell r="K472">
            <v>0</v>
          </cell>
        </row>
        <row r="473">
          <cell r="B473" t="str">
            <v>216501</v>
          </cell>
          <cell r="C473" t="str">
            <v>Sewa Diterima Dimuka</v>
          </cell>
          <cell r="D473" t="str">
            <v>Rp</v>
          </cell>
          <cell r="E473">
            <v>0</v>
          </cell>
          <cell r="F473" t="str">
            <v>Rp</v>
          </cell>
          <cell r="G473">
            <v>0</v>
          </cell>
          <cell r="H473" t="str">
            <v>Rp</v>
          </cell>
          <cell r="I473">
            <v>0</v>
          </cell>
          <cell r="J473" t="str">
            <v>Rp</v>
          </cell>
          <cell r="K473">
            <v>0</v>
          </cell>
        </row>
        <row r="474">
          <cell r="B474" t="str">
            <v>631101</v>
          </cell>
          <cell r="C474" t="str">
            <v>Biaya Trial Divisi AMDK</v>
          </cell>
          <cell r="D474" t="str">
            <v>Rp</v>
          </cell>
          <cell r="E474">
            <v>0</v>
          </cell>
          <cell r="F474" t="str">
            <v>Rp</v>
          </cell>
          <cell r="G474">
            <v>0</v>
          </cell>
          <cell r="H474" t="str">
            <v>Rp</v>
          </cell>
          <cell r="I474">
            <v>0</v>
          </cell>
          <cell r="J474" t="str">
            <v>Rp</v>
          </cell>
          <cell r="K474">
            <v>0</v>
          </cell>
        </row>
        <row r="475">
          <cell r="B475" t="str">
            <v>631102</v>
          </cell>
          <cell r="C475" t="str">
            <v>Biaya Trial Divisi Packaging</v>
          </cell>
          <cell r="D475" t="str">
            <v>Rp</v>
          </cell>
          <cell r="E475">
            <v>0</v>
          </cell>
          <cell r="F475" t="str">
            <v>Rp</v>
          </cell>
          <cell r="G475">
            <v>0</v>
          </cell>
          <cell r="H475" t="str">
            <v>Rp</v>
          </cell>
          <cell r="I475">
            <v>0</v>
          </cell>
          <cell r="J475" t="str">
            <v>Rp</v>
          </cell>
          <cell r="K475">
            <v>0</v>
          </cell>
        </row>
        <row r="476">
          <cell r="B476" t="str">
            <v>631103</v>
          </cell>
          <cell r="C476" t="str">
            <v>Biaya Trial Divisi Maklon</v>
          </cell>
          <cell r="D476" t="str">
            <v>Rp</v>
          </cell>
          <cell r="E476">
            <v>0</v>
          </cell>
          <cell r="F476" t="str">
            <v>Rp</v>
          </cell>
          <cell r="G476">
            <v>0</v>
          </cell>
          <cell r="H476" t="str">
            <v>Rp</v>
          </cell>
          <cell r="I476">
            <v>0</v>
          </cell>
          <cell r="J476" t="str">
            <v>Rp</v>
          </cell>
          <cell r="K476">
            <v>0</v>
          </cell>
        </row>
        <row r="477">
          <cell r="B477" t="str">
            <v>721101</v>
          </cell>
          <cell r="C477" t="str">
            <v>Biaya Bunga Hutang Bank</v>
          </cell>
          <cell r="D477" t="str">
            <v>Rp</v>
          </cell>
          <cell r="E477">
            <v>0</v>
          </cell>
          <cell r="F477" t="str">
            <v>Rp</v>
          </cell>
          <cell r="G477">
            <v>0</v>
          </cell>
          <cell r="H477" t="str">
            <v>Rp</v>
          </cell>
          <cell r="I477">
            <v>0</v>
          </cell>
          <cell r="J477" t="str">
            <v>Rp</v>
          </cell>
          <cell r="K477">
            <v>0</v>
          </cell>
        </row>
        <row r="478">
          <cell r="B478" t="str">
            <v>721102</v>
          </cell>
          <cell r="C478" t="str">
            <v>Biaya Bunga Hutang PS</v>
          </cell>
          <cell r="D478" t="str">
            <v>Rp</v>
          </cell>
          <cell r="E478">
            <v>0</v>
          </cell>
          <cell r="F478" t="str">
            <v>Rp</v>
          </cell>
          <cell r="G478">
            <v>0</v>
          </cell>
          <cell r="H478" t="str">
            <v>Rp</v>
          </cell>
          <cell r="I478">
            <v>0</v>
          </cell>
          <cell r="J478" t="str">
            <v>Rp</v>
          </cell>
          <cell r="K478">
            <v>0</v>
          </cell>
        </row>
        <row r="479">
          <cell r="B479" t="str">
            <v>721103</v>
          </cell>
          <cell r="C479" t="str">
            <v>Biaya Bunga Hutang PP</v>
          </cell>
          <cell r="D479" t="str">
            <v>Rp</v>
          </cell>
          <cell r="E479">
            <v>0</v>
          </cell>
          <cell r="F479" t="str">
            <v>Rp</v>
          </cell>
          <cell r="G479">
            <v>0</v>
          </cell>
          <cell r="H479" t="str">
            <v>Rp</v>
          </cell>
          <cell r="I479">
            <v>0</v>
          </cell>
          <cell r="J479" t="str">
            <v>Rp</v>
          </cell>
          <cell r="K479">
            <v>0</v>
          </cell>
        </row>
        <row r="480">
          <cell r="B480" t="str">
            <v>722101</v>
          </cell>
          <cell r="C480" t="str">
            <v>Rugi Penjualan Aktiva Tetap</v>
          </cell>
          <cell r="D480" t="str">
            <v>Rp</v>
          </cell>
          <cell r="E480">
            <v>0</v>
          </cell>
          <cell r="F480" t="str">
            <v>Rp</v>
          </cell>
          <cell r="G480">
            <v>0</v>
          </cell>
          <cell r="H480" t="str">
            <v>Rp</v>
          </cell>
          <cell r="I480">
            <v>0</v>
          </cell>
          <cell r="J480" t="str">
            <v>Rp</v>
          </cell>
          <cell r="K480">
            <v>0</v>
          </cell>
        </row>
        <row r="481">
          <cell r="B481" t="str">
            <v>723101</v>
          </cell>
          <cell r="C481" t="str">
            <v>Rugi Selisih Kurs</v>
          </cell>
          <cell r="D481" t="str">
            <v>Rp</v>
          </cell>
          <cell r="E481">
            <v>0</v>
          </cell>
          <cell r="F481" t="str">
            <v>Rp</v>
          </cell>
          <cell r="G481">
            <v>0</v>
          </cell>
          <cell r="H481" t="str">
            <v>Rp</v>
          </cell>
          <cell r="I481">
            <v>0</v>
          </cell>
          <cell r="J481" t="str">
            <v>Rp</v>
          </cell>
          <cell r="K481">
            <v>0</v>
          </cell>
        </row>
        <row r="482">
          <cell r="B482" t="str">
            <v>724101</v>
          </cell>
          <cell r="C482" t="str">
            <v>Penghapusan Piutang</v>
          </cell>
          <cell r="D482" t="str">
            <v>Rp</v>
          </cell>
          <cell r="E482">
            <v>0</v>
          </cell>
          <cell r="F482" t="str">
            <v>Rp</v>
          </cell>
          <cell r="G482">
            <v>0</v>
          </cell>
          <cell r="H482" t="str">
            <v>Rp</v>
          </cell>
          <cell r="I482">
            <v>0</v>
          </cell>
          <cell r="J482" t="str">
            <v>Rp</v>
          </cell>
          <cell r="K482">
            <v>0</v>
          </cell>
        </row>
        <row r="483">
          <cell r="B483" t="str">
            <v>724102</v>
          </cell>
          <cell r="C483" t="str">
            <v>Penyusutan AT Tak Terpakai</v>
          </cell>
          <cell r="D483" t="str">
            <v>Rp</v>
          </cell>
          <cell r="E483">
            <v>0</v>
          </cell>
          <cell r="F483" t="str">
            <v>Rp</v>
          </cell>
          <cell r="G483">
            <v>0</v>
          </cell>
          <cell r="H483" t="str">
            <v>Rp</v>
          </cell>
          <cell r="I483">
            <v>0</v>
          </cell>
          <cell r="J483" t="str">
            <v>Rp</v>
          </cell>
          <cell r="K483">
            <v>0</v>
          </cell>
        </row>
        <row r="484">
          <cell r="B484" t="str">
            <v>724103</v>
          </cell>
          <cell r="C484" t="str">
            <v>Lain-lain</v>
          </cell>
          <cell r="D484" t="str">
            <v>Rp</v>
          </cell>
          <cell r="E484">
            <v>0</v>
          </cell>
          <cell r="F484" t="str">
            <v>Rp</v>
          </cell>
          <cell r="G484">
            <v>0</v>
          </cell>
          <cell r="H484" t="str">
            <v>Rp</v>
          </cell>
          <cell r="I484">
            <v>0</v>
          </cell>
          <cell r="J484" t="str">
            <v>Rp</v>
          </cell>
          <cell r="K484">
            <v>0</v>
          </cell>
        </row>
        <row r="485">
          <cell r="B485">
            <v>60101</v>
          </cell>
          <cell r="C485" t="str">
            <v>Gaji operasional</v>
          </cell>
          <cell r="D485" t="str">
            <v>Rp</v>
          </cell>
          <cell r="E485">
            <v>216252400</v>
          </cell>
          <cell r="F485" t="str">
            <v>Rp</v>
          </cell>
          <cell r="G485">
            <v>23599700</v>
          </cell>
          <cell r="H485" t="str">
            <v>Rp</v>
          </cell>
          <cell r="I485">
            <v>0</v>
          </cell>
          <cell r="J485" t="str">
            <v>Rp</v>
          </cell>
          <cell r="K485">
            <v>239852100</v>
          </cell>
        </row>
        <row r="486">
          <cell r="B486">
            <v>60201</v>
          </cell>
          <cell r="C486" t="str">
            <v xml:space="preserve">Tunjangan </v>
          </cell>
          <cell r="D486" t="str">
            <v>Rp</v>
          </cell>
          <cell r="E486">
            <v>0</v>
          </cell>
          <cell r="F486" t="str">
            <v>Rp</v>
          </cell>
          <cell r="G486">
            <v>0</v>
          </cell>
          <cell r="H486" t="str">
            <v>Rp</v>
          </cell>
          <cell r="I486">
            <v>0</v>
          </cell>
          <cell r="J486" t="str">
            <v>Rp</v>
          </cell>
          <cell r="K486">
            <v>0</v>
          </cell>
        </row>
        <row r="487">
          <cell r="B487">
            <v>60301</v>
          </cell>
          <cell r="C487" t="str">
            <v>Komisi penjualan</v>
          </cell>
          <cell r="D487" t="str">
            <v>Rp</v>
          </cell>
          <cell r="E487">
            <v>47930300</v>
          </cell>
          <cell r="F487" t="str">
            <v>Rp</v>
          </cell>
          <cell r="G487">
            <v>5508900</v>
          </cell>
          <cell r="H487" t="str">
            <v>Rp</v>
          </cell>
          <cell r="I487">
            <v>0</v>
          </cell>
          <cell r="J487" t="str">
            <v>Rp</v>
          </cell>
          <cell r="K487">
            <v>53439200</v>
          </cell>
        </row>
        <row r="488">
          <cell r="B488">
            <v>60401</v>
          </cell>
          <cell r="C488" t="str">
            <v xml:space="preserve">Uang makan </v>
          </cell>
          <cell r="D488" t="str">
            <v>Rp</v>
          </cell>
          <cell r="E488">
            <v>0</v>
          </cell>
          <cell r="F488" t="str">
            <v>Rp</v>
          </cell>
          <cell r="G488">
            <v>0</v>
          </cell>
          <cell r="H488" t="str">
            <v>Rp</v>
          </cell>
          <cell r="I488">
            <v>0</v>
          </cell>
          <cell r="J488" t="str">
            <v>Rp</v>
          </cell>
          <cell r="K488">
            <v>0</v>
          </cell>
        </row>
        <row r="489">
          <cell r="B489">
            <v>60501</v>
          </cell>
          <cell r="C489" t="str">
            <v>Pengobatan</v>
          </cell>
          <cell r="D489" t="str">
            <v>Rp</v>
          </cell>
          <cell r="E489">
            <v>0</v>
          </cell>
          <cell r="F489" t="str">
            <v>Rp</v>
          </cell>
          <cell r="G489">
            <v>0</v>
          </cell>
          <cell r="H489" t="str">
            <v>Rp</v>
          </cell>
          <cell r="I489">
            <v>0</v>
          </cell>
          <cell r="J489" t="str">
            <v>Rp</v>
          </cell>
          <cell r="K489">
            <v>0</v>
          </cell>
        </row>
        <row r="490">
          <cell r="B490">
            <v>60901</v>
          </cell>
          <cell r="C490" t="str">
            <v>Biaya peg penjualan lain2</v>
          </cell>
          <cell r="D490" t="str">
            <v>Rp</v>
          </cell>
          <cell r="E490">
            <v>0</v>
          </cell>
          <cell r="F490" t="str">
            <v>Rp</v>
          </cell>
          <cell r="G490">
            <v>0</v>
          </cell>
          <cell r="H490" t="str">
            <v>Rp</v>
          </cell>
          <cell r="I490">
            <v>0</v>
          </cell>
          <cell r="J490" t="str">
            <v>Rp</v>
          </cell>
          <cell r="K490">
            <v>0</v>
          </cell>
        </row>
        <row r="491">
          <cell r="B491">
            <v>61101</v>
          </cell>
          <cell r="C491" t="str">
            <v>Bensin/solar/olie</v>
          </cell>
          <cell r="D491" t="str">
            <v>Rp</v>
          </cell>
          <cell r="E491">
            <v>93259675</v>
          </cell>
          <cell r="F491" t="str">
            <v>Rp</v>
          </cell>
          <cell r="G491">
            <v>9215000</v>
          </cell>
          <cell r="H491" t="str">
            <v>Rp</v>
          </cell>
          <cell r="I491">
            <v>0</v>
          </cell>
          <cell r="J491" t="str">
            <v>Rp</v>
          </cell>
          <cell r="K491">
            <v>102474675</v>
          </cell>
        </row>
        <row r="492">
          <cell r="B492">
            <v>61201</v>
          </cell>
          <cell r="C492" t="str">
            <v>Tol/parkir/ retribusi</v>
          </cell>
          <cell r="D492" t="str">
            <v>Rp</v>
          </cell>
          <cell r="E492">
            <v>4364500</v>
          </cell>
          <cell r="F492" t="str">
            <v>Rp</v>
          </cell>
          <cell r="G492">
            <v>364000</v>
          </cell>
          <cell r="H492" t="str">
            <v>Rp</v>
          </cell>
          <cell r="I492">
            <v>0</v>
          </cell>
          <cell r="J492" t="str">
            <v>Rp</v>
          </cell>
          <cell r="K492">
            <v>4728500</v>
          </cell>
        </row>
        <row r="493">
          <cell r="B493">
            <v>61301</v>
          </cell>
          <cell r="C493" t="str">
            <v>Biaya ekspedisi</v>
          </cell>
          <cell r="D493" t="str">
            <v>Rp</v>
          </cell>
          <cell r="E493">
            <v>0</v>
          </cell>
          <cell r="F493" t="str">
            <v>Rp</v>
          </cell>
          <cell r="G493">
            <v>0</v>
          </cell>
          <cell r="H493" t="str">
            <v>Rp</v>
          </cell>
          <cell r="I493">
            <v>0</v>
          </cell>
          <cell r="J493" t="str">
            <v>Rp</v>
          </cell>
          <cell r="K493">
            <v>0</v>
          </cell>
        </row>
        <row r="494">
          <cell r="B494">
            <v>61401</v>
          </cell>
          <cell r="C494" t="str">
            <v>Biaya perjalanan dinas</v>
          </cell>
          <cell r="D494" t="str">
            <v>Rp</v>
          </cell>
          <cell r="E494">
            <v>90000</v>
          </cell>
          <cell r="F494" t="str">
            <v>Rp</v>
          </cell>
          <cell r="G494">
            <v>0</v>
          </cell>
          <cell r="H494" t="str">
            <v>Rp</v>
          </cell>
          <cell r="I494">
            <v>0</v>
          </cell>
          <cell r="J494" t="str">
            <v>Rp</v>
          </cell>
          <cell r="K494">
            <v>90000</v>
          </cell>
        </row>
        <row r="495">
          <cell r="B495">
            <v>61501</v>
          </cell>
          <cell r="C495" t="str">
            <v>Biaya bongkar muat</v>
          </cell>
          <cell r="D495" t="str">
            <v>Rp</v>
          </cell>
          <cell r="E495">
            <v>245000</v>
          </cell>
          <cell r="F495" t="str">
            <v>Rp</v>
          </cell>
          <cell r="G495">
            <v>0</v>
          </cell>
          <cell r="H495" t="str">
            <v>Rp</v>
          </cell>
          <cell r="I495">
            <v>0</v>
          </cell>
          <cell r="J495" t="str">
            <v>Rp</v>
          </cell>
          <cell r="K495">
            <v>245000</v>
          </cell>
        </row>
        <row r="496">
          <cell r="B496">
            <v>61601</v>
          </cell>
          <cell r="C496" t="str">
            <v>Biaya Sewa Kendaraan</v>
          </cell>
          <cell r="D496" t="str">
            <v>Rp</v>
          </cell>
          <cell r="E496">
            <v>210726685</v>
          </cell>
          <cell r="F496" t="str">
            <v>Rp</v>
          </cell>
          <cell r="G496">
            <v>15550000</v>
          </cell>
          <cell r="H496" t="str">
            <v>Rp</v>
          </cell>
          <cell r="I496">
            <v>0</v>
          </cell>
          <cell r="J496" t="str">
            <v>Rp</v>
          </cell>
          <cell r="K496">
            <v>226276685</v>
          </cell>
        </row>
        <row r="497">
          <cell r="B497">
            <v>61901</v>
          </cell>
          <cell r="C497" t="str">
            <v>Biaya kiriman/perjalan lain2</v>
          </cell>
          <cell r="D497" t="str">
            <v>Rp</v>
          </cell>
          <cell r="E497">
            <v>0</v>
          </cell>
          <cell r="F497" t="str">
            <v>Rp</v>
          </cell>
          <cell r="G497">
            <v>0</v>
          </cell>
          <cell r="H497" t="str">
            <v>Rp</v>
          </cell>
          <cell r="I497">
            <v>0</v>
          </cell>
          <cell r="J497" t="str">
            <v>Rp</v>
          </cell>
          <cell r="K497">
            <v>0</v>
          </cell>
        </row>
        <row r="498">
          <cell r="B498">
            <v>62101</v>
          </cell>
          <cell r="C498" t="str">
            <v>Biaya promosi</v>
          </cell>
          <cell r="D498" t="str">
            <v>Rp</v>
          </cell>
          <cell r="E498">
            <v>0</v>
          </cell>
          <cell r="F498" t="str">
            <v>Rp</v>
          </cell>
          <cell r="G498">
            <v>0</v>
          </cell>
          <cell r="H498" t="str">
            <v>Rp</v>
          </cell>
          <cell r="I498">
            <v>0</v>
          </cell>
          <cell r="J498" t="str">
            <v>Rp</v>
          </cell>
          <cell r="K498">
            <v>0</v>
          </cell>
        </row>
        <row r="499">
          <cell r="B499">
            <v>62201</v>
          </cell>
          <cell r="C499" t="str">
            <v>Biaya iklan</v>
          </cell>
          <cell r="D499" t="str">
            <v>Rp</v>
          </cell>
          <cell r="E499">
            <v>0</v>
          </cell>
          <cell r="F499" t="str">
            <v>Rp</v>
          </cell>
          <cell r="G499">
            <v>0</v>
          </cell>
          <cell r="H499" t="str">
            <v>Rp</v>
          </cell>
          <cell r="I499">
            <v>0</v>
          </cell>
          <cell r="J499" t="str">
            <v>Rp</v>
          </cell>
          <cell r="K499">
            <v>0</v>
          </cell>
        </row>
        <row r="500">
          <cell r="B500">
            <v>63101</v>
          </cell>
          <cell r="C500" t="str">
            <v>Biaya jamuan tamu</v>
          </cell>
          <cell r="D500" t="str">
            <v>Rp</v>
          </cell>
          <cell r="E500">
            <v>0</v>
          </cell>
          <cell r="F500" t="str">
            <v>Rp</v>
          </cell>
          <cell r="G500">
            <v>0</v>
          </cell>
          <cell r="H500" t="str">
            <v>Rp</v>
          </cell>
          <cell r="I500">
            <v>0</v>
          </cell>
          <cell r="J500" t="str">
            <v>Rp</v>
          </cell>
          <cell r="K500">
            <v>0</v>
          </cell>
        </row>
        <row r="501">
          <cell r="B501">
            <v>63201</v>
          </cell>
          <cell r="C501" t="str">
            <v>Biaya (ATK/FC/Cetak)</v>
          </cell>
          <cell r="D501" t="str">
            <v>Rp</v>
          </cell>
          <cell r="E501">
            <v>0</v>
          </cell>
          <cell r="F501" t="str">
            <v>Rp</v>
          </cell>
          <cell r="G501">
            <v>0</v>
          </cell>
          <cell r="H501" t="str">
            <v>Rp</v>
          </cell>
          <cell r="I501">
            <v>0</v>
          </cell>
          <cell r="J501" t="str">
            <v>Rp</v>
          </cell>
          <cell r="K501">
            <v>0</v>
          </cell>
        </row>
        <row r="502">
          <cell r="B502">
            <v>63301</v>
          </cell>
          <cell r="C502" t="str">
            <v>Repacking</v>
          </cell>
          <cell r="D502" t="str">
            <v>Rp</v>
          </cell>
          <cell r="E502">
            <v>8000</v>
          </cell>
          <cell r="F502" t="str">
            <v>Rp</v>
          </cell>
          <cell r="G502">
            <v>0</v>
          </cell>
          <cell r="H502" t="str">
            <v>Rp</v>
          </cell>
          <cell r="I502">
            <v>0</v>
          </cell>
          <cell r="J502" t="str">
            <v>Rp</v>
          </cell>
          <cell r="K502">
            <v>8000</v>
          </cell>
        </row>
        <row r="503">
          <cell r="B503">
            <v>63401</v>
          </cell>
          <cell r="C503" t="str">
            <v>Biaya jasa software</v>
          </cell>
          <cell r="D503" t="str">
            <v>Rp</v>
          </cell>
          <cell r="E503">
            <v>394000</v>
          </cell>
          <cell r="F503" t="str">
            <v>Rp</v>
          </cell>
          <cell r="G503">
            <v>2262500</v>
          </cell>
          <cell r="H503" t="str">
            <v>Rp</v>
          </cell>
          <cell r="I503">
            <v>0</v>
          </cell>
          <cell r="J503" t="str">
            <v>Rp</v>
          </cell>
          <cell r="K503">
            <v>2656500</v>
          </cell>
        </row>
        <row r="504">
          <cell r="B504">
            <v>64101</v>
          </cell>
          <cell r="C504" t="str">
            <v>Biaya pemeliharaan bangunan</v>
          </cell>
          <cell r="D504" t="str">
            <v>Rp</v>
          </cell>
          <cell r="E504">
            <v>3413228</v>
          </cell>
          <cell r="F504" t="str">
            <v>Rp</v>
          </cell>
          <cell r="G504">
            <v>0</v>
          </cell>
          <cell r="H504" t="str">
            <v>Rp</v>
          </cell>
          <cell r="I504">
            <v>0</v>
          </cell>
          <cell r="J504" t="str">
            <v>Rp</v>
          </cell>
          <cell r="K504">
            <v>3413228</v>
          </cell>
        </row>
        <row r="505">
          <cell r="B505">
            <v>64201</v>
          </cell>
          <cell r="C505" t="str">
            <v>Biaya pemelih sarana&amp;instal</v>
          </cell>
          <cell r="D505" t="str">
            <v>Rp</v>
          </cell>
          <cell r="E505">
            <v>788550</v>
          </cell>
          <cell r="F505" t="str">
            <v>Rp</v>
          </cell>
          <cell r="G505">
            <v>113500</v>
          </cell>
          <cell r="H505" t="str">
            <v>Rp</v>
          </cell>
          <cell r="I505">
            <v>0</v>
          </cell>
          <cell r="J505" t="str">
            <v>Rp</v>
          </cell>
          <cell r="K505">
            <v>902050</v>
          </cell>
        </row>
        <row r="506">
          <cell r="B506">
            <v>64301</v>
          </cell>
          <cell r="C506" t="str">
            <v>Biaya pemeliharaan Mesin</v>
          </cell>
          <cell r="D506" t="str">
            <v>Rp</v>
          </cell>
          <cell r="E506">
            <v>0</v>
          </cell>
          <cell r="F506" t="str">
            <v>Rp</v>
          </cell>
          <cell r="G506">
            <v>0</v>
          </cell>
          <cell r="H506" t="str">
            <v>Rp</v>
          </cell>
          <cell r="I506">
            <v>0</v>
          </cell>
          <cell r="J506" t="str">
            <v>Rp</v>
          </cell>
          <cell r="K506">
            <v>0</v>
          </cell>
        </row>
        <row r="507">
          <cell r="B507">
            <v>64401</v>
          </cell>
          <cell r="C507" t="str">
            <v>Biaya pemeliharaan kendaraan</v>
          </cell>
          <cell r="D507" t="str">
            <v>Rp</v>
          </cell>
          <cell r="E507">
            <v>4341750</v>
          </cell>
          <cell r="F507" t="str">
            <v>Rp</v>
          </cell>
          <cell r="G507">
            <v>267000</v>
          </cell>
          <cell r="H507" t="str">
            <v>Rp</v>
          </cell>
          <cell r="I507">
            <v>0</v>
          </cell>
          <cell r="J507" t="str">
            <v>Rp</v>
          </cell>
          <cell r="K507">
            <v>4608750</v>
          </cell>
        </row>
        <row r="508">
          <cell r="B508">
            <v>64501</v>
          </cell>
          <cell r="C508" t="str">
            <v>Biaya pemelih invent.&amp;peralat</v>
          </cell>
          <cell r="D508" t="str">
            <v>Rp</v>
          </cell>
          <cell r="E508">
            <v>0</v>
          </cell>
          <cell r="F508" t="str">
            <v>Rp</v>
          </cell>
          <cell r="G508">
            <v>0</v>
          </cell>
          <cell r="H508" t="str">
            <v>Rp</v>
          </cell>
          <cell r="I508">
            <v>0</v>
          </cell>
          <cell r="J508" t="str">
            <v>Rp</v>
          </cell>
          <cell r="K508">
            <v>0</v>
          </cell>
        </row>
        <row r="509">
          <cell r="B509">
            <v>65101</v>
          </cell>
          <cell r="C509" t="str">
            <v>Biaya peny. Bangunan</v>
          </cell>
          <cell r="D509" t="str">
            <v>Rp</v>
          </cell>
          <cell r="E509">
            <v>0</v>
          </cell>
          <cell r="F509" t="str">
            <v>Rp</v>
          </cell>
          <cell r="G509">
            <v>0</v>
          </cell>
          <cell r="H509" t="str">
            <v>Rp</v>
          </cell>
          <cell r="I509">
            <v>0</v>
          </cell>
          <cell r="J509" t="str">
            <v>Rp</v>
          </cell>
          <cell r="K509">
            <v>0</v>
          </cell>
        </row>
        <row r="510">
          <cell r="B510">
            <v>65201</v>
          </cell>
          <cell r="C510" t="str">
            <v>Biaya peny. Sarana&amp;install</v>
          </cell>
          <cell r="D510" t="str">
            <v>Rp</v>
          </cell>
          <cell r="E510">
            <v>0</v>
          </cell>
          <cell r="F510" t="str">
            <v>Rp</v>
          </cell>
          <cell r="G510">
            <v>0</v>
          </cell>
          <cell r="H510" t="str">
            <v>Rp</v>
          </cell>
          <cell r="I510">
            <v>0</v>
          </cell>
          <cell r="J510" t="str">
            <v>Rp</v>
          </cell>
          <cell r="K510">
            <v>0</v>
          </cell>
        </row>
        <row r="511">
          <cell r="B511">
            <v>65301</v>
          </cell>
          <cell r="C511" t="str">
            <v>Biaya peny. Mesin</v>
          </cell>
          <cell r="D511" t="str">
            <v>Rp</v>
          </cell>
          <cell r="E511">
            <v>0</v>
          </cell>
          <cell r="F511" t="str">
            <v>Rp</v>
          </cell>
          <cell r="G511">
            <v>0</v>
          </cell>
          <cell r="H511" t="str">
            <v>Rp</v>
          </cell>
          <cell r="I511">
            <v>0</v>
          </cell>
          <cell r="J511" t="str">
            <v>Rp</v>
          </cell>
          <cell r="K511">
            <v>0</v>
          </cell>
        </row>
        <row r="512">
          <cell r="B512">
            <v>65401</v>
          </cell>
          <cell r="C512" t="str">
            <v>Biaya peny. Kendaraan</v>
          </cell>
          <cell r="D512" t="str">
            <v>Rp</v>
          </cell>
          <cell r="E512">
            <v>0</v>
          </cell>
          <cell r="F512" t="str">
            <v>Rp</v>
          </cell>
          <cell r="G512">
            <v>0</v>
          </cell>
          <cell r="H512" t="str">
            <v>Rp</v>
          </cell>
          <cell r="I512">
            <v>0</v>
          </cell>
          <cell r="J512" t="str">
            <v>Rp</v>
          </cell>
          <cell r="K512">
            <v>0</v>
          </cell>
        </row>
        <row r="513">
          <cell r="B513">
            <v>65501</v>
          </cell>
          <cell r="C513" t="str">
            <v>Biaya Sewa Invent&amp;peralat.</v>
          </cell>
          <cell r="D513" t="str">
            <v>Rp</v>
          </cell>
          <cell r="E513">
            <v>22651900</v>
          </cell>
          <cell r="F513" t="str">
            <v>Rp</v>
          </cell>
          <cell r="G513">
            <v>1812000</v>
          </cell>
          <cell r="H513" t="str">
            <v>Rp</v>
          </cell>
          <cell r="I513">
            <v>0</v>
          </cell>
          <cell r="J513" t="str">
            <v>Rp</v>
          </cell>
          <cell r="K513">
            <v>24463900</v>
          </cell>
        </row>
        <row r="514">
          <cell r="B514">
            <v>70101</v>
          </cell>
          <cell r="C514" t="str">
            <v>Gaji direksi &amp; staff</v>
          </cell>
          <cell r="D514" t="str">
            <v>Rp</v>
          </cell>
          <cell r="E514">
            <v>0</v>
          </cell>
          <cell r="F514" t="str">
            <v>Rp</v>
          </cell>
          <cell r="G514">
            <v>0</v>
          </cell>
          <cell r="H514" t="str">
            <v>Rp</v>
          </cell>
          <cell r="I514">
            <v>0</v>
          </cell>
          <cell r="J514" t="str">
            <v>Rp</v>
          </cell>
          <cell r="K514">
            <v>0</v>
          </cell>
        </row>
        <row r="515">
          <cell r="B515">
            <v>70201</v>
          </cell>
          <cell r="C515" t="str">
            <v xml:space="preserve">Tunjangan </v>
          </cell>
          <cell r="D515" t="str">
            <v>Rp</v>
          </cell>
          <cell r="E515">
            <v>0</v>
          </cell>
          <cell r="F515" t="str">
            <v>Rp</v>
          </cell>
          <cell r="G515">
            <v>0</v>
          </cell>
          <cell r="H515" t="str">
            <v>Rp</v>
          </cell>
          <cell r="I515">
            <v>0</v>
          </cell>
          <cell r="J515" t="str">
            <v>Rp</v>
          </cell>
          <cell r="K515">
            <v>0</v>
          </cell>
        </row>
        <row r="516">
          <cell r="B516">
            <v>70301</v>
          </cell>
          <cell r="C516" t="str">
            <v>Komisi penjualan</v>
          </cell>
          <cell r="D516" t="str">
            <v>Rp</v>
          </cell>
          <cell r="E516">
            <v>0</v>
          </cell>
          <cell r="F516" t="str">
            <v>Rp</v>
          </cell>
          <cell r="G516">
            <v>0</v>
          </cell>
          <cell r="H516" t="str">
            <v>Rp</v>
          </cell>
          <cell r="I516">
            <v>0</v>
          </cell>
          <cell r="J516" t="str">
            <v>Rp</v>
          </cell>
          <cell r="K516">
            <v>0</v>
          </cell>
        </row>
        <row r="517">
          <cell r="B517">
            <v>70401</v>
          </cell>
          <cell r="C517" t="str">
            <v xml:space="preserve">Uang makan </v>
          </cell>
          <cell r="D517" t="str">
            <v>Rp</v>
          </cell>
          <cell r="E517">
            <v>0</v>
          </cell>
          <cell r="F517" t="str">
            <v>Rp</v>
          </cell>
          <cell r="G517">
            <v>0</v>
          </cell>
          <cell r="H517" t="str">
            <v>Rp</v>
          </cell>
          <cell r="I517">
            <v>0</v>
          </cell>
          <cell r="J517" t="str">
            <v>Rp</v>
          </cell>
          <cell r="K517">
            <v>0</v>
          </cell>
        </row>
        <row r="518">
          <cell r="B518">
            <v>70501</v>
          </cell>
          <cell r="C518" t="str">
            <v>Pengobatan</v>
          </cell>
          <cell r="D518" t="str">
            <v>Rp</v>
          </cell>
          <cell r="E518">
            <v>0</v>
          </cell>
          <cell r="F518" t="str">
            <v>Rp</v>
          </cell>
          <cell r="G518">
            <v>0</v>
          </cell>
          <cell r="H518" t="str">
            <v>Rp</v>
          </cell>
          <cell r="I518">
            <v>0</v>
          </cell>
          <cell r="J518" t="str">
            <v>Rp</v>
          </cell>
          <cell r="K518">
            <v>0</v>
          </cell>
        </row>
        <row r="519">
          <cell r="B519">
            <v>70601</v>
          </cell>
          <cell r="C519" t="str">
            <v>Lembur</v>
          </cell>
          <cell r="D519" t="str">
            <v>Rp</v>
          </cell>
          <cell r="E519">
            <v>0</v>
          </cell>
          <cell r="F519" t="str">
            <v>Rp</v>
          </cell>
          <cell r="G519">
            <v>0</v>
          </cell>
          <cell r="H519" t="str">
            <v>Rp</v>
          </cell>
          <cell r="I519">
            <v>0</v>
          </cell>
          <cell r="J519" t="str">
            <v>Rp</v>
          </cell>
          <cell r="K519">
            <v>0</v>
          </cell>
        </row>
        <row r="520">
          <cell r="B520">
            <v>71101</v>
          </cell>
          <cell r="C520" t="str">
            <v>Biaya perjalanan staff/direksi</v>
          </cell>
          <cell r="D520" t="str">
            <v>Rp</v>
          </cell>
          <cell r="E520">
            <v>0</v>
          </cell>
          <cell r="F520" t="str">
            <v>Rp</v>
          </cell>
          <cell r="G520">
            <v>0</v>
          </cell>
          <cell r="H520" t="str">
            <v>Rp</v>
          </cell>
          <cell r="I520">
            <v>0</v>
          </cell>
          <cell r="J520" t="str">
            <v>Rp</v>
          </cell>
          <cell r="K520">
            <v>0</v>
          </cell>
        </row>
        <row r="521">
          <cell r="B521">
            <v>71201</v>
          </cell>
          <cell r="C521" t="str">
            <v>Bensin/solar/olie</v>
          </cell>
          <cell r="D521" t="str">
            <v>Rp</v>
          </cell>
          <cell r="E521">
            <v>0</v>
          </cell>
          <cell r="F521" t="str">
            <v>Rp</v>
          </cell>
          <cell r="G521">
            <v>0</v>
          </cell>
          <cell r="H521" t="str">
            <v>Rp</v>
          </cell>
          <cell r="I521">
            <v>0</v>
          </cell>
          <cell r="J521" t="str">
            <v>Rp</v>
          </cell>
          <cell r="K521">
            <v>0</v>
          </cell>
        </row>
        <row r="522">
          <cell r="B522">
            <v>71301</v>
          </cell>
          <cell r="C522" t="str">
            <v>Tol / parkir</v>
          </cell>
          <cell r="D522" t="str">
            <v>Rp</v>
          </cell>
          <cell r="E522">
            <v>0</v>
          </cell>
          <cell r="F522" t="str">
            <v>Rp</v>
          </cell>
          <cell r="G522">
            <v>0</v>
          </cell>
          <cell r="H522" t="str">
            <v>Rp</v>
          </cell>
          <cell r="I522">
            <v>0</v>
          </cell>
          <cell r="J522" t="str">
            <v>Rp</v>
          </cell>
          <cell r="K522">
            <v>0</v>
          </cell>
        </row>
        <row r="523">
          <cell r="B523">
            <v>71901</v>
          </cell>
          <cell r="C523" t="str">
            <v>Biaya perjalanan lain2</v>
          </cell>
          <cell r="D523" t="str">
            <v>Rp</v>
          </cell>
          <cell r="E523">
            <v>0</v>
          </cell>
          <cell r="F523" t="str">
            <v>Rp</v>
          </cell>
          <cell r="G523">
            <v>0</v>
          </cell>
          <cell r="H523" t="str">
            <v>Rp</v>
          </cell>
          <cell r="I523">
            <v>0</v>
          </cell>
          <cell r="J523" t="str">
            <v>Rp</v>
          </cell>
          <cell r="K523">
            <v>0</v>
          </cell>
        </row>
        <row r="524">
          <cell r="B524">
            <v>72101</v>
          </cell>
          <cell r="C524" t="str">
            <v>Biaya ATK/FC/Cetak</v>
          </cell>
          <cell r="D524" t="str">
            <v>Rp</v>
          </cell>
          <cell r="E524">
            <v>15342750.6</v>
          </cell>
          <cell r="F524" t="str">
            <v>Rp</v>
          </cell>
          <cell r="G524">
            <v>12600</v>
          </cell>
          <cell r="H524" t="str">
            <v>Rp</v>
          </cell>
          <cell r="I524">
            <v>0</v>
          </cell>
          <cell r="J524" t="str">
            <v>Rp</v>
          </cell>
          <cell r="K524">
            <v>15355350.6</v>
          </cell>
        </row>
        <row r="525">
          <cell r="B525">
            <v>72201</v>
          </cell>
          <cell r="C525" t="str">
            <v>PLN/PDAM</v>
          </cell>
          <cell r="D525" t="str">
            <v>Rp</v>
          </cell>
          <cell r="E525">
            <v>8572705</v>
          </cell>
          <cell r="F525" t="str">
            <v>Rp</v>
          </cell>
          <cell r="G525">
            <v>661375</v>
          </cell>
          <cell r="H525" t="str">
            <v>Rp</v>
          </cell>
          <cell r="I525">
            <v>0</v>
          </cell>
          <cell r="J525" t="str">
            <v>Rp</v>
          </cell>
          <cell r="K525">
            <v>9234080</v>
          </cell>
        </row>
        <row r="526">
          <cell r="B526">
            <v>72301</v>
          </cell>
          <cell r="C526" t="str">
            <v xml:space="preserve">Biaya asuransi </v>
          </cell>
          <cell r="D526" t="str">
            <v>Rp</v>
          </cell>
          <cell r="E526">
            <v>0</v>
          </cell>
          <cell r="F526" t="str">
            <v>Rp</v>
          </cell>
          <cell r="G526">
            <v>0</v>
          </cell>
          <cell r="H526" t="str">
            <v>Rp</v>
          </cell>
          <cell r="I526">
            <v>0</v>
          </cell>
          <cell r="J526" t="str">
            <v>Rp</v>
          </cell>
          <cell r="K526">
            <v>0</v>
          </cell>
        </row>
        <row r="527">
          <cell r="B527">
            <v>72401</v>
          </cell>
          <cell r="C527" t="str">
            <v>Biaya jamuan tamu</v>
          </cell>
          <cell r="D527" t="str">
            <v>Rp</v>
          </cell>
          <cell r="E527">
            <v>0</v>
          </cell>
          <cell r="F527" t="str">
            <v>Rp</v>
          </cell>
          <cell r="G527">
            <v>0</v>
          </cell>
          <cell r="H527" t="str">
            <v>Rp</v>
          </cell>
          <cell r="I527">
            <v>0</v>
          </cell>
          <cell r="J527" t="str">
            <v>Rp</v>
          </cell>
          <cell r="K527">
            <v>0</v>
          </cell>
        </row>
        <row r="528">
          <cell r="B528">
            <v>72501</v>
          </cell>
          <cell r="C528" t="str">
            <v xml:space="preserve">Biaya pendidikan </v>
          </cell>
          <cell r="D528" t="str">
            <v>Rp</v>
          </cell>
          <cell r="E528">
            <v>0</v>
          </cell>
          <cell r="F528" t="str">
            <v>Rp</v>
          </cell>
          <cell r="G528">
            <v>0</v>
          </cell>
          <cell r="H528" t="str">
            <v>Rp</v>
          </cell>
          <cell r="I528">
            <v>0</v>
          </cell>
          <cell r="J528" t="str">
            <v>Rp</v>
          </cell>
          <cell r="K528">
            <v>0</v>
          </cell>
        </row>
        <row r="529">
          <cell r="B529">
            <v>72601</v>
          </cell>
          <cell r="C529" t="str">
            <v>Biaya rumah tangga</v>
          </cell>
          <cell r="D529" t="str">
            <v>Rp</v>
          </cell>
          <cell r="E529">
            <v>4570050</v>
          </cell>
          <cell r="F529" t="str">
            <v>Rp</v>
          </cell>
          <cell r="G529">
            <v>439600</v>
          </cell>
          <cell r="H529" t="str">
            <v>Rp</v>
          </cell>
          <cell r="I529">
            <v>0</v>
          </cell>
          <cell r="J529" t="str">
            <v>Rp</v>
          </cell>
          <cell r="K529">
            <v>5009650</v>
          </cell>
        </row>
        <row r="530">
          <cell r="B530">
            <v>72701</v>
          </cell>
          <cell r="C530" t="str">
            <v>Biaya sewa kantor</v>
          </cell>
          <cell r="D530" t="str">
            <v>Rp</v>
          </cell>
          <cell r="E530">
            <v>20000000</v>
          </cell>
          <cell r="F530" t="str">
            <v>Rp</v>
          </cell>
          <cell r="G530">
            <v>2500000</v>
          </cell>
          <cell r="H530" t="str">
            <v>Rp</v>
          </cell>
          <cell r="I530">
            <v>0</v>
          </cell>
          <cell r="J530" t="str">
            <v>Rp</v>
          </cell>
          <cell r="K530">
            <v>22500000</v>
          </cell>
        </row>
        <row r="531">
          <cell r="B531">
            <v>72901</v>
          </cell>
          <cell r="C531" t="str">
            <v>Biaya lain2</v>
          </cell>
          <cell r="D531" t="str">
            <v>Rp</v>
          </cell>
          <cell r="E531">
            <v>2019385</v>
          </cell>
          <cell r="F531" t="str">
            <v>Rp</v>
          </cell>
          <cell r="G531">
            <v>0</v>
          </cell>
          <cell r="H531" t="str">
            <v>Rp</v>
          </cell>
          <cell r="I531">
            <v>0</v>
          </cell>
          <cell r="J531" t="str">
            <v>Rp</v>
          </cell>
          <cell r="K531">
            <v>2019385</v>
          </cell>
        </row>
        <row r="532">
          <cell r="B532">
            <v>73101</v>
          </cell>
          <cell r="C532" t="str">
            <v>Biaya pengiriman dokumen</v>
          </cell>
          <cell r="D532" t="str">
            <v>Rp</v>
          </cell>
          <cell r="E532">
            <v>895400</v>
          </cell>
          <cell r="F532" t="str">
            <v>Rp</v>
          </cell>
          <cell r="G532">
            <v>80000</v>
          </cell>
          <cell r="H532" t="str">
            <v>Rp</v>
          </cell>
          <cell r="I532">
            <v>0</v>
          </cell>
          <cell r="J532" t="str">
            <v>Rp</v>
          </cell>
          <cell r="K532">
            <v>975400</v>
          </cell>
        </row>
        <row r="533">
          <cell r="B533">
            <v>73201</v>
          </cell>
          <cell r="C533" t="str">
            <v>Biaya benda pos</v>
          </cell>
          <cell r="D533" t="str">
            <v>Rp</v>
          </cell>
          <cell r="E533">
            <v>19000</v>
          </cell>
          <cell r="F533" t="str">
            <v>Rp</v>
          </cell>
          <cell r="G533">
            <v>0</v>
          </cell>
          <cell r="H533" t="str">
            <v>Rp</v>
          </cell>
          <cell r="I533">
            <v>0</v>
          </cell>
          <cell r="J533" t="str">
            <v>Rp</v>
          </cell>
          <cell r="K533">
            <v>19000</v>
          </cell>
        </row>
        <row r="534">
          <cell r="B534">
            <v>73301</v>
          </cell>
          <cell r="C534" t="str">
            <v>Biaya telp/telex/fax</v>
          </cell>
          <cell r="D534" t="str">
            <v>Rp</v>
          </cell>
          <cell r="E534">
            <v>9208575</v>
          </cell>
          <cell r="F534" t="str">
            <v>Rp</v>
          </cell>
          <cell r="G534">
            <v>1631297</v>
          </cell>
          <cell r="H534" t="str">
            <v>Rp</v>
          </cell>
          <cell r="I534">
            <v>0</v>
          </cell>
          <cell r="J534" t="str">
            <v>Rp</v>
          </cell>
          <cell r="K534">
            <v>10839872</v>
          </cell>
        </row>
        <row r="535">
          <cell r="B535">
            <v>74101</v>
          </cell>
          <cell r="C535" t="str">
            <v>Biaya administrasi bank</v>
          </cell>
          <cell r="D535" t="str">
            <v>Rp</v>
          </cell>
          <cell r="E535">
            <v>542000</v>
          </cell>
          <cell r="F535" t="str">
            <v>Rp</v>
          </cell>
          <cell r="G535">
            <v>66000</v>
          </cell>
          <cell r="H535" t="str">
            <v>Rp</v>
          </cell>
          <cell r="I535">
            <v>0</v>
          </cell>
          <cell r="J535" t="str">
            <v>Rp</v>
          </cell>
          <cell r="K535">
            <v>608000</v>
          </cell>
        </row>
        <row r="536">
          <cell r="B536">
            <v>74201</v>
          </cell>
          <cell r="C536" t="str">
            <v>Biaya provisi</v>
          </cell>
          <cell r="D536" t="str">
            <v>Rp</v>
          </cell>
          <cell r="E536">
            <v>0</v>
          </cell>
          <cell r="F536" t="str">
            <v>Rp</v>
          </cell>
          <cell r="G536">
            <v>0</v>
          </cell>
          <cell r="H536" t="str">
            <v>Rp</v>
          </cell>
          <cell r="I536">
            <v>0</v>
          </cell>
          <cell r="J536" t="str">
            <v>Rp</v>
          </cell>
          <cell r="K536">
            <v>0</v>
          </cell>
        </row>
        <row r="537">
          <cell r="B537">
            <v>75101</v>
          </cell>
          <cell r="C537" t="str">
            <v>Biaya pajak</v>
          </cell>
          <cell r="D537" t="str">
            <v>Rp</v>
          </cell>
          <cell r="E537">
            <v>0</v>
          </cell>
          <cell r="F537" t="str">
            <v>Rp</v>
          </cell>
          <cell r="G537">
            <v>0</v>
          </cell>
          <cell r="H537" t="str">
            <v>Rp</v>
          </cell>
          <cell r="I537">
            <v>0</v>
          </cell>
          <cell r="J537" t="str">
            <v>Rp</v>
          </cell>
          <cell r="K537">
            <v>0</v>
          </cell>
        </row>
        <row r="538">
          <cell r="B538">
            <v>75201</v>
          </cell>
          <cell r="C538" t="str">
            <v>Sumbangan</v>
          </cell>
          <cell r="D538" t="str">
            <v>Rp</v>
          </cell>
          <cell r="E538">
            <v>745000</v>
          </cell>
          <cell r="F538" t="str">
            <v>Rp</v>
          </cell>
          <cell r="G538">
            <v>50000</v>
          </cell>
          <cell r="H538" t="str">
            <v>Rp</v>
          </cell>
          <cell r="I538">
            <v>0</v>
          </cell>
          <cell r="J538" t="str">
            <v>Rp</v>
          </cell>
          <cell r="K538">
            <v>795000</v>
          </cell>
        </row>
        <row r="539">
          <cell r="B539">
            <v>75301</v>
          </cell>
          <cell r="C539" t="str">
            <v>Perijinan/notaris</v>
          </cell>
          <cell r="D539" t="str">
            <v>Rp</v>
          </cell>
          <cell r="E539">
            <v>0</v>
          </cell>
          <cell r="F539" t="str">
            <v>Rp</v>
          </cell>
          <cell r="G539">
            <v>0</v>
          </cell>
          <cell r="H539" t="str">
            <v>Rp</v>
          </cell>
          <cell r="I539">
            <v>0</v>
          </cell>
          <cell r="J539" t="str">
            <v>Rp</v>
          </cell>
          <cell r="K539">
            <v>0</v>
          </cell>
        </row>
        <row r="540">
          <cell r="B540">
            <v>75401</v>
          </cell>
          <cell r="C540" t="str">
            <v>Iuran</v>
          </cell>
          <cell r="D540" t="str">
            <v>Rp</v>
          </cell>
          <cell r="E540">
            <v>600000</v>
          </cell>
          <cell r="F540" t="str">
            <v>Rp</v>
          </cell>
          <cell r="G540">
            <v>0</v>
          </cell>
          <cell r="H540" t="str">
            <v>Rp</v>
          </cell>
          <cell r="I540">
            <v>0</v>
          </cell>
          <cell r="J540" t="str">
            <v>Rp</v>
          </cell>
          <cell r="K540">
            <v>600000</v>
          </cell>
        </row>
        <row r="541">
          <cell r="B541">
            <v>75501</v>
          </cell>
          <cell r="C541" t="str">
            <v>P B B</v>
          </cell>
          <cell r="D541" t="str">
            <v>Rp</v>
          </cell>
          <cell r="E541">
            <v>16271332</v>
          </cell>
          <cell r="F541" t="str">
            <v>Rp</v>
          </cell>
          <cell r="G541">
            <v>0</v>
          </cell>
          <cell r="H541" t="str">
            <v>Rp</v>
          </cell>
          <cell r="I541">
            <v>0</v>
          </cell>
          <cell r="J541" t="str">
            <v>Rp</v>
          </cell>
          <cell r="K541">
            <v>16271332</v>
          </cell>
        </row>
        <row r="542">
          <cell r="B542">
            <v>78101</v>
          </cell>
          <cell r="C542" t="str">
            <v>Biaya pemeliharaan bangunan</v>
          </cell>
          <cell r="D542" t="str">
            <v>Rp</v>
          </cell>
          <cell r="E542">
            <v>0</v>
          </cell>
          <cell r="F542" t="str">
            <v>Rp</v>
          </cell>
          <cell r="G542">
            <v>0</v>
          </cell>
          <cell r="H542" t="str">
            <v>Rp</v>
          </cell>
          <cell r="I542">
            <v>0</v>
          </cell>
          <cell r="J542" t="str">
            <v>Rp</v>
          </cell>
          <cell r="K542">
            <v>0</v>
          </cell>
        </row>
        <row r="543">
          <cell r="B543">
            <v>78201</v>
          </cell>
          <cell r="C543" t="str">
            <v>Biaya pemelih sarana&amp;instal</v>
          </cell>
          <cell r="D543" t="str">
            <v>Rp</v>
          </cell>
          <cell r="E543">
            <v>0</v>
          </cell>
          <cell r="F543" t="str">
            <v>Rp</v>
          </cell>
          <cell r="G543">
            <v>0</v>
          </cell>
          <cell r="H543" t="str">
            <v>Rp</v>
          </cell>
          <cell r="I543">
            <v>0</v>
          </cell>
          <cell r="J543" t="str">
            <v>Rp</v>
          </cell>
          <cell r="K543">
            <v>0</v>
          </cell>
        </row>
        <row r="544">
          <cell r="B544">
            <v>78301</v>
          </cell>
          <cell r="C544" t="str">
            <v>Biaya pemeliharaan kendaraan</v>
          </cell>
          <cell r="D544" t="str">
            <v>Rp</v>
          </cell>
          <cell r="E544">
            <v>0</v>
          </cell>
          <cell r="F544" t="str">
            <v>Rp</v>
          </cell>
          <cell r="G544">
            <v>0</v>
          </cell>
          <cell r="H544" t="str">
            <v>Rp</v>
          </cell>
          <cell r="I544">
            <v>0</v>
          </cell>
          <cell r="J544" t="str">
            <v>Rp</v>
          </cell>
          <cell r="K544">
            <v>0</v>
          </cell>
        </row>
        <row r="545">
          <cell r="B545">
            <v>78401</v>
          </cell>
          <cell r="C545" t="str">
            <v>Biaya pemelih invent.&amp;peralat</v>
          </cell>
          <cell r="D545" t="str">
            <v>Rp</v>
          </cell>
          <cell r="E545">
            <v>0</v>
          </cell>
          <cell r="F545" t="str">
            <v>Rp</v>
          </cell>
          <cell r="G545">
            <v>0</v>
          </cell>
          <cell r="H545" t="str">
            <v>Rp</v>
          </cell>
          <cell r="I545">
            <v>0</v>
          </cell>
          <cell r="J545" t="str">
            <v>Rp</v>
          </cell>
          <cell r="K545">
            <v>0</v>
          </cell>
        </row>
        <row r="546">
          <cell r="B546">
            <v>79101</v>
          </cell>
          <cell r="C546" t="str">
            <v>Biaya peny. Bangunan</v>
          </cell>
          <cell r="D546" t="str">
            <v>Rp</v>
          </cell>
          <cell r="E546">
            <v>0</v>
          </cell>
          <cell r="F546" t="str">
            <v>Rp</v>
          </cell>
          <cell r="G546">
            <v>0</v>
          </cell>
          <cell r="H546" t="str">
            <v>Rp</v>
          </cell>
          <cell r="I546">
            <v>0</v>
          </cell>
          <cell r="J546" t="str">
            <v>Rp</v>
          </cell>
          <cell r="K546">
            <v>0</v>
          </cell>
        </row>
        <row r="547">
          <cell r="B547">
            <v>79201</v>
          </cell>
          <cell r="C547" t="str">
            <v>Biaya peny. Sarana&amp;install</v>
          </cell>
          <cell r="D547" t="str">
            <v>Rp</v>
          </cell>
          <cell r="E547">
            <v>0</v>
          </cell>
          <cell r="F547" t="str">
            <v>Rp</v>
          </cell>
          <cell r="G547">
            <v>0</v>
          </cell>
          <cell r="H547" t="str">
            <v>Rp</v>
          </cell>
          <cell r="I547">
            <v>0</v>
          </cell>
          <cell r="J547" t="str">
            <v>Rp</v>
          </cell>
          <cell r="K547">
            <v>0</v>
          </cell>
        </row>
        <row r="548">
          <cell r="B548">
            <v>79301</v>
          </cell>
          <cell r="C548" t="str">
            <v>Biaya peny. Kendaraan</v>
          </cell>
          <cell r="D548" t="str">
            <v>Rp</v>
          </cell>
          <cell r="E548">
            <v>0</v>
          </cell>
          <cell r="F548" t="str">
            <v>Rp</v>
          </cell>
          <cell r="G548">
            <v>0</v>
          </cell>
          <cell r="H548" t="str">
            <v>Rp</v>
          </cell>
          <cell r="I548">
            <v>0</v>
          </cell>
          <cell r="J548" t="str">
            <v>Rp</v>
          </cell>
          <cell r="K548">
            <v>0</v>
          </cell>
        </row>
        <row r="549">
          <cell r="B549">
            <v>79401</v>
          </cell>
          <cell r="C549" t="str">
            <v>Biaya peny. Invent&amp;peralat.</v>
          </cell>
          <cell r="D549" t="str">
            <v>Rp</v>
          </cell>
          <cell r="E549">
            <v>0</v>
          </cell>
          <cell r="F549" t="str">
            <v>Rp</v>
          </cell>
          <cell r="G549">
            <v>0</v>
          </cell>
          <cell r="H549" t="str">
            <v>Rp</v>
          </cell>
          <cell r="I549">
            <v>0</v>
          </cell>
          <cell r="J549" t="str">
            <v>Rp</v>
          </cell>
          <cell r="K549">
            <v>0</v>
          </cell>
        </row>
        <row r="550">
          <cell r="B550">
            <v>82401</v>
          </cell>
          <cell r="C550" t="str">
            <v>Iuran Keamanan</v>
          </cell>
          <cell r="D550" t="str">
            <v>Rp</v>
          </cell>
          <cell r="E550">
            <v>1650000</v>
          </cell>
          <cell r="F550" t="str">
            <v>Rp</v>
          </cell>
          <cell r="G550">
            <v>150000</v>
          </cell>
          <cell r="H550" t="str">
            <v>Rp</v>
          </cell>
          <cell r="I550">
            <v>0</v>
          </cell>
          <cell r="J550" t="str">
            <v>Rp</v>
          </cell>
          <cell r="K550">
            <v>1800000</v>
          </cell>
        </row>
      </sheetData>
      <sheetData sheetId="11"/>
      <sheetData sheetId="12">
        <row r="4">
          <cell r="A4">
            <v>1</v>
          </cell>
          <cell r="B4">
            <v>2</v>
          </cell>
          <cell r="C4">
            <v>3</v>
          </cell>
          <cell r="D4">
            <v>4</v>
          </cell>
          <cell r="E4">
            <v>5</v>
          </cell>
          <cell r="F4">
            <v>6</v>
          </cell>
          <cell r="G4">
            <v>7</v>
          </cell>
          <cell r="H4">
            <v>8</v>
          </cell>
          <cell r="I4">
            <v>9</v>
          </cell>
          <cell r="J4">
            <v>10</v>
          </cell>
          <cell r="K4">
            <v>11</v>
          </cell>
          <cell r="L4">
            <v>12</v>
          </cell>
          <cell r="M4">
            <v>13</v>
          </cell>
          <cell r="N4">
            <v>14</v>
          </cell>
          <cell r="O4">
            <v>15</v>
          </cell>
          <cell r="P4">
            <v>16</v>
          </cell>
          <cell r="Q4">
            <v>17</v>
          </cell>
          <cell r="R4">
            <v>18</v>
          </cell>
          <cell r="S4">
            <v>19</v>
          </cell>
          <cell r="T4">
            <v>20</v>
          </cell>
        </row>
        <row r="5">
          <cell r="C5" t="str">
            <v>PRODUK</v>
          </cell>
          <cell r="D5" t="str">
            <v>PERSEDIAAN AWAL</v>
          </cell>
          <cell r="F5" t="str">
            <v>HARGA</v>
          </cell>
          <cell r="G5" t="str">
            <v>PEMBELIAN</v>
          </cell>
          <cell r="Q5" t="str">
            <v>PERSEDIAAN AKHIR</v>
          </cell>
          <cell r="S5" t="str">
            <v>HPP</v>
          </cell>
        </row>
        <row r="6">
          <cell r="G6" t="str">
            <v>KOTOR</v>
          </cell>
          <cell r="I6" t="str">
            <v>MUTASI MASUK</v>
          </cell>
          <cell r="K6" t="str">
            <v>RETUR</v>
          </cell>
          <cell r="M6" t="str">
            <v>MUTASI KELUAR</v>
          </cell>
          <cell r="O6" t="str">
            <v>BERSIH</v>
          </cell>
        </row>
        <row r="7">
          <cell r="A7" t="str">
            <v>hpp</v>
          </cell>
          <cell r="B7" t="str">
            <v>brg</v>
          </cell>
          <cell r="D7" t="str">
            <v>Qty</v>
          </cell>
          <cell r="E7" t="str">
            <v>Rp</v>
          </cell>
          <cell r="G7" t="str">
            <v>Qty</v>
          </cell>
          <cell r="H7" t="str">
            <v>Rp</v>
          </cell>
          <cell r="I7" t="str">
            <v>Qty</v>
          </cell>
          <cell r="J7" t="str">
            <v>Rp</v>
          </cell>
          <cell r="K7" t="str">
            <v>Qty</v>
          </cell>
          <cell r="L7" t="str">
            <v>Rp</v>
          </cell>
          <cell r="M7" t="str">
            <v>Qty</v>
          </cell>
          <cell r="N7" t="str">
            <v>Rp</v>
          </cell>
          <cell r="O7" t="str">
            <v>Qty</v>
          </cell>
          <cell r="P7" t="str">
            <v>Rp</v>
          </cell>
          <cell r="Q7" t="str">
            <v>Qty</v>
          </cell>
          <cell r="R7" t="str">
            <v>Rp</v>
          </cell>
          <cell r="S7" t="str">
            <v>Qty</v>
          </cell>
          <cell r="T7" t="str">
            <v>Rp</v>
          </cell>
        </row>
        <row r="8">
          <cell r="A8">
            <v>55101</v>
          </cell>
          <cell r="B8">
            <v>15101</v>
          </cell>
          <cell r="C8" t="str">
            <v>A1  240 Ml</v>
          </cell>
          <cell r="D8">
            <v>9</v>
          </cell>
          <cell r="E8">
            <v>138600</v>
          </cell>
          <cell r="F8">
            <v>15400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2</v>
          </cell>
          <cell r="N8">
            <v>30800</v>
          </cell>
          <cell r="O8">
            <v>-2</v>
          </cell>
          <cell r="P8">
            <v>-30800</v>
          </cell>
          <cell r="Q8">
            <v>1</v>
          </cell>
          <cell r="R8">
            <v>15300</v>
          </cell>
          <cell r="S8">
            <v>0</v>
          </cell>
          <cell r="T8">
            <v>0</v>
          </cell>
          <cell r="U8">
            <v>50138</v>
          </cell>
          <cell r="V8">
            <v>50101</v>
          </cell>
          <cell r="W8">
            <v>0</v>
          </cell>
          <cell r="X8">
            <v>0</v>
          </cell>
          <cell r="Y8" t="str">
            <v>AQUA  240 ML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</row>
        <row r="9">
          <cell r="A9">
            <v>55102</v>
          </cell>
          <cell r="B9">
            <v>15102</v>
          </cell>
          <cell r="C9" t="str">
            <v>A2  330 Ml</v>
          </cell>
          <cell r="D9">
            <v>10</v>
          </cell>
          <cell r="E9">
            <v>212000</v>
          </cell>
          <cell r="F9">
            <v>21200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9</v>
          </cell>
          <cell r="R9">
            <v>202050</v>
          </cell>
          <cell r="S9">
            <v>0</v>
          </cell>
          <cell r="T9">
            <v>0</v>
          </cell>
          <cell r="U9">
            <v>50139</v>
          </cell>
          <cell r="V9">
            <v>50102</v>
          </cell>
          <cell r="W9">
            <v>0</v>
          </cell>
          <cell r="Y9" t="str">
            <v>AQUA  330 ML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</row>
        <row r="10">
          <cell r="A10">
            <v>55107</v>
          </cell>
          <cell r="B10">
            <v>15107</v>
          </cell>
          <cell r="C10" t="str">
            <v>A3  600 Ml</v>
          </cell>
          <cell r="D10">
            <v>0</v>
          </cell>
          <cell r="E10">
            <v>0</v>
          </cell>
          <cell r="F10">
            <v>28000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50144</v>
          </cell>
          <cell r="V10">
            <v>50107</v>
          </cell>
          <cell r="W10">
            <v>0</v>
          </cell>
          <cell r="X10">
            <v>0</v>
          </cell>
          <cell r="Y10" t="str">
            <v>AQUA  600 ML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</row>
        <row r="11">
          <cell r="A11">
            <v>55108</v>
          </cell>
          <cell r="B11">
            <v>15108</v>
          </cell>
          <cell r="C11" t="str">
            <v>A4 1500 Ml</v>
          </cell>
          <cell r="D11">
            <v>0</v>
          </cell>
          <cell r="E11">
            <v>0</v>
          </cell>
          <cell r="F11">
            <v>27300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50145</v>
          </cell>
          <cell r="V11">
            <v>50108</v>
          </cell>
          <cell r="W11">
            <v>0</v>
          </cell>
          <cell r="Y11" t="str">
            <v>AQUA 1500 ML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</row>
        <row r="12">
          <cell r="A12">
            <v>55109</v>
          </cell>
          <cell r="B12">
            <v>15109</v>
          </cell>
          <cell r="C12" t="str">
            <v>A Galon</v>
          </cell>
          <cell r="D12">
            <v>16768</v>
          </cell>
          <cell r="E12">
            <v>136659200</v>
          </cell>
          <cell r="F12">
            <v>8150</v>
          </cell>
          <cell r="G12">
            <v>22009</v>
          </cell>
          <cell r="H12">
            <v>179373350</v>
          </cell>
          <cell r="I12">
            <v>0</v>
          </cell>
          <cell r="J12">
            <v>0</v>
          </cell>
          <cell r="K12">
            <v>305</v>
          </cell>
          <cell r="L12">
            <v>2485750</v>
          </cell>
          <cell r="M12">
            <v>7205</v>
          </cell>
          <cell r="N12">
            <v>58720750</v>
          </cell>
          <cell r="O12">
            <v>14499</v>
          </cell>
          <cell r="P12">
            <v>118166850</v>
          </cell>
          <cell r="Q12">
            <v>4066</v>
          </cell>
          <cell r="R12">
            <v>33137900</v>
          </cell>
          <cell r="S12">
            <v>31635</v>
          </cell>
          <cell r="T12">
            <v>257825250</v>
          </cell>
          <cell r="U12">
            <v>50146</v>
          </cell>
          <cell r="V12">
            <v>50109</v>
          </cell>
          <cell r="W12">
            <v>0</v>
          </cell>
          <cell r="Y12" t="str">
            <v>AQUA GALLON ISI</v>
          </cell>
          <cell r="Z12">
            <v>8314</v>
          </cell>
          <cell r="AA12">
            <v>73659900</v>
          </cell>
          <cell r="AB12">
            <v>23321</v>
          </cell>
          <cell r="AC12">
            <v>205525800</v>
          </cell>
        </row>
        <row r="13">
          <cell r="A13">
            <v>55110</v>
          </cell>
          <cell r="B13">
            <v>15110</v>
          </cell>
          <cell r="C13" t="str">
            <v>A.G Kosong</v>
          </cell>
          <cell r="D13">
            <v>17186</v>
          </cell>
          <cell r="E13">
            <v>515580000</v>
          </cell>
          <cell r="F13">
            <v>30000</v>
          </cell>
          <cell r="G13">
            <v>22271</v>
          </cell>
          <cell r="H13">
            <v>668130000</v>
          </cell>
          <cell r="I13">
            <v>2311</v>
          </cell>
          <cell r="J13">
            <v>69330000</v>
          </cell>
          <cell r="K13">
            <v>18019</v>
          </cell>
          <cell r="L13">
            <v>540570000</v>
          </cell>
          <cell r="M13">
            <v>3084</v>
          </cell>
          <cell r="N13">
            <v>92520000</v>
          </cell>
          <cell r="O13">
            <v>3479</v>
          </cell>
          <cell r="P13">
            <v>104370000</v>
          </cell>
          <cell r="Q13">
            <v>6243</v>
          </cell>
          <cell r="R13">
            <v>187290000</v>
          </cell>
          <cell r="S13">
            <v>3236</v>
          </cell>
          <cell r="T13">
            <v>97080000</v>
          </cell>
          <cell r="U13">
            <v>50147</v>
          </cell>
          <cell r="V13">
            <v>50110</v>
          </cell>
          <cell r="W13">
            <v>0</v>
          </cell>
          <cell r="Y13" t="str">
            <v>AQUA GALLON KOSONG</v>
          </cell>
          <cell r="Z13">
            <v>3189</v>
          </cell>
          <cell r="AA13">
            <v>95670000</v>
          </cell>
          <cell r="AB13">
            <v>47</v>
          </cell>
          <cell r="AC13">
            <v>1410000</v>
          </cell>
        </row>
        <row r="14">
          <cell r="A14">
            <v>55111</v>
          </cell>
          <cell r="B14">
            <v>15111</v>
          </cell>
          <cell r="C14" t="str">
            <v>V 240 Ml</v>
          </cell>
          <cell r="D14">
            <v>746</v>
          </cell>
          <cell r="E14">
            <v>8877400</v>
          </cell>
          <cell r="F14">
            <v>11900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272</v>
          </cell>
          <cell r="N14">
            <v>3236800</v>
          </cell>
          <cell r="O14">
            <v>-272</v>
          </cell>
          <cell r="P14">
            <v>-3236800</v>
          </cell>
          <cell r="Q14">
            <v>864</v>
          </cell>
          <cell r="R14">
            <v>10195200</v>
          </cell>
          <cell r="S14">
            <v>253</v>
          </cell>
          <cell r="T14">
            <v>2985400</v>
          </cell>
          <cell r="U14">
            <v>50148</v>
          </cell>
          <cell r="V14">
            <v>50111</v>
          </cell>
          <cell r="W14">
            <v>0</v>
          </cell>
          <cell r="Y14" t="str">
            <v>VIT 240 ML</v>
          </cell>
          <cell r="Z14">
            <v>0</v>
          </cell>
          <cell r="AA14">
            <v>0</v>
          </cell>
          <cell r="AB14">
            <v>253</v>
          </cell>
          <cell r="AC14">
            <v>3147200</v>
          </cell>
        </row>
        <row r="15">
          <cell r="A15">
            <v>55112</v>
          </cell>
          <cell r="B15">
            <v>15112</v>
          </cell>
          <cell r="C15" t="str">
            <v>V 600 Ml</v>
          </cell>
          <cell r="D15">
            <v>1432</v>
          </cell>
          <cell r="E15">
            <v>28783200</v>
          </cell>
          <cell r="F15">
            <v>20100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220</v>
          </cell>
          <cell r="N15">
            <v>4422000</v>
          </cell>
          <cell r="O15">
            <v>-220</v>
          </cell>
          <cell r="P15">
            <v>-4422000</v>
          </cell>
          <cell r="Q15">
            <v>1014</v>
          </cell>
          <cell r="R15">
            <v>20178600</v>
          </cell>
          <cell r="S15">
            <v>35</v>
          </cell>
          <cell r="T15">
            <v>696500</v>
          </cell>
          <cell r="U15">
            <v>50149</v>
          </cell>
          <cell r="V15">
            <v>50112</v>
          </cell>
          <cell r="W15">
            <v>0</v>
          </cell>
          <cell r="Y15" t="str">
            <v>VIT 600 ML</v>
          </cell>
          <cell r="Z15">
            <v>0</v>
          </cell>
          <cell r="AA15">
            <v>0</v>
          </cell>
          <cell r="AB15">
            <v>35</v>
          </cell>
          <cell r="AC15">
            <v>735000</v>
          </cell>
        </row>
        <row r="16">
          <cell r="A16">
            <v>55113</v>
          </cell>
          <cell r="B16">
            <v>15113</v>
          </cell>
          <cell r="C16" t="str">
            <v>V 1500 Ml</v>
          </cell>
          <cell r="D16">
            <v>304</v>
          </cell>
          <cell r="E16">
            <v>5836800</v>
          </cell>
          <cell r="F16">
            <v>19200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185</v>
          </cell>
          <cell r="R16">
            <v>3515000</v>
          </cell>
          <cell r="S16">
            <v>14</v>
          </cell>
          <cell r="T16">
            <v>266000</v>
          </cell>
          <cell r="U16">
            <v>50150</v>
          </cell>
          <cell r="V16">
            <v>50113</v>
          </cell>
          <cell r="W16">
            <v>0</v>
          </cell>
          <cell r="Y16" t="str">
            <v>VIT 1500 ML</v>
          </cell>
          <cell r="Z16">
            <v>0</v>
          </cell>
          <cell r="AA16">
            <v>0</v>
          </cell>
          <cell r="AB16">
            <v>14</v>
          </cell>
          <cell r="AC16">
            <v>280000</v>
          </cell>
        </row>
        <row r="17">
          <cell r="A17">
            <v>55114</v>
          </cell>
          <cell r="B17">
            <v>15114</v>
          </cell>
          <cell r="C17" t="str">
            <v>VG Galon</v>
          </cell>
          <cell r="D17">
            <v>2225</v>
          </cell>
          <cell r="E17">
            <v>13127500</v>
          </cell>
          <cell r="F17">
            <v>5900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602</v>
          </cell>
          <cell r="N17">
            <v>3551800</v>
          </cell>
          <cell r="O17">
            <v>-602</v>
          </cell>
          <cell r="P17">
            <v>-3551800</v>
          </cell>
          <cell r="Q17">
            <v>3811</v>
          </cell>
          <cell r="R17">
            <v>22484900</v>
          </cell>
          <cell r="S17">
            <v>1131</v>
          </cell>
          <cell r="T17">
            <v>6672900</v>
          </cell>
          <cell r="U17">
            <v>50151</v>
          </cell>
          <cell r="V17">
            <v>50114</v>
          </cell>
          <cell r="W17">
            <v>0</v>
          </cell>
          <cell r="Y17" t="str">
            <v>VIT GALLON ISI</v>
          </cell>
          <cell r="Z17">
            <v>18</v>
          </cell>
          <cell r="AA17">
            <v>118800</v>
          </cell>
          <cell r="AB17">
            <v>1113</v>
          </cell>
          <cell r="AC17">
            <v>7198100</v>
          </cell>
        </row>
        <row r="18">
          <cell r="A18">
            <v>55115</v>
          </cell>
          <cell r="B18">
            <v>15115</v>
          </cell>
          <cell r="C18" t="str">
            <v>VG Kosong</v>
          </cell>
          <cell r="D18">
            <v>3311</v>
          </cell>
          <cell r="E18">
            <v>99330000</v>
          </cell>
          <cell r="F18">
            <v>30000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602</v>
          </cell>
          <cell r="N18">
            <v>18060000</v>
          </cell>
          <cell r="O18">
            <v>-602</v>
          </cell>
          <cell r="P18">
            <v>-18060000</v>
          </cell>
          <cell r="Q18">
            <v>4362</v>
          </cell>
          <cell r="R18">
            <v>130860000</v>
          </cell>
          <cell r="S18">
            <v>1</v>
          </cell>
          <cell r="T18">
            <v>30000</v>
          </cell>
          <cell r="U18">
            <v>50152</v>
          </cell>
          <cell r="V18">
            <v>50115</v>
          </cell>
          <cell r="W18">
            <v>0</v>
          </cell>
          <cell r="Y18" t="str">
            <v>VIT GALLON KOSONG</v>
          </cell>
          <cell r="Z18">
            <v>0</v>
          </cell>
          <cell r="AA18">
            <v>0</v>
          </cell>
          <cell r="AB18">
            <v>1</v>
          </cell>
          <cell r="AC18">
            <v>30000</v>
          </cell>
        </row>
        <row r="19">
          <cell r="A19">
            <v>55117</v>
          </cell>
          <cell r="B19">
            <v>15117</v>
          </cell>
          <cell r="C19" t="str">
            <v>Mizone PF</v>
          </cell>
          <cell r="D19">
            <v>2</v>
          </cell>
          <cell r="E19">
            <v>55300</v>
          </cell>
          <cell r="F19">
            <v>27650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50154</v>
          </cell>
          <cell r="V19">
            <v>50117</v>
          </cell>
          <cell r="W19">
            <v>0</v>
          </cell>
          <cell r="Y19" t="str">
            <v>MIZONE PASSION FRUIT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</row>
        <row r="20">
          <cell r="A20">
            <v>55116</v>
          </cell>
          <cell r="B20">
            <v>15116</v>
          </cell>
          <cell r="C20" t="str">
            <v>Mizone OL</v>
          </cell>
          <cell r="D20">
            <v>1</v>
          </cell>
          <cell r="E20">
            <v>27650</v>
          </cell>
          <cell r="F20">
            <v>27650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</v>
          </cell>
          <cell r="N20">
            <v>27650</v>
          </cell>
          <cell r="O20">
            <v>-1</v>
          </cell>
          <cell r="P20">
            <v>-27650</v>
          </cell>
          <cell r="Q20">
            <v>1</v>
          </cell>
          <cell r="R20">
            <v>27450</v>
          </cell>
          <cell r="S20">
            <v>0</v>
          </cell>
          <cell r="T20">
            <v>0</v>
          </cell>
          <cell r="U20">
            <v>50181</v>
          </cell>
          <cell r="V20">
            <v>50182</v>
          </cell>
          <cell r="Y20" t="str">
            <v>MIZONE ORANGE LIME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</row>
        <row r="21">
          <cell r="A21">
            <v>55144</v>
          </cell>
          <cell r="B21">
            <v>15144</v>
          </cell>
          <cell r="C21" t="str">
            <v>Mizone AG</v>
          </cell>
          <cell r="D21">
            <v>4</v>
          </cell>
          <cell r="E21">
            <v>110600</v>
          </cell>
          <cell r="F21">
            <v>27650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50153</v>
          </cell>
          <cell r="V21">
            <v>50116</v>
          </cell>
          <cell r="W21">
            <v>0</v>
          </cell>
          <cell r="X21">
            <v>0</v>
          </cell>
          <cell r="Y21" t="str">
            <v>MIZONE AQUA GUAVA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</row>
        <row r="22">
          <cell r="C22" t="str">
            <v>MIZONE M. PACK TT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Y22" t="str">
            <v>MIZONE M. PACK TT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</row>
        <row r="23">
          <cell r="A23">
            <v>55118</v>
          </cell>
          <cell r="B23">
            <v>15118</v>
          </cell>
          <cell r="C23" t="str">
            <v>Mizone LL</v>
          </cell>
          <cell r="D23">
            <v>2</v>
          </cell>
          <cell r="E23">
            <v>55300</v>
          </cell>
          <cell r="F23">
            <v>27650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50155</v>
          </cell>
          <cell r="V23">
            <v>50118</v>
          </cell>
          <cell r="W23">
            <v>36305</v>
          </cell>
          <cell r="X23">
            <v>36305</v>
          </cell>
          <cell r="Y23" t="str">
            <v>MIZONE LYCHEE LEMON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</row>
        <row r="24">
          <cell r="C24" t="str">
            <v>TOTAL</v>
          </cell>
          <cell r="D24">
            <v>42000</v>
          </cell>
          <cell r="E24">
            <v>808793550</v>
          </cell>
          <cell r="G24">
            <v>44280</v>
          </cell>
          <cell r="H24">
            <v>847503350</v>
          </cell>
          <cell r="I24">
            <v>2311</v>
          </cell>
          <cell r="J24">
            <v>69330000</v>
          </cell>
          <cell r="K24">
            <v>18324</v>
          </cell>
          <cell r="L24">
            <v>543055750</v>
          </cell>
          <cell r="M24">
            <v>11988</v>
          </cell>
          <cell r="N24">
            <v>180569800</v>
          </cell>
          <cell r="O24">
            <v>16279</v>
          </cell>
          <cell r="P24">
            <v>193207800</v>
          </cell>
          <cell r="Q24">
            <v>20556</v>
          </cell>
          <cell r="R24">
            <v>407906400</v>
          </cell>
          <cell r="S24">
            <v>36305</v>
          </cell>
          <cell r="T24">
            <v>365556050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101-LR-OK"/>
      <sheetName val="1102-B&amp;I-OK"/>
      <sheetName val="1103-M&amp;E"/>
      <sheetName val="1104-M&amp;E"/>
      <sheetName val="1105-B&amp;I-OK"/>
      <sheetName val="1106-M&amp;E"/>
      <sheetName val="1107-V&amp;T"/>
      <sheetName val="1108-V&amp;T"/>
      <sheetName val="1109-T&amp;O"/>
      <sheetName val=" Leasing"/>
      <sheetName val="KOMPARASI"/>
      <sheetName val="CIP"/>
      <sheetName val="Sale-Leaseback"/>
      <sheetName val="so"/>
      <sheetName val="Sale-Leaseback (2)"/>
      <sheetName val="jan04"/>
      <sheetName val="Fixset"/>
      <sheetName val="1105_B_I_OK"/>
      <sheetName val="1106_M_E"/>
      <sheetName val="NOA"/>
      <sheetName val="AGG_aggr2"/>
      <sheetName val="AGG_rmc2"/>
      <sheetName val="CEM_cc2"/>
      <sheetName val="AGG_conc2"/>
      <sheetName val="CEM_afr2"/>
      <sheetName val="CEM_mic2"/>
      <sheetName val="CEM_trcem2"/>
      <sheetName val="OPR_open2"/>
      <sheetName val="OPR_spec2"/>
      <sheetName val="OPR_tropr2"/>
      <sheetName val="TAX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LAP MUTASI PRODUK"/>
      <sheetName val="REKAP GL"/>
      <sheetName val="ANALISA PIUTANG"/>
      <sheetName val="LAPORAN LAIN"/>
      <sheetName val="REKAP PERSEDIAAN"/>
      <sheetName val="REKAP PENJUALAN"/>
      <sheetName val="REKAP HPP"/>
      <sheetName val="DETAIL BIAYA"/>
      <sheetName val="TBG"/>
      <sheetName val="SUPP IN "/>
      <sheetName val="SUPP OUT "/>
      <sheetName val="IN"/>
      <sheetName val="OUT"/>
      <sheetName val="SEGMEN"/>
      <sheetName val="LKH SPS"/>
      <sheetName val="MONEY CROSSCEK G SPS"/>
      <sheetName val="BANK STATEMENT"/>
      <sheetName val="BANK LIVIA"/>
      <sheetName val="KB"/>
      <sheetName val="KO"/>
      <sheetName val="BD"/>
      <sheetName val="BP"/>
      <sheetName val="BG SPS"/>
      <sheetName val="REKAP BIAYA"/>
      <sheetName val="TP"/>
      <sheetName val="TP 1"/>
      <sheetName val="PIUTANG TIV"/>
      <sheetName val="PIUT TIV 1"/>
      <sheetName val="PIUT PUSAT"/>
      <sheetName val="PIUT PUSAT 1"/>
      <sheetName val="PIUT MS SUPPORT"/>
      <sheetName val="PIUT MS SUPORT1"/>
      <sheetName val="GRESIK"/>
      <sheetName val="HUTANG MS SUPPORT"/>
    </sheetNames>
    <sheetDataSet>
      <sheetData sheetId="0" refreshError="1"/>
      <sheetData sheetId="1" refreshError="1"/>
      <sheetData sheetId="2"/>
      <sheetData sheetId="3"/>
      <sheetData sheetId="4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35682</v>
          </cell>
          <cell r="E7">
            <v>381417000</v>
          </cell>
          <cell r="F7">
            <v>0</v>
          </cell>
          <cell r="G7">
            <v>381417000</v>
          </cell>
        </row>
        <row r="8">
          <cell r="B8">
            <v>10111</v>
          </cell>
          <cell r="C8" t="str">
            <v>AQ.5GLN BTL</v>
          </cell>
          <cell r="D8">
            <v>1242</v>
          </cell>
          <cell r="E8">
            <v>37260000</v>
          </cell>
          <cell r="F8">
            <v>0</v>
          </cell>
          <cell r="G8">
            <v>37260000</v>
          </cell>
        </row>
        <row r="9">
          <cell r="B9">
            <v>12111</v>
          </cell>
          <cell r="C9" t="str">
            <v>AQ.1500ML 1X12</v>
          </cell>
          <cell r="D9">
            <v>15710</v>
          </cell>
          <cell r="E9">
            <v>500074650</v>
          </cell>
          <cell r="F9">
            <v>0</v>
          </cell>
          <cell r="G9">
            <v>500074650</v>
          </cell>
        </row>
        <row r="10">
          <cell r="B10">
            <v>12312</v>
          </cell>
          <cell r="C10" t="str">
            <v>AQ.600ML 1X24</v>
          </cell>
          <cell r="D10">
            <v>13542</v>
          </cell>
          <cell r="E10">
            <v>455612000</v>
          </cell>
          <cell r="F10">
            <v>10568500</v>
          </cell>
          <cell r="G10">
            <v>445043500</v>
          </cell>
        </row>
        <row r="11">
          <cell r="B11">
            <v>12512</v>
          </cell>
          <cell r="C11" t="str">
            <v>AQ.330ML 1X24</v>
          </cell>
          <cell r="D11">
            <v>831</v>
          </cell>
          <cell r="E11">
            <v>20343950</v>
          </cell>
          <cell r="F11">
            <v>0</v>
          </cell>
          <cell r="G11">
            <v>20343950</v>
          </cell>
        </row>
        <row r="12">
          <cell r="B12">
            <v>12613</v>
          </cell>
          <cell r="C12" t="str">
            <v>AQ.240ML 1X48</v>
          </cell>
          <cell r="D12">
            <v>9200</v>
          </cell>
          <cell r="E12">
            <v>165017800</v>
          </cell>
          <cell r="F12">
            <v>2</v>
          </cell>
          <cell r="G12">
            <v>165017798</v>
          </cell>
        </row>
        <row r="13">
          <cell r="B13">
            <v>19310</v>
          </cell>
          <cell r="C13" t="str">
            <v>AQ.TISSUE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>
            <v>20110</v>
          </cell>
          <cell r="C14" t="str">
            <v>VT.5GLN ISI</v>
          </cell>
          <cell r="D14">
            <v>475</v>
          </cell>
          <cell r="E14">
            <v>3673000</v>
          </cell>
          <cell r="F14">
            <v>189300</v>
          </cell>
          <cell r="G14">
            <v>3483700</v>
          </cell>
        </row>
        <row r="15">
          <cell r="B15">
            <v>20111</v>
          </cell>
          <cell r="C15" t="str">
            <v>VT.5GLN BTL</v>
          </cell>
          <cell r="D15">
            <v>13</v>
          </cell>
          <cell r="E15">
            <v>390000</v>
          </cell>
          <cell r="F15">
            <v>0</v>
          </cell>
          <cell r="G15">
            <v>390000</v>
          </cell>
        </row>
        <row r="16">
          <cell r="B16">
            <v>22111</v>
          </cell>
          <cell r="C16" t="str">
            <v>VT.1500ML 1X12</v>
          </cell>
          <cell r="D16">
            <v>201</v>
          </cell>
          <cell r="E16">
            <v>4303800</v>
          </cell>
          <cell r="F16">
            <v>0</v>
          </cell>
          <cell r="G16">
            <v>4303800</v>
          </cell>
        </row>
        <row r="17">
          <cell r="B17">
            <v>22312</v>
          </cell>
          <cell r="C17" t="str">
            <v>VT.600ML 1X24</v>
          </cell>
          <cell r="D17">
            <v>413</v>
          </cell>
          <cell r="E17">
            <v>9241800</v>
          </cell>
          <cell r="F17">
            <v>0</v>
          </cell>
          <cell r="G17">
            <v>9241800</v>
          </cell>
        </row>
        <row r="18">
          <cell r="B18">
            <v>22613</v>
          </cell>
          <cell r="C18" t="str">
            <v>VT.240ML 1X48</v>
          </cell>
          <cell r="D18">
            <v>711</v>
          </cell>
          <cell r="E18">
            <v>10187000</v>
          </cell>
          <cell r="F18">
            <v>1258500</v>
          </cell>
          <cell r="G18">
            <v>8928500</v>
          </cell>
        </row>
        <row r="19">
          <cell r="B19">
            <v>29310</v>
          </cell>
          <cell r="C19" t="str">
            <v>VT.TISSUE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33300</v>
          </cell>
          <cell r="C20" t="str">
            <v>JUG RACK</v>
          </cell>
          <cell r="D20">
            <v>-24</v>
          </cell>
          <cell r="E20">
            <v>0</v>
          </cell>
          <cell r="F20">
            <v>0</v>
          </cell>
          <cell r="G20">
            <v>0</v>
          </cell>
        </row>
        <row r="21">
          <cell r="B21">
            <v>40410</v>
          </cell>
          <cell r="C21" t="str">
            <v>Mizone Orange Lime  500ML 1x12</v>
          </cell>
          <cell r="D21">
            <v>906</v>
          </cell>
          <cell r="E21">
            <v>27322550</v>
          </cell>
          <cell r="F21">
            <v>940750</v>
          </cell>
          <cell r="G21">
            <v>26381800</v>
          </cell>
        </row>
        <row r="22">
          <cell r="B22">
            <v>40411</v>
          </cell>
          <cell r="C22" t="str">
            <v>Mizone Passion Fruit 500ML 1x12</v>
          </cell>
          <cell r="D22">
            <v>92</v>
          </cell>
          <cell r="E22">
            <v>2800950</v>
          </cell>
          <cell r="F22">
            <v>0</v>
          </cell>
          <cell r="G22">
            <v>2800950</v>
          </cell>
        </row>
        <row r="23">
          <cell r="B23">
            <v>40412</v>
          </cell>
          <cell r="C23" t="str">
            <v>MIZONE LYCHEE LEMON 500 ML 1X12</v>
          </cell>
          <cell r="D23">
            <v>1472</v>
          </cell>
          <cell r="E23">
            <v>44521300</v>
          </cell>
          <cell r="F23">
            <v>707750</v>
          </cell>
          <cell r="G23">
            <v>43813550</v>
          </cell>
        </row>
        <row r="24">
          <cell r="B24">
            <v>40418</v>
          </cell>
          <cell r="C24" t="str">
            <v>MIZONE APPLE GUAVA 500 ML 1X12</v>
          </cell>
          <cell r="D24">
            <v>846</v>
          </cell>
          <cell r="E24">
            <v>25488850</v>
          </cell>
          <cell r="F24">
            <v>181000</v>
          </cell>
          <cell r="G24">
            <v>25307850</v>
          </cell>
        </row>
        <row r="25">
          <cell r="B25">
            <v>40419</v>
          </cell>
          <cell r="C25" t="str">
            <v>MIZONE MANGGO KWENI 500ML 1X12</v>
          </cell>
          <cell r="D25">
            <v>13</v>
          </cell>
          <cell r="E25">
            <v>408450</v>
          </cell>
          <cell r="F25">
            <v>0</v>
          </cell>
          <cell r="G25">
            <v>408450</v>
          </cell>
        </row>
        <row r="26">
          <cell r="B26">
            <v>40427</v>
          </cell>
          <cell r="C26" t="str">
            <v>MIZONE COOLIN BLEWAH 500 ML 1X12</v>
          </cell>
          <cell r="D26">
            <v>633</v>
          </cell>
          <cell r="E26">
            <v>19264050</v>
          </cell>
          <cell r="F26">
            <v>564500</v>
          </cell>
          <cell r="G26">
            <v>18699550</v>
          </cell>
        </row>
        <row r="27">
          <cell r="G27">
            <v>0</v>
          </cell>
        </row>
        <row r="30">
          <cell r="G30">
            <v>0</v>
          </cell>
        </row>
        <row r="31">
          <cell r="D31">
            <v>81958</v>
          </cell>
          <cell r="E31">
            <v>1707327150</v>
          </cell>
          <cell r="F31">
            <v>14410302</v>
          </cell>
          <cell r="G31">
            <v>1692916848</v>
          </cell>
          <cell r="H31">
            <v>0</v>
          </cell>
          <cell r="I31">
            <v>0</v>
          </cell>
        </row>
        <row r="32">
          <cell r="B32">
            <v>1</v>
          </cell>
          <cell r="C32">
            <v>2</v>
          </cell>
          <cell r="D32">
            <v>3</v>
          </cell>
          <cell r="E32">
            <v>4</v>
          </cell>
          <cell r="F32">
            <v>5</v>
          </cell>
          <cell r="G32">
            <v>6</v>
          </cell>
        </row>
        <row r="33">
          <cell r="D33">
            <v>85674</v>
          </cell>
          <cell r="E33" t="str">
            <v>ttlunit</v>
          </cell>
          <cell r="G33">
            <v>-16020802</v>
          </cell>
        </row>
        <row r="34">
          <cell r="D34">
            <v>0</v>
          </cell>
        </row>
        <row r="35">
          <cell r="I35">
            <v>16020802</v>
          </cell>
        </row>
      </sheetData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101-LR-OK"/>
      <sheetName val="1102-B&amp;I-OK"/>
      <sheetName val="1103-M&amp;E"/>
      <sheetName val="1104-M&amp;E"/>
      <sheetName val="1105-B&amp;I-OK"/>
      <sheetName val="1106-M&amp;E"/>
      <sheetName val="1107-V&amp;T"/>
      <sheetName val="1108-V&amp;T"/>
      <sheetName val="1109-T&amp;O"/>
      <sheetName val=" Leasing"/>
      <sheetName val="KOMPARASI"/>
      <sheetName val="CIP"/>
      <sheetName val="Sale-Leasebac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aft"/>
      <sheetName val="COV"/>
      <sheetName val="DAF_ISI"/>
      <sheetName val="LPK-D"/>
      <sheetName val="LA"/>
      <sheetName val="LPAB"/>
      <sheetName val="LAK"/>
      <sheetName val="PLPK"/>
      <sheetName val="L1A1-kas"/>
      <sheetName val="L1A2-BS"/>
      <sheetName val="L1B-DepIDR"/>
      <sheetName val="L1B1-DepIDR"/>
      <sheetName val="L1C-DepUSD"/>
      <sheetName val="L1C1-DepUSD"/>
      <sheetName val="L2-PK"/>
      <sheetName val="L3-TUS"/>
      <sheetName val="L4-PdAD"/>
      <sheetName val="L5-AT"/>
      <sheetName val="L5A-ST"/>
      <sheetName val="L6-PdMUS"/>
      <sheetName val="L7-PdMDU"/>
      <sheetName val="L8-TPD"/>
      <sheetName val="L9-PdUS"/>
      <sheetName val="L10-PMB"/>
      <sheetName val="L11-PdBD"/>
      <sheetName val="L12-PFDU"/>
      <sheetName val="L13-PFMB"/>
      <sheetName val="L14-SKPL"/>
      <sheetName val="L15-BPP"/>
      <sheetName val="L16-BUL"/>
      <sheetName val="L17-BLS"/>
      <sheetName val="JK"/>
      <sheetName val="Kor. AT"/>
      <sheetName val="AK Ber"/>
      <sheetName val="LPK"/>
      <sheetName val="WWb"/>
      <sheetName val="Penghapusan"/>
      <sheetName val="Asuransi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"/>
      <sheetName val="RUGILABA"/>
      <sheetName val="NERACA LAJUR"/>
      <sheetName val="DETAIL BIAYA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RSEDIAAN"/>
      <sheetName val="REKAP PENJUALAN"/>
      <sheetName val="REKAP HPP"/>
      <sheetName val="TYPE"/>
      <sheetName val="KB"/>
      <sheetName val="BD"/>
      <sheetName val="KO"/>
      <sheetName val="BP"/>
      <sheetName val="SEGMEN"/>
      <sheetName val="Titipan pelanggan"/>
      <sheetName val="TBG"/>
      <sheetName val="LKH"/>
      <sheetName val="bank"/>
      <sheetName val="Giro"/>
      <sheetName val="kroscek"/>
      <sheetName val="Rekap By"/>
      <sheetName val="Rekap Ms.Support"/>
      <sheetName val="BBM"/>
    </sheetNames>
    <sheetDataSet>
      <sheetData sheetId="0"/>
      <sheetData sheetId="1"/>
      <sheetData sheetId="2"/>
      <sheetData sheetId="3"/>
      <sheetData sheetId="4"/>
      <sheetData sheetId="5"/>
      <sheetData sheetId="6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2288</v>
          </cell>
          <cell r="E7">
            <v>22882250</v>
          </cell>
          <cell r="F7">
            <v>132650</v>
          </cell>
          <cell r="G7">
            <v>22749600</v>
          </cell>
        </row>
        <row r="8">
          <cell r="B8">
            <v>10111</v>
          </cell>
          <cell r="C8" t="str">
            <v>AQ.5GLN BTL</v>
          </cell>
          <cell r="D8">
            <v>30</v>
          </cell>
          <cell r="E8">
            <v>900000</v>
          </cell>
          <cell r="G8">
            <v>900000</v>
          </cell>
        </row>
        <row r="9">
          <cell r="B9">
            <v>10510</v>
          </cell>
          <cell r="C9" t="str">
            <v>AQ.380 ML ISI 1X24</v>
          </cell>
          <cell r="D9">
            <v>11</v>
          </cell>
          <cell r="E9">
            <v>203500</v>
          </cell>
          <cell r="G9">
            <v>203500</v>
          </cell>
        </row>
        <row r="10">
          <cell r="B10">
            <v>10511</v>
          </cell>
          <cell r="C10" t="str">
            <v>AQ.380 ML BTL</v>
          </cell>
          <cell r="D10">
            <v>24</v>
          </cell>
          <cell r="E10">
            <v>12000</v>
          </cell>
          <cell r="G10">
            <v>12000</v>
          </cell>
        </row>
        <row r="11">
          <cell r="B11">
            <v>12111</v>
          </cell>
          <cell r="C11" t="str">
            <v>AQ.1500ML 1X12</v>
          </cell>
          <cell r="D11">
            <v>11947</v>
          </cell>
          <cell r="E11">
            <v>369179250</v>
          </cell>
          <cell r="F11">
            <v>7263600</v>
          </cell>
          <cell r="G11">
            <v>361915650</v>
          </cell>
        </row>
        <row r="12">
          <cell r="B12">
            <v>12312</v>
          </cell>
          <cell r="C12" t="str">
            <v>AQ.600ML 1X24</v>
          </cell>
          <cell r="D12">
            <v>12185</v>
          </cell>
          <cell r="E12">
            <v>376863500</v>
          </cell>
          <cell r="F12">
            <v>638700</v>
          </cell>
          <cell r="G12">
            <v>376224800</v>
          </cell>
        </row>
        <row r="13">
          <cell r="B13">
            <v>12512</v>
          </cell>
          <cell r="C13" t="str">
            <v>AQ.330ML 1X24</v>
          </cell>
          <cell r="D13">
            <v>2769</v>
          </cell>
          <cell r="E13">
            <v>67510700</v>
          </cell>
          <cell r="F13">
            <v>159000</v>
          </cell>
          <cell r="G13">
            <v>67351700</v>
          </cell>
        </row>
        <row r="14">
          <cell r="B14">
            <v>12613</v>
          </cell>
          <cell r="C14" t="str">
            <v>AQ.240ML 1X48</v>
          </cell>
          <cell r="D14">
            <v>20308</v>
          </cell>
          <cell r="E14">
            <v>337548500</v>
          </cell>
          <cell r="F14">
            <v>581000</v>
          </cell>
          <cell r="G14">
            <v>336967500</v>
          </cell>
        </row>
        <row r="15">
          <cell r="B15">
            <v>20110</v>
          </cell>
          <cell r="C15" t="str">
            <v>VT.5GLN ISI</v>
          </cell>
          <cell r="D15">
            <v>670</v>
          </cell>
          <cell r="E15">
            <v>4903550</v>
          </cell>
          <cell r="F15">
            <v>71600</v>
          </cell>
          <cell r="G15">
            <v>4831950</v>
          </cell>
        </row>
        <row r="16">
          <cell r="B16">
            <v>22111</v>
          </cell>
          <cell r="C16" t="str">
            <v>VT.1500ML 1X12</v>
          </cell>
          <cell r="D16">
            <v>154</v>
          </cell>
          <cell r="E16">
            <v>3213650</v>
          </cell>
          <cell r="F16">
            <v>26000</v>
          </cell>
          <cell r="G16">
            <v>3187650</v>
          </cell>
        </row>
        <row r="17">
          <cell r="B17">
            <v>22312</v>
          </cell>
          <cell r="C17" t="str">
            <v>VT.600ML 1X24</v>
          </cell>
          <cell r="D17">
            <v>197</v>
          </cell>
          <cell r="E17">
            <v>4333650</v>
          </cell>
          <cell r="F17">
            <v>46000</v>
          </cell>
          <cell r="G17">
            <v>4287650</v>
          </cell>
        </row>
        <row r="18">
          <cell r="B18">
            <v>22613</v>
          </cell>
          <cell r="C18" t="str">
            <v>VT.240ML 1X48</v>
          </cell>
          <cell r="D18">
            <v>1047</v>
          </cell>
          <cell r="E18">
            <v>13650300</v>
          </cell>
          <cell r="F18">
            <v>71250</v>
          </cell>
          <cell r="G18">
            <v>13579050</v>
          </cell>
        </row>
        <row r="19">
          <cell r="B19">
            <v>40410</v>
          </cell>
          <cell r="C19" t="str">
            <v>Mizone Orange Lime</v>
          </cell>
          <cell r="D19">
            <v>973</v>
          </cell>
          <cell r="E19">
            <v>28929700</v>
          </cell>
          <cell r="F19">
            <v>932600</v>
          </cell>
          <cell r="G19">
            <v>27997100</v>
          </cell>
        </row>
        <row r="20">
          <cell r="B20">
            <v>40411</v>
          </cell>
          <cell r="C20" t="str">
            <v>Mizone Passion Fruit</v>
          </cell>
          <cell r="D20">
            <v>470</v>
          </cell>
          <cell r="E20">
            <v>14441150</v>
          </cell>
          <cell r="F20">
            <v>419550</v>
          </cell>
          <cell r="G20">
            <v>14021600</v>
          </cell>
        </row>
        <row r="21">
          <cell r="B21">
            <v>40412</v>
          </cell>
          <cell r="C21" t="str">
            <v>MIZONE LYCHEE LEMON</v>
          </cell>
          <cell r="D21">
            <v>736</v>
          </cell>
          <cell r="E21">
            <v>20779650</v>
          </cell>
          <cell r="F21">
            <v>-96700</v>
          </cell>
          <cell r="G21">
            <v>20876350</v>
          </cell>
        </row>
        <row r="22">
          <cell r="B22">
            <v>40418</v>
          </cell>
          <cell r="C22" t="str">
            <v>MIZONE APPLE GUAVA 5</v>
          </cell>
          <cell r="D22">
            <v>1098</v>
          </cell>
          <cell r="E22">
            <v>33548300</v>
          </cell>
          <cell r="F22">
            <v>915000</v>
          </cell>
          <cell r="G22">
            <v>32633300</v>
          </cell>
        </row>
        <row r="23">
          <cell r="B23">
            <v>40419</v>
          </cell>
          <cell r="C23" t="str">
            <v>MIZONE MANGGO KWENI</v>
          </cell>
          <cell r="D23">
            <v>482</v>
          </cell>
          <cell r="E23">
            <v>15427850</v>
          </cell>
          <cell r="F23">
            <v>140800</v>
          </cell>
          <cell r="G23">
            <v>15287050</v>
          </cell>
        </row>
        <row r="24">
          <cell r="B24">
            <v>20111</v>
          </cell>
          <cell r="C24" t="str">
            <v>VT.5GLN BTL</v>
          </cell>
          <cell r="D24">
            <v>2</v>
          </cell>
          <cell r="E24">
            <v>60000</v>
          </cell>
          <cell r="G24">
            <v>60000</v>
          </cell>
        </row>
        <row r="25">
          <cell r="B25">
            <v>10512</v>
          </cell>
          <cell r="C25" t="str">
            <v>AQ.380 ML KRAT/PALET</v>
          </cell>
          <cell r="G25">
            <v>0</v>
          </cell>
        </row>
        <row r="26">
          <cell r="B26">
            <v>40413</v>
          </cell>
          <cell r="C26" t="str">
            <v>MIZONE M.PACK TT 500ML 1X</v>
          </cell>
          <cell r="D26">
            <v>525</v>
          </cell>
          <cell r="E26">
            <v>16537500</v>
          </cell>
          <cell r="F26">
            <v>167400</v>
          </cell>
          <cell r="G26">
            <v>16370100</v>
          </cell>
        </row>
        <row r="29">
          <cell r="D29">
            <v>55916</v>
          </cell>
          <cell r="E29">
            <v>1330925000</v>
          </cell>
          <cell r="F29">
            <v>11468450</v>
          </cell>
          <cell r="G29">
            <v>1319456550</v>
          </cell>
          <cell r="H29">
            <v>0</v>
          </cell>
          <cell r="I29">
            <v>0</v>
          </cell>
        </row>
        <row r="30">
          <cell r="B30">
            <v>1</v>
          </cell>
          <cell r="C30">
            <v>2</v>
          </cell>
          <cell r="D30">
            <v>3</v>
          </cell>
          <cell r="E30">
            <v>4</v>
          </cell>
          <cell r="F30">
            <v>5</v>
          </cell>
          <cell r="G30">
            <v>6</v>
          </cell>
        </row>
        <row r="31">
          <cell r="D31">
            <v>194450</v>
          </cell>
          <cell r="E31" t="str">
            <v>TTL PENJUALAN</v>
          </cell>
          <cell r="G31">
            <v>-115480740</v>
          </cell>
        </row>
        <row r="32">
          <cell r="D32">
            <v>194450</v>
          </cell>
          <cell r="E32" t="str">
            <v>COGS</v>
          </cell>
        </row>
        <row r="33">
          <cell r="D33">
            <v>0</v>
          </cell>
          <cell r="E33" t="str">
            <v>SELISIH</v>
          </cell>
          <cell r="I33">
            <v>115480740</v>
          </cell>
        </row>
        <row r="34">
          <cell r="I34">
            <v>16193000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aft"/>
      <sheetName val="Sheet1"/>
      <sheetName val="COV"/>
      <sheetName val="LPK-D"/>
      <sheetName val="LA"/>
      <sheetName val="LPAB"/>
      <sheetName val="LAK"/>
      <sheetName val="PLPK"/>
      <sheetName val="L1A1-kas"/>
      <sheetName val="L1A2-BS"/>
      <sheetName val="L1B-DepIDR"/>
      <sheetName val="L1B1-DepIDR"/>
      <sheetName val="L1C-DepUSD"/>
      <sheetName val="L1C1-DepUSD"/>
      <sheetName val="L2-TUS"/>
      <sheetName val="L3-PdAD"/>
      <sheetName val="L4-AT"/>
      <sheetName val="L4A-ST"/>
      <sheetName val="L5-PdMUS"/>
      <sheetName val="L6-PdMDU"/>
      <sheetName val="L7-TPD"/>
      <sheetName val="L8-PdUS"/>
      <sheetName val="L9-PMB"/>
      <sheetName val="L10-PdBD"/>
      <sheetName val="L11-PFDU"/>
      <sheetName val="L12-PFMB"/>
      <sheetName val="L13-SKPL"/>
      <sheetName val="L14-BPP"/>
      <sheetName val="L15-BUL"/>
      <sheetName val="L16-BLS"/>
      <sheetName val="L2-Pegawai"/>
      <sheetName val="JK"/>
      <sheetName val="Kor. AT"/>
      <sheetName val="AK Ber"/>
      <sheetName val="LPK"/>
      <sheetName val="WWb"/>
      <sheetName val="Penghapusan"/>
      <sheetName val="Asuransi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RSEDIAAN"/>
      <sheetName val="REKAP PENJUALAN"/>
      <sheetName val="REKAP HPP"/>
      <sheetName val="DETAIL BIAYA"/>
      <sheetName val="TBG"/>
      <sheetName val="segmen 1-31"/>
      <sheetName val="LKH"/>
      <sheetName val="KB"/>
      <sheetName val="KO"/>
      <sheetName val="BD"/>
      <sheetName val="Bank"/>
      <sheetName val="REKAP BIAYA"/>
      <sheetName val="bank livia"/>
      <sheetName val="giro"/>
      <sheetName val="Maney kroscek SPS"/>
      <sheetName val="piut ms support"/>
      <sheetName val="gresik"/>
      <sheetName val="hutang ms support"/>
    </sheetNames>
    <sheetDataSet>
      <sheetData sheetId="0" refreshError="1"/>
      <sheetData sheetId="1" refreshError="1"/>
      <sheetData sheetId="2"/>
      <sheetData sheetId="3"/>
      <sheetData sheetId="4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  <cell r="L5" t="str">
            <v>ID PRODUK</v>
          </cell>
          <cell r="M5" t="str">
            <v>NAMA PRODUK</v>
          </cell>
          <cell r="N5" t="str">
            <v>KUANTITAS</v>
          </cell>
          <cell r="O5" t="str">
            <v>JUMLAH</v>
          </cell>
          <cell r="P5" t="str">
            <v>DISCOUNT</v>
          </cell>
          <cell r="Q5" t="str">
            <v>NETT</v>
          </cell>
          <cell r="R5" t="str">
            <v>HPP</v>
          </cell>
          <cell r="S5" t="str">
            <v>LABA KOTOR</v>
          </cell>
        </row>
        <row r="7">
          <cell r="B7">
            <v>12111</v>
          </cell>
          <cell r="C7" t="str">
            <v>AQ.1500ML 1X12</v>
          </cell>
          <cell r="D7">
            <v>10414</v>
          </cell>
          <cell r="E7">
            <v>327363100</v>
          </cell>
          <cell r="F7">
            <v>0</v>
          </cell>
          <cell r="G7">
            <v>327363100</v>
          </cell>
          <cell r="L7">
            <v>12111</v>
          </cell>
          <cell r="M7" t="str">
            <v>AQ.1500ML 1X12</v>
          </cell>
          <cell r="N7">
            <v>1406</v>
          </cell>
          <cell r="O7">
            <v>43862240</v>
          </cell>
          <cell r="P7">
            <v>0</v>
          </cell>
          <cell r="Q7">
            <v>43862240</v>
          </cell>
        </row>
        <row r="8">
          <cell r="B8">
            <v>12312</v>
          </cell>
          <cell r="C8" t="str">
            <v>AQ.600ML 1X24</v>
          </cell>
          <cell r="D8">
            <v>4333</v>
          </cell>
          <cell r="E8">
            <v>146170900</v>
          </cell>
          <cell r="F8">
            <v>0</v>
          </cell>
          <cell r="G8">
            <v>146170900</v>
          </cell>
          <cell r="L8">
            <v>12312</v>
          </cell>
          <cell r="M8" t="str">
            <v>AQ.600ML 1X24</v>
          </cell>
          <cell r="N8">
            <v>1591</v>
          </cell>
          <cell r="O8">
            <v>52293255</v>
          </cell>
          <cell r="P8">
            <v>0</v>
          </cell>
          <cell r="Q8">
            <v>52293255</v>
          </cell>
        </row>
        <row r="9">
          <cell r="B9">
            <v>12512</v>
          </cell>
          <cell r="C9" t="str">
            <v>AQ.330ML 1X24</v>
          </cell>
          <cell r="D9">
            <v>532</v>
          </cell>
          <cell r="E9">
            <v>13229200</v>
          </cell>
          <cell r="F9">
            <v>0</v>
          </cell>
          <cell r="G9">
            <v>13229200</v>
          </cell>
          <cell r="L9">
            <v>12512</v>
          </cell>
          <cell r="M9" t="str">
            <v>AQ.330ML 1X24</v>
          </cell>
          <cell r="N9">
            <v>61</v>
          </cell>
          <cell r="O9">
            <v>1635910</v>
          </cell>
          <cell r="P9">
            <v>0</v>
          </cell>
          <cell r="Q9">
            <v>1635910</v>
          </cell>
        </row>
        <row r="10">
          <cell r="B10">
            <v>12613</v>
          </cell>
          <cell r="C10" t="str">
            <v>AQ.240ML 1X48</v>
          </cell>
          <cell r="D10">
            <v>5210</v>
          </cell>
          <cell r="E10">
            <v>86841700</v>
          </cell>
          <cell r="F10">
            <v>0</v>
          </cell>
          <cell r="G10">
            <v>86841700</v>
          </cell>
          <cell r="L10">
            <v>12613</v>
          </cell>
          <cell r="M10" t="str">
            <v>AQ.240ML 1X48</v>
          </cell>
          <cell r="N10">
            <v>1187</v>
          </cell>
          <cell r="O10">
            <v>19484360</v>
          </cell>
          <cell r="P10">
            <v>0</v>
          </cell>
          <cell r="Q10">
            <v>19484360</v>
          </cell>
        </row>
        <row r="11">
          <cell r="B11">
            <v>22111</v>
          </cell>
          <cell r="C11" t="str">
            <v>VT.1500ML 1X12</v>
          </cell>
          <cell r="D11">
            <v>81</v>
          </cell>
          <cell r="E11">
            <v>1673900</v>
          </cell>
          <cell r="F11">
            <v>0</v>
          </cell>
          <cell r="G11">
            <v>1673900</v>
          </cell>
          <cell r="L11">
            <v>22613</v>
          </cell>
          <cell r="M11" t="str">
            <v>VT.240ML 1X48</v>
          </cell>
          <cell r="N11">
            <v>9</v>
          </cell>
          <cell r="O11">
            <v>117000</v>
          </cell>
          <cell r="P11">
            <v>0</v>
          </cell>
          <cell r="Q11">
            <v>117000</v>
          </cell>
        </row>
        <row r="12">
          <cell r="B12">
            <v>22312</v>
          </cell>
          <cell r="C12" t="str">
            <v>VT.600ML 1X24</v>
          </cell>
          <cell r="D12">
            <v>134</v>
          </cell>
          <cell r="E12">
            <v>2836650</v>
          </cell>
          <cell r="F12">
            <v>14500</v>
          </cell>
          <cell r="G12">
            <v>2822150</v>
          </cell>
          <cell r="L12">
            <v>40410</v>
          </cell>
          <cell r="M12" t="str">
            <v>Mizone Orange Lime  500ML 1x12</v>
          </cell>
          <cell r="N12">
            <v>255</v>
          </cell>
          <cell r="O12">
            <v>7578280</v>
          </cell>
          <cell r="P12">
            <v>0</v>
          </cell>
          <cell r="Q12">
            <v>7578280</v>
          </cell>
        </row>
        <row r="13">
          <cell r="B13">
            <v>22613</v>
          </cell>
          <cell r="C13" t="str">
            <v>VT.240ML 1X48</v>
          </cell>
          <cell r="D13">
            <v>572</v>
          </cell>
          <cell r="E13">
            <v>7425200</v>
          </cell>
          <cell r="F13">
            <v>50000</v>
          </cell>
          <cell r="G13">
            <v>7375200</v>
          </cell>
          <cell r="L13">
            <v>40411</v>
          </cell>
          <cell r="M13" t="str">
            <v>Mizone Passion Fruit 500ML 1x12</v>
          </cell>
          <cell r="N13">
            <v>16</v>
          </cell>
          <cell r="O13">
            <v>499780</v>
          </cell>
          <cell r="P13">
            <v>3000</v>
          </cell>
          <cell r="Q13">
            <v>496780</v>
          </cell>
        </row>
        <row r="14">
          <cell r="B14">
            <v>40410</v>
          </cell>
          <cell r="C14" t="str">
            <v>Mizone Orange Lime  500ML 1x12</v>
          </cell>
          <cell r="D14">
            <v>565</v>
          </cell>
          <cell r="E14">
            <v>17269400</v>
          </cell>
          <cell r="F14">
            <v>273500</v>
          </cell>
          <cell r="G14">
            <v>16995900</v>
          </cell>
          <cell r="L14">
            <v>40412</v>
          </cell>
          <cell r="M14" t="str">
            <v>MIZONE LYCHEE LEMON 500 ML 1X12</v>
          </cell>
          <cell r="N14">
            <v>490</v>
          </cell>
          <cell r="O14">
            <v>14526560</v>
          </cell>
          <cell r="P14">
            <v>8000</v>
          </cell>
          <cell r="Q14">
            <v>14518560</v>
          </cell>
        </row>
        <row r="15">
          <cell r="B15">
            <v>40411</v>
          </cell>
          <cell r="C15" t="str">
            <v>Mizone Passion Fruit 500ML 1x12</v>
          </cell>
          <cell r="D15">
            <v>154</v>
          </cell>
          <cell r="E15">
            <v>4748950</v>
          </cell>
          <cell r="F15">
            <v>66750</v>
          </cell>
          <cell r="G15">
            <v>4682200</v>
          </cell>
          <cell r="L15">
            <v>40418</v>
          </cell>
          <cell r="M15" t="str">
            <v>MIZONE APPLE GUAVA 500 ML 1X12</v>
          </cell>
          <cell r="N15">
            <v>668</v>
          </cell>
          <cell r="O15">
            <v>19783560</v>
          </cell>
          <cell r="P15">
            <v>1475000</v>
          </cell>
          <cell r="Q15">
            <v>18308560</v>
          </cell>
        </row>
        <row r="16">
          <cell r="B16">
            <v>40412</v>
          </cell>
          <cell r="C16" t="str">
            <v>MIZONE LYCHEE LEMON 500 ML 1X12</v>
          </cell>
          <cell r="D16">
            <v>1068</v>
          </cell>
          <cell r="E16">
            <v>32653300</v>
          </cell>
          <cell r="F16">
            <v>725750</v>
          </cell>
          <cell r="G16">
            <v>31927550</v>
          </cell>
          <cell r="L16">
            <v>40419</v>
          </cell>
          <cell r="M16" t="str">
            <v>MIZONE MANGGO KWENI 500ML 1X12</v>
          </cell>
          <cell r="N16">
            <v>546</v>
          </cell>
          <cell r="O16">
            <v>16134780</v>
          </cell>
          <cell r="P16">
            <v>125000</v>
          </cell>
          <cell r="Q16">
            <v>16009780</v>
          </cell>
        </row>
        <row r="17">
          <cell r="B17">
            <v>40418</v>
          </cell>
          <cell r="C17" t="str">
            <v>MIZONE APPLE GUAVA 500 ML 1X12</v>
          </cell>
          <cell r="D17">
            <v>1157</v>
          </cell>
          <cell r="E17">
            <v>35126900</v>
          </cell>
          <cell r="F17">
            <v>928500</v>
          </cell>
          <cell r="G17">
            <v>34198400</v>
          </cell>
          <cell r="Q17">
            <v>0</v>
          </cell>
        </row>
        <row r="18">
          <cell r="B18">
            <v>40419</v>
          </cell>
          <cell r="C18" t="str">
            <v>MIZONE MANGGO KWENI 500ML 1X12</v>
          </cell>
          <cell r="D18">
            <v>941</v>
          </cell>
          <cell r="E18">
            <v>28496900</v>
          </cell>
          <cell r="F18">
            <v>545500</v>
          </cell>
          <cell r="G18">
            <v>27951400</v>
          </cell>
          <cell r="Q18">
            <v>0</v>
          </cell>
        </row>
        <row r="19">
          <cell r="G19">
            <v>0</v>
          </cell>
          <cell r="Q19">
            <v>0</v>
          </cell>
        </row>
        <row r="20">
          <cell r="G20">
            <v>0</v>
          </cell>
          <cell r="Q20">
            <v>0</v>
          </cell>
        </row>
        <row r="21">
          <cell r="G21">
            <v>0</v>
          </cell>
          <cell r="Q21">
            <v>0</v>
          </cell>
        </row>
        <row r="22">
          <cell r="G22">
            <v>0</v>
          </cell>
          <cell r="Q22">
            <v>0</v>
          </cell>
        </row>
        <row r="23">
          <cell r="G23">
            <v>0</v>
          </cell>
          <cell r="Q23">
            <v>0</v>
          </cell>
        </row>
        <row r="24">
          <cell r="G24">
            <v>0</v>
          </cell>
          <cell r="Q24">
            <v>0</v>
          </cell>
        </row>
        <row r="26">
          <cell r="D26">
            <v>25161</v>
          </cell>
          <cell r="E26">
            <v>703836100</v>
          </cell>
          <cell r="F26">
            <v>2604500</v>
          </cell>
          <cell r="G26">
            <v>701231600</v>
          </cell>
          <cell r="H26">
            <v>0</v>
          </cell>
          <cell r="I26">
            <v>0</v>
          </cell>
          <cell r="N26">
            <v>6229</v>
          </cell>
          <cell r="O26">
            <v>175915725</v>
          </cell>
          <cell r="P26">
            <v>1611000</v>
          </cell>
          <cell r="Q26">
            <v>174304725</v>
          </cell>
          <cell r="R26">
            <v>0</v>
          </cell>
          <cell r="S26">
            <v>0</v>
          </cell>
        </row>
        <row r="27">
          <cell r="B27">
            <v>1</v>
          </cell>
          <cell r="C27">
            <v>2</v>
          </cell>
          <cell r="D27">
            <v>3</v>
          </cell>
          <cell r="E27">
            <v>4</v>
          </cell>
          <cell r="F27">
            <v>5</v>
          </cell>
          <cell r="G27">
            <v>6</v>
          </cell>
          <cell r="L27">
            <v>1</v>
          </cell>
          <cell r="M27">
            <v>2</v>
          </cell>
          <cell r="N27">
            <v>3</v>
          </cell>
          <cell r="O27">
            <v>4</v>
          </cell>
          <cell r="P27">
            <v>5</v>
          </cell>
          <cell r="Q27">
            <v>6</v>
          </cell>
        </row>
        <row r="28">
          <cell r="D28">
            <v>31390</v>
          </cell>
          <cell r="E28" t="str">
            <v>ttlunit</v>
          </cell>
          <cell r="G28">
            <v>-4215500</v>
          </cell>
          <cell r="Q28">
            <v>0</v>
          </cell>
        </row>
        <row r="29">
          <cell r="D29">
            <v>0</v>
          </cell>
          <cell r="O29" t="str">
            <v>TTL SALES</v>
          </cell>
          <cell r="P29">
            <v>879751825</v>
          </cell>
        </row>
        <row r="30">
          <cell r="I30">
            <v>4215500</v>
          </cell>
        </row>
      </sheetData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RSEDIAAN"/>
      <sheetName val="REKAP PENJUALAN"/>
      <sheetName val="REKAP HPP"/>
      <sheetName val="TBG"/>
      <sheetName val="IN"/>
      <sheetName val="OUT"/>
      <sheetName val="SEGMEN"/>
      <sheetName val="LKH"/>
      <sheetName val="CROSCEK"/>
      <sheetName val="REKAP BIAYA"/>
      <sheetName val="BANK"/>
      <sheetName val="KB"/>
      <sheetName val="KO"/>
      <sheetName val="BD"/>
      <sheetName val="BP"/>
      <sheetName val="MS SUPORT"/>
      <sheetName val="PIUT PST 1"/>
      <sheetName val="PIUT PST"/>
      <sheetName val="PIUT TIV"/>
      <sheetName val="PIUT TIV 1"/>
      <sheetName val="TAG MS SUPORT"/>
    </sheetNames>
    <sheetDataSet>
      <sheetData sheetId="0" refreshError="1"/>
      <sheetData sheetId="1" refreshError="1"/>
      <sheetData sheetId="2"/>
      <sheetData sheetId="3" refreshError="1"/>
      <sheetData sheetId="4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564</v>
          </cell>
          <cell r="E7">
            <v>7614000</v>
          </cell>
          <cell r="F7">
            <v>0</v>
          </cell>
          <cell r="G7">
            <v>7614000</v>
          </cell>
        </row>
        <row r="8">
          <cell r="B8">
            <v>10111</v>
          </cell>
          <cell r="C8" t="str">
            <v>AQ.5GLN BTL</v>
          </cell>
          <cell r="D8">
            <v>2</v>
          </cell>
          <cell r="E8">
            <v>60000</v>
          </cell>
          <cell r="F8">
            <v>0</v>
          </cell>
          <cell r="G8">
            <v>60000</v>
          </cell>
        </row>
        <row r="9">
          <cell r="B9">
            <v>12111</v>
          </cell>
          <cell r="C9" t="str">
            <v>AQ.1500ML 1X12</v>
          </cell>
          <cell r="D9">
            <v>187</v>
          </cell>
          <cell r="E9">
            <v>6778750</v>
          </cell>
          <cell r="F9">
            <v>0</v>
          </cell>
          <cell r="G9">
            <v>6778750</v>
          </cell>
        </row>
        <row r="10">
          <cell r="B10">
            <v>12312</v>
          </cell>
          <cell r="C10" t="str">
            <v>AQ.600ML 1X24</v>
          </cell>
          <cell r="D10">
            <v>324</v>
          </cell>
          <cell r="E10">
            <v>11599200</v>
          </cell>
          <cell r="F10">
            <v>0</v>
          </cell>
          <cell r="G10">
            <v>11599200</v>
          </cell>
        </row>
        <row r="11">
          <cell r="B11">
            <v>12512</v>
          </cell>
          <cell r="C11" t="str">
            <v>AQ.330ML 1X24</v>
          </cell>
          <cell r="D11">
            <v>144</v>
          </cell>
          <cell r="E11">
            <v>3816000</v>
          </cell>
          <cell r="F11">
            <v>0</v>
          </cell>
          <cell r="G11">
            <v>3816000</v>
          </cell>
        </row>
        <row r="12">
          <cell r="B12">
            <v>12613</v>
          </cell>
          <cell r="C12" t="str">
            <v>AQ.240ML 1X48</v>
          </cell>
          <cell r="D12">
            <v>182</v>
          </cell>
          <cell r="E12">
            <v>3603600</v>
          </cell>
          <cell r="F12">
            <v>6600</v>
          </cell>
          <cell r="G12">
            <v>3597000</v>
          </cell>
        </row>
        <row r="13">
          <cell r="B13">
            <v>20110</v>
          </cell>
          <cell r="C13" t="str">
            <v>VT.5GLN ISI</v>
          </cell>
          <cell r="D13">
            <v>306</v>
          </cell>
          <cell r="E13">
            <v>2907000</v>
          </cell>
          <cell r="F13">
            <v>3000</v>
          </cell>
          <cell r="G13">
            <v>2904000</v>
          </cell>
        </row>
        <row r="14">
          <cell r="B14">
            <v>20111</v>
          </cell>
          <cell r="C14" t="str">
            <v>VT.5GLN BTL</v>
          </cell>
          <cell r="D14">
            <v>1</v>
          </cell>
          <cell r="E14">
            <v>30000</v>
          </cell>
          <cell r="F14">
            <v>0</v>
          </cell>
          <cell r="G14">
            <v>30000</v>
          </cell>
        </row>
        <row r="15">
          <cell r="B15">
            <v>22111</v>
          </cell>
          <cell r="C15" t="str">
            <v>VT.1500ML 1X12</v>
          </cell>
          <cell r="D15">
            <v>63</v>
          </cell>
          <cell r="E15">
            <v>1373400</v>
          </cell>
          <cell r="F15">
            <v>0</v>
          </cell>
          <cell r="G15">
            <v>1373400</v>
          </cell>
        </row>
        <row r="16">
          <cell r="B16">
            <v>22312</v>
          </cell>
          <cell r="C16" t="str">
            <v>VT.600ML 1X24</v>
          </cell>
          <cell r="D16">
            <v>219</v>
          </cell>
          <cell r="E16">
            <v>4949400</v>
          </cell>
          <cell r="F16">
            <v>12000</v>
          </cell>
          <cell r="G16">
            <v>4937400</v>
          </cell>
        </row>
        <row r="17">
          <cell r="B17">
            <v>22613</v>
          </cell>
          <cell r="C17" t="str">
            <v>VT.240ML 1X48</v>
          </cell>
          <cell r="D17">
            <v>200</v>
          </cell>
          <cell r="E17">
            <v>2900000</v>
          </cell>
          <cell r="F17">
            <v>1500</v>
          </cell>
          <cell r="G17">
            <v>2898500</v>
          </cell>
        </row>
        <row r="18">
          <cell r="B18">
            <v>26000</v>
          </cell>
          <cell r="C18" t="str">
            <v>VIT LEVITE ORANGE 350ML 1 X 12</v>
          </cell>
          <cell r="D18">
            <v>2</v>
          </cell>
          <cell r="E18">
            <v>72000</v>
          </cell>
          <cell r="F18">
            <v>0</v>
          </cell>
          <cell r="G18">
            <v>72000</v>
          </cell>
        </row>
        <row r="19">
          <cell r="B19">
            <v>26001</v>
          </cell>
          <cell r="C19" t="str">
            <v>VIT LEVITE JAMBU BIJI 350ML 1 X 12</v>
          </cell>
          <cell r="D19">
            <v>1</v>
          </cell>
          <cell r="E19">
            <v>36000</v>
          </cell>
          <cell r="F19">
            <v>0</v>
          </cell>
          <cell r="G19">
            <v>36000</v>
          </cell>
        </row>
        <row r="20">
          <cell r="B20">
            <v>26002</v>
          </cell>
          <cell r="C20" t="str">
            <v>VIT LEVITE COMBO 350ML 1 X 12</v>
          </cell>
          <cell r="D20">
            <v>7</v>
          </cell>
          <cell r="E20">
            <v>252000</v>
          </cell>
          <cell r="F20">
            <v>15000</v>
          </cell>
          <cell r="G20">
            <v>237000</v>
          </cell>
        </row>
        <row r="21">
          <cell r="B21">
            <v>40410</v>
          </cell>
          <cell r="C21" t="str">
            <v>Mizone Orange Lime  500ML 1x12</v>
          </cell>
          <cell r="D21">
            <v>8</v>
          </cell>
          <cell r="E21">
            <v>268000</v>
          </cell>
          <cell r="F21">
            <v>0</v>
          </cell>
          <cell r="G21">
            <v>268000</v>
          </cell>
        </row>
        <row r="22">
          <cell r="B22">
            <v>40412</v>
          </cell>
          <cell r="C22" t="str">
            <v>MIZONE LYCHEE LEMON 500 ML 1X12</v>
          </cell>
          <cell r="D22">
            <v>5</v>
          </cell>
          <cell r="E22">
            <v>167500</v>
          </cell>
          <cell r="F22">
            <v>0</v>
          </cell>
          <cell r="G22">
            <v>167500</v>
          </cell>
        </row>
        <row r="23">
          <cell r="B23">
            <v>40418</v>
          </cell>
          <cell r="C23" t="str">
            <v>MIZONE APPLE GUAVA 500 ML 1X12</v>
          </cell>
          <cell r="D23">
            <v>10</v>
          </cell>
          <cell r="E23">
            <v>335000</v>
          </cell>
          <cell r="F23">
            <v>0</v>
          </cell>
          <cell r="G23">
            <v>335000</v>
          </cell>
        </row>
        <row r="24">
          <cell r="B24">
            <v>40430</v>
          </cell>
          <cell r="C24" t="str">
            <v>MIZONE DRAGON FRSHIN CRISPY APPLE 500 ml</v>
          </cell>
          <cell r="D24">
            <v>3</v>
          </cell>
          <cell r="E24">
            <v>141000</v>
          </cell>
          <cell r="F24">
            <v>0</v>
          </cell>
          <cell r="G24">
            <v>141000</v>
          </cell>
        </row>
        <row r="25">
          <cell r="B25">
            <v>40431</v>
          </cell>
          <cell r="C25" t="str">
            <v>MIZONE DRAGON FRSHIN JUICY STRAWBERRY 500 ml</v>
          </cell>
          <cell r="D25">
            <v>3</v>
          </cell>
          <cell r="E25">
            <v>141000</v>
          </cell>
          <cell r="F25">
            <v>0</v>
          </cell>
          <cell r="G25">
            <v>141000</v>
          </cell>
        </row>
        <row r="26">
          <cell r="B26">
            <v>40432</v>
          </cell>
          <cell r="C26" t="str">
            <v>FRES-IN COMBO STRAW-APPLE 500ML 1X12</v>
          </cell>
          <cell r="D26">
            <v>4</v>
          </cell>
          <cell r="E26">
            <v>188000</v>
          </cell>
          <cell r="F26">
            <v>0</v>
          </cell>
          <cell r="G26">
            <v>188000</v>
          </cell>
        </row>
        <row r="27">
          <cell r="B27" t="str">
            <v>40429B</v>
          </cell>
          <cell r="C27" t="str">
            <v>MIZONE COCOPINA BRAZIL PIALA DUNIA 500ML 1X12</v>
          </cell>
          <cell r="D27">
            <v>7</v>
          </cell>
          <cell r="E27">
            <v>234500</v>
          </cell>
          <cell r="F27">
            <v>0</v>
          </cell>
          <cell r="G27">
            <v>234500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3">
          <cell r="D33">
            <v>2242</v>
          </cell>
          <cell r="E33">
            <v>47466350</v>
          </cell>
          <cell r="F33">
            <v>38100</v>
          </cell>
          <cell r="G33">
            <v>47428250</v>
          </cell>
          <cell r="H33">
            <v>0</v>
          </cell>
          <cell r="I33">
            <v>0</v>
          </cell>
        </row>
        <row r="34">
          <cell r="B34">
            <v>1</v>
          </cell>
          <cell r="C34">
            <v>2</v>
          </cell>
          <cell r="D34">
            <v>3</v>
          </cell>
          <cell r="E34">
            <v>4</v>
          </cell>
          <cell r="F34">
            <v>5</v>
          </cell>
          <cell r="G34">
            <v>6</v>
          </cell>
        </row>
        <row r="35">
          <cell r="D35">
            <v>2260</v>
          </cell>
          <cell r="E35" t="str">
            <v>ttlunit</v>
          </cell>
          <cell r="G35">
            <v>-38100</v>
          </cell>
        </row>
        <row r="36">
          <cell r="D36">
            <v>0</v>
          </cell>
        </row>
        <row r="37">
          <cell r="I37">
            <v>38100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DETAIL BIAYA"/>
      <sheetName val="REKAP PERSEDIAAN"/>
      <sheetName val="REKAP PENJUALAN"/>
      <sheetName val="REKAP HPP"/>
      <sheetName val="TBG"/>
      <sheetName val="SEGMEN 1-31"/>
      <sheetName val="LKH "/>
      <sheetName val="MONEYCROSSCEK"/>
      <sheetName val="BANK STATEMENT"/>
      <sheetName val="BANK LIVIA"/>
      <sheetName val="KB"/>
      <sheetName val="KO"/>
      <sheetName val="BD"/>
      <sheetName val="REKAP BIAYA"/>
      <sheetName val="BG"/>
      <sheetName val="PIUT MS SUPPORT"/>
      <sheetName val="NGINDEN"/>
      <sheetName val="HUTANG MS SUPPORT"/>
    </sheetNames>
    <sheetDataSet>
      <sheetData sheetId="0"/>
      <sheetData sheetId="1"/>
      <sheetData sheetId="2"/>
      <sheetData sheetId="3">
        <row r="2">
          <cell r="B2" t="e">
            <v>#REF!</v>
          </cell>
        </row>
      </sheetData>
      <sheetData sheetId="4">
        <row r="5">
          <cell r="L5" t="str">
            <v>ID PRODUK</v>
          </cell>
          <cell r="M5" t="str">
            <v>NAMA PRODUK</v>
          </cell>
          <cell r="N5" t="str">
            <v>KUANTITAS</v>
          </cell>
          <cell r="O5" t="str">
            <v>JUMLAH</v>
          </cell>
          <cell r="P5" t="str">
            <v>DISCOUNT</v>
          </cell>
          <cell r="Q5" t="str">
            <v>NETT</v>
          </cell>
          <cell r="R5" t="str">
            <v>HPP</v>
          </cell>
          <cell r="S5" t="str">
            <v>LABA KOTOR</v>
          </cell>
        </row>
        <row r="7">
          <cell r="L7">
            <v>10110</v>
          </cell>
          <cell r="M7" t="str">
            <v>AQ.5GLN ISI</v>
          </cell>
          <cell r="N7">
            <v>4248</v>
          </cell>
          <cell r="O7">
            <v>42068050</v>
          </cell>
          <cell r="P7">
            <v>0</v>
          </cell>
          <cell r="Q7">
            <v>42068050</v>
          </cell>
        </row>
        <row r="8">
          <cell r="L8">
            <v>10111</v>
          </cell>
          <cell r="M8" t="str">
            <v>AQ.5GLN BTL</v>
          </cell>
          <cell r="N8">
            <v>510</v>
          </cell>
          <cell r="O8">
            <v>15300000</v>
          </cell>
          <cell r="P8">
            <v>0</v>
          </cell>
          <cell r="Q8">
            <v>15300000</v>
          </cell>
        </row>
        <row r="9">
          <cell r="L9">
            <v>12312</v>
          </cell>
          <cell r="M9" t="str">
            <v>AQ.600ML 1X24</v>
          </cell>
          <cell r="N9">
            <v>1</v>
          </cell>
          <cell r="O9">
            <v>34500</v>
          </cell>
          <cell r="P9">
            <v>0</v>
          </cell>
          <cell r="Q9">
            <v>34500</v>
          </cell>
        </row>
        <row r="10">
          <cell r="L10">
            <v>19310</v>
          </cell>
          <cell r="M10" t="str">
            <v>AQ.TISSUE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</row>
        <row r="11">
          <cell r="L11">
            <v>20110</v>
          </cell>
          <cell r="M11" t="str">
            <v>VT.5GLN ISI</v>
          </cell>
          <cell r="N11">
            <v>14</v>
          </cell>
          <cell r="O11">
            <v>119000</v>
          </cell>
          <cell r="P11">
            <v>0</v>
          </cell>
          <cell r="Q11">
            <v>119000</v>
          </cell>
        </row>
        <row r="12">
          <cell r="L12">
            <v>20111</v>
          </cell>
          <cell r="M12" t="str">
            <v>VT.5GLN BTL</v>
          </cell>
          <cell r="N12">
            <v>79</v>
          </cell>
          <cell r="O12">
            <v>2370000</v>
          </cell>
          <cell r="P12">
            <v>0</v>
          </cell>
          <cell r="Q12">
            <v>2370000</v>
          </cell>
        </row>
        <row r="13">
          <cell r="L13">
            <v>22111</v>
          </cell>
          <cell r="M13" t="str">
            <v>VT.1500ML 1X12</v>
          </cell>
          <cell r="N13">
            <v>2</v>
          </cell>
          <cell r="O13">
            <v>41400</v>
          </cell>
          <cell r="P13">
            <v>0</v>
          </cell>
          <cell r="Q13">
            <v>41400</v>
          </cell>
        </row>
        <row r="14">
          <cell r="L14">
            <v>22613</v>
          </cell>
          <cell r="M14" t="str">
            <v>VT.240ML 1X48</v>
          </cell>
          <cell r="N14">
            <v>29</v>
          </cell>
          <cell r="O14">
            <v>366550</v>
          </cell>
          <cell r="P14">
            <v>0</v>
          </cell>
          <cell r="Q14">
            <v>366550</v>
          </cell>
        </row>
        <row r="15">
          <cell r="L15">
            <v>29310</v>
          </cell>
          <cell r="M15" t="str">
            <v>VT.TISSUE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</row>
        <row r="16">
          <cell r="Q16">
            <v>0</v>
          </cell>
        </row>
        <row r="17">
          <cell r="Q17">
            <v>0</v>
          </cell>
        </row>
        <row r="18">
          <cell r="Q18">
            <v>0</v>
          </cell>
        </row>
        <row r="24">
          <cell r="Q24">
            <v>0</v>
          </cell>
        </row>
        <row r="25">
          <cell r="Q25">
            <v>0</v>
          </cell>
        </row>
        <row r="26">
          <cell r="Q26">
            <v>0</v>
          </cell>
        </row>
        <row r="27">
          <cell r="Q27">
            <v>0</v>
          </cell>
        </row>
        <row r="28">
          <cell r="Q28">
            <v>0</v>
          </cell>
        </row>
        <row r="29">
          <cell r="N29">
            <v>4883</v>
          </cell>
          <cell r="O29">
            <v>60299500</v>
          </cell>
          <cell r="P29">
            <v>0</v>
          </cell>
          <cell r="Q29">
            <v>60299500</v>
          </cell>
          <cell r="R29">
            <v>0</v>
          </cell>
          <cell r="S29">
            <v>0</v>
          </cell>
        </row>
        <row r="30">
          <cell r="L30">
            <v>1</v>
          </cell>
          <cell r="M30">
            <v>2</v>
          </cell>
          <cell r="N30">
            <v>3</v>
          </cell>
          <cell r="O30">
            <v>4</v>
          </cell>
          <cell r="P30">
            <v>5</v>
          </cell>
          <cell r="Q30">
            <v>6</v>
          </cell>
        </row>
        <row r="31">
          <cell r="Q31">
            <v>0</v>
          </cell>
        </row>
        <row r="32">
          <cell r="O32" t="str">
            <v>TTL SALES</v>
          </cell>
          <cell r="P32">
            <v>665195700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"/>
      <sheetName val="RUGILABA"/>
      <sheetName val="NERACA LAJUR"/>
      <sheetName val="COGS"/>
      <sheetName val="LAP PENJUALAN"/>
      <sheetName val="MEMO JURNAL"/>
      <sheetName val="LAP MUTASI PRODUK"/>
      <sheetName val="REKAP GL"/>
      <sheetName val="ANALISA PIUTANG"/>
      <sheetName val="LAPORAN LAIN"/>
      <sheetName val="REKAP PERSEDIAAN"/>
      <sheetName val="REKAP PENJUALAN"/>
      <sheetName val="REKAP HPP"/>
      <sheetName val="DETAIL BIAYA"/>
      <sheetName val="TBG ALL"/>
      <sheetName val="SEGMEN"/>
      <sheetName val="SUPP IN GB"/>
      <sheetName val="SUPP OUT GB"/>
      <sheetName val="SUPP IN SWS"/>
      <sheetName val="SUPP OUT SWS"/>
      <sheetName val="IN gb"/>
      <sheetName val="OUT gb"/>
      <sheetName val="IN sws"/>
      <sheetName val="OUT sws"/>
      <sheetName val="LKH"/>
      <sheetName val="money crosscek"/>
      <sheetName val="BANK STATEMENT"/>
      <sheetName val="BANK LIVIA"/>
      <sheetName val="BANK BTN"/>
      <sheetName val="BG"/>
      <sheetName val="KB"/>
      <sheetName val="KO"/>
      <sheetName val="BD "/>
      <sheetName val="BP"/>
      <sheetName val="REKAP BIAYA"/>
      <sheetName val="TP 1"/>
      <sheetName val="TP"/>
      <sheetName val="PIUT TIV 1"/>
      <sheetName val="PIUT TIV"/>
      <sheetName val="PIUT PST 1"/>
      <sheetName val="PIUT PST"/>
      <sheetName val="PIUT MSS"/>
      <sheetName val="PIUT MS SPORT1"/>
      <sheetName val="SPS"/>
      <sheetName val="HUTANG MS SUPPORT"/>
    </sheetNames>
    <sheetDataSet>
      <sheetData sheetId="0"/>
      <sheetData sheetId="1"/>
      <sheetData sheetId="2"/>
      <sheetData sheetId="3"/>
      <sheetData sheetId="4">
        <row r="3">
          <cell r="B3" t="str">
            <v>DEPO MARGOMULYO</v>
          </cell>
        </row>
        <row r="4">
          <cell r="B4" t="str">
            <v>LAPORAN MUTASI PRODUK</v>
          </cell>
        </row>
        <row r="5">
          <cell r="B5" t="str">
            <v>PER  31  AGUSTUS  2013</v>
          </cell>
        </row>
        <row r="6">
          <cell r="B6" t="str">
            <v>ID PRODUK</v>
          </cell>
          <cell r="C6" t="str">
            <v>NAMA PRODUK</v>
          </cell>
          <cell r="D6" t="str">
            <v>SALDO AWAL</v>
          </cell>
          <cell r="G6" t="str">
            <v>NEW</v>
          </cell>
          <cell r="H6" t="str">
            <v>SUPP(IN)</v>
          </cell>
          <cell r="J6" t="str">
            <v>DIST(IN)</v>
          </cell>
          <cell r="L6" t="str">
            <v>DEPO(IN)</v>
          </cell>
          <cell r="N6" t="str">
            <v>CABANG(IN)</v>
          </cell>
          <cell r="P6" t="str">
            <v>SUPP(OUT)</v>
          </cell>
          <cell r="R6" t="str">
            <v>DIST(OUT)</v>
          </cell>
          <cell r="T6" t="str">
            <v>DEPO(OUT)</v>
          </cell>
          <cell r="V6" t="str">
            <v>CABANG(OUT)</v>
          </cell>
          <cell r="X6" t="str">
            <v>KOREKSI</v>
          </cell>
          <cell r="Z6" t="str">
            <v>SALDO AKHIR</v>
          </cell>
          <cell r="AB6" t="str">
            <v>PEMBELIAN</v>
          </cell>
          <cell r="AD6" t="str">
            <v>HPP</v>
          </cell>
          <cell r="AF6" t="str">
            <v>CTRL</v>
          </cell>
        </row>
        <row r="7">
          <cell r="D7" t="str">
            <v>QTY</v>
          </cell>
          <cell r="E7" t="str">
            <v>Rp</v>
          </cell>
          <cell r="F7" t="str">
            <v>(HPP)</v>
          </cell>
          <cell r="G7" t="str">
            <v>(HPP)</v>
          </cell>
          <cell r="H7" t="str">
            <v>QTY</v>
          </cell>
          <cell r="I7" t="str">
            <v>Rp</v>
          </cell>
          <cell r="J7" t="str">
            <v>QTY</v>
          </cell>
          <cell r="K7" t="str">
            <v>Rp</v>
          </cell>
          <cell r="L7" t="str">
            <v>QTY</v>
          </cell>
          <cell r="M7" t="str">
            <v>Rp</v>
          </cell>
          <cell r="N7" t="str">
            <v>QTY</v>
          </cell>
          <cell r="O7" t="str">
            <v>Rp</v>
          </cell>
          <cell r="P7" t="str">
            <v>QTY</v>
          </cell>
          <cell r="Q7" t="str">
            <v>Rp</v>
          </cell>
          <cell r="R7" t="str">
            <v>QTY</v>
          </cell>
          <cell r="S7" t="str">
            <v>Rp</v>
          </cell>
          <cell r="T7" t="str">
            <v>QTY</v>
          </cell>
          <cell r="U7" t="str">
            <v>Rp</v>
          </cell>
          <cell r="V7" t="str">
            <v>QTY</v>
          </cell>
          <cell r="W7" t="str">
            <v>Rp</v>
          </cell>
          <cell r="X7" t="str">
            <v>QTY</v>
          </cell>
          <cell r="Y7" t="str">
            <v>Rp</v>
          </cell>
          <cell r="Z7" t="str">
            <v>QTY</v>
          </cell>
          <cell r="AA7" t="str">
            <v>Rp</v>
          </cell>
          <cell r="AB7" t="str">
            <v>QTY</v>
          </cell>
          <cell r="AC7" t="str">
            <v>Rp</v>
          </cell>
          <cell r="AD7" t="str">
            <v>QTY</v>
          </cell>
          <cell r="AE7" t="str">
            <v>Rp</v>
          </cell>
        </row>
        <row r="8">
          <cell r="B8">
            <v>10110</v>
          </cell>
          <cell r="C8" t="str">
            <v>AQ.5GLN ISI</v>
          </cell>
          <cell r="D8">
            <v>33880</v>
          </cell>
          <cell r="E8">
            <v>313390000</v>
          </cell>
          <cell r="F8">
            <v>8950</v>
          </cell>
          <cell r="G8">
            <v>9250</v>
          </cell>
          <cell r="H8">
            <v>56640</v>
          </cell>
          <cell r="I8">
            <v>523920000</v>
          </cell>
          <cell r="J8">
            <v>20949</v>
          </cell>
          <cell r="K8">
            <v>187493550</v>
          </cell>
          <cell r="L8">
            <v>0</v>
          </cell>
          <cell r="M8">
            <v>0</v>
          </cell>
          <cell r="N8">
            <v>2895</v>
          </cell>
          <cell r="O8">
            <v>25910250</v>
          </cell>
          <cell r="P8">
            <v>2224</v>
          </cell>
          <cell r="Q8">
            <v>20572000</v>
          </cell>
          <cell r="R8">
            <v>99258</v>
          </cell>
          <cell r="S8">
            <v>888359100</v>
          </cell>
          <cell r="T8">
            <v>0</v>
          </cell>
          <cell r="U8">
            <v>0</v>
          </cell>
          <cell r="V8">
            <v>12646</v>
          </cell>
          <cell r="W8">
            <v>113181700</v>
          </cell>
          <cell r="X8">
            <v>-28</v>
          </cell>
          <cell r="Y8">
            <v>-259000</v>
          </cell>
          <cell r="Z8">
            <v>264</v>
          </cell>
          <cell r="AA8">
            <v>2442000</v>
          </cell>
          <cell r="AB8">
            <v>44693</v>
          </cell>
          <cell r="AC8">
            <v>413410250</v>
          </cell>
          <cell r="AD8">
            <v>78309</v>
          </cell>
          <cell r="AE8">
            <v>724358250</v>
          </cell>
          <cell r="AF8">
            <v>0</v>
          </cell>
        </row>
        <row r="9">
          <cell r="B9">
            <v>10111</v>
          </cell>
          <cell r="C9" t="str">
            <v>AQ.5GLN BTL</v>
          </cell>
          <cell r="D9">
            <v>42667</v>
          </cell>
          <cell r="E9">
            <v>1280010000</v>
          </cell>
          <cell r="F9">
            <v>30000</v>
          </cell>
          <cell r="G9">
            <v>30000</v>
          </cell>
          <cell r="H9">
            <v>56640</v>
          </cell>
          <cell r="I9">
            <v>1699200000</v>
          </cell>
          <cell r="J9">
            <v>98246</v>
          </cell>
          <cell r="K9">
            <v>2947380000</v>
          </cell>
          <cell r="L9">
            <v>5</v>
          </cell>
          <cell r="M9">
            <v>150000</v>
          </cell>
          <cell r="N9">
            <v>10615</v>
          </cell>
          <cell r="O9">
            <v>318450000</v>
          </cell>
          <cell r="P9">
            <v>63568</v>
          </cell>
          <cell r="Q9">
            <v>1907040000</v>
          </cell>
          <cell r="R9">
            <v>102328</v>
          </cell>
          <cell r="S9">
            <v>3069840000</v>
          </cell>
          <cell r="T9">
            <v>5</v>
          </cell>
          <cell r="U9">
            <v>150000</v>
          </cell>
          <cell r="V9">
            <v>13790</v>
          </cell>
          <cell r="W9">
            <v>413700000</v>
          </cell>
          <cell r="X9">
            <v>-1152</v>
          </cell>
          <cell r="Y9">
            <v>-34560000</v>
          </cell>
          <cell r="Z9">
            <v>29634</v>
          </cell>
          <cell r="AA9">
            <v>889020000</v>
          </cell>
          <cell r="AB9">
            <v>-8951</v>
          </cell>
          <cell r="AC9">
            <v>-268530000</v>
          </cell>
          <cell r="AD9">
            <v>4082</v>
          </cell>
          <cell r="AE9">
            <v>122460000</v>
          </cell>
          <cell r="AF9">
            <v>0</v>
          </cell>
        </row>
        <row r="10">
          <cell r="B10">
            <v>10114</v>
          </cell>
          <cell r="C10" t="str">
            <v>PALLET KAYU</v>
          </cell>
          <cell r="D10">
            <v>695</v>
          </cell>
          <cell r="E10">
            <v>14595000</v>
          </cell>
          <cell r="F10">
            <v>21000</v>
          </cell>
          <cell r="G10">
            <v>21000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Y10">
            <v>0</v>
          </cell>
          <cell r="Z10">
            <v>695</v>
          </cell>
          <cell r="AA10">
            <v>14595000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B11">
            <v>10116</v>
          </cell>
          <cell r="C11" t="str">
            <v>PALET LOSCAM</v>
          </cell>
          <cell r="D11">
            <v>429</v>
          </cell>
          <cell r="E11">
            <v>0</v>
          </cell>
          <cell r="F11">
            <v>0</v>
          </cell>
          <cell r="G11">
            <v>0</v>
          </cell>
          <cell r="H11">
            <v>1296</v>
          </cell>
          <cell r="I11">
            <v>0</v>
          </cell>
          <cell r="J11">
            <v>0</v>
          </cell>
          <cell r="K11">
            <v>0</v>
          </cell>
          <cell r="L11">
            <v>35</v>
          </cell>
          <cell r="M11">
            <v>0</v>
          </cell>
          <cell r="N11">
            <v>560</v>
          </cell>
          <cell r="O11">
            <v>0</v>
          </cell>
          <cell r="P11">
            <v>1245</v>
          </cell>
          <cell r="Q11">
            <v>0</v>
          </cell>
          <cell r="R11">
            <v>0</v>
          </cell>
          <cell r="S11">
            <v>0</v>
          </cell>
          <cell r="T11">
            <v>35</v>
          </cell>
          <cell r="U11">
            <v>0</v>
          </cell>
          <cell r="V11">
            <v>7</v>
          </cell>
          <cell r="W11">
            <v>0</v>
          </cell>
          <cell r="X11">
            <v>32</v>
          </cell>
          <cell r="Y11">
            <v>0</v>
          </cell>
          <cell r="Z11">
            <v>1001</v>
          </cell>
          <cell r="AA11">
            <v>0</v>
          </cell>
          <cell r="AB11">
            <v>572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B12">
            <v>102000556</v>
          </cell>
          <cell r="C12" t="str">
            <v>1 MILKUAT INSTAN STROWBERI</v>
          </cell>
          <cell r="E12">
            <v>0</v>
          </cell>
          <cell r="I12">
            <v>0</v>
          </cell>
          <cell r="Q12">
            <v>0</v>
          </cell>
          <cell r="Y12">
            <v>0</v>
          </cell>
          <cell r="AA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B13">
            <v>102000556</v>
          </cell>
          <cell r="C13" t="str">
            <v>2 MILKUAT INSTAN ORANGE</v>
          </cell>
          <cell r="E13">
            <v>0</v>
          </cell>
          <cell r="I13">
            <v>0</v>
          </cell>
          <cell r="Q13">
            <v>0</v>
          </cell>
          <cell r="Y13">
            <v>0</v>
          </cell>
          <cell r="AA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B14">
            <v>102000556</v>
          </cell>
          <cell r="C14" t="str">
            <v>3 MILKUAT INSTANT COKLAT</v>
          </cell>
          <cell r="E14">
            <v>0</v>
          </cell>
          <cell r="I14">
            <v>0</v>
          </cell>
          <cell r="Q14">
            <v>0</v>
          </cell>
          <cell r="Y14">
            <v>0</v>
          </cell>
          <cell r="AA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B15">
            <v>10510</v>
          </cell>
          <cell r="C15" t="str">
            <v>AQ.380 ML ISI 1X24</v>
          </cell>
          <cell r="D15">
            <v>1</v>
          </cell>
          <cell r="E15">
            <v>17400</v>
          </cell>
          <cell r="F15">
            <v>17400</v>
          </cell>
          <cell r="G15">
            <v>17400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Y15">
            <v>0</v>
          </cell>
          <cell r="Z15">
            <v>1</v>
          </cell>
          <cell r="AA15">
            <v>17400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6">
          <cell r="B16">
            <v>10511</v>
          </cell>
          <cell r="C16" t="str">
            <v>AQ.380 ML BTL</v>
          </cell>
          <cell r="D16">
            <v>1025</v>
          </cell>
          <cell r="E16">
            <v>512500</v>
          </cell>
          <cell r="F16">
            <v>500</v>
          </cell>
          <cell r="G16">
            <v>500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Y16">
            <v>0</v>
          </cell>
          <cell r="Z16">
            <v>1025</v>
          </cell>
          <cell r="AA16">
            <v>512500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</row>
        <row r="17">
          <cell r="B17">
            <v>10512</v>
          </cell>
          <cell r="C17" t="str">
            <v>AQ.380 ML KRAT/PALET</v>
          </cell>
          <cell r="D17">
            <v>43</v>
          </cell>
          <cell r="E17">
            <v>559000</v>
          </cell>
          <cell r="F17">
            <v>13000</v>
          </cell>
          <cell r="G17">
            <v>13000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Y17">
            <v>0</v>
          </cell>
          <cell r="Z17">
            <v>43</v>
          </cell>
          <cell r="AA17">
            <v>559000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</row>
        <row r="18">
          <cell r="B18">
            <v>10520</v>
          </cell>
          <cell r="C18" t="str">
            <v>380 ML AQUA REFLECTION 1</v>
          </cell>
          <cell r="D18">
            <v>35</v>
          </cell>
          <cell r="E18">
            <v>4189500</v>
          </cell>
          <cell r="F18">
            <v>119700</v>
          </cell>
          <cell r="G18">
            <v>119700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6</v>
          </cell>
          <cell r="O18">
            <v>718200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Y18">
            <v>0</v>
          </cell>
          <cell r="Z18">
            <v>41</v>
          </cell>
          <cell r="AA18">
            <v>4907700</v>
          </cell>
          <cell r="AB18">
            <v>6</v>
          </cell>
          <cell r="AC18">
            <v>718200</v>
          </cell>
          <cell r="AD18">
            <v>0</v>
          </cell>
          <cell r="AE18">
            <v>0</v>
          </cell>
          <cell r="AF18">
            <v>0</v>
          </cell>
        </row>
        <row r="19">
          <cell r="B19">
            <v>12111</v>
          </cell>
          <cell r="C19" t="str">
            <v>AQ.1500ML 1X12</v>
          </cell>
          <cell r="D19">
            <v>6236</v>
          </cell>
          <cell r="E19">
            <v>189886200</v>
          </cell>
          <cell r="F19">
            <v>30300</v>
          </cell>
          <cell r="G19">
            <v>30450</v>
          </cell>
          <cell r="H19">
            <v>100945</v>
          </cell>
          <cell r="I19">
            <v>3073775250</v>
          </cell>
          <cell r="J19">
            <v>12413</v>
          </cell>
          <cell r="K19">
            <v>376113900</v>
          </cell>
          <cell r="L19">
            <v>1680</v>
          </cell>
          <cell r="M19">
            <v>50904000</v>
          </cell>
          <cell r="N19">
            <v>1398</v>
          </cell>
          <cell r="O19">
            <v>42359400</v>
          </cell>
          <cell r="P19">
            <v>0</v>
          </cell>
          <cell r="Q19">
            <v>0</v>
          </cell>
          <cell r="R19">
            <v>92315</v>
          </cell>
          <cell r="S19">
            <v>2797144500</v>
          </cell>
          <cell r="T19">
            <v>1680</v>
          </cell>
          <cell r="U19">
            <v>50904000</v>
          </cell>
          <cell r="V19">
            <v>19884</v>
          </cell>
          <cell r="W19">
            <v>602485200</v>
          </cell>
          <cell r="X19">
            <v>6565</v>
          </cell>
          <cell r="Y19">
            <v>199904250</v>
          </cell>
          <cell r="Z19">
            <v>2228</v>
          </cell>
          <cell r="AA19">
            <v>67842600</v>
          </cell>
          <cell r="AB19">
            <v>75894</v>
          </cell>
          <cell r="AC19">
            <v>2310972300</v>
          </cell>
          <cell r="AD19">
            <v>79902</v>
          </cell>
          <cell r="AE19">
            <v>2433015900</v>
          </cell>
          <cell r="AF19">
            <v>0</v>
          </cell>
        </row>
        <row r="20">
          <cell r="B20">
            <v>12312</v>
          </cell>
          <cell r="C20" t="str">
            <v>AQ.600ML 1X24</v>
          </cell>
          <cell r="D20">
            <v>64467</v>
          </cell>
          <cell r="E20">
            <v>2095177500</v>
          </cell>
          <cell r="F20">
            <v>32350</v>
          </cell>
          <cell r="G20">
            <v>32500</v>
          </cell>
          <cell r="H20">
            <v>80976</v>
          </cell>
          <cell r="I20">
            <v>2631720000</v>
          </cell>
          <cell r="J20">
            <v>7896</v>
          </cell>
          <cell r="K20">
            <v>255435600</v>
          </cell>
          <cell r="L20">
            <v>70222</v>
          </cell>
          <cell r="M20">
            <v>2271681700</v>
          </cell>
          <cell r="N20">
            <v>41758</v>
          </cell>
          <cell r="O20">
            <v>1350871300</v>
          </cell>
          <cell r="P20">
            <v>0</v>
          </cell>
          <cell r="Q20">
            <v>0</v>
          </cell>
          <cell r="R20">
            <v>172624</v>
          </cell>
          <cell r="S20">
            <v>5584386400</v>
          </cell>
          <cell r="T20">
            <v>70222</v>
          </cell>
          <cell r="U20">
            <v>2271681700</v>
          </cell>
          <cell r="V20">
            <v>16653</v>
          </cell>
          <cell r="W20">
            <v>538724550</v>
          </cell>
          <cell r="X20">
            <v>3024</v>
          </cell>
          <cell r="Y20">
            <v>98280000</v>
          </cell>
          <cell r="Z20">
            <v>2796</v>
          </cell>
          <cell r="AA20">
            <v>90870000</v>
          </cell>
          <cell r="AB20">
            <v>103057</v>
          </cell>
          <cell r="AC20">
            <v>3349352500</v>
          </cell>
          <cell r="AD20">
            <v>164728</v>
          </cell>
          <cell r="AE20">
            <v>5353660000</v>
          </cell>
          <cell r="AF20">
            <v>0</v>
          </cell>
        </row>
        <row r="21">
          <cell r="B21">
            <v>12512</v>
          </cell>
          <cell r="C21" t="str">
            <v>AQ.330ML 1X24</v>
          </cell>
          <cell r="D21">
            <v>4257</v>
          </cell>
          <cell r="E21">
            <v>99826650</v>
          </cell>
          <cell r="F21">
            <v>23350</v>
          </cell>
          <cell r="G21">
            <v>23450</v>
          </cell>
          <cell r="H21">
            <v>11700</v>
          </cell>
          <cell r="I21">
            <v>274365000</v>
          </cell>
          <cell r="J21">
            <v>1021</v>
          </cell>
          <cell r="K21">
            <v>23840350</v>
          </cell>
          <cell r="L21">
            <v>0</v>
          </cell>
          <cell r="M21">
            <v>0</v>
          </cell>
          <cell r="N21">
            <v>1</v>
          </cell>
          <cell r="O21">
            <v>23350</v>
          </cell>
          <cell r="P21">
            <v>0</v>
          </cell>
          <cell r="Q21">
            <v>0</v>
          </cell>
          <cell r="R21">
            <v>5965</v>
          </cell>
          <cell r="S21">
            <v>139282750</v>
          </cell>
          <cell r="T21">
            <v>0</v>
          </cell>
          <cell r="U21">
            <v>0</v>
          </cell>
          <cell r="V21">
            <v>4225</v>
          </cell>
          <cell r="W21">
            <v>98653750</v>
          </cell>
          <cell r="X21">
            <v>0</v>
          </cell>
          <cell r="Y21">
            <v>0</v>
          </cell>
          <cell r="Z21">
            <v>6789</v>
          </cell>
          <cell r="AA21">
            <v>159202050</v>
          </cell>
          <cell r="AB21">
            <v>7476</v>
          </cell>
          <cell r="AC21">
            <v>175312200</v>
          </cell>
          <cell r="AD21">
            <v>4944</v>
          </cell>
          <cell r="AE21">
            <v>115936800</v>
          </cell>
          <cell r="AF21">
            <v>0</v>
          </cell>
        </row>
        <row r="22">
          <cell r="B22" t="str">
            <v>12512P</v>
          </cell>
          <cell r="C22" t="str">
            <v>AQ.330 ML PSC</v>
          </cell>
          <cell r="D22">
            <v>12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12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B23">
            <v>12613</v>
          </cell>
          <cell r="C23" t="str">
            <v>AQ.240ML 1X48</v>
          </cell>
          <cell r="D23">
            <v>982</v>
          </cell>
          <cell r="E23">
            <v>16595800</v>
          </cell>
          <cell r="F23">
            <v>16800</v>
          </cell>
          <cell r="G23">
            <v>16900</v>
          </cell>
          <cell r="H23">
            <v>46656</v>
          </cell>
          <cell r="I23">
            <v>788486400</v>
          </cell>
          <cell r="J23">
            <v>6942</v>
          </cell>
          <cell r="K23">
            <v>116625600</v>
          </cell>
          <cell r="L23">
            <v>3221</v>
          </cell>
          <cell r="M23">
            <v>54112800</v>
          </cell>
          <cell r="N23">
            <v>1694</v>
          </cell>
          <cell r="O23">
            <v>28459200</v>
          </cell>
          <cell r="P23">
            <v>0</v>
          </cell>
          <cell r="Q23">
            <v>0</v>
          </cell>
          <cell r="R23">
            <v>46611</v>
          </cell>
          <cell r="S23">
            <v>783064800</v>
          </cell>
          <cell r="T23">
            <v>3221</v>
          </cell>
          <cell r="U23">
            <v>54112800</v>
          </cell>
          <cell r="V23">
            <v>6670</v>
          </cell>
          <cell r="W23">
            <v>112056000</v>
          </cell>
          <cell r="X23">
            <v>1728</v>
          </cell>
          <cell r="Y23">
            <v>29203200</v>
          </cell>
          <cell r="Z23">
            <v>1265</v>
          </cell>
          <cell r="AA23">
            <v>21378500</v>
          </cell>
          <cell r="AB23">
            <v>39952</v>
          </cell>
          <cell r="AC23">
            <v>675188800</v>
          </cell>
          <cell r="AD23">
            <v>39669</v>
          </cell>
          <cell r="AE23">
            <v>670406100</v>
          </cell>
          <cell r="AF23">
            <v>0</v>
          </cell>
        </row>
        <row r="24">
          <cell r="B24">
            <v>19310</v>
          </cell>
          <cell r="C24" t="str">
            <v>AQ.TISSUE</v>
          </cell>
          <cell r="D24">
            <v>0</v>
          </cell>
          <cell r="E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B25">
            <v>20110</v>
          </cell>
          <cell r="C25" t="str">
            <v>VT.5GLN ISI</v>
          </cell>
          <cell r="D25">
            <v>3417</v>
          </cell>
          <cell r="E25">
            <v>22893900</v>
          </cell>
          <cell r="F25">
            <v>6100</v>
          </cell>
          <cell r="G25">
            <v>6700</v>
          </cell>
          <cell r="H25">
            <v>6912</v>
          </cell>
          <cell r="I25">
            <v>46310400</v>
          </cell>
          <cell r="J25">
            <v>984</v>
          </cell>
          <cell r="K25">
            <v>6002400</v>
          </cell>
          <cell r="L25">
            <v>0</v>
          </cell>
          <cell r="M25">
            <v>0</v>
          </cell>
          <cell r="N25">
            <v>247</v>
          </cell>
          <cell r="O25">
            <v>1506700</v>
          </cell>
          <cell r="P25">
            <v>19</v>
          </cell>
          <cell r="Q25">
            <v>127300</v>
          </cell>
          <cell r="R25">
            <v>3201</v>
          </cell>
          <cell r="S25">
            <v>19526100</v>
          </cell>
          <cell r="T25">
            <v>0</v>
          </cell>
          <cell r="U25">
            <v>0</v>
          </cell>
          <cell r="V25">
            <v>477</v>
          </cell>
          <cell r="W25">
            <v>2909700</v>
          </cell>
          <cell r="X25">
            <v>1008</v>
          </cell>
          <cell r="Y25">
            <v>6753600</v>
          </cell>
          <cell r="Z25">
            <v>6855</v>
          </cell>
          <cell r="AA25">
            <v>45928500</v>
          </cell>
          <cell r="AB25">
            <v>5655</v>
          </cell>
          <cell r="AC25">
            <v>37888500</v>
          </cell>
          <cell r="AD25">
            <v>2217</v>
          </cell>
          <cell r="AE25">
            <v>14853900</v>
          </cell>
          <cell r="AF25">
            <v>0</v>
          </cell>
        </row>
        <row r="26">
          <cell r="B26">
            <v>20111</v>
          </cell>
          <cell r="C26" t="str">
            <v>VT.5GLN BTL</v>
          </cell>
          <cell r="D26">
            <v>3743</v>
          </cell>
          <cell r="E26">
            <v>112290000</v>
          </cell>
          <cell r="F26">
            <v>30000</v>
          </cell>
          <cell r="G26">
            <v>30000</v>
          </cell>
          <cell r="H26">
            <v>6912</v>
          </cell>
          <cell r="I26">
            <v>207360000</v>
          </cell>
          <cell r="J26">
            <v>2813</v>
          </cell>
          <cell r="K26">
            <v>84390000</v>
          </cell>
          <cell r="L26">
            <v>0</v>
          </cell>
          <cell r="M26">
            <v>0</v>
          </cell>
          <cell r="N26">
            <v>600</v>
          </cell>
          <cell r="O26">
            <v>18000000</v>
          </cell>
          <cell r="P26">
            <v>1986</v>
          </cell>
          <cell r="Q26">
            <v>59580000</v>
          </cell>
          <cell r="R26">
            <v>3017</v>
          </cell>
          <cell r="S26">
            <v>90510000</v>
          </cell>
          <cell r="T26">
            <v>0</v>
          </cell>
          <cell r="U26">
            <v>0</v>
          </cell>
          <cell r="V26">
            <v>476</v>
          </cell>
          <cell r="W26">
            <v>14280000</v>
          </cell>
          <cell r="X26">
            <v>1008</v>
          </cell>
          <cell r="Y26">
            <v>30240000</v>
          </cell>
          <cell r="Z26">
            <v>7581</v>
          </cell>
          <cell r="AA26">
            <v>227430000</v>
          </cell>
          <cell r="AB26">
            <v>4042</v>
          </cell>
          <cell r="AC26">
            <v>121260000</v>
          </cell>
          <cell r="AD26">
            <v>204</v>
          </cell>
          <cell r="AE26">
            <v>6120000</v>
          </cell>
          <cell r="AF26">
            <v>0</v>
          </cell>
        </row>
        <row r="27">
          <cell r="B27">
            <v>22111</v>
          </cell>
          <cell r="C27" t="str">
            <v>VT.1500ML 1X12</v>
          </cell>
          <cell r="D27">
            <v>5236</v>
          </cell>
          <cell r="E27">
            <v>105243600</v>
          </cell>
          <cell r="F27">
            <v>19650</v>
          </cell>
          <cell r="G27">
            <v>20100</v>
          </cell>
          <cell r="H27">
            <v>1900</v>
          </cell>
          <cell r="I27">
            <v>38190000</v>
          </cell>
          <cell r="J27">
            <v>215</v>
          </cell>
          <cell r="K27">
            <v>4224750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764</v>
          </cell>
          <cell r="S27">
            <v>15012600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6587</v>
          </cell>
          <cell r="AA27">
            <v>132398700</v>
          </cell>
          <cell r="AB27">
            <v>1900</v>
          </cell>
          <cell r="AC27">
            <v>38190000</v>
          </cell>
          <cell r="AD27">
            <v>549</v>
          </cell>
          <cell r="AE27">
            <v>11034900</v>
          </cell>
          <cell r="AF27">
            <v>0</v>
          </cell>
        </row>
        <row r="28">
          <cell r="B28">
            <v>22312</v>
          </cell>
          <cell r="C28" t="str">
            <v>VT.600ML 1X24</v>
          </cell>
          <cell r="D28">
            <v>6236</v>
          </cell>
          <cell r="E28">
            <v>130956000</v>
          </cell>
          <cell r="F28">
            <v>20550</v>
          </cell>
          <cell r="G28">
            <v>21000</v>
          </cell>
          <cell r="H28">
            <v>1512</v>
          </cell>
          <cell r="I28">
            <v>31752000</v>
          </cell>
          <cell r="J28">
            <v>378</v>
          </cell>
          <cell r="K28">
            <v>7767900</v>
          </cell>
          <cell r="L28">
            <v>0</v>
          </cell>
          <cell r="M28">
            <v>0</v>
          </cell>
          <cell r="N28">
            <v>105</v>
          </cell>
          <cell r="O28">
            <v>2157750</v>
          </cell>
          <cell r="P28">
            <v>0</v>
          </cell>
          <cell r="Q28">
            <v>0</v>
          </cell>
          <cell r="R28">
            <v>1029</v>
          </cell>
          <cell r="S28">
            <v>21145950</v>
          </cell>
          <cell r="T28">
            <v>0</v>
          </cell>
          <cell r="U28">
            <v>0</v>
          </cell>
          <cell r="V28">
            <v>176</v>
          </cell>
          <cell r="W28">
            <v>3616800</v>
          </cell>
          <cell r="X28">
            <v>0</v>
          </cell>
          <cell r="Y28">
            <v>0</v>
          </cell>
          <cell r="Z28">
            <v>7026</v>
          </cell>
          <cell r="AA28">
            <v>147546000</v>
          </cell>
          <cell r="AB28">
            <v>1441</v>
          </cell>
          <cell r="AC28">
            <v>30261000</v>
          </cell>
          <cell r="AD28">
            <v>651</v>
          </cell>
          <cell r="AE28">
            <v>13671000</v>
          </cell>
          <cell r="AF28">
            <v>0</v>
          </cell>
        </row>
        <row r="29">
          <cell r="B29">
            <v>22613</v>
          </cell>
          <cell r="C29" t="str">
            <v>VT.240ML 1X48</v>
          </cell>
          <cell r="D29">
            <v>2123</v>
          </cell>
          <cell r="E29">
            <v>27599000</v>
          </cell>
          <cell r="F29">
            <v>12700</v>
          </cell>
          <cell r="G29">
            <v>13000</v>
          </cell>
          <cell r="H29">
            <v>9504</v>
          </cell>
          <cell r="I29">
            <v>123552000</v>
          </cell>
          <cell r="J29">
            <v>547</v>
          </cell>
          <cell r="K29">
            <v>6946900</v>
          </cell>
          <cell r="L29">
            <v>402</v>
          </cell>
          <cell r="M29">
            <v>5105400</v>
          </cell>
          <cell r="N29">
            <v>98</v>
          </cell>
          <cell r="O29">
            <v>1244600</v>
          </cell>
          <cell r="P29">
            <v>0</v>
          </cell>
          <cell r="Q29">
            <v>0</v>
          </cell>
          <cell r="R29">
            <v>2399</v>
          </cell>
          <cell r="S29">
            <v>30467300</v>
          </cell>
          <cell r="T29">
            <v>402</v>
          </cell>
          <cell r="U29">
            <v>5105400</v>
          </cell>
          <cell r="V29">
            <v>207</v>
          </cell>
          <cell r="W29">
            <v>2628900</v>
          </cell>
          <cell r="X29">
            <v>1728</v>
          </cell>
          <cell r="Y29">
            <v>22464000</v>
          </cell>
          <cell r="Z29">
            <v>7938</v>
          </cell>
          <cell r="AA29">
            <v>103194000</v>
          </cell>
          <cell r="AB29">
            <v>7667</v>
          </cell>
          <cell r="AC29">
            <v>99671000</v>
          </cell>
          <cell r="AD29">
            <v>1852</v>
          </cell>
          <cell r="AE29">
            <v>24076000</v>
          </cell>
          <cell r="AF29">
            <v>0</v>
          </cell>
        </row>
        <row r="30">
          <cell r="B30">
            <v>27110</v>
          </cell>
          <cell r="C30" t="str">
            <v>VT.GUCI BIRU</v>
          </cell>
          <cell r="D30">
            <v>47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47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B31">
            <v>29310</v>
          </cell>
          <cell r="C31" t="str">
            <v>VT.TISSUE</v>
          </cell>
          <cell r="D31">
            <v>0</v>
          </cell>
          <cell r="E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B32">
            <v>40410</v>
          </cell>
          <cell r="C32" t="str">
            <v>MIZONE ORANGE LIME  500ML</v>
          </cell>
          <cell r="D32">
            <v>17204</v>
          </cell>
          <cell r="E32">
            <v>502356800</v>
          </cell>
          <cell r="F32">
            <v>29200</v>
          </cell>
          <cell r="G32">
            <v>29200</v>
          </cell>
          <cell r="H32">
            <v>4620</v>
          </cell>
          <cell r="I32">
            <v>134904000</v>
          </cell>
          <cell r="J32">
            <v>2687</v>
          </cell>
          <cell r="K32">
            <v>78460400</v>
          </cell>
          <cell r="L32">
            <v>15124</v>
          </cell>
          <cell r="M32">
            <v>441620800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23606</v>
          </cell>
          <cell r="S32">
            <v>689295200</v>
          </cell>
          <cell r="T32">
            <v>15124</v>
          </cell>
          <cell r="U32">
            <v>441620800</v>
          </cell>
          <cell r="V32">
            <v>700</v>
          </cell>
          <cell r="W32">
            <v>20440000</v>
          </cell>
          <cell r="X32">
            <v>0</v>
          </cell>
          <cell r="Y32">
            <v>0</v>
          </cell>
          <cell r="Z32">
            <v>205</v>
          </cell>
          <cell r="AA32">
            <v>5986000</v>
          </cell>
          <cell r="AB32">
            <v>3920</v>
          </cell>
          <cell r="AC32">
            <v>114464000</v>
          </cell>
          <cell r="AD32">
            <v>20919</v>
          </cell>
          <cell r="AE32">
            <v>610834800</v>
          </cell>
          <cell r="AF32">
            <v>0</v>
          </cell>
        </row>
        <row r="33">
          <cell r="B33">
            <v>40411</v>
          </cell>
          <cell r="C33" t="str">
            <v>MIZONE PASSION FRUIT 500M</v>
          </cell>
          <cell r="D33">
            <v>2328</v>
          </cell>
          <cell r="E33">
            <v>67977600</v>
          </cell>
          <cell r="F33">
            <v>29200</v>
          </cell>
          <cell r="G33">
            <v>29200</v>
          </cell>
          <cell r="H33">
            <v>0</v>
          </cell>
          <cell r="I33">
            <v>0</v>
          </cell>
          <cell r="J33">
            <v>76</v>
          </cell>
          <cell r="K33">
            <v>2219200</v>
          </cell>
          <cell r="L33">
            <v>0</v>
          </cell>
          <cell r="M33">
            <v>0</v>
          </cell>
          <cell r="N33">
            <v>86</v>
          </cell>
          <cell r="O33">
            <v>2511200</v>
          </cell>
          <cell r="P33">
            <v>0</v>
          </cell>
          <cell r="Q33">
            <v>0</v>
          </cell>
          <cell r="R33">
            <v>671</v>
          </cell>
          <cell r="S33">
            <v>19593200</v>
          </cell>
          <cell r="T33">
            <v>0</v>
          </cell>
          <cell r="U33">
            <v>0</v>
          </cell>
          <cell r="V33">
            <v>1819</v>
          </cell>
          <cell r="W33">
            <v>53114800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-1733</v>
          </cell>
          <cell r="AC33">
            <v>-50603600</v>
          </cell>
          <cell r="AD33">
            <v>595</v>
          </cell>
          <cell r="AE33">
            <v>17374000</v>
          </cell>
          <cell r="AF33">
            <v>0</v>
          </cell>
        </row>
        <row r="34">
          <cell r="B34">
            <v>40412</v>
          </cell>
          <cell r="C34" t="str">
            <v>MIZONE LYCHEE LEMON 500 M</v>
          </cell>
          <cell r="D34">
            <v>35487</v>
          </cell>
          <cell r="E34">
            <v>1036220400</v>
          </cell>
          <cell r="F34">
            <v>29200</v>
          </cell>
          <cell r="G34">
            <v>29200</v>
          </cell>
          <cell r="H34">
            <v>6160</v>
          </cell>
          <cell r="I34">
            <v>179872000</v>
          </cell>
          <cell r="J34">
            <v>15979</v>
          </cell>
          <cell r="K34">
            <v>466586800</v>
          </cell>
          <cell r="L34">
            <v>1841</v>
          </cell>
          <cell r="M34">
            <v>53757200</v>
          </cell>
          <cell r="N34">
            <v>142</v>
          </cell>
          <cell r="O34">
            <v>4146400</v>
          </cell>
          <cell r="P34">
            <v>0</v>
          </cell>
          <cell r="Q34">
            <v>0</v>
          </cell>
          <cell r="R34">
            <v>55870</v>
          </cell>
          <cell r="S34">
            <v>1631404000</v>
          </cell>
          <cell r="T34">
            <v>1841</v>
          </cell>
          <cell r="U34">
            <v>53757200</v>
          </cell>
          <cell r="V34">
            <v>1527</v>
          </cell>
          <cell r="W34">
            <v>44588400</v>
          </cell>
          <cell r="X34">
            <v>0</v>
          </cell>
          <cell r="Y34">
            <v>0</v>
          </cell>
          <cell r="Z34">
            <v>371</v>
          </cell>
          <cell r="AA34">
            <v>10833200</v>
          </cell>
          <cell r="AB34">
            <v>4775</v>
          </cell>
          <cell r="AC34">
            <v>139430000</v>
          </cell>
          <cell r="AD34">
            <v>39891</v>
          </cell>
          <cell r="AE34">
            <v>1164817200</v>
          </cell>
          <cell r="AF34">
            <v>0</v>
          </cell>
        </row>
        <row r="35">
          <cell r="B35">
            <v>40413</v>
          </cell>
          <cell r="C35" t="str">
            <v>MIZONE M.PACK TT 500ML 1X</v>
          </cell>
          <cell r="D35">
            <v>0</v>
          </cell>
          <cell r="E35">
            <v>0</v>
          </cell>
          <cell r="F35">
            <v>29200</v>
          </cell>
          <cell r="G35">
            <v>29200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</row>
        <row r="36">
          <cell r="B36">
            <v>40418</v>
          </cell>
          <cell r="C36" t="str">
            <v>MIZONE APPLE GUAVA 500 ML</v>
          </cell>
          <cell r="D36">
            <v>10766</v>
          </cell>
          <cell r="E36">
            <v>314367200</v>
          </cell>
          <cell r="F36">
            <v>29200</v>
          </cell>
          <cell r="G36">
            <v>29200</v>
          </cell>
          <cell r="H36">
            <v>7700</v>
          </cell>
          <cell r="I36">
            <v>224840000</v>
          </cell>
          <cell r="J36">
            <v>3067</v>
          </cell>
          <cell r="K36">
            <v>89556400</v>
          </cell>
          <cell r="L36">
            <v>17151</v>
          </cell>
          <cell r="M36">
            <v>500809200</v>
          </cell>
          <cell r="N36">
            <v>1924</v>
          </cell>
          <cell r="O36">
            <v>56180800</v>
          </cell>
          <cell r="P36">
            <v>0</v>
          </cell>
          <cell r="Q36">
            <v>0</v>
          </cell>
          <cell r="R36">
            <v>19237</v>
          </cell>
          <cell r="S36">
            <v>561720400</v>
          </cell>
          <cell r="T36">
            <v>17151</v>
          </cell>
          <cell r="U36">
            <v>500809200</v>
          </cell>
          <cell r="V36">
            <v>924</v>
          </cell>
          <cell r="W36">
            <v>26980800</v>
          </cell>
          <cell r="X36">
            <v>0</v>
          </cell>
          <cell r="Y36">
            <v>0</v>
          </cell>
          <cell r="Z36">
            <v>3296</v>
          </cell>
          <cell r="AA36">
            <v>96243200</v>
          </cell>
          <cell r="AB36">
            <v>8700</v>
          </cell>
          <cell r="AC36">
            <v>254040000</v>
          </cell>
          <cell r="AD36">
            <v>16170</v>
          </cell>
          <cell r="AE36">
            <v>472164000</v>
          </cell>
          <cell r="AF36">
            <v>0</v>
          </cell>
        </row>
        <row r="37">
          <cell r="B37" t="str">
            <v>40419</v>
          </cell>
          <cell r="C37" t="str">
            <v>MIZONE MANGGO KWENI 500ML</v>
          </cell>
          <cell r="D37">
            <v>68</v>
          </cell>
          <cell r="E37">
            <v>1985600</v>
          </cell>
          <cell r="F37">
            <v>29200</v>
          </cell>
          <cell r="G37">
            <v>29200</v>
          </cell>
          <cell r="H37">
            <v>0</v>
          </cell>
          <cell r="I37">
            <v>0</v>
          </cell>
          <cell r="J37">
            <v>53</v>
          </cell>
          <cell r="K37">
            <v>1547600</v>
          </cell>
          <cell r="L37">
            <v>6</v>
          </cell>
          <cell r="M37">
            <v>175200</v>
          </cell>
          <cell r="N37">
            <v>227</v>
          </cell>
          <cell r="O37">
            <v>6628400</v>
          </cell>
          <cell r="P37">
            <v>0</v>
          </cell>
          <cell r="Q37">
            <v>0</v>
          </cell>
          <cell r="R37">
            <v>169</v>
          </cell>
          <cell r="S37">
            <v>4934800</v>
          </cell>
          <cell r="T37">
            <v>6</v>
          </cell>
          <cell r="U37">
            <v>175200</v>
          </cell>
          <cell r="V37">
            <v>166</v>
          </cell>
          <cell r="W37">
            <v>4847200</v>
          </cell>
          <cell r="X37">
            <v>0</v>
          </cell>
          <cell r="Y37">
            <v>0</v>
          </cell>
          <cell r="Z37">
            <v>13</v>
          </cell>
          <cell r="AA37">
            <v>379600</v>
          </cell>
          <cell r="AB37">
            <v>61</v>
          </cell>
          <cell r="AC37">
            <v>1781200</v>
          </cell>
          <cell r="AD37">
            <v>116</v>
          </cell>
          <cell r="AE37">
            <v>3387200</v>
          </cell>
          <cell r="AF37">
            <v>0</v>
          </cell>
        </row>
        <row r="38">
          <cell r="B38">
            <v>40426</v>
          </cell>
          <cell r="C38" t="str">
            <v>MIZONE LYCHEE LEMON 1500</v>
          </cell>
          <cell r="D38">
            <v>0</v>
          </cell>
          <cell r="E38">
            <v>0</v>
          </cell>
          <cell r="F38">
            <v>39100</v>
          </cell>
          <cell r="G38">
            <v>39100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B39">
            <v>40427</v>
          </cell>
          <cell r="C39" t="str">
            <v>MIZONE COOLIN BLEWAH 500M</v>
          </cell>
          <cell r="D39">
            <v>14012</v>
          </cell>
          <cell r="E39">
            <v>409150400</v>
          </cell>
          <cell r="F39">
            <v>29200</v>
          </cell>
          <cell r="G39">
            <v>29200</v>
          </cell>
          <cell r="H39">
            <v>0</v>
          </cell>
          <cell r="I39">
            <v>0</v>
          </cell>
          <cell r="J39">
            <v>5323</v>
          </cell>
          <cell r="K39">
            <v>155431600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18177</v>
          </cell>
          <cell r="S39">
            <v>530768400</v>
          </cell>
          <cell r="T39">
            <v>0</v>
          </cell>
          <cell r="U39">
            <v>0</v>
          </cell>
          <cell r="V39">
            <v>568</v>
          </cell>
          <cell r="W39">
            <v>16585600</v>
          </cell>
          <cell r="X39">
            <v>0</v>
          </cell>
          <cell r="Y39">
            <v>0</v>
          </cell>
          <cell r="Z39">
            <v>590</v>
          </cell>
          <cell r="AA39">
            <v>17228000</v>
          </cell>
          <cell r="AB39">
            <v>-568</v>
          </cell>
          <cell r="AC39">
            <v>-16585600</v>
          </cell>
          <cell r="AD39">
            <v>12854</v>
          </cell>
          <cell r="AE39">
            <v>375336800</v>
          </cell>
          <cell r="AF39">
            <v>0</v>
          </cell>
        </row>
        <row r="40">
          <cell r="B40">
            <v>40428</v>
          </cell>
          <cell r="C40" t="str">
            <v>MIZONE COOLIN BLEWAH LE 5</v>
          </cell>
          <cell r="D40">
            <v>1980</v>
          </cell>
          <cell r="E40">
            <v>57816000</v>
          </cell>
          <cell r="F40">
            <v>29200</v>
          </cell>
          <cell r="G40">
            <v>29200</v>
          </cell>
          <cell r="H40">
            <v>0</v>
          </cell>
          <cell r="I40">
            <v>0</v>
          </cell>
          <cell r="J40">
            <v>713</v>
          </cell>
          <cell r="K40">
            <v>20819600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2041</v>
          </cell>
          <cell r="S40">
            <v>59597200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652</v>
          </cell>
          <cell r="AA40">
            <v>19038400</v>
          </cell>
          <cell r="AB40">
            <v>0</v>
          </cell>
          <cell r="AC40">
            <v>0</v>
          </cell>
          <cell r="AD40">
            <v>1328</v>
          </cell>
          <cell r="AE40">
            <v>38777600</v>
          </cell>
          <cell r="AF40">
            <v>0</v>
          </cell>
        </row>
        <row r="41">
          <cell r="B41">
            <v>40420</v>
          </cell>
          <cell r="C41" t="str">
            <v>VITZON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B42">
            <v>15510</v>
          </cell>
          <cell r="C42" t="str">
            <v>AQ.HC STAN/SEWA</v>
          </cell>
          <cell r="D42">
            <v>82</v>
          </cell>
          <cell r="E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1</v>
          </cell>
          <cell r="W42">
            <v>0</v>
          </cell>
          <cell r="Y42">
            <v>0</v>
          </cell>
          <cell r="Z42">
            <v>81</v>
          </cell>
          <cell r="AA42">
            <v>0</v>
          </cell>
          <cell r="AB42">
            <v>-1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</row>
        <row r="43">
          <cell r="B43">
            <v>15511</v>
          </cell>
          <cell r="C43" t="str">
            <v>PORTABLE</v>
          </cell>
          <cell r="D43">
            <v>85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2</v>
          </cell>
          <cell r="S43">
            <v>0</v>
          </cell>
          <cell r="T43">
            <v>0</v>
          </cell>
          <cell r="U43">
            <v>0</v>
          </cell>
          <cell r="V43">
            <v>8</v>
          </cell>
          <cell r="W43">
            <v>0</v>
          </cell>
          <cell r="Y43">
            <v>0</v>
          </cell>
          <cell r="Z43">
            <v>75</v>
          </cell>
          <cell r="AA43">
            <v>0</v>
          </cell>
          <cell r="AB43">
            <v>-8</v>
          </cell>
          <cell r="AC43">
            <v>0</v>
          </cell>
          <cell r="AD43">
            <v>2</v>
          </cell>
          <cell r="AE43">
            <v>0</v>
          </cell>
          <cell r="AF43">
            <v>0</v>
          </cell>
        </row>
        <row r="44">
          <cell r="B44">
            <v>90002</v>
          </cell>
          <cell r="C44" t="str">
            <v>TRIPLEK/TRAY</v>
          </cell>
          <cell r="D44">
            <v>495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4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4</v>
          </cell>
          <cell r="W44">
            <v>0</v>
          </cell>
          <cell r="Y44">
            <v>0</v>
          </cell>
          <cell r="Z44">
            <v>495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B45">
            <v>17110</v>
          </cell>
          <cell r="C45" t="str">
            <v>AQ.GUCI BIRU</v>
          </cell>
          <cell r="D45">
            <v>50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Y45">
            <v>0</v>
          </cell>
          <cell r="Z45">
            <v>50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B46">
            <v>17417</v>
          </cell>
          <cell r="C46" t="str">
            <v>COOLBOX MIZONE</v>
          </cell>
          <cell r="D46">
            <v>11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Y46">
            <v>0</v>
          </cell>
          <cell r="Z46">
            <v>11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B47">
            <v>33110</v>
          </cell>
          <cell r="C47" t="str">
            <v>CHILLER/SHOWCASE AQUA  FV</v>
          </cell>
          <cell r="D47">
            <v>3</v>
          </cell>
          <cell r="E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Y47">
            <v>0</v>
          </cell>
          <cell r="Z47">
            <v>3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48">
          <cell r="B48">
            <v>33114</v>
          </cell>
          <cell r="C48" t="str">
            <v>CHILLER AQUA FV 280</v>
          </cell>
          <cell r="D48">
            <v>0</v>
          </cell>
          <cell r="E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</row>
        <row r="49">
          <cell r="B49">
            <v>33115</v>
          </cell>
          <cell r="C49" t="str">
            <v>Chiller FV Mizone ada roda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</row>
        <row r="50">
          <cell r="B50">
            <v>33116</v>
          </cell>
          <cell r="C50" t="str">
            <v>CHILLER FV MIZONE TANPA R</v>
          </cell>
          <cell r="D50">
            <v>1</v>
          </cell>
          <cell r="E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Y50">
            <v>0</v>
          </cell>
          <cell r="Z50">
            <v>1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</row>
        <row r="51">
          <cell r="B51">
            <v>95059</v>
          </cell>
          <cell r="C51" t="str">
            <v>POMPA DISPENSER</v>
          </cell>
          <cell r="D51">
            <v>19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Y51">
            <v>0</v>
          </cell>
          <cell r="Z51">
            <v>19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</row>
        <row r="52">
          <cell r="B52">
            <v>95030</v>
          </cell>
          <cell r="C52" t="str">
            <v>FORM DO</v>
          </cell>
          <cell r="D52">
            <v>74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Y52">
            <v>0</v>
          </cell>
          <cell r="Z52">
            <v>74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</row>
        <row r="53">
          <cell r="B53" t="str">
            <v>P9904</v>
          </cell>
          <cell r="C53" t="str">
            <v>CHILLER MIZONE FV100</v>
          </cell>
          <cell r="D53">
            <v>7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Y53">
            <v>0</v>
          </cell>
          <cell r="Z53">
            <v>7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</row>
        <row r="54">
          <cell r="B54" t="str">
            <v>P9905</v>
          </cell>
          <cell r="C54" t="str">
            <v>CHILLER MIZONE FV200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B55">
            <v>81110</v>
          </cell>
          <cell r="C55" t="str">
            <v>KARTON LAYER 240 ML/KARTO</v>
          </cell>
          <cell r="D55">
            <v>17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Y55">
            <v>0</v>
          </cell>
          <cell r="Z55">
            <v>17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B56">
            <v>81111</v>
          </cell>
          <cell r="C56" t="str">
            <v>AQ.KRTN 1500 ML 1X1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B57">
            <v>81312</v>
          </cell>
          <cell r="C57" t="str">
            <v>AQ.KRTN 600 ML 1X1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B58">
            <v>81613</v>
          </cell>
          <cell r="C58" t="str">
            <v>AQ.KRTN 240 ML 1X1</v>
          </cell>
          <cell r="D58">
            <v>1323</v>
          </cell>
          <cell r="E58">
            <v>0</v>
          </cell>
          <cell r="F58">
            <v>0</v>
          </cell>
          <cell r="G58">
            <v>0</v>
          </cell>
          <cell r="H58">
            <v>952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340</v>
          </cell>
          <cell r="S58">
            <v>0</v>
          </cell>
          <cell r="T58">
            <v>0</v>
          </cell>
          <cell r="U58">
            <v>0</v>
          </cell>
          <cell r="V58">
            <v>40</v>
          </cell>
          <cell r="W58">
            <v>0</v>
          </cell>
          <cell r="X58">
            <v>68</v>
          </cell>
          <cell r="Y58">
            <v>0</v>
          </cell>
          <cell r="Z58">
            <v>1827</v>
          </cell>
          <cell r="AA58">
            <v>0</v>
          </cell>
          <cell r="AB58">
            <v>844</v>
          </cell>
          <cell r="AC58">
            <v>0</v>
          </cell>
          <cell r="AD58">
            <v>340</v>
          </cell>
          <cell r="AE58">
            <v>0</v>
          </cell>
          <cell r="AF58">
            <v>0</v>
          </cell>
        </row>
        <row r="59">
          <cell r="B59">
            <v>82111</v>
          </cell>
          <cell r="C59" t="str">
            <v>VIT KRTN 1500 ML 1X1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</row>
        <row r="60">
          <cell r="B60">
            <v>82312</v>
          </cell>
          <cell r="C60" t="str">
            <v>VIT KRTN 600 ML 1X1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</row>
        <row r="61">
          <cell r="B61">
            <v>82613</v>
          </cell>
          <cell r="C61" t="str">
            <v>VIT KRTN 240 ML 1X1</v>
          </cell>
          <cell r="D61">
            <v>94</v>
          </cell>
          <cell r="E61">
            <v>0</v>
          </cell>
          <cell r="F61">
            <v>0</v>
          </cell>
          <cell r="G61">
            <v>0</v>
          </cell>
          <cell r="H61">
            <v>153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247</v>
          </cell>
          <cell r="AA61">
            <v>0</v>
          </cell>
          <cell r="AB61">
            <v>153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B62">
            <v>33300</v>
          </cell>
          <cell r="C62" t="str">
            <v>JUG RACK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1152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144</v>
          </cell>
          <cell r="O62">
            <v>0</v>
          </cell>
          <cell r="P62">
            <v>1176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-24</v>
          </cell>
          <cell r="Y62">
            <v>0</v>
          </cell>
          <cell r="Z62">
            <v>144</v>
          </cell>
          <cell r="AA62">
            <v>0</v>
          </cell>
          <cell r="AB62">
            <v>144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E63">
            <v>0</v>
          </cell>
          <cell r="I63">
            <v>0</v>
          </cell>
          <cell r="Q63">
            <v>0</v>
          </cell>
          <cell r="Y63">
            <v>0</v>
          </cell>
          <cell r="AA63">
            <v>0</v>
          </cell>
          <cell r="AC63">
            <v>0</v>
          </cell>
        </row>
        <row r="64">
          <cell r="E64">
            <v>0</v>
          </cell>
          <cell r="I64">
            <v>0</v>
          </cell>
          <cell r="Q64">
            <v>0</v>
          </cell>
          <cell r="Y64">
            <v>0</v>
          </cell>
          <cell r="AA64">
            <v>0</v>
          </cell>
          <cell r="AC64">
            <v>0</v>
          </cell>
        </row>
        <row r="65">
          <cell r="E65">
            <v>0</v>
          </cell>
          <cell r="I65">
            <v>0</v>
          </cell>
          <cell r="Q65">
            <v>0</v>
          </cell>
          <cell r="Y65">
            <v>0</v>
          </cell>
          <cell r="AA65">
            <v>0</v>
          </cell>
          <cell r="AB65">
            <v>0</v>
          </cell>
          <cell r="AC65">
            <v>0</v>
          </cell>
        </row>
        <row r="66">
          <cell r="C66" t="str">
            <v>TOTAL</v>
          </cell>
          <cell r="D66">
            <v>259637</v>
          </cell>
          <cell r="E66">
            <v>6803616050</v>
          </cell>
          <cell r="H66">
            <v>402330</v>
          </cell>
          <cell r="I66">
            <v>9978247050</v>
          </cell>
          <cell r="J66">
            <v>180302</v>
          </cell>
          <cell r="K66">
            <v>4830842550</v>
          </cell>
          <cell r="L66">
            <v>109687</v>
          </cell>
          <cell r="M66">
            <v>3378316300</v>
          </cell>
          <cell r="N66">
            <v>62504</v>
          </cell>
          <cell r="O66">
            <v>1859167550</v>
          </cell>
          <cell r="P66">
            <v>70218</v>
          </cell>
          <cell r="Q66">
            <v>1987319300</v>
          </cell>
          <cell r="R66">
            <v>649624</v>
          </cell>
          <cell r="S66">
            <v>16936052700</v>
          </cell>
          <cell r="T66">
            <v>109687</v>
          </cell>
          <cell r="U66">
            <v>3378316300</v>
          </cell>
          <cell r="V66">
            <v>80968</v>
          </cell>
          <cell r="W66">
            <v>2068793400</v>
          </cell>
          <cell r="X66">
            <v>13957</v>
          </cell>
          <cell r="Y66">
            <v>352026050</v>
          </cell>
          <cell r="Z66">
            <v>90006</v>
          </cell>
          <cell r="AA66">
            <v>2057552350</v>
          </cell>
          <cell r="AB66">
            <v>299691</v>
          </cell>
          <cell r="AC66">
            <v>7426220750</v>
          </cell>
          <cell r="AD66">
            <v>469322</v>
          </cell>
          <cell r="AE66">
            <v>12172284450</v>
          </cell>
          <cell r="AF66">
            <v>0</v>
          </cell>
        </row>
        <row r="67">
          <cell r="H67">
            <v>4</v>
          </cell>
          <cell r="J67">
            <v>5</v>
          </cell>
          <cell r="L67">
            <v>6</v>
          </cell>
          <cell r="N67">
            <v>7</v>
          </cell>
          <cell r="P67">
            <v>8</v>
          </cell>
          <cell r="R67">
            <v>9</v>
          </cell>
          <cell r="T67">
            <v>10</v>
          </cell>
          <cell r="V67">
            <v>11</v>
          </cell>
          <cell r="X67">
            <v>12</v>
          </cell>
        </row>
        <row r="68">
          <cell r="D68">
            <v>0</v>
          </cell>
          <cell r="E68">
            <v>0</v>
          </cell>
          <cell r="H68">
            <v>0</v>
          </cell>
          <cell r="J68">
            <v>0</v>
          </cell>
          <cell r="L68">
            <v>0</v>
          </cell>
          <cell r="N68">
            <v>0</v>
          </cell>
          <cell r="P68">
            <v>0</v>
          </cell>
          <cell r="R68">
            <v>0</v>
          </cell>
          <cell r="T68">
            <v>0</v>
          </cell>
          <cell r="V68">
            <v>0</v>
          </cell>
          <cell r="X68">
            <v>0</v>
          </cell>
          <cell r="Z68">
            <v>0</v>
          </cell>
          <cell r="AD68">
            <v>0</v>
          </cell>
          <cell r="AE68">
            <v>12172284450</v>
          </cell>
        </row>
        <row r="69">
          <cell r="AE69">
            <v>0</v>
          </cell>
        </row>
        <row r="70">
          <cell r="AA70">
            <v>0</v>
          </cell>
        </row>
        <row r="73">
          <cell r="C73" t="str">
            <v>KODE</v>
          </cell>
          <cell r="D73" t="str">
            <v>HPP</v>
          </cell>
          <cell r="F73" t="str">
            <v>HPP TGL 15 JULI</v>
          </cell>
          <cell r="O73">
            <v>-172122</v>
          </cell>
        </row>
        <row r="74">
          <cell r="C74">
            <v>12613</v>
          </cell>
          <cell r="D74" t="str">
            <v>Aqua 240 ml</v>
          </cell>
          <cell r="E74">
            <v>16800</v>
          </cell>
          <cell r="F74">
            <v>16900</v>
          </cell>
        </row>
        <row r="75">
          <cell r="C75">
            <v>12512</v>
          </cell>
          <cell r="D75" t="str">
            <v>Aqua 330 ml</v>
          </cell>
          <cell r="E75">
            <v>23350</v>
          </cell>
          <cell r="F75">
            <v>23450</v>
          </cell>
        </row>
        <row r="76">
          <cell r="C76">
            <v>10510</v>
          </cell>
          <cell r="D76" t="str">
            <v>AQ.380 ML ISI 1X24</v>
          </cell>
          <cell r="E76">
            <v>17400</v>
          </cell>
          <cell r="F76">
            <v>17400</v>
          </cell>
        </row>
        <row r="77">
          <cell r="C77">
            <v>10511</v>
          </cell>
          <cell r="D77" t="str">
            <v>AQ.380 ML BTL</v>
          </cell>
          <cell r="E77">
            <v>500</v>
          </cell>
          <cell r="F77">
            <v>500</v>
          </cell>
        </row>
        <row r="78">
          <cell r="C78">
            <v>10512</v>
          </cell>
          <cell r="D78" t="str">
            <v>AQ.380 ML KRAT/PALET</v>
          </cell>
          <cell r="E78">
            <v>13000</v>
          </cell>
          <cell r="F78">
            <v>13000</v>
          </cell>
        </row>
        <row r="79">
          <cell r="C79">
            <v>12312</v>
          </cell>
          <cell r="D79" t="str">
            <v>Aqua 600 ml</v>
          </cell>
          <cell r="E79">
            <v>32350</v>
          </cell>
          <cell r="F79">
            <v>32500</v>
          </cell>
        </row>
        <row r="80">
          <cell r="C80">
            <v>12111</v>
          </cell>
          <cell r="D80" t="str">
            <v>Aqua 1500 ml</v>
          </cell>
          <cell r="E80">
            <v>30300</v>
          </cell>
          <cell r="F80">
            <v>30450</v>
          </cell>
        </row>
        <row r="81">
          <cell r="C81">
            <v>40410</v>
          </cell>
          <cell r="D81" t="str">
            <v>MIZONE ORANGE LIME  500ML</v>
          </cell>
          <cell r="E81">
            <v>29200</v>
          </cell>
          <cell r="F81">
            <v>29200</v>
          </cell>
        </row>
        <row r="82">
          <cell r="C82">
            <v>40411</v>
          </cell>
          <cell r="D82" t="str">
            <v>MIZONE PASSION FRUIT 500M</v>
          </cell>
          <cell r="E82">
            <v>29200</v>
          </cell>
          <cell r="F82">
            <v>29200</v>
          </cell>
        </row>
        <row r="83">
          <cell r="C83">
            <v>40412</v>
          </cell>
          <cell r="D83" t="str">
            <v>MIZONE LYCHEE LEMON 500 M</v>
          </cell>
          <cell r="E83">
            <v>29200</v>
          </cell>
          <cell r="F83">
            <v>29200</v>
          </cell>
        </row>
        <row r="84">
          <cell r="C84">
            <v>40413</v>
          </cell>
          <cell r="D84" t="str">
            <v>MIZONE M.PACK TT 500ML 1X</v>
          </cell>
          <cell r="E84">
            <v>29200</v>
          </cell>
          <cell r="F84">
            <v>29200</v>
          </cell>
        </row>
        <row r="85">
          <cell r="C85">
            <v>40418</v>
          </cell>
          <cell r="D85" t="str">
            <v>MIZONE APPLE GUAVA 500 ML</v>
          </cell>
          <cell r="E85">
            <v>29200</v>
          </cell>
          <cell r="F85">
            <v>29200</v>
          </cell>
        </row>
        <row r="86">
          <cell r="C86">
            <v>40427</v>
          </cell>
          <cell r="D86" t="str">
            <v>MIZONE COOLIN BLEWAH 500M</v>
          </cell>
          <cell r="F86">
            <v>29200</v>
          </cell>
        </row>
        <row r="87">
          <cell r="D87" t="str">
            <v>MILKUAT</v>
          </cell>
        </row>
        <row r="88">
          <cell r="D88" t="str">
            <v>MILKUAT CHC-135</v>
          </cell>
        </row>
        <row r="89">
          <cell r="D89" t="str">
            <v>MILKUAT CHC-70</v>
          </cell>
        </row>
        <row r="90">
          <cell r="D90" t="str">
            <v>MILKUAT PREB./40</v>
          </cell>
        </row>
        <row r="91">
          <cell r="C91">
            <v>22613</v>
          </cell>
          <cell r="D91" t="str">
            <v>Vit 240 ml</v>
          </cell>
          <cell r="E91">
            <v>12700</v>
          </cell>
          <cell r="F91">
            <v>13000</v>
          </cell>
        </row>
        <row r="92">
          <cell r="C92">
            <v>22312</v>
          </cell>
          <cell r="D92" t="str">
            <v>Vit 600 ml</v>
          </cell>
          <cell r="E92">
            <v>20550</v>
          </cell>
          <cell r="F92">
            <v>21000</v>
          </cell>
        </row>
        <row r="93">
          <cell r="C93">
            <v>22111</v>
          </cell>
          <cell r="D93" t="str">
            <v>Vit 1500 ml</v>
          </cell>
          <cell r="E93">
            <v>19650</v>
          </cell>
          <cell r="F93">
            <v>20100</v>
          </cell>
        </row>
        <row r="95">
          <cell r="C95">
            <v>10110</v>
          </cell>
          <cell r="D95" t="str">
            <v>Aqua 5 Gallon</v>
          </cell>
          <cell r="E95">
            <v>8950</v>
          </cell>
          <cell r="F95">
            <v>9250</v>
          </cell>
        </row>
        <row r="96">
          <cell r="C96">
            <v>20110</v>
          </cell>
          <cell r="D96" t="str">
            <v>Vit 5 Gallon</v>
          </cell>
          <cell r="E96">
            <v>6100</v>
          </cell>
          <cell r="F96">
            <v>6700</v>
          </cell>
        </row>
        <row r="97">
          <cell r="C97">
            <v>10111</v>
          </cell>
          <cell r="D97" t="str">
            <v>AQ.5GLN BTL</v>
          </cell>
          <cell r="E97">
            <v>30000</v>
          </cell>
          <cell r="F97">
            <v>30000</v>
          </cell>
        </row>
        <row r="98">
          <cell r="C98">
            <v>20111</v>
          </cell>
          <cell r="D98" t="str">
            <v>VT.5GLN BTL</v>
          </cell>
          <cell r="E98">
            <v>30000</v>
          </cell>
          <cell r="F98">
            <v>30000</v>
          </cell>
        </row>
      </sheetData>
      <sheetData sheetId="5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73714</v>
          </cell>
          <cell r="E7">
            <v>781068805</v>
          </cell>
          <cell r="F7">
            <v>724530</v>
          </cell>
          <cell r="G7">
            <v>780344275</v>
          </cell>
        </row>
        <row r="8">
          <cell r="B8">
            <v>10111</v>
          </cell>
          <cell r="C8" t="str">
            <v>AQ.5GLN BTL</v>
          </cell>
          <cell r="D8">
            <v>-688</v>
          </cell>
          <cell r="E8">
            <v>-20640000</v>
          </cell>
          <cell r="F8">
            <v>0</v>
          </cell>
          <cell r="G8">
            <v>-20640000</v>
          </cell>
        </row>
        <row r="9">
          <cell r="B9">
            <v>12111</v>
          </cell>
          <cell r="C9" t="str">
            <v>AQ.1500ML 1X12</v>
          </cell>
          <cell r="D9">
            <v>26767</v>
          </cell>
          <cell r="E9">
            <v>857067100</v>
          </cell>
          <cell r="F9">
            <v>3466750</v>
          </cell>
          <cell r="G9">
            <v>853600350</v>
          </cell>
        </row>
        <row r="10">
          <cell r="B10">
            <v>12312</v>
          </cell>
          <cell r="C10" t="str">
            <v>AQ.600ML 1X24</v>
          </cell>
          <cell r="D10">
            <v>19430</v>
          </cell>
          <cell r="E10">
            <v>663729600</v>
          </cell>
          <cell r="F10">
            <v>14571800</v>
          </cell>
          <cell r="G10">
            <v>649157800</v>
          </cell>
        </row>
        <row r="11">
          <cell r="B11">
            <v>12512</v>
          </cell>
          <cell r="C11" t="str">
            <v>AQ.330ML 1X24</v>
          </cell>
          <cell r="D11">
            <v>3884</v>
          </cell>
          <cell r="E11">
            <v>97765650</v>
          </cell>
          <cell r="F11">
            <v>2135500</v>
          </cell>
          <cell r="G11">
            <v>95630150</v>
          </cell>
        </row>
        <row r="12">
          <cell r="B12">
            <v>12613</v>
          </cell>
          <cell r="C12" t="str">
            <v>AQ.240ML 1X48</v>
          </cell>
          <cell r="D12">
            <v>32874</v>
          </cell>
          <cell r="E12">
            <v>588596160</v>
          </cell>
          <cell r="F12">
            <v>4982610</v>
          </cell>
          <cell r="G12">
            <v>583613550</v>
          </cell>
        </row>
        <row r="13">
          <cell r="B13">
            <v>15511</v>
          </cell>
          <cell r="C13" t="str">
            <v>PORTABLE</v>
          </cell>
          <cell r="G13">
            <v>0</v>
          </cell>
        </row>
        <row r="14">
          <cell r="B14">
            <v>20110</v>
          </cell>
          <cell r="C14" t="str">
            <v>VT.5GLN ISI</v>
          </cell>
          <cell r="D14">
            <v>1750</v>
          </cell>
          <cell r="E14">
            <v>14780300</v>
          </cell>
          <cell r="F14">
            <v>733700</v>
          </cell>
          <cell r="G14">
            <v>14046600</v>
          </cell>
        </row>
        <row r="15">
          <cell r="B15">
            <v>20111</v>
          </cell>
          <cell r="C15" t="str">
            <v>VT.5GLN BTL</v>
          </cell>
          <cell r="D15">
            <v>-22</v>
          </cell>
          <cell r="E15">
            <v>-660000</v>
          </cell>
          <cell r="F15">
            <v>0</v>
          </cell>
          <cell r="G15">
            <v>-660000</v>
          </cell>
        </row>
        <row r="16">
          <cell r="B16">
            <v>22111</v>
          </cell>
          <cell r="C16" t="str">
            <v>VT.1500ML 1X12</v>
          </cell>
          <cell r="D16">
            <v>485</v>
          </cell>
          <cell r="E16">
            <v>10571600</v>
          </cell>
          <cell r="F16">
            <v>0</v>
          </cell>
          <cell r="G16">
            <v>10571600</v>
          </cell>
        </row>
        <row r="17">
          <cell r="B17">
            <v>22312</v>
          </cell>
          <cell r="C17" t="str">
            <v>VT.600ML 1X24</v>
          </cell>
          <cell r="D17">
            <v>619</v>
          </cell>
          <cell r="E17">
            <v>14015100</v>
          </cell>
          <cell r="F17">
            <v>59500</v>
          </cell>
          <cell r="G17">
            <v>13955600</v>
          </cell>
        </row>
        <row r="18">
          <cell r="B18">
            <v>22613</v>
          </cell>
          <cell r="C18" t="str">
            <v>VT.240ML 1X48</v>
          </cell>
          <cell r="D18">
            <v>1412</v>
          </cell>
          <cell r="E18">
            <v>20256600</v>
          </cell>
          <cell r="F18">
            <v>1205100</v>
          </cell>
          <cell r="G18">
            <v>19051500</v>
          </cell>
        </row>
        <row r="19">
          <cell r="B19">
            <v>40410</v>
          </cell>
          <cell r="C19" t="str">
            <v>Mizone Orange Lime  500ML 1x12</v>
          </cell>
          <cell r="D19">
            <v>1438</v>
          </cell>
          <cell r="E19">
            <v>44095514</v>
          </cell>
          <cell r="F19">
            <v>1244364</v>
          </cell>
          <cell r="G19">
            <v>42851150</v>
          </cell>
        </row>
        <row r="20">
          <cell r="B20">
            <v>40411</v>
          </cell>
          <cell r="C20" t="str">
            <v>Mizone Passion Fruit 500ML 1x12</v>
          </cell>
          <cell r="D20">
            <v>199</v>
          </cell>
          <cell r="E20">
            <v>6040768</v>
          </cell>
          <cell r="F20">
            <v>66018</v>
          </cell>
          <cell r="G20">
            <v>5974750</v>
          </cell>
        </row>
        <row r="21">
          <cell r="B21">
            <v>40412</v>
          </cell>
          <cell r="C21" t="str">
            <v>MIZONE LYCHEE LEMON 500 ML 1X12</v>
          </cell>
          <cell r="D21">
            <v>2515</v>
          </cell>
          <cell r="E21">
            <v>77599468</v>
          </cell>
          <cell r="F21">
            <v>2244168</v>
          </cell>
          <cell r="G21">
            <v>75355300</v>
          </cell>
        </row>
        <row r="22">
          <cell r="B22">
            <v>40418</v>
          </cell>
          <cell r="C22" t="str">
            <v>MIZONE APPLE GUAVA 500 ML 1X12</v>
          </cell>
          <cell r="D22">
            <v>1407</v>
          </cell>
          <cell r="E22">
            <v>43339850</v>
          </cell>
          <cell r="F22">
            <v>1045000</v>
          </cell>
          <cell r="G22">
            <v>42294850</v>
          </cell>
        </row>
        <row r="23">
          <cell r="B23">
            <v>40419</v>
          </cell>
          <cell r="C23" t="str">
            <v>MIZONE MANGGO KWENI 500ML 1 X 12</v>
          </cell>
          <cell r="D23">
            <v>72</v>
          </cell>
          <cell r="E23">
            <v>2203100</v>
          </cell>
          <cell r="F23">
            <v>44000</v>
          </cell>
          <cell r="G23">
            <v>2159100</v>
          </cell>
        </row>
        <row r="24">
          <cell r="B24">
            <v>40427</v>
          </cell>
          <cell r="C24" t="str">
            <v>MIZONE COOLIN BLEWAH 500ML 1X12</v>
          </cell>
          <cell r="D24">
            <v>1620</v>
          </cell>
          <cell r="E24">
            <v>50298622</v>
          </cell>
          <cell r="F24">
            <v>1156772</v>
          </cell>
          <cell r="G24">
            <v>49141850</v>
          </cell>
        </row>
        <row r="25">
          <cell r="B25">
            <v>40428</v>
          </cell>
          <cell r="C25" t="str">
            <v>MIZONE COOLIN BLEWAH LE 500ML 1X12</v>
          </cell>
          <cell r="D25">
            <v>187</v>
          </cell>
          <cell r="E25">
            <v>5684750</v>
          </cell>
          <cell r="F25">
            <v>177750</v>
          </cell>
          <cell r="G25">
            <v>5507000</v>
          </cell>
        </row>
        <row r="26">
          <cell r="B26">
            <v>81613</v>
          </cell>
          <cell r="C26" t="str">
            <v>AQ.KRTN 240 ML 1X1</v>
          </cell>
          <cell r="D26">
            <v>340</v>
          </cell>
          <cell r="E26">
            <v>0</v>
          </cell>
          <cell r="F26">
            <v>0</v>
          </cell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2">
          <cell r="D42">
            <v>168003</v>
          </cell>
          <cell r="E42">
            <v>3255812987</v>
          </cell>
          <cell r="F42">
            <v>33857562</v>
          </cell>
          <cell r="G42">
            <v>3221955425</v>
          </cell>
          <cell r="H42">
            <v>0</v>
          </cell>
          <cell r="I42">
            <v>0</v>
          </cell>
        </row>
        <row r="43">
          <cell r="B43">
            <v>1</v>
          </cell>
          <cell r="C43">
            <v>2</v>
          </cell>
          <cell r="D43">
            <v>3</v>
          </cell>
          <cell r="E43">
            <v>4</v>
          </cell>
          <cell r="F43">
            <v>5</v>
          </cell>
          <cell r="G43">
            <v>6</v>
          </cell>
        </row>
        <row r="44">
          <cell r="D44">
            <v>469322</v>
          </cell>
          <cell r="E44" t="str">
            <v>TTL PENJUALAN</v>
          </cell>
          <cell r="G44">
            <v>-380572860</v>
          </cell>
        </row>
        <row r="45">
          <cell r="D45">
            <v>469322</v>
          </cell>
          <cell r="E45" t="str">
            <v>COGS</v>
          </cell>
        </row>
        <row r="46">
          <cell r="D46">
            <v>0</v>
          </cell>
          <cell r="E46" t="str">
            <v>SELISIH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RSEDIAAN"/>
      <sheetName val="REKAP PENJUALAN"/>
      <sheetName val="REKAP HPP"/>
      <sheetName val="TBG"/>
      <sheetName val="SEGMEN"/>
      <sheetName val="IN"/>
      <sheetName val="OUT"/>
      <sheetName val="LKH"/>
      <sheetName val="CROSCEK"/>
      <sheetName val="BANK"/>
      <sheetName val="KB "/>
      <sheetName val="KO"/>
      <sheetName val="BD"/>
      <sheetName val="BP"/>
      <sheetName val="REKAP BIAYA"/>
    </sheetNames>
    <sheetDataSet>
      <sheetData sheetId="0"/>
      <sheetData sheetId="1"/>
      <sheetData sheetId="2"/>
      <sheetData sheetId="3">
        <row r="2">
          <cell r="B2" t="e">
            <v>#REF!</v>
          </cell>
        </row>
        <row r="3">
          <cell r="B3" t="str">
            <v>LAPORAN MUTASI PRODUK</v>
          </cell>
        </row>
        <row r="4"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13</v>
          </cell>
          <cell r="O4">
            <v>14</v>
          </cell>
          <cell r="P4">
            <v>15</v>
          </cell>
          <cell r="Q4">
            <v>16</v>
          </cell>
          <cell r="R4">
            <v>17</v>
          </cell>
          <cell r="S4">
            <v>18</v>
          </cell>
          <cell r="T4">
            <v>19</v>
          </cell>
          <cell r="U4">
            <v>20</v>
          </cell>
          <cell r="V4">
            <v>21</v>
          </cell>
          <cell r="W4">
            <v>22</v>
          </cell>
          <cell r="X4">
            <v>23</v>
          </cell>
          <cell r="Y4">
            <v>24</v>
          </cell>
          <cell r="Z4">
            <v>25</v>
          </cell>
          <cell r="AA4">
            <v>26</v>
          </cell>
          <cell r="AB4">
            <v>27</v>
          </cell>
          <cell r="AC4">
            <v>28</v>
          </cell>
          <cell r="AD4">
            <v>29</v>
          </cell>
          <cell r="AE4">
            <v>30</v>
          </cell>
          <cell r="AF4">
            <v>31</v>
          </cell>
        </row>
        <row r="5">
          <cell r="B5" t="str">
            <v>ID PRODUK</v>
          </cell>
          <cell r="C5" t="str">
            <v>NAMA PRODUK</v>
          </cell>
          <cell r="D5" t="str">
            <v>SALDO AWAL</v>
          </cell>
          <cell r="F5" t="str">
            <v>OLD</v>
          </cell>
          <cell r="G5" t="str">
            <v>NEW</v>
          </cell>
          <cell r="H5" t="str">
            <v>SUPP(IN)</v>
          </cell>
          <cell r="J5" t="str">
            <v>DIST(IN)</v>
          </cell>
          <cell r="L5" t="str">
            <v>DEPO(IN)</v>
          </cell>
          <cell r="N5" t="str">
            <v>CABANG(IN)</v>
          </cell>
          <cell r="P5" t="str">
            <v>SUPP(OUT)</v>
          </cell>
          <cell r="R5" t="str">
            <v>DIST(OUT)</v>
          </cell>
          <cell r="T5" t="str">
            <v>DEPO(OUT)</v>
          </cell>
          <cell r="V5" t="str">
            <v>CABANG(OUT)</v>
          </cell>
          <cell r="X5" t="str">
            <v>KOREKSI</v>
          </cell>
          <cell r="Z5" t="str">
            <v>SALDO AKHIR</v>
          </cell>
          <cell r="AB5" t="str">
            <v>PEMBELIAN</v>
          </cell>
          <cell r="AD5" t="str">
            <v>HPP</v>
          </cell>
          <cell r="AF5" t="str">
            <v>CTRL</v>
          </cell>
        </row>
        <row r="6">
          <cell r="D6" t="str">
            <v>QTY</v>
          </cell>
          <cell r="E6" t="str">
            <v>Rp</v>
          </cell>
          <cell r="F6" t="str">
            <v>(HPP)</v>
          </cell>
          <cell r="G6" t="str">
            <v>(HPP)</v>
          </cell>
          <cell r="H6" t="str">
            <v>QTY</v>
          </cell>
          <cell r="I6" t="str">
            <v>Rp</v>
          </cell>
          <cell r="J6" t="str">
            <v>QTY</v>
          </cell>
          <cell r="K6" t="str">
            <v>Rp</v>
          </cell>
          <cell r="L6" t="str">
            <v>QTY</v>
          </cell>
          <cell r="M6" t="str">
            <v>Rp</v>
          </cell>
          <cell r="N6" t="str">
            <v>QTY</v>
          </cell>
          <cell r="O6" t="str">
            <v>Rp</v>
          </cell>
          <cell r="P6" t="str">
            <v>QTY</v>
          </cell>
          <cell r="Q6" t="str">
            <v>Rp</v>
          </cell>
          <cell r="R6" t="str">
            <v>QTY</v>
          </cell>
          <cell r="S6" t="str">
            <v>Rp</v>
          </cell>
          <cell r="T6" t="str">
            <v>QTY</v>
          </cell>
          <cell r="U6" t="str">
            <v>Rp</v>
          </cell>
          <cell r="V6" t="str">
            <v>QTY</v>
          </cell>
          <cell r="W6" t="str">
            <v>Rp</v>
          </cell>
          <cell r="X6" t="str">
            <v>QTY</v>
          </cell>
          <cell r="Y6" t="str">
            <v>Rp</v>
          </cell>
          <cell r="Z6" t="str">
            <v>QTY</v>
          </cell>
          <cell r="AA6" t="str">
            <v>Rp</v>
          </cell>
          <cell r="AB6" t="str">
            <v>QTY</v>
          </cell>
          <cell r="AC6" t="str">
            <v>Rp</v>
          </cell>
          <cell r="AD6" t="str">
            <v>QTY</v>
          </cell>
          <cell r="AE6" t="str">
            <v>Rp</v>
          </cell>
        </row>
        <row r="7">
          <cell r="B7">
            <v>10110</v>
          </cell>
          <cell r="C7" t="str">
            <v>AQ.5GLN ISI</v>
          </cell>
          <cell r="D7">
            <v>40</v>
          </cell>
          <cell r="E7">
            <v>370000</v>
          </cell>
          <cell r="F7">
            <v>8950</v>
          </cell>
          <cell r="G7">
            <v>9250</v>
          </cell>
          <cell r="H7">
            <v>0</v>
          </cell>
          <cell r="I7">
            <v>0</v>
          </cell>
          <cell r="J7">
            <v>23</v>
          </cell>
          <cell r="K7">
            <v>212750</v>
          </cell>
          <cell r="L7">
            <v>0</v>
          </cell>
          <cell r="M7">
            <v>0</v>
          </cell>
          <cell r="N7">
            <v>376</v>
          </cell>
          <cell r="O7">
            <v>3478000</v>
          </cell>
          <cell r="P7">
            <v>0</v>
          </cell>
          <cell r="Q7">
            <v>0</v>
          </cell>
          <cell r="R7">
            <v>375</v>
          </cell>
          <cell r="S7">
            <v>3468750</v>
          </cell>
          <cell r="T7">
            <v>0</v>
          </cell>
          <cell r="U7">
            <v>0</v>
          </cell>
          <cell r="V7">
            <v>39</v>
          </cell>
          <cell r="W7">
            <v>360750</v>
          </cell>
          <cell r="Y7">
            <v>0</v>
          </cell>
          <cell r="Z7">
            <v>25</v>
          </cell>
          <cell r="AA7">
            <v>231250</v>
          </cell>
          <cell r="AB7">
            <v>337</v>
          </cell>
          <cell r="AC7">
            <v>3117250</v>
          </cell>
          <cell r="AD7">
            <v>352</v>
          </cell>
          <cell r="AE7">
            <v>3256000</v>
          </cell>
          <cell r="AF7">
            <v>0</v>
          </cell>
        </row>
        <row r="8">
          <cell r="B8">
            <v>10111</v>
          </cell>
          <cell r="C8" t="str">
            <v>AQ.5GLN BTL</v>
          </cell>
          <cell r="D8">
            <v>44</v>
          </cell>
          <cell r="E8">
            <v>1320000</v>
          </cell>
          <cell r="F8">
            <v>30000</v>
          </cell>
          <cell r="G8">
            <v>30000</v>
          </cell>
          <cell r="H8">
            <v>0</v>
          </cell>
          <cell r="I8">
            <v>0</v>
          </cell>
          <cell r="J8">
            <v>352</v>
          </cell>
          <cell r="K8">
            <v>10560000</v>
          </cell>
          <cell r="L8">
            <v>0</v>
          </cell>
          <cell r="M8">
            <v>0</v>
          </cell>
          <cell r="N8">
            <v>377</v>
          </cell>
          <cell r="O8">
            <v>11310000</v>
          </cell>
          <cell r="P8">
            <v>0</v>
          </cell>
          <cell r="Q8">
            <v>0</v>
          </cell>
          <cell r="R8">
            <v>355</v>
          </cell>
          <cell r="S8">
            <v>10650000</v>
          </cell>
          <cell r="T8">
            <v>0</v>
          </cell>
          <cell r="U8">
            <v>0</v>
          </cell>
          <cell r="V8">
            <v>359</v>
          </cell>
          <cell r="W8">
            <v>10770000</v>
          </cell>
          <cell r="Y8">
            <v>0</v>
          </cell>
          <cell r="Z8">
            <v>59</v>
          </cell>
          <cell r="AA8">
            <v>1770000</v>
          </cell>
          <cell r="AB8">
            <v>18</v>
          </cell>
          <cell r="AC8">
            <v>540000</v>
          </cell>
          <cell r="AD8">
            <v>3</v>
          </cell>
          <cell r="AE8">
            <v>90000</v>
          </cell>
          <cell r="AF8">
            <v>0</v>
          </cell>
        </row>
        <row r="9">
          <cell r="B9">
            <v>10510</v>
          </cell>
          <cell r="C9" t="str">
            <v>AQ.380 ML ISI 1X24</v>
          </cell>
          <cell r="D9">
            <v>0</v>
          </cell>
          <cell r="E9">
            <v>0</v>
          </cell>
          <cell r="F9">
            <v>17400</v>
          </cell>
          <cell r="G9">
            <v>17400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B10">
            <v>10511</v>
          </cell>
          <cell r="C10" t="str">
            <v>AQ.380 ML BTL</v>
          </cell>
          <cell r="D10">
            <v>0</v>
          </cell>
          <cell r="E10">
            <v>0</v>
          </cell>
          <cell r="F10">
            <v>500</v>
          </cell>
          <cell r="G10">
            <v>500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B11">
            <v>10512</v>
          </cell>
          <cell r="C11" t="str">
            <v>AQ.380 ML KRAT/PALET</v>
          </cell>
          <cell r="D11">
            <v>0</v>
          </cell>
          <cell r="E11">
            <v>0</v>
          </cell>
          <cell r="F11">
            <v>13000</v>
          </cell>
          <cell r="G11">
            <v>13000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B12">
            <v>12111</v>
          </cell>
          <cell r="C12" t="str">
            <v>AQ.1500ML 1X12</v>
          </cell>
          <cell r="D12">
            <v>2</v>
          </cell>
          <cell r="E12">
            <v>60900</v>
          </cell>
          <cell r="F12">
            <v>30300</v>
          </cell>
          <cell r="G12">
            <v>30450</v>
          </cell>
          <cell r="H12">
            <v>0</v>
          </cell>
          <cell r="I12">
            <v>0</v>
          </cell>
          <cell r="J12">
            <v>15</v>
          </cell>
          <cell r="K12">
            <v>456750</v>
          </cell>
          <cell r="L12">
            <v>0</v>
          </cell>
          <cell r="M12">
            <v>0</v>
          </cell>
          <cell r="N12">
            <v>135</v>
          </cell>
          <cell r="O12">
            <v>4110750</v>
          </cell>
          <cell r="P12">
            <v>0</v>
          </cell>
          <cell r="Q12">
            <v>0</v>
          </cell>
          <cell r="R12">
            <v>121</v>
          </cell>
          <cell r="S12">
            <v>3684450</v>
          </cell>
          <cell r="T12">
            <v>0</v>
          </cell>
          <cell r="U12">
            <v>0</v>
          </cell>
          <cell r="V12">
            <v>12</v>
          </cell>
          <cell r="W12">
            <v>365400</v>
          </cell>
          <cell r="Y12">
            <v>0</v>
          </cell>
          <cell r="Z12">
            <v>19</v>
          </cell>
          <cell r="AA12">
            <v>578550</v>
          </cell>
          <cell r="AB12">
            <v>123</v>
          </cell>
          <cell r="AC12">
            <v>3745350</v>
          </cell>
          <cell r="AD12">
            <v>106</v>
          </cell>
          <cell r="AE12">
            <v>3227700</v>
          </cell>
          <cell r="AF12">
            <v>0</v>
          </cell>
        </row>
        <row r="13">
          <cell r="B13">
            <v>12312</v>
          </cell>
          <cell r="C13" t="str">
            <v>AQ.600ML 1X24</v>
          </cell>
          <cell r="D13">
            <v>22</v>
          </cell>
          <cell r="E13">
            <v>715000</v>
          </cell>
          <cell r="F13">
            <v>32350</v>
          </cell>
          <cell r="G13">
            <v>32500</v>
          </cell>
          <cell r="H13">
            <v>0</v>
          </cell>
          <cell r="I13">
            <v>0</v>
          </cell>
          <cell r="J13">
            <v>36</v>
          </cell>
          <cell r="K13">
            <v>1170000</v>
          </cell>
          <cell r="L13">
            <v>0</v>
          </cell>
          <cell r="M13">
            <v>0</v>
          </cell>
          <cell r="N13">
            <v>216</v>
          </cell>
          <cell r="O13">
            <v>7020000</v>
          </cell>
          <cell r="P13">
            <v>0</v>
          </cell>
          <cell r="Q13">
            <v>0</v>
          </cell>
          <cell r="R13">
            <v>247</v>
          </cell>
          <cell r="S13">
            <v>8027500</v>
          </cell>
          <cell r="T13">
            <v>0</v>
          </cell>
          <cell r="U13">
            <v>0</v>
          </cell>
          <cell r="V13">
            <v>10</v>
          </cell>
          <cell r="W13">
            <v>325000</v>
          </cell>
          <cell r="Y13">
            <v>0</v>
          </cell>
          <cell r="Z13">
            <v>17</v>
          </cell>
          <cell r="AA13">
            <v>552500</v>
          </cell>
          <cell r="AB13">
            <v>206</v>
          </cell>
          <cell r="AC13">
            <v>6695000</v>
          </cell>
          <cell r="AD13">
            <v>211</v>
          </cell>
          <cell r="AE13">
            <v>6857500</v>
          </cell>
          <cell r="AF13">
            <v>0</v>
          </cell>
        </row>
        <row r="14">
          <cell r="B14">
            <v>12512</v>
          </cell>
          <cell r="C14" t="str">
            <v>AQ.330ML 1X24</v>
          </cell>
          <cell r="D14">
            <v>1</v>
          </cell>
          <cell r="E14">
            <v>23450</v>
          </cell>
          <cell r="F14">
            <v>23350</v>
          </cell>
          <cell r="G14">
            <v>23450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</v>
          </cell>
          <cell r="O14">
            <v>1172500</v>
          </cell>
          <cell r="P14">
            <v>0</v>
          </cell>
          <cell r="Q14">
            <v>0</v>
          </cell>
          <cell r="R14">
            <v>42</v>
          </cell>
          <cell r="S14">
            <v>984900</v>
          </cell>
          <cell r="T14">
            <v>0</v>
          </cell>
          <cell r="U14">
            <v>0</v>
          </cell>
          <cell r="V14">
            <v>1</v>
          </cell>
          <cell r="W14">
            <v>23450</v>
          </cell>
          <cell r="Y14">
            <v>0</v>
          </cell>
          <cell r="Z14">
            <v>8</v>
          </cell>
          <cell r="AA14">
            <v>187600</v>
          </cell>
          <cell r="AB14">
            <v>49</v>
          </cell>
          <cell r="AC14">
            <v>1149050</v>
          </cell>
          <cell r="AD14">
            <v>42</v>
          </cell>
          <cell r="AE14">
            <v>984900</v>
          </cell>
          <cell r="AF14">
            <v>0</v>
          </cell>
        </row>
        <row r="15">
          <cell r="B15" t="str">
            <v>12512P</v>
          </cell>
          <cell r="C15" t="str">
            <v>AQ 330ML PCS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6">
          <cell r="B16">
            <v>12613</v>
          </cell>
          <cell r="C16" t="str">
            <v>AQ.240ML 1X48</v>
          </cell>
          <cell r="D16">
            <v>18</v>
          </cell>
          <cell r="E16">
            <v>304200</v>
          </cell>
          <cell r="F16">
            <v>16800</v>
          </cell>
          <cell r="G16">
            <v>16900</v>
          </cell>
          <cell r="H16">
            <v>0</v>
          </cell>
          <cell r="I16">
            <v>0</v>
          </cell>
          <cell r="J16">
            <v>31</v>
          </cell>
          <cell r="K16">
            <v>523900</v>
          </cell>
          <cell r="L16">
            <v>0</v>
          </cell>
          <cell r="M16">
            <v>0</v>
          </cell>
          <cell r="N16">
            <v>230</v>
          </cell>
          <cell r="O16">
            <v>3887000</v>
          </cell>
          <cell r="P16">
            <v>0</v>
          </cell>
          <cell r="Q16">
            <v>0</v>
          </cell>
          <cell r="R16">
            <v>223</v>
          </cell>
          <cell r="S16">
            <v>3768700</v>
          </cell>
          <cell r="T16">
            <v>0</v>
          </cell>
          <cell r="U16">
            <v>0</v>
          </cell>
          <cell r="V16">
            <v>18</v>
          </cell>
          <cell r="W16">
            <v>304200</v>
          </cell>
          <cell r="Y16">
            <v>0</v>
          </cell>
          <cell r="Z16">
            <v>38</v>
          </cell>
          <cell r="AA16">
            <v>642200</v>
          </cell>
          <cell r="AB16">
            <v>212</v>
          </cell>
          <cell r="AC16">
            <v>3582800</v>
          </cell>
          <cell r="AD16">
            <v>192</v>
          </cell>
          <cell r="AE16">
            <v>3244800</v>
          </cell>
          <cell r="AF16">
            <v>0</v>
          </cell>
        </row>
        <row r="17">
          <cell r="B17">
            <v>19310</v>
          </cell>
          <cell r="C17" t="str">
            <v>AQ.TISSUE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</row>
        <row r="18">
          <cell r="B18">
            <v>20110</v>
          </cell>
          <cell r="C18" t="str">
            <v>VT.5GLN ISI</v>
          </cell>
          <cell r="D18">
            <v>80</v>
          </cell>
          <cell r="E18">
            <v>536000</v>
          </cell>
          <cell r="F18">
            <v>6100</v>
          </cell>
          <cell r="G18">
            <v>6700</v>
          </cell>
          <cell r="H18">
            <v>0</v>
          </cell>
          <cell r="I18">
            <v>0</v>
          </cell>
          <cell r="J18">
            <v>16</v>
          </cell>
          <cell r="K18">
            <v>107200</v>
          </cell>
          <cell r="L18">
            <v>0</v>
          </cell>
          <cell r="M18">
            <v>0</v>
          </cell>
          <cell r="N18">
            <v>190</v>
          </cell>
          <cell r="O18">
            <v>1273000</v>
          </cell>
          <cell r="P18">
            <v>0</v>
          </cell>
          <cell r="Q18">
            <v>0</v>
          </cell>
          <cell r="R18">
            <v>166</v>
          </cell>
          <cell r="S18">
            <v>1112200</v>
          </cell>
          <cell r="T18">
            <v>0</v>
          </cell>
          <cell r="U18">
            <v>0</v>
          </cell>
          <cell r="V18">
            <v>20</v>
          </cell>
          <cell r="W18">
            <v>134000</v>
          </cell>
          <cell r="Y18">
            <v>0</v>
          </cell>
          <cell r="Z18">
            <v>100</v>
          </cell>
          <cell r="AA18">
            <v>670000</v>
          </cell>
          <cell r="AB18">
            <v>170</v>
          </cell>
          <cell r="AC18">
            <v>1139000</v>
          </cell>
          <cell r="AD18">
            <v>150</v>
          </cell>
          <cell r="AE18">
            <v>1005000</v>
          </cell>
          <cell r="AF18">
            <v>0</v>
          </cell>
        </row>
        <row r="19">
          <cell r="B19">
            <v>20111</v>
          </cell>
          <cell r="C19" t="str">
            <v>VT.5GLN BTL</v>
          </cell>
          <cell r="D19">
            <v>86</v>
          </cell>
          <cell r="E19">
            <v>2580000</v>
          </cell>
          <cell r="F19">
            <v>30000</v>
          </cell>
          <cell r="G19">
            <v>30000</v>
          </cell>
          <cell r="H19">
            <v>0</v>
          </cell>
          <cell r="I19">
            <v>0</v>
          </cell>
          <cell r="J19">
            <v>163</v>
          </cell>
          <cell r="K19">
            <v>4890000</v>
          </cell>
          <cell r="L19">
            <v>0</v>
          </cell>
          <cell r="M19">
            <v>0</v>
          </cell>
          <cell r="N19">
            <v>190</v>
          </cell>
          <cell r="O19">
            <v>5700000</v>
          </cell>
          <cell r="P19">
            <v>0</v>
          </cell>
          <cell r="Q19">
            <v>0</v>
          </cell>
          <cell r="R19">
            <v>176</v>
          </cell>
          <cell r="S19">
            <v>5280000</v>
          </cell>
          <cell r="T19">
            <v>0</v>
          </cell>
          <cell r="U19">
            <v>0</v>
          </cell>
          <cell r="V19">
            <v>158</v>
          </cell>
          <cell r="W19">
            <v>4740000</v>
          </cell>
          <cell r="Y19">
            <v>0</v>
          </cell>
          <cell r="Z19">
            <v>105</v>
          </cell>
          <cell r="AA19">
            <v>3150000</v>
          </cell>
          <cell r="AB19">
            <v>32</v>
          </cell>
          <cell r="AC19">
            <v>960000</v>
          </cell>
          <cell r="AD19">
            <v>13</v>
          </cell>
          <cell r="AE19">
            <v>390000</v>
          </cell>
          <cell r="AF19">
            <v>0</v>
          </cell>
        </row>
        <row r="20">
          <cell r="B20">
            <v>22111</v>
          </cell>
          <cell r="C20" t="str">
            <v>VT.1500ML 1X12</v>
          </cell>
          <cell r="D20">
            <v>30</v>
          </cell>
          <cell r="E20">
            <v>603000</v>
          </cell>
          <cell r="F20">
            <v>19650</v>
          </cell>
          <cell r="G20">
            <v>20100</v>
          </cell>
          <cell r="H20">
            <v>0</v>
          </cell>
          <cell r="I20">
            <v>0</v>
          </cell>
          <cell r="J20">
            <v>2</v>
          </cell>
          <cell r="K20">
            <v>40200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17</v>
          </cell>
          <cell r="S20">
            <v>341700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Y20">
            <v>0</v>
          </cell>
          <cell r="Z20">
            <v>15</v>
          </cell>
          <cell r="AA20">
            <v>301500</v>
          </cell>
          <cell r="AB20">
            <v>0</v>
          </cell>
          <cell r="AC20">
            <v>0</v>
          </cell>
          <cell r="AD20">
            <v>15</v>
          </cell>
          <cell r="AE20">
            <v>301500</v>
          </cell>
          <cell r="AF20">
            <v>0</v>
          </cell>
        </row>
        <row r="21">
          <cell r="B21">
            <v>22312</v>
          </cell>
          <cell r="C21" t="str">
            <v>VT.600ML 1X24</v>
          </cell>
          <cell r="D21">
            <v>47</v>
          </cell>
          <cell r="E21">
            <v>987000</v>
          </cell>
          <cell r="F21">
            <v>20550</v>
          </cell>
          <cell r="G21">
            <v>21000</v>
          </cell>
          <cell r="H21">
            <v>0</v>
          </cell>
          <cell r="I21">
            <v>0</v>
          </cell>
          <cell r="J21">
            <v>6</v>
          </cell>
          <cell r="K21">
            <v>126000</v>
          </cell>
          <cell r="L21">
            <v>0</v>
          </cell>
          <cell r="M21">
            <v>0</v>
          </cell>
          <cell r="N21">
            <v>80</v>
          </cell>
          <cell r="O21">
            <v>1680000</v>
          </cell>
          <cell r="P21">
            <v>0</v>
          </cell>
          <cell r="Q21">
            <v>0</v>
          </cell>
          <cell r="R21">
            <v>81</v>
          </cell>
          <cell r="S21">
            <v>1701000</v>
          </cell>
          <cell r="T21">
            <v>0</v>
          </cell>
          <cell r="U21">
            <v>0</v>
          </cell>
          <cell r="V21">
            <v>5</v>
          </cell>
          <cell r="W21">
            <v>105000</v>
          </cell>
          <cell r="Y21">
            <v>0</v>
          </cell>
          <cell r="Z21">
            <v>47</v>
          </cell>
          <cell r="AA21">
            <v>987000</v>
          </cell>
          <cell r="AB21">
            <v>75</v>
          </cell>
          <cell r="AC21">
            <v>1575000</v>
          </cell>
          <cell r="AD21">
            <v>75</v>
          </cell>
          <cell r="AE21">
            <v>1575000</v>
          </cell>
          <cell r="AF21">
            <v>0</v>
          </cell>
        </row>
        <row r="22">
          <cell r="B22">
            <v>22613</v>
          </cell>
          <cell r="C22" t="str">
            <v>VT.240ML 1X48</v>
          </cell>
          <cell r="D22">
            <v>73</v>
          </cell>
          <cell r="E22">
            <v>949000</v>
          </cell>
          <cell r="F22">
            <v>12700</v>
          </cell>
          <cell r="G22">
            <v>13000</v>
          </cell>
          <cell r="H22">
            <v>0</v>
          </cell>
          <cell r="I22">
            <v>0</v>
          </cell>
          <cell r="J22">
            <v>11</v>
          </cell>
          <cell r="K22">
            <v>143000</v>
          </cell>
          <cell r="L22">
            <v>0</v>
          </cell>
          <cell r="M22">
            <v>0</v>
          </cell>
          <cell r="N22">
            <v>60</v>
          </cell>
          <cell r="O22">
            <v>780000</v>
          </cell>
          <cell r="P22">
            <v>0</v>
          </cell>
          <cell r="Q22">
            <v>0</v>
          </cell>
          <cell r="R22">
            <v>71</v>
          </cell>
          <cell r="S22">
            <v>923000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Y22">
            <v>0</v>
          </cell>
          <cell r="Z22">
            <v>73</v>
          </cell>
          <cell r="AA22">
            <v>949000</v>
          </cell>
          <cell r="AB22">
            <v>60</v>
          </cell>
          <cell r="AC22">
            <v>780000</v>
          </cell>
          <cell r="AD22">
            <v>60</v>
          </cell>
          <cell r="AE22">
            <v>780000</v>
          </cell>
          <cell r="AF22">
            <v>0</v>
          </cell>
        </row>
        <row r="23">
          <cell r="B23">
            <v>29310</v>
          </cell>
          <cell r="C23" t="str">
            <v>VT.TISSUE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B24">
            <v>40410</v>
          </cell>
          <cell r="C24" t="str">
            <v>MIZONE ORANGE LIME  500ML</v>
          </cell>
          <cell r="D24">
            <v>8</v>
          </cell>
          <cell r="E24">
            <v>233600</v>
          </cell>
          <cell r="F24">
            <v>29200</v>
          </cell>
          <cell r="G24">
            <v>29200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4</v>
          </cell>
          <cell r="S24">
            <v>116800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Y24">
            <v>0</v>
          </cell>
          <cell r="Z24">
            <v>4</v>
          </cell>
          <cell r="AA24">
            <v>116800</v>
          </cell>
          <cell r="AB24">
            <v>0</v>
          </cell>
          <cell r="AC24">
            <v>0</v>
          </cell>
          <cell r="AD24">
            <v>4</v>
          </cell>
          <cell r="AE24">
            <v>116800</v>
          </cell>
          <cell r="AF24">
            <v>0</v>
          </cell>
        </row>
        <row r="25">
          <cell r="B25">
            <v>40411</v>
          </cell>
          <cell r="C25" t="str">
            <v>MIZONE PASSION FRUIT 500M</v>
          </cell>
          <cell r="D25">
            <v>4</v>
          </cell>
          <cell r="E25">
            <v>116800</v>
          </cell>
          <cell r="F25">
            <v>29200</v>
          </cell>
          <cell r="G25">
            <v>29200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1</v>
          </cell>
          <cell r="S25">
            <v>29200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Y25">
            <v>0</v>
          </cell>
          <cell r="Z25">
            <v>3</v>
          </cell>
          <cell r="AA25">
            <v>87600</v>
          </cell>
          <cell r="AB25">
            <v>0</v>
          </cell>
          <cell r="AC25">
            <v>0</v>
          </cell>
          <cell r="AD25">
            <v>1</v>
          </cell>
          <cell r="AE25">
            <v>29200</v>
          </cell>
          <cell r="AF25">
            <v>0</v>
          </cell>
        </row>
        <row r="26">
          <cell r="B26">
            <v>40412</v>
          </cell>
          <cell r="C26" t="str">
            <v>MIZONE LYCHEE LEMON 500 M</v>
          </cell>
          <cell r="D26">
            <v>5</v>
          </cell>
          <cell r="E26">
            <v>146000</v>
          </cell>
          <cell r="F26">
            <v>29200</v>
          </cell>
          <cell r="G26">
            <v>29200</v>
          </cell>
          <cell r="H26">
            <v>0</v>
          </cell>
          <cell r="I26">
            <v>0</v>
          </cell>
          <cell r="J26">
            <v>4</v>
          </cell>
          <cell r="K26">
            <v>116800</v>
          </cell>
          <cell r="L26">
            <v>0</v>
          </cell>
          <cell r="M26">
            <v>0</v>
          </cell>
          <cell r="N26">
            <v>5</v>
          </cell>
          <cell r="O26">
            <v>146000</v>
          </cell>
          <cell r="P26">
            <v>0</v>
          </cell>
          <cell r="Q26">
            <v>0</v>
          </cell>
          <cell r="R26">
            <v>9</v>
          </cell>
          <cell r="S26">
            <v>262800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Y26">
            <v>0</v>
          </cell>
          <cell r="Z26">
            <v>5</v>
          </cell>
          <cell r="AA26">
            <v>146000</v>
          </cell>
          <cell r="AB26">
            <v>5</v>
          </cell>
          <cell r="AC26">
            <v>146000</v>
          </cell>
          <cell r="AD26">
            <v>5</v>
          </cell>
          <cell r="AE26">
            <v>146000</v>
          </cell>
          <cell r="AF26">
            <v>0</v>
          </cell>
        </row>
        <row r="27">
          <cell r="B27">
            <v>40418</v>
          </cell>
          <cell r="C27" t="str">
            <v>MIZONE APPLE GUAVA 500 ML</v>
          </cell>
          <cell r="D27">
            <v>4</v>
          </cell>
          <cell r="E27">
            <v>116800</v>
          </cell>
          <cell r="F27">
            <v>29200</v>
          </cell>
          <cell r="G27">
            <v>29200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2</v>
          </cell>
          <cell r="S27">
            <v>58400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Y27">
            <v>0</v>
          </cell>
          <cell r="Z27">
            <v>2</v>
          </cell>
          <cell r="AA27">
            <v>58400</v>
          </cell>
          <cell r="AB27">
            <v>0</v>
          </cell>
          <cell r="AC27">
            <v>0</v>
          </cell>
          <cell r="AD27">
            <v>2</v>
          </cell>
          <cell r="AE27">
            <v>58400</v>
          </cell>
          <cell r="AF27">
            <v>0</v>
          </cell>
        </row>
        <row r="28">
          <cell r="B28">
            <v>40419</v>
          </cell>
          <cell r="C28" t="str">
            <v>MIZONE MANGGA KWENI 1X 12</v>
          </cell>
          <cell r="D28">
            <v>0</v>
          </cell>
          <cell r="E28">
            <v>0</v>
          </cell>
          <cell r="F28">
            <v>29200</v>
          </cell>
          <cell r="G28">
            <v>29200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5</v>
          </cell>
          <cell r="O28">
            <v>146000</v>
          </cell>
          <cell r="P28">
            <v>0</v>
          </cell>
          <cell r="Q28">
            <v>0</v>
          </cell>
          <cell r="R28">
            <v>1</v>
          </cell>
          <cell r="S28">
            <v>29200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Y28">
            <v>0</v>
          </cell>
          <cell r="Z28">
            <v>4</v>
          </cell>
          <cell r="AA28">
            <v>116800</v>
          </cell>
          <cell r="AB28">
            <v>5</v>
          </cell>
          <cell r="AC28">
            <v>146000</v>
          </cell>
          <cell r="AD28">
            <v>1</v>
          </cell>
          <cell r="AE28">
            <v>29200</v>
          </cell>
          <cell r="AF28">
            <v>0</v>
          </cell>
        </row>
        <row r="29">
          <cell r="B29">
            <v>40427</v>
          </cell>
          <cell r="C29" t="str">
            <v>MIZONE COOLIN BLEWAH 500M</v>
          </cell>
          <cell r="D29">
            <v>3</v>
          </cell>
          <cell r="E29">
            <v>87600</v>
          </cell>
          <cell r="F29">
            <v>29200</v>
          </cell>
          <cell r="G29">
            <v>29200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5</v>
          </cell>
          <cell r="O29">
            <v>146000</v>
          </cell>
          <cell r="P29">
            <v>0</v>
          </cell>
          <cell r="Q29">
            <v>0</v>
          </cell>
          <cell r="R29">
            <v>3</v>
          </cell>
          <cell r="S29">
            <v>87600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Y29">
            <v>0</v>
          </cell>
          <cell r="Z29">
            <v>5</v>
          </cell>
          <cell r="AA29">
            <v>146000</v>
          </cell>
          <cell r="AB29">
            <v>5</v>
          </cell>
          <cell r="AC29">
            <v>146000</v>
          </cell>
          <cell r="AD29">
            <v>3</v>
          </cell>
          <cell r="AE29">
            <v>87600</v>
          </cell>
          <cell r="AF29">
            <v>0</v>
          </cell>
        </row>
        <row r="30">
          <cell r="B30">
            <v>15511</v>
          </cell>
          <cell r="C30" t="str">
            <v>PORTABLE</v>
          </cell>
          <cell r="D30">
            <v>0</v>
          </cell>
          <cell r="E30">
            <v>0</v>
          </cell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B31">
            <v>43835</v>
          </cell>
          <cell r="C31" t="str">
            <v>AQ.380ML REFLEXTION 1X12</v>
          </cell>
          <cell r="D31">
            <v>0</v>
          </cell>
          <cell r="E31">
            <v>0</v>
          </cell>
          <cell r="F31">
            <v>119700</v>
          </cell>
          <cell r="G31">
            <v>119700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B32">
            <v>95059</v>
          </cell>
          <cell r="C32" t="str">
            <v>POMPA DISPENSER</v>
          </cell>
          <cell r="D32">
            <v>1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2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Y32">
            <v>0</v>
          </cell>
          <cell r="Z32">
            <v>3</v>
          </cell>
          <cell r="AA32">
            <v>0</v>
          </cell>
          <cell r="AB32">
            <v>0</v>
          </cell>
          <cell r="AC32">
            <v>0</v>
          </cell>
          <cell r="AD32">
            <v>-2</v>
          </cell>
          <cell r="AE32">
            <v>0</v>
          </cell>
          <cell r="AF32">
            <v>0</v>
          </cell>
        </row>
        <row r="33">
          <cell r="B33">
            <v>90002</v>
          </cell>
          <cell r="C33" t="str">
            <v>TRIPLEK/TRAY</v>
          </cell>
          <cell r="D33">
            <v>3</v>
          </cell>
          <cell r="E33">
            <v>0</v>
          </cell>
          <cell r="F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Y33">
            <v>0</v>
          </cell>
          <cell r="Z33">
            <v>3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E34">
            <v>0</v>
          </cell>
          <cell r="AB34">
            <v>0</v>
          </cell>
          <cell r="AE34">
            <v>0</v>
          </cell>
        </row>
        <row r="35">
          <cell r="C35" t="str">
            <v>TOTAL</v>
          </cell>
          <cell r="D35">
            <v>471</v>
          </cell>
          <cell r="E35">
            <v>9149350</v>
          </cell>
          <cell r="F35">
            <v>556550</v>
          </cell>
          <cell r="G35">
            <v>559150</v>
          </cell>
          <cell r="H35">
            <v>0</v>
          </cell>
          <cell r="I35">
            <v>0</v>
          </cell>
          <cell r="J35">
            <v>661</v>
          </cell>
          <cell r="K35">
            <v>18346600</v>
          </cell>
          <cell r="L35">
            <v>0</v>
          </cell>
          <cell r="M35">
            <v>0</v>
          </cell>
          <cell r="N35">
            <v>1919</v>
          </cell>
          <cell r="O35">
            <v>40849250</v>
          </cell>
          <cell r="P35">
            <v>0</v>
          </cell>
          <cell r="Q35">
            <v>0</v>
          </cell>
          <cell r="R35">
            <v>1894</v>
          </cell>
          <cell r="S35">
            <v>40526200</v>
          </cell>
          <cell r="T35">
            <v>0</v>
          </cell>
          <cell r="U35">
            <v>0</v>
          </cell>
          <cell r="V35">
            <v>622</v>
          </cell>
          <cell r="W35">
            <v>17127800</v>
          </cell>
          <cell r="X35">
            <v>0</v>
          </cell>
          <cell r="Y35">
            <v>0</v>
          </cell>
          <cell r="Z35">
            <v>535</v>
          </cell>
          <cell r="AA35">
            <v>10691200</v>
          </cell>
          <cell r="AB35">
            <v>1297</v>
          </cell>
          <cell r="AC35">
            <v>23721450</v>
          </cell>
          <cell r="AD35">
            <v>1233</v>
          </cell>
          <cell r="AE35">
            <v>22179600</v>
          </cell>
          <cell r="AF35">
            <v>0</v>
          </cell>
        </row>
        <row r="36">
          <cell r="H36">
            <v>4</v>
          </cell>
          <cell r="J36">
            <v>5</v>
          </cell>
          <cell r="L36">
            <v>6</v>
          </cell>
          <cell r="N36">
            <v>7</v>
          </cell>
          <cell r="P36">
            <v>8</v>
          </cell>
          <cell r="R36">
            <v>9</v>
          </cell>
          <cell r="T36">
            <v>10</v>
          </cell>
          <cell r="V36">
            <v>11</v>
          </cell>
          <cell r="X36">
            <v>12</v>
          </cell>
        </row>
        <row r="37">
          <cell r="D37">
            <v>0</v>
          </cell>
          <cell r="H37">
            <v>0</v>
          </cell>
          <cell r="J37">
            <v>0</v>
          </cell>
          <cell r="L37">
            <v>0</v>
          </cell>
          <cell r="N37">
            <v>0</v>
          </cell>
          <cell r="P37">
            <v>0</v>
          </cell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D37">
            <v>0</v>
          </cell>
          <cell r="AE37">
            <v>22179600</v>
          </cell>
        </row>
        <row r="38">
          <cell r="AE38">
            <v>0</v>
          </cell>
        </row>
        <row r="42">
          <cell r="B42" t="str">
            <v>KODE</v>
          </cell>
          <cell r="C42" t="str">
            <v>HPP</v>
          </cell>
          <cell r="E42" t="str">
            <v>HPP TGL 15 JULI</v>
          </cell>
        </row>
        <row r="43">
          <cell r="B43">
            <v>12613</v>
          </cell>
          <cell r="C43" t="str">
            <v>Aqua 240 ml</v>
          </cell>
          <cell r="D43">
            <v>16800</v>
          </cell>
          <cell r="E43">
            <v>16900</v>
          </cell>
        </row>
        <row r="44">
          <cell r="B44">
            <v>12512</v>
          </cell>
          <cell r="C44" t="str">
            <v>Aqua 330 ml</v>
          </cell>
          <cell r="D44">
            <v>23350</v>
          </cell>
          <cell r="E44">
            <v>23450</v>
          </cell>
        </row>
        <row r="45">
          <cell r="B45">
            <v>10510</v>
          </cell>
          <cell r="C45" t="str">
            <v>AQ.380 ML ISI 1X24</v>
          </cell>
          <cell r="D45">
            <v>17400</v>
          </cell>
          <cell r="E45">
            <v>17400</v>
          </cell>
        </row>
        <row r="46">
          <cell r="B46">
            <v>10511</v>
          </cell>
          <cell r="C46" t="str">
            <v>AQ.380 ML BTL</v>
          </cell>
          <cell r="D46">
            <v>500</v>
          </cell>
          <cell r="E46">
            <v>500</v>
          </cell>
        </row>
        <row r="47">
          <cell r="B47">
            <v>10512</v>
          </cell>
          <cell r="C47" t="str">
            <v>AQ.380 ML KRAT/PALET</v>
          </cell>
          <cell r="D47">
            <v>13000</v>
          </cell>
          <cell r="E47">
            <v>13000</v>
          </cell>
        </row>
        <row r="48">
          <cell r="B48">
            <v>12312</v>
          </cell>
          <cell r="C48" t="str">
            <v>Aqua 600 ml</v>
          </cell>
          <cell r="D48">
            <v>32350</v>
          </cell>
          <cell r="E48">
            <v>32500</v>
          </cell>
        </row>
        <row r="49">
          <cell r="B49">
            <v>12111</v>
          </cell>
          <cell r="C49" t="str">
            <v>Aqua 1500 ml</v>
          </cell>
          <cell r="D49">
            <v>30300</v>
          </cell>
          <cell r="E49">
            <v>30450</v>
          </cell>
        </row>
        <row r="50">
          <cell r="B50">
            <v>40410</v>
          </cell>
          <cell r="C50" t="str">
            <v>MIZONE ORANGE LIME  500ML</v>
          </cell>
          <cell r="D50">
            <v>29200</v>
          </cell>
          <cell r="E50">
            <v>29200</v>
          </cell>
        </row>
        <row r="51">
          <cell r="B51">
            <v>40411</v>
          </cell>
          <cell r="C51" t="str">
            <v>MIZONE PASSION FRUIT 500M</v>
          </cell>
          <cell r="D51">
            <v>29200</v>
          </cell>
          <cell r="E51">
            <v>29200</v>
          </cell>
        </row>
        <row r="52">
          <cell r="B52">
            <v>40412</v>
          </cell>
          <cell r="C52" t="str">
            <v>MIZONE LYCHEE LEMON 500 M</v>
          </cell>
          <cell r="D52">
            <v>29200</v>
          </cell>
          <cell r="E52">
            <v>29200</v>
          </cell>
        </row>
        <row r="53">
          <cell r="B53">
            <v>40413</v>
          </cell>
          <cell r="C53" t="str">
            <v>MIZONE M.PACK TT 500ML 1X</v>
          </cell>
          <cell r="D53">
            <v>29200</v>
          </cell>
          <cell r="E53">
            <v>29200</v>
          </cell>
        </row>
        <row r="54">
          <cell r="B54">
            <v>40418</v>
          </cell>
          <cell r="C54" t="str">
            <v>MIZONE APPLE GUAVA 500 ML</v>
          </cell>
          <cell r="D54">
            <v>29200</v>
          </cell>
          <cell r="E54">
            <v>29200</v>
          </cell>
        </row>
        <row r="55">
          <cell r="B55">
            <v>40427</v>
          </cell>
          <cell r="C55" t="str">
            <v>MIZONE COOLIN BLEWAH 500M</v>
          </cell>
          <cell r="E55">
            <v>29200</v>
          </cell>
        </row>
        <row r="56">
          <cell r="C56" t="str">
            <v>MILKUAT</v>
          </cell>
        </row>
        <row r="57">
          <cell r="C57" t="str">
            <v>MILKUAT CHC-135</v>
          </cell>
        </row>
        <row r="58">
          <cell r="C58" t="str">
            <v>MILKUAT CHC-70</v>
          </cell>
        </row>
        <row r="59">
          <cell r="C59" t="str">
            <v>MILKUAT PREB./40</v>
          </cell>
        </row>
        <row r="60">
          <cell r="B60">
            <v>22613</v>
          </cell>
          <cell r="C60" t="str">
            <v>Vit 240 ml</v>
          </cell>
          <cell r="D60">
            <v>12700</v>
          </cell>
          <cell r="E60">
            <v>13000</v>
          </cell>
        </row>
        <row r="61">
          <cell r="B61">
            <v>22312</v>
          </cell>
          <cell r="C61" t="str">
            <v>Vit 600 ml</v>
          </cell>
          <cell r="D61">
            <v>20550</v>
          </cell>
          <cell r="E61">
            <v>21000</v>
          </cell>
        </row>
        <row r="62">
          <cell r="B62">
            <v>22111</v>
          </cell>
          <cell r="C62" t="str">
            <v>Vit 1500 ml</v>
          </cell>
          <cell r="D62">
            <v>19650</v>
          </cell>
          <cell r="E62">
            <v>20100</v>
          </cell>
        </row>
        <row r="64">
          <cell r="B64">
            <v>10110</v>
          </cell>
          <cell r="C64" t="str">
            <v>Aqua 5 Gallon</v>
          </cell>
          <cell r="D64">
            <v>8950</v>
          </cell>
          <cell r="E64">
            <v>9250</v>
          </cell>
        </row>
        <row r="65">
          <cell r="B65">
            <v>20110</v>
          </cell>
          <cell r="C65" t="str">
            <v>Vit 5 Gallon</v>
          </cell>
          <cell r="D65">
            <v>6100</v>
          </cell>
          <cell r="E65">
            <v>6700</v>
          </cell>
        </row>
        <row r="66">
          <cell r="B66">
            <v>10111</v>
          </cell>
          <cell r="C66" t="str">
            <v>AQ.5GLN BTL</v>
          </cell>
          <cell r="D66">
            <v>30000</v>
          </cell>
          <cell r="E66">
            <v>30000</v>
          </cell>
        </row>
        <row r="67">
          <cell r="B67">
            <v>20111</v>
          </cell>
          <cell r="C67" t="str">
            <v>VT.5GLN BTL</v>
          </cell>
          <cell r="D67">
            <v>30000</v>
          </cell>
          <cell r="E67">
            <v>30000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RSEDIAAN"/>
      <sheetName val="REKAP PENJUALAN"/>
      <sheetName val="REKAP HPP"/>
      <sheetName val="TBG"/>
      <sheetName val="SEGMEN"/>
      <sheetName val="IN"/>
      <sheetName val="OUT"/>
      <sheetName val="LKH"/>
      <sheetName val="CROSCEK"/>
      <sheetName val="BANK"/>
      <sheetName val="KB"/>
      <sheetName val="KO"/>
      <sheetName val="BD"/>
      <sheetName val="BP"/>
      <sheetName val="REKAP BIAYA"/>
    </sheetNames>
    <sheetDataSet>
      <sheetData sheetId="0"/>
      <sheetData sheetId="1"/>
      <sheetData sheetId="2"/>
      <sheetData sheetId="3"/>
      <sheetData sheetId="4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376</v>
          </cell>
          <cell r="E7">
            <v>4512000</v>
          </cell>
          <cell r="F7">
            <v>286200</v>
          </cell>
          <cell r="G7">
            <v>4225800</v>
          </cell>
        </row>
        <row r="8">
          <cell r="B8">
            <v>10111</v>
          </cell>
          <cell r="C8" t="str">
            <v>AQ.5GLN BTL</v>
          </cell>
          <cell r="D8">
            <v>10</v>
          </cell>
          <cell r="E8">
            <v>300000</v>
          </cell>
          <cell r="F8">
            <v>0</v>
          </cell>
          <cell r="G8">
            <v>300000</v>
          </cell>
        </row>
        <row r="9">
          <cell r="B9">
            <v>12111</v>
          </cell>
          <cell r="C9" t="str">
            <v>AQ.1500ML 1X12</v>
          </cell>
          <cell r="D9">
            <v>61</v>
          </cell>
          <cell r="E9">
            <v>2189900</v>
          </cell>
          <cell r="F9">
            <v>201300</v>
          </cell>
          <cell r="G9">
            <v>1988600</v>
          </cell>
        </row>
        <row r="10">
          <cell r="B10">
            <v>12312</v>
          </cell>
          <cell r="C10" t="str">
            <v>AQ.600ML 1X24</v>
          </cell>
          <cell r="D10">
            <v>300</v>
          </cell>
          <cell r="E10">
            <v>11400000</v>
          </cell>
          <cell r="F10">
            <v>1050000</v>
          </cell>
          <cell r="G10">
            <v>10350000</v>
          </cell>
        </row>
        <row r="11">
          <cell r="B11">
            <v>12512</v>
          </cell>
          <cell r="C11" t="str">
            <v>AQ.330ML 1X24</v>
          </cell>
          <cell r="D11">
            <v>85</v>
          </cell>
          <cell r="E11">
            <v>2261000</v>
          </cell>
          <cell r="F11">
            <v>136000</v>
          </cell>
          <cell r="G11">
            <v>2125000</v>
          </cell>
        </row>
        <row r="12">
          <cell r="B12">
            <v>12613</v>
          </cell>
          <cell r="C12" t="str">
            <v>AQ.240ML 1X48</v>
          </cell>
          <cell r="D12">
            <v>271</v>
          </cell>
          <cell r="E12">
            <v>5723520</v>
          </cell>
          <cell r="F12">
            <v>845520</v>
          </cell>
          <cell r="G12">
            <v>4878000</v>
          </cell>
        </row>
        <row r="13">
          <cell r="B13">
            <v>15511</v>
          </cell>
          <cell r="C13" t="str">
            <v>PORTABLE</v>
          </cell>
          <cell r="D13">
            <v>-1</v>
          </cell>
          <cell r="E13">
            <v>0</v>
          </cell>
          <cell r="F13">
            <v>0</v>
          </cell>
          <cell r="G13">
            <v>0</v>
          </cell>
        </row>
        <row r="14">
          <cell r="B14">
            <v>40410</v>
          </cell>
          <cell r="C14" t="str">
            <v>Mizone Orange Lime  500ML 1x12</v>
          </cell>
          <cell r="D14">
            <v>2</v>
          </cell>
          <cell r="E14">
            <v>70000</v>
          </cell>
          <cell r="F14">
            <v>7000</v>
          </cell>
          <cell r="G14">
            <v>63000</v>
          </cell>
        </row>
        <row r="15">
          <cell r="B15">
            <v>40411</v>
          </cell>
          <cell r="C15" t="str">
            <v>Mizone Passion Fruit 500ML 1x12</v>
          </cell>
          <cell r="D15">
            <v>3</v>
          </cell>
          <cell r="E15">
            <v>105000</v>
          </cell>
          <cell r="F15">
            <v>10500</v>
          </cell>
          <cell r="G15">
            <v>94500</v>
          </cell>
        </row>
        <row r="16">
          <cell r="B16">
            <v>40412</v>
          </cell>
          <cell r="C16" t="str">
            <v>MIZONE LYCHEE LEMON 500 ML 1X12</v>
          </cell>
          <cell r="D16">
            <v>6</v>
          </cell>
          <cell r="E16">
            <v>210000</v>
          </cell>
          <cell r="F16">
            <v>21000</v>
          </cell>
          <cell r="G16">
            <v>189000</v>
          </cell>
        </row>
        <row r="17">
          <cell r="B17">
            <v>40418</v>
          </cell>
          <cell r="C17" t="str">
            <v>MIZONE APPLE GUAVA 500 ML 1X12</v>
          </cell>
          <cell r="D17">
            <v>1</v>
          </cell>
          <cell r="E17">
            <v>35000</v>
          </cell>
          <cell r="F17">
            <v>3500</v>
          </cell>
          <cell r="G17">
            <v>31500</v>
          </cell>
        </row>
        <row r="18">
          <cell r="B18">
            <v>40419</v>
          </cell>
          <cell r="C18" t="str">
            <v>MIZONE MANGGO KWENI 500 ML 1X12</v>
          </cell>
          <cell r="D18">
            <v>5</v>
          </cell>
          <cell r="E18">
            <v>175000</v>
          </cell>
          <cell r="F18">
            <v>17500</v>
          </cell>
          <cell r="G18">
            <v>157500</v>
          </cell>
        </row>
        <row r="19">
          <cell r="B19">
            <v>95059</v>
          </cell>
          <cell r="C19" t="str">
            <v>POMPA DISPENSER</v>
          </cell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3">
          <cell r="D33">
            <v>1119</v>
          </cell>
          <cell r="E33">
            <v>26981420</v>
          </cell>
          <cell r="F33">
            <v>2578520</v>
          </cell>
          <cell r="G33">
            <v>24402900</v>
          </cell>
          <cell r="H33">
            <v>0</v>
          </cell>
          <cell r="I33">
            <v>0</v>
          </cell>
        </row>
        <row r="34">
          <cell r="B34">
            <v>1</v>
          </cell>
          <cell r="C34">
            <v>2</v>
          </cell>
          <cell r="D34">
            <v>3</v>
          </cell>
          <cell r="E34">
            <v>4</v>
          </cell>
          <cell r="F34">
            <v>5</v>
          </cell>
          <cell r="G34">
            <v>6</v>
          </cell>
        </row>
        <row r="35">
          <cell r="D35">
            <v>1134</v>
          </cell>
          <cell r="E35" t="str">
            <v>ttlunit</v>
          </cell>
          <cell r="G35">
            <v>-2578520</v>
          </cell>
        </row>
        <row r="36">
          <cell r="D36">
            <v>0</v>
          </cell>
        </row>
        <row r="37">
          <cell r="I37">
            <v>2578520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"/>
      <sheetName val="RUGILABA"/>
      <sheetName val="NERACA LAJUR"/>
      <sheetName val="COGS"/>
      <sheetName val="LAP PENJUALAN"/>
      <sheetName val="MEMO JURNAL"/>
      <sheetName val="LAP MUTASI PRODUK"/>
      <sheetName val="REKAP GL"/>
      <sheetName val="ANALISA PIUTANG"/>
      <sheetName val="LAPORAN LAIN"/>
      <sheetName val="REKAP PERSEDIAAN"/>
      <sheetName val="REKAP PENJUALAN"/>
      <sheetName val="REKAP HPP"/>
      <sheetName val="DETAIL BIAYA"/>
      <sheetName val="tbg all"/>
      <sheetName val="segmen"/>
      <sheetName val="SUPIN DGBR"/>
      <sheetName val="SUPOUT GDBR"/>
      <sheetName val="SUPIN"/>
      <sheetName val="SUPOUT"/>
      <sheetName val="LKH"/>
      <sheetName val="money crosscek"/>
      <sheetName val="BG"/>
      <sheetName val="BANK STATEMENT"/>
      <sheetName val="BANK LIVIA"/>
      <sheetName val="BANK BTN"/>
      <sheetName val="KB"/>
      <sheetName val="KO"/>
      <sheetName val="BD"/>
      <sheetName val="TP"/>
      <sheetName val="titipan pelanggan"/>
      <sheetName val="REKAP BIAYA"/>
      <sheetName val="PIUT MS.SUPPORT"/>
      <sheetName val="BBM"/>
      <sheetName val="HUTANG MS.SUPPORT"/>
      <sheetName val="SPS"/>
      <sheetName val="TIV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DEPO SPS</v>
          </cell>
        </row>
        <row r="4">
          <cell r="B4" t="str">
            <v>LAPORAN MUTASI PRODUK</v>
          </cell>
        </row>
        <row r="5">
          <cell r="B5" t="str">
            <v>PER  31 DESEMBER  2012</v>
          </cell>
        </row>
        <row r="6">
          <cell r="B6" t="str">
            <v>ID PRODUK</v>
          </cell>
          <cell r="C6" t="str">
            <v>NAMA PRODUK</v>
          </cell>
          <cell r="D6" t="str">
            <v>SALDO AWAL</v>
          </cell>
          <cell r="F6" t="str">
            <v>OLD</v>
          </cell>
          <cell r="G6" t="str">
            <v>NEW</v>
          </cell>
          <cell r="H6" t="str">
            <v>SUPP(IN)</v>
          </cell>
          <cell r="J6" t="str">
            <v>DIST(IN)</v>
          </cell>
          <cell r="L6" t="str">
            <v>DEPO(IN)</v>
          </cell>
          <cell r="N6" t="str">
            <v>CABANG(IN)</v>
          </cell>
          <cell r="P6" t="str">
            <v>SUPP(OUT)</v>
          </cell>
          <cell r="R6" t="str">
            <v>DIST(OUT)</v>
          </cell>
          <cell r="T6" t="str">
            <v>DEPO(OUT)</v>
          </cell>
          <cell r="V6" t="str">
            <v>CABANG(OUT)</v>
          </cell>
          <cell r="X6" t="str">
            <v>KOREKSI</v>
          </cell>
          <cell r="Z6" t="str">
            <v>SALDO AKHIR</v>
          </cell>
          <cell r="AB6" t="str">
            <v>PEMBELIAN</v>
          </cell>
          <cell r="AD6" t="str">
            <v>HPP</v>
          </cell>
          <cell r="AF6" t="str">
            <v>CTRL</v>
          </cell>
        </row>
        <row r="7">
          <cell r="D7" t="str">
            <v>QTY</v>
          </cell>
          <cell r="E7" t="str">
            <v>Rp</v>
          </cell>
          <cell r="F7" t="str">
            <v>(HPP)</v>
          </cell>
          <cell r="G7" t="str">
            <v>(HPP)</v>
          </cell>
          <cell r="H7" t="str">
            <v>QTY</v>
          </cell>
          <cell r="I7" t="str">
            <v>Rp</v>
          </cell>
          <cell r="J7" t="str">
            <v>QTY</v>
          </cell>
          <cell r="K7" t="str">
            <v>Rp</v>
          </cell>
          <cell r="L7" t="str">
            <v>QTY</v>
          </cell>
          <cell r="M7" t="str">
            <v>Rp</v>
          </cell>
          <cell r="N7" t="str">
            <v>QTY</v>
          </cell>
          <cell r="O7" t="str">
            <v>Rp</v>
          </cell>
          <cell r="P7" t="str">
            <v>QTY</v>
          </cell>
          <cell r="Q7" t="str">
            <v>Rp</v>
          </cell>
          <cell r="R7" t="str">
            <v>QTY</v>
          </cell>
          <cell r="S7" t="str">
            <v>Rp</v>
          </cell>
          <cell r="T7" t="str">
            <v>QTY</v>
          </cell>
          <cell r="U7" t="str">
            <v>Rp</v>
          </cell>
          <cell r="V7" t="str">
            <v>QTY</v>
          </cell>
          <cell r="W7" t="str">
            <v>Rp</v>
          </cell>
          <cell r="X7" t="str">
            <v>QTY</v>
          </cell>
          <cell r="Y7" t="str">
            <v>Rp</v>
          </cell>
          <cell r="Z7" t="str">
            <v>QTY</v>
          </cell>
          <cell r="AA7" t="str">
            <v>Rp</v>
          </cell>
          <cell r="AB7" t="str">
            <v>QTY</v>
          </cell>
          <cell r="AC7" t="str">
            <v>Rp</v>
          </cell>
          <cell r="AD7" t="str">
            <v>QTY</v>
          </cell>
          <cell r="AE7" t="str">
            <v>Rp</v>
          </cell>
        </row>
        <row r="8">
          <cell r="B8">
            <v>10110</v>
          </cell>
          <cell r="C8" t="str">
            <v>AQ.5GLN ISI</v>
          </cell>
          <cell r="D8">
            <v>3850</v>
          </cell>
          <cell r="E8">
            <v>33880000</v>
          </cell>
          <cell r="F8">
            <v>8500</v>
          </cell>
          <cell r="G8">
            <v>8800</v>
          </cell>
          <cell r="H8">
            <v>92693</v>
          </cell>
          <cell r="I8">
            <v>815698400</v>
          </cell>
          <cell r="J8">
            <v>11088</v>
          </cell>
          <cell r="K8">
            <v>97574400</v>
          </cell>
          <cell r="L8">
            <v>99974</v>
          </cell>
          <cell r="M8">
            <v>879771200</v>
          </cell>
          <cell r="N8">
            <v>1674</v>
          </cell>
          <cell r="O8">
            <v>14731200</v>
          </cell>
          <cell r="P8">
            <v>601</v>
          </cell>
          <cell r="Q8">
            <v>5288800</v>
          </cell>
          <cell r="R8">
            <v>71941</v>
          </cell>
          <cell r="S8">
            <v>633080800</v>
          </cell>
          <cell r="T8">
            <v>99974</v>
          </cell>
          <cell r="U8">
            <v>879771200</v>
          </cell>
          <cell r="V8">
            <v>14359</v>
          </cell>
          <cell r="W8">
            <v>126359200</v>
          </cell>
          <cell r="X8">
            <v>1713</v>
          </cell>
          <cell r="Y8">
            <v>15074400</v>
          </cell>
          <cell r="Z8">
            <v>20691</v>
          </cell>
          <cell r="AA8">
            <v>182080800</v>
          </cell>
          <cell r="AB8">
            <v>77694</v>
          </cell>
          <cell r="AC8">
            <v>683707200</v>
          </cell>
          <cell r="AD8">
            <v>60853</v>
          </cell>
          <cell r="AE8">
            <v>535506400</v>
          </cell>
          <cell r="AF8">
            <v>0</v>
          </cell>
        </row>
        <row r="9">
          <cell r="B9">
            <v>10111</v>
          </cell>
          <cell r="C9" t="str">
            <v>AQ.5GLN BTL</v>
          </cell>
          <cell r="D9">
            <v>13134</v>
          </cell>
          <cell r="E9">
            <v>394020000</v>
          </cell>
          <cell r="F9">
            <v>30000</v>
          </cell>
          <cell r="G9">
            <v>30000</v>
          </cell>
          <cell r="H9">
            <v>97302</v>
          </cell>
          <cell r="I9">
            <v>2919060000</v>
          </cell>
          <cell r="J9">
            <v>67966</v>
          </cell>
          <cell r="K9">
            <v>2038980000</v>
          </cell>
          <cell r="L9">
            <v>177029</v>
          </cell>
          <cell r="M9">
            <v>5310870000</v>
          </cell>
          <cell r="N9">
            <v>21374</v>
          </cell>
          <cell r="O9">
            <v>641220000</v>
          </cell>
          <cell r="P9">
            <v>82399</v>
          </cell>
          <cell r="Q9">
            <v>2471970000</v>
          </cell>
          <cell r="R9">
            <v>71163</v>
          </cell>
          <cell r="S9">
            <v>2134890000</v>
          </cell>
          <cell r="T9">
            <v>177029</v>
          </cell>
          <cell r="U9">
            <v>5310870000</v>
          </cell>
          <cell r="V9">
            <v>15816</v>
          </cell>
          <cell r="W9">
            <v>474480000</v>
          </cell>
          <cell r="X9">
            <v>-68</v>
          </cell>
          <cell r="Y9">
            <v>-2040000</v>
          </cell>
          <cell r="Z9">
            <v>30466</v>
          </cell>
          <cell r="AA9">
            <v>913980000</v>
          </cell>
          <cell r="AB9">
            <v>20529</v>
          </cell>
          <cell r="AC9">
            <v>615870000</v>
          </cell>
          <cell r="AD9">
            <v>3197</v>
          </cell>
          <cell r="AE9">
            <v>95910000</v>
          </cell>
          <cell r="AF9">
            <v>0</v>
          </cell>
        </row>
        <row r="10">
          <cell r="B10">
            <v>10114</v>
          </cell>
          <cell r="C10" t="str">
            <v>PALLET KAYU</v>
          </cell>
          <cell r="D10">
            <v>1000</v>
          </cell>
          <cell r="E10">
            <v>21000000</v>
          </cell>
          <cell r="F10">
            <v>21000</v>
          </cell>
          <cell r="G10">
            <v>21000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25</v>
          </cell>
          <cell r="M10">
            <v>525000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25</v>
          </cell>
          <cell r="U10">
            <v>525000</v>
          </cell>
          <cell r="V10">
            <v>0</v>
          </cell>
          <cell r="W10">
            <v>0</v>
          </cell>
          <cell r="Y10">
            <v>0</v>
          </cell>
          <cell r="Z10">
            <v>1000</v>
          </cell>
          <cell r="AA10">
            <v>21000000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B11">
            <v>102000556</v>
          </cell>
          <cell r="C11" t="str">
            <v>1 MILKUAT INSTAN STROWBERI</v>
          </cell>
          <cell r="E11">
            <v>0</v>
          </cell>
          <cell r="F11">
            <v>17400</v>
          </cell>
          <cell r="AD11">
            <v>0</v>
          </cell>
          <cell r="AE11">
            <v>0</v>
          </cell>
        </row>
        <row r="12">
          <cell r="B12">
            <v>102000556</v>
          </cell>
          <cell r="C12" t="str">
            <v>2 MILKUAT INSTAN ORANGE</v>
          </cell>
          <cell r="E12">
            <v>0</v>
          </cell>
          <cell r="F12">
            <v>500</v>
          </cell>
          <cell r="AD12">
            <v>0</v>
          </cell>
          <cell r="AE12">
            <v>0</v>
          </cell>
        </row>
        <row r="13">
          <cell r="B13">
            <v>102000556</v>
          </cell>
          <cell r="C13" t="str">
            <v>3 MILKUAT INSTANT COKLAT</v>
          </cell>
          <cell r="E13">
            <v>0</v>
          </cell>
          <cell r="F13">
            <v>13000</v>
          </cell>
          <cell r="AD13">
            <v>0</v>
          </cell>
          <cell r="AE13">
            <v>0</v>
          </cell>
        </row>
        <row r="14">
          <cell r="B14">
            <v>10510</v>
          </cell>
          <cell r="C14" t="str">
            <v>AQ.380 ML ISI 1X24</v>
          </cell>
          <cell r="D14">
            <v>0</v>
          </cell>
          <cell r="E14">
            <v>0</v>
          </cell>
          <cell r="F14">
            <v>29150</v>
          </cell>
          <cell r="G14">
            <v>17400</v>
          </cell>
          <cell r="H14">
            <v>0</v>
          </cell>
          <cell r="I14">
            <v>0</v>
          </cell>
          <cell r="J14">
            <v>9</v>
          </cell>
          <cell r="K14">
            <v>156600</v>
          </cell>
          <cell r="L14">
            <v>0</v>
          </cell>
          <cell r="M14">
            <v>0</v>
          </cell>
          <cell r="N14">
            <v>9</v>
          </cell>
          <cell r="O14">
            <v>156600</v>
          </cell>
          <cell r="P14">
            <v>0</v>
          </cell>
          <cell r="Q14">
            <v>0</v>
          </cell>
          <cell r="R14">
            <v>9</v>
          </cell>
          <cell r="S14">
            <v>156600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Y14">
            <v>0</v>
          </cell>
          <cell r="Z14">
            <v>9</v>
          </cell>
          <cell r="AA14">
            <v>156600</v>
          </cell>
          <cell r="AB14">
            <v>9</v>
          </cell>
          <cell r="AC14">
            <v>156600</v>
          </cell>
          <cell r="AD14">
            <v>0</v>
          </cell>
          <cell r="AE14">
            <v>0</v>
          </cell>
          <cell r="AF14">
            <v>0</v>
          </cell>
        </row>
        <row r="15">
          <cell r="B15">
            <v>10511</v>
          </cell>
          <cell r="C15" t="str">
            <v>AQ.380 ML BTL</v>
          </cell>
          <cell r="D15">
            <v>3995</v>
          </cell>
          <cell r="E15">
            <v>1997500</v>
          </cell>
          <cell r="F15">
            <v>29700</v>
          </cell>
          <cell r="G15">
            <v>500</v>
          </cell>
          <cell r="H15">
            <v>0</v>
          </cell>
          <cell r="I15">
            <v>0</v>
          </cell>
          <cell r="J15">
            <v>216</v>
          </cell>
          <cell r="K15">
            <v>108000</v>
          </cell>
          <cell r="L15">
            <v>0</v>
          </cell>
          <cell r="M15">
            <v>0</v>
          </cell>
          <cell r="N15">
            <v>575</v>
          </cell>
          <cell r="O15">
            <v>287500</v>
          </cell>
          <cell r="P15">
            <v>0</v>
          </cell>
          <cell r="Q15">
            <v>0</v>
          </cell>
          <cell r="R15">
            <v>216</v>
          </cell>
          <cell r="S15">
            <v>108000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Y15">
            <v>0</v>
          </cell>
          <cell r="Z15">
            <v>4570</v>
          </cell>
          <cell r="AA15">
            <v>2285000</v>
          </cell>
          <cell r="AB15">
            <v>575</v>
          </cell>
          <cell r="AC15">
            <v>287500</v>
          </cell>
          <cell r="AD15">
            <v>0</v>
          </cell>
          <cell r="AE15">
            <v>0</v>
          </cell>
          <cell r="AF15">
            <v>0</v>
          </cell>
        </row>
        <row r="16">
          <cell r="B16">
            <v>10512</v>
          </cell>
          <cell r="C16" t="str">
            <v>AQ.380 ML KRAT/PALET</v>
          </cell>
          <cell r="D16">
            <v>170</v>
          </cell>
          <cell r="E16">
            <v>2210000</v>
          </cell>
          <cell r="F16">
            <v>23350</v>
          </cell>
          <cell r="G16">
            <v>13000</v>
          </cell>
          <cell r="H16">
            <v>0</v>
          </cell>
          <cell r="I16">
            <v>0</v>
          </cell>
          <cell r="J16">
            <v>9</v>
          </cell>
          <cell r="K16">
            <v>117000</v>
          </cell>
          <cell r="L16">
            <v>0</v>
          </cell>
          <cell r="M16">
            <v>0</v>
          </cell>
          <cell r="N16">
            <v>24</v>
          </cell>
          <cell r="O16">
            <v>312000</v>
          </cell>
          <cell r="P16">
            <v>0</v>
          </cell>
          <cell r="Q16">
            <v>0</v>
          </cell>
          <cell r="R16">
            <v>9</v>
          </cell>
          <cell r="S16">
            <v>117000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Y16">
            <v>0</v>
          </cell>
          <cell r="Z16">
            <v>194</v>
          </cell>
          <cell r="AA16">
            <v>2522000</v>
          </cell>
          <cell r="AB16">
            <v>24</v>
          </cell>
          <cell r="AC16">
            <v>312000</v>
          </cell>
          <cell r="AD16">
            <v>0</v>
          </cell>
          <cell r="AE16">
            <v>0</v>
          </cell>
          <cell r="AF16">
            <v>0</v>
          </cell>
        </row>
        <row r="17">
          <cell r="B17">
            <v>12111</v>
          </cell>
          <cell r="C17" t="str">
            <v>AQ.1500ML 1X12</v>
          </cell>
          <cell r="D17">
            <v>921</v>
          </cell>
          <cell r="E17">
            <v>27906300</v>
          </cell>
          <cell r="F17">
            <v>15900</v>
          </cell>
          <cell r="G17">
            <v>30300</v>
          </cell>
          <cell r="H17">
            <v>41600</v>
          </cell>
          <cell r="I17">
            <v>1260480000</v>
          </cell>
          <cell r="J17">
            <v>2891</v>
          </cell>
          <cell r="K17">
            <v>87597300</v>
          </cell>
          <cell r="L17">
            <v>0</v>
          </cell>
          <cell r="M17">
            <v>0</v>
          </cell>
          <cell r="N17">
            <v>576</v>
          </cell>
          <cell r="O17">
            <v>17452800</v>
          </cell>
          <cell r="P17">
            <v>0</v>
          </cell>
          <cell r="Q17">
            <v>0</v>
          </cell>
          <cell r="R17">
            <v>43366</v>
          </cell>
          <cell r="S17">
            <v>1313989800</v>
          </cell>
          <cell r="T17">
            <v>0</v>
          </cell>
          <cell r="U17">
            <v>0</v>
          </cell>
          <cell r="V17">
            <v>2239</v>
          </cell>
          <cell r="W17">
            <v>67841700</v>
          </cell>
          <cell r="X17">
            <v>0</v>
          </cell>
          <cell r="Y17">
            <v>0</v>
          </cell>
          <cell r="Z17">
            <v>383</v>
          </cell>
          <cell r="AA17">
            <v>11604900</v>
          </cell>
          <cell r="AB17">
            <v>39937</v>
          </cell>
          <cell r="AC17">
            <v>1210091100</v>
          </cell>
          <cell r="AD17">
            <v>40475</v>
          </cell>
          <cell r="AE17">
            <v>1226392500</v>
          </cell>
          <cell r="AF17">
            <v>0</v>
          </cell>
        </row>
        <row r="18">
          <cell r="B18">
            <v>12312</v>
          </cell>
          <cell r="C18" t="str">
            <v>AQ.600ML 1X24</v>
          </cell>
          <cell r="D18">
            <v>5065</v>
          </cell>
          <cell r="E18">
            <v>163852750</v>
          </cell>
          <cell r="F18">
            <v>0</v>
          </cell>
          <cell r="G18">
            <v>32350</v>
          </cell>
          <cell r="H18">
            <v>79468</v>
          </cell>
          <cell r="I18">
            <v>2570789800</v>
          </cell>
          <cell r="J18">
            <v>4676</v>
          </cell>
          <cell r="K18">
            <v>151268600</v>
          </cell>
          <cell r="L18">
            <v>0</v>
          </cell>
          <cell r="M18">
            <v>0</v>
          </cell>
          <cell r="N18">
            <v>429</v>
          </cell>
          <cell r="O18">
            <v>13878150</v>
          </cell>
          <cell r="P18">
            <v>2</v>
          </cell>
          <cell r="Q18">
            <v>64700</v>
          </cell>
          <cell r="R18">
            <v>73299</v>
          </cell>
          <cell r="S18">
            <v>2371222650</v>
          </cell>
          <cell r="T18">
            <v>0</v>
          </cell>
          <cell r="U18">
            <v>0</v>
          </cell>
          <cell r="V18">
            <v>5335</v>
          </cell>
          <cell r="W18">
            <v>172587250</v>
          </cell>
          <cell r="X18">
            <v>3194</v>
          </cell>
          <cell r="Y18">
            <v>103325900</v>
          </cell>
          <cell r="Z18">
            <v>7808</v>
          </cell>
          <cell r="AA18">
            <v>252588800</v>
          </cell>
          <cell r="AB18">
            <v>71366</v>
          </cell>
          <cell r="AC18">
            <v>2308690100</v>
          </cell>
          <cell r="AD18">
            <v>68623</v>
          </cell>
          <cell r="AE18">
            <v>2219954050</v>
          </cell>
          <cell r="AF18">
            <v>0</v>
          </cell>
        </row>
        <row r="19">
          <cell r="B19">
            <v>12512</v>
          </cell>
          <cell r="C19" t="str">
            <v>AQ.330ML 1X24</v>
          </cell>
          <cell r="D19">
            <v>8830</v>
          </cell>
          <cell r="E19">
            <v>206180500</v>
          </cell>
          <cell r="F19">
            <v>6100</v>
          </cell>
          <cell r="G19">
            <v>23350</v>
          </cell>
          <cell r="H19">
            <v>18573</v>
          </cell>
          <cell r="I19">
            <v>433679550</v>
          </cell>
          <cell r="J19">
            <v>1343</v>
          </cell>
          <cell r="K19">
            <v>31359050</v>
          </cell>
          <cell r="L19">
            <v>0</v>
          </cell>
          <cell r="M19">
            <v>0</v>
          </cell>
          <cell r="N19">
            <v>27</v>
          </cell>
          <cell r="O19">
            <v>630450</v>
          </cell>
          <cell r="P19">
            <v>0</v>
          </cell>
          <cell r="Q19">
            <v>0</v>
          </cell>
          <cell r="R19">
            <v>11989</v>
          </cell>
          <cell r="S19">
            <v>279943150</v>
          </cell>
          <cell r="T19">
            <v>0</v>
          </cell>
          <cell r="U19">
            <v>0</v>
          </cell>
          <cell r="V19">
            <v>336</v>
          </cell>
          <cell r="W19">
            <v>7845600</v>
          </cell>
          <cell r="X19">
            <v>4899</v>
          </cell>
          <cell r="Y19">
            <v>114391650</v>
          </cell>
          <cell r="Z19">
            <v>11549</v>
          </cell>
          <cell r="AA19">
            <v>269669150</v>
          </cell>
          <cell r="AB19">
            <v>13365</v>
          </cell>
          <cell r="AC19">
            <v>312072750</v>
          </cell>
          <cell r="AD19">
            <v>10646</v>
          </cell>
          <cell r="AE19">
            <v>248584100</v>
          </cell>
          <cell r="AF19">
            <v>0</v>
          </cell>
        </row>
        <row r="20">
          <cell r="B20">
            <v>12613</v>
          </cell>
          <cell r="C20" t="str">
            <v>AQ.240ML 1X48</v>
          </cell>
          <cell r="D20">
            <v>5488</v>
          </cell>
          <cell r="E20">
            <v>87259200</v>
          </cell>
          <cell r="F20">
            <v>30000</v>
          </cell>
          <cell r="G20">
            <v>16800</v>
          </cell>
          <cell r="H20">
            <v>62208</v>
          </cell>
          <cell r="I20">
            <v>1045094400</v>
          </cell>
          <cell r="J20">
            <v>6074</v>
          </cell>
          <cell r="K20">
            <v>102043200</v>
          </cell>
          <cell r="L20">
            <v>0</v>
          </cell>
          <cell r="M20">
            <v>0</v>
          </cell>
          <cell r="N20">
            <v>840</v>
          </cell>
          <cell r="O20">
            <v>14112000</v>
          </cell>
          <cell r="P20">
            <v>0</v>
          </cell>
          <cell r="Q20">
            <v>0</v>
          </cell>
          <cell r="R20">
            <v>60112</v>
          </cell>
          <cell r="S20">
            <v>1009881600</v>
          </cell>
          <cell r="T20">
            <v>0</v>
          </cell>
          <cell r="U20">
            <v>0</v>
          </cell>
          <cell r="V20">
            <v>4203</v>
          </cell>
          <cell r="W20">
            <v>70610400</v>
          </cell>
          <cell r="X20">
            <v>5184</v>
          </cell>
          <cell r="Y20">
            <v>87091200</v>
          </cell>
          <cell r="Z20">
            <v>5111</v>
          </cell>
          <cell r="AA20">
            <v>85864800</v>
          </cell>
          <cell r="AB20">
            <v>53661</v>
          </cell>
          <cell r="AC20">
            <v>901504800</v>
          </cell>
          <cell r="AD20">
            <v>54038</v>
          </cell>
          <cell r="AE20">
            <v>902899200</v>
          </cell>
          <cell r="AF20">
            <v>0</v>
          </cell>
        </row>
        <row r="21">
          <cell r="B21">
            <v>19310</v>
          </cell>
          <cell r="C21" t="str">
            <v>AQ.TISSUE</v>
          </cell>
          <cell r="D21">
            <v>0</v>
          </cell>
          <cell r="E21">
            <v>0</v>
          </cell>
          <cell r="F21">
            <v>19650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Y21">
            <v>0</v>
          </cell>
          <cell r="Z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B22">
            <v>20110</v>
          </cell>
          <cell r="C22" t="str">
            <v>VT.5GLN ISI</v>
          </cell>
          <cell r="D22">
            <v>589</v>
          </cell>
          <cell r="E22">
            <v>3592900</v>
          </cell>
          <cell r="F22">
            <v>20550</v>
          </cell>
          <cell r="G22">
            <v>6100</v>
          </cell>
          <cell r="H22">
            <v>5040</v>
          </cell>
          <cell r="I22">
            <v>30744000</v>
          </cell>
          <cell r="J22">
            <v>470</v>
          </cell>
          <cell r="K22">
            <v>2867000</v>
          </cell>
          <cell r="L22">
            <v>5587</v>
          </cell>
          <cell r="M22">
            <v>34080700</v>
          </cell>
          <cell r="N22">
            <v>779</v>
          </cell>
          <cell r="O22">
            <v>4751900</v>
          </cell>
          <cell r="P22">
            <v>10</v>
          </cell>
          <cell r="Q22">
            <v>61000</v>
          </cell>
          <cell r="R22">
            <v>2044</v>
          </cell>
          <cell r="S22">
            <v>12468400</v>
          </cell>
          <cell r="T22">
            <v>5587</v>
          </cell>
          <cell r="U22">
            <v>34080700</v>
          </cell>
          <cell r="V22">
            <v>2431</v>
          </cell>
          <cell r="W22">
            <v>14829100</v>
          </cell>
          <cell r="X22">
            <v>0</v>
          </cell>
          <cell r="Y22">
            <v>0</v>
          </cell>
          <cell r="Z22">
            <v>2393</v>
          </cell>
          <cell r="AA22">
            <v>14597300</v>
          </cell>
          <cell r="AB22">
            <v>3378</v>
          </cell>
          <cell r="AC22">
            <v>20605800</v>
          </cell>
          <cell r="AD22">
            <v>1574</v>
          </cell>
          <cell r="AE22">
            <v>9601400</v>
          </cell>
          <cell r="AF22">
            <v>0</v>
          </cell>
        </row>
        <row r="23">
          <cell r="B23">
            <v>20111</v>
          </cell>
          <cell r="C23" t="str">
            <v>VT.5GLN BTL</v>
          </cell>
          <cell r="D23">
            <v>899</v>
          </cell>
          <cell r="E23">
            <v>26970000</v>
          </cell>
          <cell r="F23">
            <v>12250</v>
          </cell>
          <cell r="G23">
            <v>30000</v>
          </cell>
          <cell r="H23">
            <v>5075</v>
          </cell>
          <cell r="I23">
            <v>152250000</v>
          </cell>
          <cell r="J23">
            <v>1915</v>
          </cell>
          <cell r="K23">
            <v>57450000</v>
          </cell>
          <cell r="L23">
            <v>7667</v>
          </cell>
          <cell r="M23">
            <v>230010000</v>
          </cell>
          <cell r="N23">
            <v>1526</v>
          </cell>
          <cell r="O23">
            <v>45780000</v>
          </cell>
          <cell r="P23">
            <v>1914</v>
          </cell>
          <cell r="Q23">
            <v>57420000</v>
          </cell>
          <cell r="R23">
            <v>1933</v>
          </cell>
          <cell r="S23">
            <v>57990000</v>
          </cell>
          <cell r="T23">
            <v>7667</v>
          </cell>
          <cell r="U23">
            <v>230010000</v>
          </cell>
          <cell r="V23">
            <v>2435</v>
          </cell>
          <cell r="W23">
            <v>73050000</v>
          </cell>
          <cell r="X23">
            <v>3</v>
          </cell>
          <cell r="Y23">
            <v>90000</v>
          </cell>
          <cell r="Z23">
            <v>3130</v>
          </cell>
          <cell r="AA23">
            <v>93900000</v>
          </cell>
          <cell r="AB23">
            <v>2249</v>
          </cell>
          <cell r="AC23">
            <v>67470000</v>
          </cell>
          <cell r="AD23">
            <v>18</v>
          </cell>
          <cell r="AE23">
            <v>540000</v>
          </cell>
          <cell r="AF23">
            <v>0</v>
          </cell>
        </row>
        <row r="24">
          <cell r="B24">
            <v>22111</v>
          </cell>
          <cell r="C24" t="str">
            <v>VT.1500ML 1X12</v>
          </cell>
          <cell r="D24">
            <v>1670</v>
          </cell>
          <cell r="E24">
            <v>32815500</v>
          </cell>
          <cell r="F24">
            <v>0</v>
          </cell>
          <cell r="G24">
            <v>19650</v>
          </cell>
          <cell r="H24">
            <v>1093</v>
          </cell>
          <cell r="I24">
            <v>21477450</v>
          </cell>
          <cell r="J24">
            <v>77</v>
          </cell>
          <cell r="K24">
            <v>1513050</v>
          </cell>
          <cell r="L24">
            <v>710</v>
          </cell>
          <cell r="M24">
            <v>13951500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1396</v>
          </cell>
          <cell r="S24">
            <v>27431400</v>
          </cell>
          <cell r="T24">
            <v>710</v>
          </cell>
          <cell r="U24">
            <v>13951500</v>
          </cell>
          <cell r="V24">
            <v>365</v>
          </cell>
          <cell r="W24">
            <v>7172250</v>
          </cell>
          <cell r="X24">
            <v>0</v>
          </cell>
          <cell r="Y24">
            <v>0</v>
          </cell>
          <cell r="Z24">
            <v>1079</v>
          </cell>
          <cell r="AA24">
            <v>21202350</v>
          </cell>
          <cell r="AB24">
            <v>728</v>
          </cell>
          <cell r="AC24">
            <v>14305200</v>
          </cell>
          <cell r="AD24">
            <v>1319</v>
          </cell>
          <cell r="AE24">
            <v>25918350</v>
          </cell>
          <cell r="AF24">
            <v>0</v>
          </cell>
        </row>
        <row r="25">
          <cell r="B25">
            <v>22312</v>
          </cell>
          <cell r="C25" t="str">
            <v>VT.600ML 1X24</v>
          </cell>
          <cell r="D25">
            <v>4250</v>
          </cell>
          <cell r="E25">
            <v>87337500</v>
          </cell>
          <cell r="F25">
            <v>29200</v>
          </cell>
          <cell r="G25">
            <v>20550</v>
          </cell>
          <cell r="H25">
            <v>300</v>
          </cell>
          <cell r="I25">
            <v>6165000</v>
          </cell>
          <cell r="J25">
            <v>393</v>
          </cell>
          <cell r="K25">
            <v>8076150</v>
          </cell>
          <cell r="L25">
            <v>110</v>
          </cell>
          <cell r="M25">
            <v>2260500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961</v>
          </cell>
          <cell r="S25">
            <v>19748550</v>
          </cell>
          <cell r="T25">
            <v>110</v>
          </cell>
          <cell r="U25">
            <v>2260500</v>
          </cell>
          <cell r="V25">
            <v>451</v>
          </cell>
          <cell r="W25">
            <v>9268050</v>
          </cell>
          <cell r="X25">
            <v>0</v>
          </cell>
          <cell r="Y25">
            <v>0</v>
          </cell>
          <cell r="Z25">
            <v>3531</v>
          </cell>
          <cell r="AA25">
            <v>72562050</v>
          </cell>
          <cell r="AB25">
            <v>-151</v>
          </cell>
          <cell r="AC25">
            <v>-3103050</v>
          </cell>
          <cell r="AD25">
            <v>568</v>
          </cell>
          <cell r="AE25">
            <v>11672400</v>
          </cell>
          <cell r="AF25">
            <v>0</v>
          </cell>
        </row>
        <row r="26">
          <cell r="B26">
            <v>22613</v>
          </cell>
          <cell r="C26" t="str">
            <v>VT.240ML 1X48</v>
          </cell>
          <cell r="D26">
            <v>2930</v>
          </cell>
          <cell r="E26">
            <v>35892500</v>
          </cell>
          <cell r="F26">
            <v>29200</v>
          </cell>
          <cell r="G26">
            <v>12250</v>
          </cell>
          <cell r="H26">
            <v>1687</v>
          </cell>
          <cell r="I26">
            <v>20665750</v>
          </cell>
          <cell r="J26">
            <v>297</v>
          </cell>
          <cell r="K26">
            <v>3638250</v>
          </cell>
          <cell r="L26">
            <v>1750</v>
          </cell>
          <cell r="M26">
            <v>21437500</v>
          </cell>
          <cell r="N26">
            <v>2</v>
          </cell>
          <cell r="O26">
            <v>24500</v>
          </cell>
          <cell r="P26">
            <v>0</v>
          </cell>
          <cell r="Q26">
            <v>0</v>
          </cell>
          <cell r="R26">
            <v>2811</v>
          </cell>
          <cell r="S26">
            <v>34434750</v>
          </cell>
          <cell r="T26">
            <v>1750</v>
          </cell>
          <cell r="U26">
            <v>21437500</v>
          </cell>
          <cell r="V26">
            <v>1127</v>
          </cell>
          <cell r="W26">
            <v>13805750</v>
          </cell>
          <cell r="X26">
            <v>0</v>
          </cell>
          <cell r="Y26">
            <v>0</v>
          </cell>
          <cell r="Z26">
            <v>978</v>
          </cell>
          <cell r="AA26">
            <v>11980500</v>
          </cell>
          <cell r="AB26">
            <v>562</v>
          </cell>
          <cell r="AC26">
            <v>6884500</v>
          </cell>
          <cell r="AD26">
            <v>2514</v>
          </cell>
          <cell r="AE26">
            <v>30796500</v>
          </cell>
          <cell r="AF26">
            <v>0</v>
          </cell>
        </row>
        <row r="27">
          <cell r="B27">
            <v>29310</v>
          </cell>
          <cell r="C27" t="str">
            <v>VT.TISSUE</v>
          </cell>
          <cell r="D27">
            <v>0</v>
          </cell>
          <cell r="E27">
            <v>0</v>
          </cell>
          <cell r="F27">
            <v>29200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</row>
        <row r="28">
          <cell r="B28">
            <v>40410</v>
          </cell>
          <cell r="C28" t="str">
            <v>MIZONE ORANGE LIME  500ML</v>
          </cell>
          <cell r="D28">
            <v>629</v>
          </cell>
          <cell r="E28">
            <v>18366800</v>
          </cell>
          <cell r="F28">
            <v>29200</v>
          </cell>
          <cell r="G28">
            <v>29200</v>
          </cell>
          <cell r="H28">
            <v>23520</v>
          </cell>
          <cell r="I28">
            <v>686784000</v>
          </cell>
          <cell r="J28">
            <v>1441</v>
          </cell>
          <cell r="K28">
            <v>42077200</v>
          </cell>
          <cell r="L28">
            <v>5145</v>
          </cell>
          <cell r="M28">
            <v>150234000</v>
          </cell>
          <cell r="N28">
            <v>308</v>
          </cell>
          <cell r="O28">
            <v>8993600</v>
          </cell>
          <cell r="P28">
            <v>0</v>
          </cell>
          <cell r="Q28">
            <v>0</v>
          </cell>
          <cell r="R28">
            <v>15714</v>
          </cell>
          <cell r="S28">
            <v>458848800</v>
          </cell>
          <cell r="T28">
            <v>5145</v>
          </cell>
          <cell r="U28">
            <v>150234000</v>
          </cell>
          <cell r="V28">
            <v>2668</v>
          </cell>
          <cell r="W28">
            <v>77905600</v>
          </cell>
          <cell r="X28">
            <v>7350</v>
          </cell>
          <cell r="Y28">
            <v>214620000</v>
          </cell>
          <cell r="Z28">
            <v>166</v>
          </cell>
          <cell r="AA28">
            <v>4847200</v>
          </cell>
          <cell r="AB28">
            <v>13810</v>
          </cell>
          <cell r="AC28">
            <v>403252000</v>
          </cell>
          <cell r="AD28">
            <v>14273</v>
          </cell>
          <cell r="AE28">
            <v>416771600</v>
          </cell>
          <cell r="AF28">
            <v>0</v>
          </cell>
        </row>
        <row r="29">
          <cell r="B29">
            <v>40411</v>
          </cell>
          <cell r="C29" t="str">
            <v>MIZONE PASSION FRUIT 500M</v>
          </cell>
          <cell r="D29">
            <v>254</v>
          </cell>
          <cell r="E29">
            <v>7416800</v>
          </cell>
          <cell r="F29">
            <v>29200</v>
          </cell>
          <cell r="G29">
            <v>29200</v>
          </cell>
          <cell r="H29">
            <v>4620</v>
          </cell>
          <cell r="I29">
            <v>134904000</v>
          </cell>
          <cell r="J29">
            <v>629</v>
          </cell>
          <cell r="K29">
            <v>18366800</v>
          </cell>
          <cell r="L29">
            <v>0</v>
          </cell>
          <cell r="M29">
            <v>0</v>
          </cell>
          <cell r="N29">
            <v>2</v>
          </cell>
          <cell r="O29">
            <v>58400</v>
          </cell>
          <cell r="P29">
            <v>0</v>
          </cell>
          <cell r="Q29">
            <v>0</v>
          </cell>
          <cell r="R29">
            <v>4931</v>
          </cell>
          <cell r="S29">
            <v>143985200</v>
          </cell>
          <cell r="T29">
            <v>0</v>
          </cell>
          <cell r="U29">
            <v>0</v>
          </cell>
          <cell r="V29">
            <v>495</v>
          </cell>
          <cell r="W29">
            <v>14454000</v>
          </cell>
          <cell r="X29">
            <v>0</v>
          </cell>
          <cell r="Y29">
            <v>0</v>
          </cell>
          <cell r="Z29">
            <v>79</v>
          </cell>
          <cell r="AA29">
            <v>2306800</v>
          </cell>
          <cell r="AB29">
            <v>4127</v>
          </cell>
          <cell r="AC29">
            <v>120508400</v>
          </cell>
          <cell r="AD29">
            <v>4302</v>
          </cell>
          <cell r="AE29">
            <v>125618400</v>
          </cell>
          <cell r="AF29">
            <v>0</v>
          </cell>
        </row>
        <row r="30">
          <cell r="B30">
            <v>40412</v>
          </cell>
          <cell r="C30" t="str">
            <v>MIZONE LYCHEE LEMON 500 M</v>
          </cell>
          <cell r="D30">
            <v>167</v>
          </cell>
          <cell r="E30">
            <v>4876400</v>
          </cell>
          <cell r="F30">
            <v>29200</v>
          </cell>
          <cell r="G30">
            <v>29200</v>
          </cell>
          <cell r="H30">
            <v>13860</v>
          </cell>
          <cell r="I30">
            <v>404712000</v>
          </cell>
          <cell r="J30">
            <v>1825</v>
          </cell>
          <cell r="K30">
            <v>53290000</v>
          </cell>
          <cell r="L30">
            <v>0</v>
          </cell>
          <cell r="M30">
            <v>0</v>
          </cell>
          <cell r="N30">
            <v>7017</v>
          </cell>
          <cell r="O30">
            <v>204896400</v>
          </cell>
          <cell r="P30">
            <v>0</v>
          </cell>
          <cell r="Q30">
            <v>0</v>
          </cell>
          <cell r="R30">
            <v>22251</v>
          </cell>
          <cell r="S30">
            <v>649729200</v>
          </cell>
          <cell r="T30">
            <v>0</v>
          </cell>
          <cell r="U30">
            <v>0</v>
          </cell>
          <cell r="V30">
            <v>512</v>
          </cell>
          <cell r="W30">
            <v>14950400</v>
          </cell>
          <cell r="X30">
            <v>0</v>
          </cell>
          <cell r="Y30">
            <v>0</v>
          </cell>
          <cell r="Z30">
            <v>106</v>
          </cell>
          <cell r="AA30">
            <v>3095200</v>
          </cell>
          <cell r="AB30">
            <v>20365</v>
          </cell>
          <cell r="AC30">
            <v>594658000</v>
          </cell>
          <cell r="AD30">
            <v>20426</v>
          </cell>
          <cell r="AE30">
            <v>596439200</v>
          </cell>
          <cell r="AF30">
            <v>0</v>
          </cell>
        </row>
        <row r="31">
          <cell r="B31">
            <v>40413</v>
          </cell>
          <cell r="C31" t="str">
            <v>MIZONE M.PACK TT 500ML 1X</v>
          </cell>
          <cell r="D31">
            <v>0</v>
          </cell>
          <cell r="E31">
            <v>0</v>
          </cell>
          <cell r="G31">
            <v>29200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B32">
            <v>40418</v>
          </cell>
          <cell r="C32" t="str">
            <v>MIZONE APPLE GUAVA 500 ML</v>
          </cell>
          <cell r="D32">
            <v>131</v>
          </cell>
          <cell r="E32">
            <v>3825200</v>
          </cell>
          <cell r="G32">
            <v>29200</v>
          </cell>
          <cell r="H32">
            <v>9555</v>
          </cell>
          <cell r="I32">
            <v>279006000</v>
          </cell>
          <cell r="J32">
            <v>816</v>
          </cell>
          <cell r="K32">
            <v>23827200</v>
          </cell>
          <cell r="L32">
            <v>2205</v>
          </cell>
          <cell r="M32">
            <v>64386000</v>
          </cell>
          <cell r="N32">
            <v>7</v>
          </cell>
          <cell r="O32">
            <v>204400</v>
          </cell>
          <cell r="P32">
            <v>0</v>
          </cell>
          <cell r="Q32">
            <v>0</v>
          </cell>
          <cell r="R32">
            <v>9365</v>
          </cell>
          <cell r="S32">
            <v>273458000</v>
          </cell>
          <cell r="T32">
            <v>2205</v>
          </cell>
          <cell r="U32">
            <v>64386000</v>
          </cell>
          <cell r="V32">
            <v>964</v>
          </cell>
          <cell r="W32">
            <v>28148800</v>
          </cell>
          <cell r="X32">
            <v>0</v>
          </cell>
          <cell r="Y32">
            <v>0</v>
          </cell>
          <cell r="Z32">
            <v>180</v>
          </cell>
          <cell r="AA32">
            <v>5256000</v>
          </cell>
          <cell r="AB32">
            <v>8598</v>
          </cell>
          <cell r="AC32">
            <v>251061600</v>
          </cell>
          <cell r="AD32">
            <v>8549</v>
          </cell>
          <cell r="AE32">
            <v>249630800</v>
          </cell>
          <cell r="AF32">
            <v>0</v>
          </cell>
        </row>
        <row r="33">
          <cell r="B33" t="str">
            <v>40419</v>
          </cell>
          <cell r="C33" t="str">
            <v>MIZONE MANGGO KWENI 500ML</v>
          </cell>
          <cell r="D33">
            <v>360</v>
          </cell>
          <cell r="E33">
            <v>10512000</v>
          </cell>
          <cell r="G33">
            <v>29200</v>
          </cell>
          <cell r="H33">
            <v>6160</v>
          </cell>
          <cell r="I33">
            <v>179872000</v>
          </cell>
          <cell r="J33">
            <v>1028</v>
          </cell>
          <cell r="K33">
            <v>30017600</v>
          </cell>
          <cell r="L33">
            <v>0</v>
          </cell>
          <cell r="M33">
            <v>0</v>
          </cell>
          <cell r="N33">
            <v>1008</v>
          </cell>
          <cell r="O33">
            <v>29433600</v>
          </cell>
          <cell r="P33">
            <v>0</v>
          </cell>
          <cell r="Q33">
            <v>0</v>
          </cell>
          <cell r="R33">
            <v>7702</v>
          </cell>
          <cell r="S33">
            <v>224898400</v>
          </cell>
          <cell r="T33">
            <v>0</v>
          </cell>
          <cell r="U33">
            <v>0</v>
          </cell>
          <cell r="V33">
            <v>637</v>
          </cell>
          <cell r="W33">
            <v>18600400</v>
          </cell>
          <cell r="X33">
            <v>0</v>
          </cell>
          <cell r="Y33">
            <v>0</v>
          </cell>
          <cell r="Z33">
            <v>217</v>
          </cell>
          <cell r="AA33">
            <v>6336400</v>
          </cell>
          <cell r="AB33">
            <v>6531</v>
          </cell>
          <cell r="AC33">
            <v>190705200</v>
          </cell>
          <cell r="AD33">
            <v>6674</v>
          </cell>
          <cell r="AE33">
            <v>194880800</v>
          </cell>
          <cell r="AF33">
            <v>0</v>
          </cell>
        </row>
        <row r="34">
          <cell r="B34">
            <v>40420</v>
          </cell>
          <cell r="C34" t="str">
            <v>VITZON</v>
          </cell>
          <cell r="D34">
            <v>0</v>
          </cell>
          <cell r="E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5">
          <cell r="B35">
            <v>15510</v>
          </cell>
          <cell r="C35" t="str">
            <v>AQ.HC STAN/SEWA</v>
          </cell>
          <cell r="D35">
            <v>14</v>
          </cell>
          <cell r="E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Y35">
            <v>0</v>
          </cell>
          <cell r="Z35">
            <v>14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</row>
        <row r="36">
          <cell r="B36">
            <v>15511</v>
          </cell>
          <cell r="C36" t="str">
            <v>PORTABLE</v>
          </cell>
          <cell r="D36">
            <v>11</v>
          </cell>
          <cell r="E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Y36">
            <v>0</v>
          </cell>
          <cell r="Z36">
            <v>11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7">
          <cell r="B37">
            <v>90002</v>
          </cell>
          <cell r="C37" t="str">
            <v>TRIPLEK/TRAY</v>
          </cell>
          <cell r="D37">
            <v>502</v>
          </cell>
          <cell r="E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Y37">
            <v>0</v>
          </cell>
          <cell r="Z37">
            <v>502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</row>
        <row r="38">
          <cell r="B38">
            <v>17110</v>
          </cell>
          <cell r="C38" t="str">
            <v>AQ.GUCI BIRU</v>
          </cell>
          <cell r="D38">
            <v>27</v>
          </cell>
          <cell r="E38">
            <v>0</v>
          </cell>
          <cell r="H38">
            <v>0</v>
          </cell>
          <cell r="I38">
            <v>0</v>
          </cell>
          <cell r="J38">
            <v>3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3</v>
          </cell>
          <cell r="W38">
            <v>0</v>
          </cell>
          <cell r="Y38">
            <v>0</v>
          </cell>
          <cell r="Z38">
            <v>27</v>
          </cell>
          <cell r="AA38">
            <v>0</v>
          </cell>
          <cell r="AB38">
            <v>-3</v>
          </cell>
          <cell r="AC38">
            <v>0</v>
          </cell>
          <cell r="AD38">
            <v>-3</v>
          </cell>
          <cell r="AE38">
            <v>0</v>
          </cell>
          <cell r="AF38">
            <v>0</v>
          </cell>
        </row>
        <row r="39">
          <cell r="B39">
            <v>33115</v>
          </cell>
          <cell r="C39" t="str">
            <v>Chiller FV Mizone ada roda</v>
          </cell>
          <cell r="D39">
            <v>11</v>
          </cell>
          <cell r="E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7</v>
          </cell>
          <cell r="W39">
            <v>0</v>
          </cell>
          <cell r="Y39">
            <v>0</v>
          </cell>
          <cell r="Z39">
            <v>4</v>
          </cell>
          <cell r="AA39">
            <v>0</v>
          </cell>
          <cell r="AB39">
            <v>-7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</row>
        <row r="41">
          <cell r="AB41">
            <v>0</v>
          </cell>
        </row>
        <row r="42">
          <cell r="C42" t="str">
            <v>TOTAL</v>
          </cell>
          <cell r="D42">
            <v>54897</v>
          </cell>
          <cell r="E42">
            <v>1169911850</v>
          </cell>
          <cell r="F42">
            <v>452250</v>
          </cell>
          <cell r="G42">
            <v>457250</v>
          </cell>
          <cell r="H42">
            <v>462754</v>
          </cell>
          <cell r="I42">
            <v>10961382350</v>
          </cell>
          <cell r="J42">
            <v>103166</v>
          </cell>
          <cell r="K42">
            <v>2750327400</v>
          </cell>
          <cell r="L42">
            <v>300202</v>
          </cell>
          <cell r="M42">
            <v>6707526400</v>
          </cell>
          <cell r="N42">
            <v>36177</v>
          </cell>
          <cell r="O42">
            <v>996923500</v>
          </cell>
          <cell r="P42">
            <v>84926</v>
          </cell>
          <cell r="Q42">
            <v>2534804500</v>
          </cell>
          <cell r="R42">
            <v>401212</v>
          </cell>
          <cell r="S42">
            <v>9646382300</v>
          </cell>
          <cell r="T42">
            <v>300202</v>
          </cell>
          <cell r="U42">
            <v>6707526400</v>
          </cell>
          <cell r="V42">
            <v>54383</v>
          </cell>
          <cell r="W42">
            <v>1191908500</v>
          </cell>
          <cell r="X42">
            <v>22275</v>
          </cell>
          <cell r="Y42">
            <v>532553150</v>
          </cell>
          <cell r="Z42">
            <v>94198</v>
          </cell>
          <cell r="AA42">
            <v>1977835850</v>
          </cell>
          <cell r="AB42">
            <v>337347</v>
          </cell>
          <cell r="AC42">
            <v>7699039700</v>
          </cell>
          <cell r="AD42">
            <v>298046</v>
          </cell>
          <cell r="AE42">
            <v>6891115700</v>
          </cell>
          <cell r="AF42">
            <v>0</v>
          </cell>
        </row>
        <row r="43">
          <cell r="H43">
            <v>4</v>
          </cell>
          <cell r="J43">
            <v>5</v>
          </cell>
          <cell r="L43">
            <v>6</v>
          </cell>
          <cell r="N43">
            <v>7</v>
          </cell>
          <cell r="P43">
            <v>8</v>
          </cell>
          <cell r="R43">
            <v>9</v>
          </cell>
          <cell r="T43">
            <v>10</v>
          </cell>
          <cell r="V43">
            <v>11</v>
          </cell>
          <cell r="X43">
            <v>12</v>
          </cell>
        </row>
        <row r="44">
          <cell r="D44">
            <v>0</v>
          </cell>
          <cell r="E44">
            <v>0</v>
          </cell>
          <cell r="H44">
            <v>0</v>
          </cell>
          <cell r="J44">
            <v>0</v>
          </cell>
          <cell r="L44">
            <v>0</v>
          </cell>
          <cell r="N44">
            <v>0</v>
          </cell>
          <cell r="P44">
            <v>0</v>
          </cell>
          <cell r="R44">
            <v>0</v>
          </cell>
          <cell r="T44">
            <v>0</v>
          </cell>
          <cell r="V44">
            <v>0</v>
          </cell>
          <cell r="X44">
            <v>0</v>
          </cell>
          <cell r="Z44">
            <v>0</v>
          </cell>
          <cell r="AD44">
            <v>0</v>
          </cell>
        </row>
        <row r="46">
          <cell r="AA46">
            <v>0</v>
          </cell>
          <cell r="AC46">
            <v>7699039700</v>
          </cell>
        </row>
        <row r="47">
          <cell r="D47">
            <v>43235</v>
          </cell>
          <cell r="E47">
            <v>830547500</v>
          </cell>
          <cell r="F47">
            <v>452250</v>
          </cell>
          <cell r="G47">
            <v>456050</v>
          </cell>
          <cell r="H47">
            <v>470451</v>
          </cell>
          <cell r="I47">
            <v>11282033900</v>
          </cell>
          <cell r="J47">
            <v>157071</v>
          </cell>
          <cell r="K47">
            <v>3832365950</v>
          </cell>
          <cell r="L47">
            <v>0</v>
          </cell>
          <cell r="M47">
            <v>0</v>
          </cell>
          <cell r="N47">
            <v>76384</v>
          </cell>
          <cell r="O47">
            <v>1954768850</v>
          </cell>
          <cell r="P47">
            <v>73518</v>
          </cell>
          <cell r="Q47">
            <v>2185967800</v>
          </cell>
          <cell r="R47">
            <v>468827</v>
          </cell>
          <cell r="S47">
            <v>10960412250</v>
          </cell>
          <cell r="T47">
            <v>0</v>
          </cell>
          <cell r="U47">
            <v>0</v>
          </cell>
          <cell r="V47">
            <v>113519</v>
          </cell>
          <cell r="W47">
            <v>2855794100</v>
          </cell>
          <cell r="X47">
            <v>11325</v>
          </cell>
          <cell r="Y47">
            <v>236757300</v>
          </cell>
          <cell r="Z47">
            <v>79952</v>
          </cell>
          <cell r="AA47">
            <v>1660784750</v>
          </cell>
          <cell r="AB47">
            <v>348473</v>
          </cell>
          <cell r="AC47">
            <v>7958283550</v>
          </cell>
          <cell r="AD47">
            <v>311756</v>
          </cell>
          <cell r="AE47">
            <v>7128046300</v>
          </cell>
          <cell r="AF47">
            <v>0</v>
          </cell>
        </row>
        <row r="48">
          <cell r="D48">
            <v>11662</v>
          </cell>
          <cell r="AC48">
            <v>1067167850</v>
          </cell>
        </row>
        <row r="49">
          <cell r="C49" t="str">
            <v>HPP</v>
          </cell>
          <cell r="E49" t="str">
            <v>HPP NEW APRIL</v>
          </cell>
          <cell r="O49">
            <v>-172122</v>
          </cell>
        </row>
        <row r="50">
          <cell r="C50" t="str">
            <v>Aqua 240 ml</v>
          </cell>
          <cell r="D50">
            <v>15300</v>
          </cell>
          <cell r="E50" t="str">
            <v>Aqua 240 ml</v>
          </cell>
          <cell r="G50">
            <v>15900</v>
          </cell>
          <cell r="I50">
            <v>31377500</v>
          </cell>
        </row>
        <row r="51">
          <cell r="C51" t="str">
            <v>Aqua 330 ml</v>
          </cell>
          <cell r="D51">
            <v>22450</v>
          </cell>
          <cell r="E51" t="str">
            <v>Aqua 330 ml</v>
          </cell>
          <cell r="G51">
            <v>23350</v>
          </cell>
          <cell r="I51">
            <v>394020000</v>
          </cell>
        </row>
        <row r="52">
          <cell r="C52" t="str">
            <v>Aqua 380 ml</v>
          </cell>
          <cell r="D52">
            <v>15000</v>
          </cell>
          <cell r="E52" t="str">
            <v>Aqua 380 ml</v>
          </cell>
          <cell r="G52">
            <v>17400</v>
          </cell>
          <cell r="I52">
            <v>21000000</v>
          </cell>
        </row>
        <row r="53">
          <cell r="C53" t="str">
            <v>Aqua 600 ml</v>
          </cell>
          <cell r="D53">
            <v>28700</v>
          </cell>
          <cell r="E53" t="str">
            <v>Aqua 600 ml</v>
          </cell>
          <cell r="G53">
            <v>29700</v>
          </cell>
          <cell r="I53">
            <v>0</v>
          </cell>
        </row>
        <row r="54">
          <cell r="C54" t="str">
            <v>Aqua 1500 ml</v>
          </cell>
          <cell r="D54">
            <v>28200</v>
          </cell>
          <cell r="E54" t="str">
            <v>Aqua 1500 ml</v>
          </cell>
          <cell r="G54">
            <v>29150</v>
          </cell>
          <cell r="I54">
            <v>0</v>
          </cell>
        </row>
        <row r="55">
          <cell r="C55" t="str">
            <v>MIZONE</v>
          </cell>
          <cell r="D55">
            <v>27450</v>
          </cell>
          <cell r="E55" t="str">
            <v>MIZONE</v>
          </cell>
          <cell r="G55">
            <v>29200</v>
          </cell>
          <cell r="I55">
            <v>0</v>
          </cell>
        </row>
        <row r="56">
          <cell r="C56" t="str">
            <v>MILKUAT</v>
          </cell>
          <cell r="E56" t="str">
            <v>MILKUAT</v>
          </cell>
          <cell r="I56">
            <v>0</v>
          </cell>
        </row>
        <row r="57">
          <cell r="C57" t="str">
            <v>MILKUAT CHC-135</v>
          </cell>
          <cell r="E57" t="str">
            <v>MILKUAT CHC-135</v>
          </cell>
          <cell r="I57">
            <v>114656500</v>
          </cell>
        </row>
        <row r="58">
          <cell r="C58" t="str">
            <v>MILKUAT CHC-70</v>
          </cell>
          <cell r="E58" t="str">
            <v>MILKUAT CHC-70</v>
          </cell>
          <cell r="I58">
            <v>3816500</v>
          </cell>
        </row>
        <row r="59">
          <cell r="C59" t="str">
            <v>MILKUAT PREB./40</v>
          </cell>
          <cell r="E59" t="str">
            <v>MILKUAT PREB./40</v>
          </cell>
          <cell r="I59">
            <v>14091300</v>
          </cell>
        </row>
        <row r="60">
          <cell r="C60" t="str">
            <v>Vit 240 ml</v>
          </cell>
          <cell r="D60">
            <v>11800</v>
          </cell>
          <cell r="E60" t="str">
            <v>Vit 240 ml</v>
          </cell>
          <cell r="G60">
            <v>12250</v>
          </cell>
          <cell r="I60">
            <v>52097000</v>
          </cell>
        </row>
        <row r="61">
          <cell r="C61" t="str">
            <v>Vit 600 ml</v>
          </cell>
          <cell r="D61">
            <v>19900</v>
          </cell>
          <cell r="E61" t="str">
            <v>Vit 600 ml</v>
          </cell>
          <cell r="G61">
            <v>20550</v>
          </cell>
          <cell r="I61">
            <v>92198400</v>
          </cell>
        </row>
        <row r="62">
          <cell r="C62" t="str">
            <v>Vit 1500 ml</v>
          </cell>
          <cell r="D62">
            <v>19000</v>
          </cell>
          <cell r="E62" t="str">
            <v>Vit 1500 ml</v>
          </cell>
          <cell r="G62">
            <v>19650</v>
          </cell>
          <cell r="I62">
            <v>0</v>
          </cell>
        </row>
        <row r="63">
          <cell r="I63">
            <v>11721100</v>
          </cell>
        </row>
        <row r="64">
          <cell r="C64" t="str">
            <v>Aqua 5 Gallon</v>
          </cell>
          <cell r="D64">
            <v>8150</v>
          </cell>
          <cell r="E64" t="str">
            <v>Aqua 5 Gallon</v>
          </cell>
          <cell r="G64">
            <v>8500</v>
          </cell>
          <cell r="I64">
            <v>10608200</v>
          </cell>
        </row>
        <row r="65">
          <cell r="C65" t="str">
            <v>Vit 5 Gallon</v>
          </cell>
          <cell r="D65">
            <v>5900</v>
          </cell>
          <cell r="E65" t="str">
            <v>Vit 5 Gallon</v>
          </cell>
          <cell r="G65">
            <v>6100</v>
          </cell>
          <cell r="I65">
            <v>208647450</v>
          </cell>
        </row>
        <row r="66">
          <cell r="I66">
            <v>954233950</v>
          </cell>
        </row>
        <row r="67">
          <cell r="I67">
            <v>1169911850</v>
          </cell>
        </row>
        <row r="68">
          <cell r="I68">
            <v>-215677900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REKAP BIAYA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NJUALAN"/>
      <sheetName val="REKAP PERSEDIAAN"/>
      <sheetName val="REKAP HPP"/>
      <sheetName val="LKH"/>
      <sheetName val="MONEY CROSCEK"/>
      <sheetName val="SEGMEN 1-30"/>
      <sheetName val="TBG 30"/>
      <sheetName val="SUPPLIR IN "/>
      <sheetName val="BANK"/>
      <sheetName val="KB"/>
      <sheetName val="KO"/>
      <sheetName val="BD"/>
      <sheetName val="PIUT MS SUPPORT"/>
      <sheetName val="HUTANG MS SUPPORT"/>
      <sheetName val="KENJERAN"/>
    </sheetNames>
    <sheetDataSet>
      <sheetData sheetId="0" refreshError="1"/>
      <sheetData sheetId="1" refreshError="1"/>
      <sheetData sheetId="2">
        <row r="1">
          <cell r="A1" t="e">
            <v>#REF!</v>
          </cell>
        </row>
        <row r="2">
          <cell r="A2" t="str">
            <v>NERACA LAJUR</v>
          </cell>
        </row>
        <row r="3">
          <cell r="A3" t="e">
            <v>#REF!</v>
          </cell>
        </row>
        <row r="4">
          <cell r="A4" t="str">
            <v>NO.</v>
          </cell>
          <cell r="B4" t="str">
            <v>NAMA AKUN</v>
          </cell>
          <cell r="C4" t="str">
            <v>N/L</v>
          </cell>
          <cell r="D4" t="str">
            <v>D/K</v>
          </cell>
          <cell r="E4" t="str">
            <v>SALDO  AWAL</v>
          </cell>
          <cell r="G4" t="str">
            <v>MUTASI KAS BANK</v>
          </cell>
          <cell r="I4" t="str">
            <v>PENYESUAIAN</v>
          </cell>
          <cell r="K4" t="str">
            <v>SALDO AKHIR</v>
          </cell>
          <cell r="M4" t="str">
            <v>LABA - RUGI</v>
          </cell>
          <cell r="O4" t="str">
            <v>N E R A C A</v>
          </cell>
          <cell r="R4" t="str">
            <v>Neraca awal bulan berikut</v>
          </cell>
        </row>
        <row r="5">
          <cell r="A5" t="str">
            <v>AKUN</v>
          </cell>
          <cell r="E5" t="str">
            <v>DEBET</v>
          </cell>
          <cell r="F5" t="str">
            <v>KREDIT</v>
          </cell>
          <cell r="G5" t="str">
            <v>DEBET</v>
          </cell>
          <cell r="H5" t="str">
            <v>KREDIT</v>
          </cell>
          <cell r="I5" t="str">
            <v>DEBET</v>
          </cell>
          <cell r="J5" t="str">
            <v>KREDIT</v>
          </cell>
          <cell r="K5" t="str">
            <v>DEBET</v>
          </cell>
          <cell r="L5" t="str">
            <v>KREDIT</v>
          </cell>
          <cell r="M5" t="str">
            <v>DEBET</v>
          </cell>
          <cell r="N5" t="str">
            <v>KREDIT</v>
          </cell>
          <cell r="O5" t="str">
            <v>DEBET</v>
          </cell>
          <cell r="P5" t="str">
            <v>KREDIT</v>
          </cell>
          <cell r="R5" t="str">
            <v>DEBET</v>
          </cell>
          <cell r="S5" t="str">
            <v>KREDIT</v>
          </cell>
        </row>
        <row r="6">
          <cell r="A6">
            <v>110101</v>
          </cell>
          <cell r="B6" t="str">
            <v>KAS BESAR</v>
          </cell>
          <cell r="C6" t="str">
            <v>N</v>
          </cell>
          <cell r="D6" t="str">
            <v>D</v>
          </cell>
          <cell r="E6">
            <v>21746900</v>
          </cell>
          <cell r="F6">
            <v>0</v>
          </cell>
          <cell r="G6">
            <v>328585450</v>
          </cell>
          <cell r="H6">
            <v>325581400</v>
          </cell>
          <cell r="K6">
            <v>24750950</v>
          </cell>
          <cell r="L6">
            <v>0</v>
          </cell>
          <cell r="M6">
            <v>0</v>
          </cell>
          <cell r="N6">
            <v>0</v>
          </cell>
          <cell r="O6">
            <v>24750950</v>
          </cell>
          <cell r="P6">
            <v>0</v>
          </cell>
          <cell r="R6">
            <v>24750950</v>
          </cell>
          <cell r="S6">
            <v>0</v>
          </cell>
        </row>
        <row r="7">
          <cell r="A7">
            <v>110102</v>
          </cell>
          <cell r="B7" t="str">
            <v>KAS OPERASI</v>
          </cell>
          <cell r="C7" t="str">
            <v>N</v>
          </cell>
          <cell r="D7" t="str">
            <v>D</v>
          </cell>
          <cell r="E7">
            <v>500000</v>
          </cell>
          <cell r="F7">
            <v>0</v>
          </cell>
          <cell r="G7">
            <v>23696514</v>
          </cell>
          <cell r="H7">
            <v>23696514</v>
          </cell>
          <cell r="K7">
            <v>500000</v>
          </cell>
          <cell r="L7">
            <v>0</v>
          </cell>
          <cell r="M7">
            <v>0</v>
          </cell>
          <cell r="N7">
            <v>0</v>
          </cell>
          <cell r="O7">
            <v>500000</v>
          </cell>
          <cell r="P7">
            <v>0</v>
          </cell>
          <cell r="R7">
            <v>500000</v>
          </cell>
          <cell r="S7">
            <v>0</v>
          </cell>
        </row>
        <row r="8">
          <cell r="A8">
            <v>110201</v>
          </cell>
          <cell r="B8" t="str">
            <v>BANK BCA DIREKSI</v>
          </cell>
          <cell r="C8" t="str">
            <v>N</v>
          </cell>
          <cell r="D8" t="str">
            <v>D</v>
          </cell>
          <cell r="E8">
            <v>31237.399999976158</v>
          </cell>
          <cell r="F8">
            <v>0</v>
          </cell>
          <cell r="G8">
            <v>309871336</v>
          </cell>
          <cell r="H8">
            <v>309812000</v>
          </cell>
          <cell r="K8">
            <v>90573.399999976158</v>
          </cell>
          <cell r="L8">
            <v>0</v>
          </cell>
          <cell r="M8">
            <v>0</v>
          </cell>
          <cell r="N8">
            <v>0</v>
          </cell>
          <cell r="O8">
            <v>90573.399999976158</v>
          </cell>
          <cell r="P8">
            <v>0</v>
          </cell>
          <cell r="R8">
            <v>90573.399999976158</v>
          </cell>
          <cell r="S8">
            <v>0</v>
          </cell>
        </row>
        <row r="9">
          <cell r="A9">
            <v>110202</v>
          </cell>
          <cell r="B9" t="str">
            <v>BANK PUSAT</v>
          </cell>
          <cell r="C9" t="str">
            <v>N</v>
          </cell>
          <cell r="D9" t="str">
            <v>D</v>
          </cell>
          <cell r="E9">
            <v>4167689619.8699999</v>
          </cell>
          <cell r="F9">
            <v>0</v>
          </cell>
          <cell r="G9">
            <v>311090900</v>
          </cell>
          <cell r="H9">
            <v>0</v>
          </cell>
          <cell r="I9">
            <v>0</v>
          </cell>
          <cell r="J9">
            <v>96794475</v>
          </cell>
          <cell r="K9">
            <v>4381986044.8699999</v>
          </cell>
          <cell r="L9">
            <v>0</v>
          </cell>
          <cell r="M9">
            <v>0</v>
          </cell>
          <cell r="N9">
            <v>0</v>
          </cell>
          <cell r="O9">
            <v>4381986044.8699999</v>
          </cell>
          <cell r="P9">
            <v>0</v>
          </cell>
          <cell r="R9">
            <v>4381986044.8699999</v>
          </cell>
          <cell r="S9">
            <v>0</v>
          </cell>
        </row>
        <row r="10">
          <cell r="A10">
            <v>130121</v>
          </cell>
          <cell r="B10" t="str">
            <v>PIUTANG DAGANG TUNAI</v>
          </cell>
          <cell r="C10" t="str">
            <v>N</v>
          </cell>
          <cell r="D10" t="str">
            <v>D</v>
          </cell>
          <cell r="E10">
            <v>0</v>
          </cell>
          <cell r="F10">
            <v>0</v>
          </cell>
          <cell r="G10">
            <v>0</v>
          </cell>
          <cell r="H10">
            <v>327438850</v>
          </cell>
          <cell r="I10">
            <v>327438850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0</v>
          </cell>
          <cell r="S10">
            <v>0</v>
          </cell>
        </row>
        <row r="11">
          <cell r="A11">
            <v>130120</v>
          </cell>
          <cell r="B11" t="str">
            <v>PIUTANG DAGANG KREDIT</v>
          </cell>
          <cell r="C11" t="str">
            <v>N</v>
          </cell>
          <cell r="D11" t="str">
            <v>D</v>
          </cell>
          <cell r="E11">
            <v>30169600</v>
          </cell>
          <cell r="F11">
            <v>0</v>
          </cell>
          <cell r="G11">
            <v>0</v>
          </cell>
          <cell r="H11">
            <v>2437500</v>
          </cell>
          <cell r="I11">
            <v>8254650</v>
          </cell>
          <cell r="K11">
            <v>35986750</v>
          </cell>
          <cell r="L11">
            <v>0</v>
          </cell>
          <cell r="M11">
            <v>0</v>
          </cell>
          <cell r="N11">
            <v>0</v>
          </cell>
          <cell r="O11">
            <v>35986750</v>
          </cell>
          <cell r="P11">
            <v>0</v>
          </cell>
          <cell r="R11">
            <v>35986750</v>
          </cell>
          <cell r="S11">
            <v>0</v>
          </cell>
        </row>
        <row r="12">
          <cell r="A12">
            <v>311100</v>
          </cell>
          <cell r="B12" t="str">
            <v>JAMINAN PELANGGAN</v>
          </cell>
          <cell r="C12" t="str">
            <v>N</v>
          </cell>
          <cell r="D12" t="str">
            <v>D</v>
          </cell>
          <cell r="E12">
            <v>0</v>
          </cell>
          <cell r="F12">
            <v>0</v>
          </cell>
          <cell r="G12">
            <v>150000</v>
          </cell>
          <cell r="H12">
            <v>0</v>
          </cell>
          <cell r="I12">
            <v>0</v>
          </cell>
          <cell r="J12">
            <v>150000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</row>
        <row r="13">
          <cell r="A13">
            <v>130131</v>
          </cell>
          <cell r="B13" t="str">
            <v>PIUTANG PUSAT</v>
          </cell>
          <cell r="C13" t="str">
            <v>N</v>
          </cell>
          <cell r="D13" t="str">
            <v>D</v>
          </cell>
          <cell r="E13">
            <v>30993750</v>
          </cell>
          <cell r="F13">
            <v>0</v>
          </cell>
          <cell r="G13">
            <v>7938500</v>
          </cell>
          <cell r="H13">
            <v>7860950</v>
          </cell>
          <cell r="K13">
            <v>31071300</v>
          </cell>
          <cell r="L13">
            <v>0</v>
          </cell>
          <cell r="M13">
            <v>0</v>
          </cell>
          <cell r="N13">
            <v>0</v>
          </cell>
          <cell r="O13">
            <v>31071300</v>
          </cell>
          <cell r="P13">
            <v>0</v>
          </cell>
          <cell r="R13">
            <v>31071300</v>
          </cell>
          <cell r="S13">
            <v>0</v>
          </cell>
        </row>
        <row r="14">
          <cell r="A14">
            <v>130130</v>
          </cell>
          <cell r="B14" t="str">
            <v>PIUTANG TIV</v>
          </cell>
          <cell r="C14" t="str">
            <v>N</v>
          </cell>
          <cell r="D14" t="str">
            <v>D</v>
          </cell>
          <cell r="E14">
            <v>1856850</v>
          </cell>
          <cell r="F14">
            <v>0</v>
          </cell>
          <cell r="G14">
            <v>2000000</v>
          </cell>
          <cell r="H14">
            <v>0</v>
          </cell>
          <cell r="I14">
            <v>75800</v>
          </cell>
          <cell r="K14">
            <v>3932650</v>
          </cell>
          <cell r="L14">
            <v>0</v>
          </cell>
          <cell r="M14">
            <v>0</v>
          </cell>
          <cell r="N14">
            <v>0</v>
          </cell>
          <cell r="O14">
            <v>3932650</v>
          </cell>
          <cell r="P14">
            <v>0</v>
          </cell>
          <cell r="R14">
            <v>3932650</v>
          </cell>
          <cell r="S14">
            <v>0</v>
          </cell>
        </row>
        <row r="15">
          <cell r="A15">
            <v>130501</v>
          </cell>
          <cell r="B15" t="str">
            <v>PIUTANG MSSUPPORT</v>
          </cell>
          <cell r="C15" t="str">
            <v>N</v>
          </cell>
          <cell r="D15" t="str">
            <v>D</v>
          </cell>
          <cell r="E15">
            <v>886576</v>
          </cell>
          <cell r="F15">
            <v>0</v>
          </cell>
          <cell r="G15">
            <v>788540</v>
          </cell>
          <cell r="H15">
            <v>125500</v>
          </cell>
          <cell r="I15">
            <v>0</v>
          </cell>
          <cell r="K15">
            <v>1549616</v>
          </cell>
          <cell r="L15">
            <v>0</v>
          </cell>
          <cell r="M15">
            <v>0</v>
          </cell>
          <cell r="N15">
            <v>0</v>
          </cell>
          <cell r="O15">
            <v>1549616</v>
          </cell>
          <cell r="P15">
            <v>0</v>
          </cell>
          <cell r="R15">
            <v>1549616</v>
          </cell>
          <cell r="S15">
            <v>0</v>
          </cell>
        </row>
        <row r="16">
          <cell r="A16">
            <v>311110</v>
          </cell>
          <cell r="B16" t="str">
            <v xml:space="preserve">TITIPAN PELANGGAN </v>
          </cell>
          <cell r="C16" t="str">
            <v>N</v>
          </cell>
          <cell r="D16" t="str">
            <v>D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A17">
            <v>114001</v>
          </cell>
          <cell r="B17" t="str">
            <v>PERSEDIAAN</v>
          </cell>
          <cell r="C17" t="str">
            <v>N</v>
          </cell>
          <cell r="D17" t="str">
            <v>D</v>
          </cell>
          <cell r="E17">
            <v>188010450</v>
          </cell>
          <cell r="F17">
            <v>0</v>
          </cell>
          <cell r="G17">
            <v>0</v>
          </cell>
          <cell r="H17">
            <v>0</v>
          </cell>
          <cell r="I17">
            <v>256744600</v>
          </cell>
          <cell r="J17">
            <v>188010450</v>
          </cell>
          <cell r="K17">
            <v>256744600</v>
          </cell>
          <cell r="L17">
            <v>0</v>
          </cell>
          <cell r="M17">
            <v>0</v>
          </cell>
          <cell r="N17">
            <v>0</v>
          </cell>
          <cell r="O17">
            <v>256744600</v>
          </cell>
          <cell r="P17">
            <v>0</v>
          </cell>
          <cell r="R17">
            <v>256744600</v>
          </cell>
          <cell r="S17">
            <v>0</v>
          </cell>
        </row>
        <row r="18">
          <cell r="A18">
            <v>211001</v>
          </cell>
          <cell r="B18" t="str">
            <v>HUTANG DAGANG</v>
          </cell>
          <cell r="C18" t="str">
            <v>N</v>
          </cell>
          <cell r="D18" t="str">
            <v>K</v>
          </cell>
          <cell r="E18">
            <v>0</v>
          </cell>
          <cell r="F18">
            <v>5937345906</v>
          </cell>
          <cell r="G18">
            <v>0</v>
          </cell>
          <cell r="H18">
            <v>0</v>
          </cell>
          <cell r="J18">
            <v>367732400</v>
          </cell>
          <cell r="K18">
            <v>0</v>
          </cell>
          <cell r="L18">
            <v>6305078306</v>
          </cell>
          <cell r="M18">
            <v>0</v>
          </cell>
          <cell r="N18">
            <v>0</v>
          </cell>
          <cell r="O18">
            <v>0</v>
          </cell>
          <cell r="P18">
            <v>6305078306</v>
          </cell>
          <cell r="R18">
            <v>0</v>
          </cell>
          <cell r="S18">
            <v>6305078306</v>
          </cell>
        </row>
        <row r="19">
          <cell r="A19">
            <v>211101</v>
          </cell>
          <cell r="B19" t="str">
            <v>HUTANG GAJI</v>
          </cell>
          <cell r="C19" t="str">
            <v>N</v>
          </cell>
          <cell r="D19" t="str">
            <v>K</v>
          </cell>
          <cell r="E19">
            <v>0</v>
          </cell>
          <cell r="F19">
            <v>44527500</v>
          </cell>
          <cell r="G19">
            <v>0</v>
          </cell>
          <cell r="H19">
            <v>0</v>
          </cell>
          <cell r="I19">
            <v>44527500</v>
          </cell>
          <cell r="J19">
            <v>44081200</v>
          </cell>
          <cell r="K19">
            <v>0</v>
          </cell>
          <cell r="L19">
            <v>44081200</v>
          </cell>
          <cell r="M19">
            <v>0</v>
          </cell>
          <cell r="N19">
            <v>0</v>
          </cell>
          <cell r="O19">
            <v>0</v>
          </cell>
          <cell r="P19">
            <v>44081200</v>
          </cell>
          <cell r="R19">
            <v>0</v>
          </cell>
          <cell r="S19">
            <v>44081200</v>
          </cell>
        </row>
        <row r="20">
          <cell r="A20">
            <v>211201</v>
          </cell>
          <cell r="B20" t="str">
            <v>HUTANG MS SUPPORT</v>
          </cell>
          <cell r="C20" t="str">
            <v>N</v>
          </cell>
          <cell r="D20" t="str">
            <v>K</v>
          </cell>
          <cell r="E20">
            <v>0</v>
          </cell>
          <cell r="F20">
            <v>41598075</v>
          </cell>
          <cell r="G20">
            <v>0</v>
          </cell>
          <cell r="H20">
            <v>0</v>
          </cell>
          <cell r="I20">
            <v>41598075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A21">
            <v>211202</v>
          </cell>
          <cell r="B21" t="str">
            <v>HUTANG INSENTIVE</v>
          </cell>
          <cell r="C21" t="str">
            <v>N</v>
          </cell>
          <cell r="D21" t="str">
            <v>K</v>
          </cell>
          <cell r="E21">
            <v>0</v>
          </cell>
          <cell r="F21">
            <v>10668900</v>
          </cell>
          <cell r="G21">
            <v>0</v>
          </cell>
          <cell r="H21">
            <v>0</v>
          </cell>
          <cell r="I21">
            <v>10668900</v>
          </cell>
          <cell r="J21">
            <v>13430800</v>
          </cell>
          <cell r="K21">
            <v>0</v>
          </cell>
          <cell r="L21">
            <v>13430800</v>
          </cell>
          <cell r="M21">
            <v>0</v>
          </cell>
          <cell r="N21">
            <v>0</v>
          </cell>
          <cell r="O21">
            <v>0</v>
          </cell>
          <cell r="P21">
            <v>13430800</v>
          </cell>
          <cell r="R21">
            <v>0</v>
          </cell>
          <cell r="S21">
            <v>13430800</v>
          </cell>
        </row>
        <row r="22">
          <cell r="A22">
            <v>311001</v>
          </cell>
          <cell r="B22" t="str">
            <v>MODAL</v>
          </cell>
          <cell r="C22" t="str">
            <v>N</v>
          </cell>
          <cell r="D22" t="str">
            <v>K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A23">
            <v>311101</v>
          </cell>
          <cell r="B23" t="str">
            <v>LABA DITAHAN</v>
          </cell>
          <cell r="C23" t="str">
            <v>N</v>
          </cell>
          <cell r="D23" t="str">
            <v>K</v>
          </cell>
          <cell r="E23">
            <v>0</v>
          </cell>
          <cell r="F23">
            <v>-35764713.686669603</v>
          </cell>
          <cell r="G23">
            <v>0</v>
          </cell>
          <cell r="H23">
            <v>0</v>
          </cell>
          <cell r="K23">
            <v>0</v>
          </cell>
          <cell r="L23">
            <v>-35764713.686669603</v>
          </cell>
          <cell r="M23">
            <v>0</v>
          </cell>
          <cell r="N23">
            <v>0</v>
          </cell>
          <cell r="O23">
            <v>0</v>
          </cell>
          <cell r="P23">
            <v>-35764713.686669603</v>
          </cell>
          <cell r="R23">
            <v>0</v>
          </cell>
          <cell r="S23">
            <v>-35764713.686669603</v>
          </cell>
        </row>
        <row r="24">
          <cell r="A24">
            <v>311201</v>
          </cell>
          <cell r="B24" t="str">
            <v>LABA TAHUN TAHUN LALU</v>
          </cell>
          <cell r="C24" t="str">
            <v>N</v>
          </cell>
          <cell r="D24" t="str">
            <v>K</v>
          </cell>
          <cell r="E24">
            <v>0</v>
          </cell>
          <cell r="F24">
            <v>-963951374.97000003</v>
          </cell>
          <cell r="G24">
            <v>0</v>
          </cell>
          <cell r="H24">
            <v>0</v>
          </cell>
          <cell r="K24">
            <v>0</v>
          </cell>
          <cell r="L24">
            <v>-963951374.97000003</v>
          </cell>
          <cell r="M24">
            <v>0</v>
          </cell>
          <cell r="N24">
            <v>0</v>
          </cell>
          <cell r="O24">
            <v>0</v>
          </cell>
          <cell r="P24">
            <v>-963951374.97000003</v>
          </cell>
          <cell r="R24">
            <v>0</v>
          </cell>
          <cell r="S24">
            <v>-963951374.97000003</v>
          </cell>
        </row>
        <row r="25">
          <cell r="A25">
            <v>312002</v>
          </cell>
          <cell r="B25" t="str">
            <v>LABA  TAHUN BERJALAN</v>
          </cell>
          <cell r="C25" t="str">
            <v>N</v>
          </cell>
          <cell r="D25" t="str">
            <v>K</v>
          </cell>
          <cell r="E25">
            <v>0</v>
          </cell>
          <cell r="F25">
            <v>-592539308.60000002</v>
          </cell>
          <cell r="G25">
            <v>0</v>
          </cell>
          <cell r="H25">
            <v>0</v>
          </cell>
          <cell r="K25">
            <v>0</v>
          </cell>
          <cell r="L25">
            <v>-592539308.60000002</v>
          </cell>
          <cell r="M25">
            <v>0</v>
          </cell>
          <cell r="N25">
            <v>0</v>
          </cell>
          <cell r="O25">
            <v>0</v>
          </cell>
          <cell r="P25">
            <v>-592539308.60000002</v>
          </cell>
          <cell r="R25">
            <v>0</v>
          </cell>
          <cell r="S25">
            <v>-626261732.60000002</v>
          </cell>
        </row>
        <row r="26">
          <cell r="A26">
            <v>312003</v>
          </cell>
          <cell r="B26" t="str">
            <v>LABA BULAN BERJALAN</v>
          </cell>
          <cell r="C26" t="str">
            <v>N</v>
          </cell>
          <cell r="D26" t="str">
            <v>K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-33722424</v>
          </cell>
          <cell r="R26">
            <v>0</v>
          </cell>
          <cell r="S26">
            <v>0</v>
          </cell>
        </row>
        <row r="27">
          <cell r="A27">
            <v>411001</v>
          </cell>
          <cell r="B27" t="str">
            <v>PENJUALAN TUNAI</v>
          </cell>
          <cell r="C27" t="str">
            <v>L</v>
          </cell>
          <cell r="D27" t="str">
            <v>K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J27">
            <v>327364650</v>
          </cell>
          <cell r="K27">
            <v>0</v>
          </cell>
          <cell r="L27">
            <v>327364650</v>
          </cell>
          <cell r="M27">
            <v>0</v>
          </cell>
          <cell r="N27">
            <v>327364650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A28">
            <v>411101</v>
          </cell>
          <cell r="B28" t="str">
            <v>PENJUALAN KREDIT</v>
          </cell>
          <cell r="C28" t="str">
            <v>L</v>
          </cell>
          <cell r="D28" t="str">
            <v>K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J28">
            <v>8254650</v>
          </cell>
          <cell r="K28">
            <v>0</v>
          </cell>
          <cell r="L28">
            <v>8254650</v>
          </cell>
          <cell r="M28">
            <v>0</v>
          </cell>
          <cell r="N28">
            <v>8254650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A29">
            <v>510001</v>
          </cell>
          <cell r="B29" t="str">
            <v>HPP</v>
          </cell>
          <cell r="C29" t="str">
            <v>L</v>
          </cell>
          <cell r="D29" t="str">
            <v>D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555742850</v>
          </cell>
          <cell r="J29">
            <v>256744600</v>
          </cell>
          <cell r="K29">
            <v>298998250</v>
          </cell>
          <cell r="L29">
            <v>0</v>
          </cell>
          <cell r="M29">
            <v>298998250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A30">
            <v>511001</v>
          </cell>
          <cell r="B30" t="str">
            <v>PEMBELIAN</v>
          </cell>
          <cell r="C30" t="str">
            <v>L</v>
          </cell>
          <cell r="D30" t="str">
            <v>D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367732400</v>
          </cell>
          <cell r="J30">
            <v>367732400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A31">
            <v>811001</v>
          </cell>
          <cell r="B31" t="str">
            <v>LEMBUR</v>
          </cell>
          <cell r="C31" t="str">
            <v>L</v>
          </cell>
          <cell r="D31" t="str">
            <v>D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A32">
            <v>811002</v>
          </cell>
          <cell r="B32" t="str">
            <v>INCENTIVE</v>
          </cell>
          <cell r="C32" t="str">
            <v>L</v>
          </cell>
          <cell r="D32" t="str">
            <v>D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13430800</v>
          </cell>
          <cell r="K32">
            <v>13430800</v>
          </cell>
          <cell r="L32">
            <v>0</v>
          </cell>
          <cell r="M32">
            <v>13430800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A33">
            <v>811003</v>
          </cell>
          <cell r="B33" t="str">
            <v>BBM</v>
          </cell>
          <cell r="C33" t="str">
            <v>L</v>
          </cell>
          <cell r="D33" t="str">
            <v>D</v>
          </cell>
          <cell r="E33">
            <v>0</v>
          </cell>
          <cell r="F33">
            <v>0</v>
          </cell>
          <cell r="G33">
            <v>8053600</v>
          </cell>
          <cell r="H33">
            <v>0</v>
          </cell>
          <cell r="I33">
            <v>0</v>
          </cell>
          <cell r="K33">
            <v>8053600</v>
          </cell>
          <cell r="L33">
            <v>0</v>
          </cell>
          <cell r="M33">
            <v>8053600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A34">
            <v>811004</v>
          </cell>
          <cell r="B34" t="str">
            <v>PEMELIHARAAN KENDARAAN</v>
          </cell>
          <cell r="C34" t="str">
            <v>L</v>
          </cell>
          <cell r="D34" t="str">
            <v>D</v>
          </cell>
          <cell r="E34">
            <v>0</v>
          </cell>
          <cell r="F34">
            <v>0</v>
          </cell>
          <cell r="G34">
            <v>55500</v>
          </cell>
          <cell r="H34">
            <v>0</v>
          </cell>
          <cell r="I34">
            <v>0</v>
          </cell>
          <cell r="J34">
            <v>0</v>
          </cell>
          <cell r="K34">
            <v>55500</v>
          </cell>
          <cell r="L34">
            <v>0</v>
          </cell>
          <cell r="M34">
            <v>55500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A35">
            <v>811005</v>
          </cell>
          <cell r="B35" t="str">
            <v>PARKIR &amp; TOL</v>
          </cell>
          <cell r="C35" t="str">
            <v>L</v>
          </cell>
          <cell r="D35" t="str">
            <v>D</v>
          </cell>
          <cell r="E35">
            <v>0</v>
          </cell>
          <cell r="F35">
            <v>0</v>
          </cell>
          <cell r="G35">
            <v>1828000</v>
          </cell>
          <cell r="H35">
            <v>0</v>
          </cell>
          <cell r="K35">
            <v>1828000</v>
          </cell>
          <cell r="L35">
            <v>0</v>
          </cell>
          <cell r="M35">
            <v>1828000</v>
          </cell>
          <cell r="N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A36">
            <v>811006</v>
          </cell>
          <cell r="B36" t="str">
            <v>PAKET/PENGIRIMAN DOKUMEN</v>
          </cell>
          <cell r="C36" t="str">
            <v>L</v>
          </cell>
          <cell r="D36" t="str">
            <v>D</v>
          </cell>
          <cell r="E36">
            <v>0</v>
          </cell>
          <cell r="F36">
            <v>0</v>
          </cell>
          <cell r="G36">
            <v>150000</v>
          </cell>
          <cell r="H36">
            <v>0</v>
          </cell>
          <cell r="I36">
            <v>0</v>
          </cell>
          <cell r="K36">
            <v>150000</v>
          </cell>
          <cell r="L36">
            <v>0</v>
          </cell>
          <cell r="M36">
            <v>150000</v>
          </cell>
          <cell r="N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</row>
        <row r="37">
          <cell r="A37">
            <v>821000</v>
          </cell>
          <cell r="B37" t="str">
            <v>PERLENGKAPAN KANTOR</v>
          </cell>
          <cell r="C37" t="str">
            <v>L</v>
          </cell>
          <cell r="D37" t="str">
            <v>D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</row>
        <row r="38">
          <cell r="A38">
            <v>821001</v>
          </cell>
          <cell r="B38" t="str">
            <v>GAJI DAN TUNJANGAN</v>
          </cell>
          <cell r="C38" t="str">
            <v>L</v>
          </cell>
          <cell r="D38" t="str">
            <v>D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44081200</v>
          </cell>
          <cell r="K38">
            <v>44081200</v>
          </cell>
          <cell r="L38">
            <v>0</v>
          </cell>
          <cell r="M38">
            <v>44081200</v>
          </cell>
          <cell r="N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</row>
        <row r="39">
          <cell r="A39">
            <v>821004</v>
          </cell>
          <cell r="B39" t="str">
            <v>KONSUMSI</v>
          </cell>
          <cell r="C39" t="str">
            <v>L</v>
          </cell>
          <cell r="D39" t="str">
            <v>D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</row>
        <row r="40">
          <cell r="A40">
            <v>821005</v>
          </cell>
          <cell r="B40" t="str">
            <v>PENGOBATAN</v>
          </cell>
          <cell r="C40" t="str">
            <v>L</v>
          </cell>
          <cell r="D40" t="str">
            <v>D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</row>
        <row r="41">
          <cell r="A41">
            <v>821006</v>
          </cell>
          <cell r="B41" t="str">
            <v>THR/BONUS</v>
          </cell>
          <cell r="C41" t="str">
            <v>L</v>
          </cell>
          <cell r="D41" t="str">
            <v>D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</row>
        <row r="42">
          <cell r="A42">
            <v>822005</v>
          </cell>
          <cell r="B42" t="str">
            <v>PEMELIHARAAN KANTOR/BANGUNAN</v>
          </cell>
          <cell r="C42" t="str">
            <v>L</v>
          </cell>
          <cell r="D42" t="str">
            <v>D</v>
          </cell>
          <cell r="E42">
            <v>0</v>
          </cell>
          <cell r="F42">
            <v>0</v>
          </cell>
          <cell r="G42">
            <v>150700</v>
          </cell>
          <cell r="H42">
            <v>0</v>
          </cell>
          <cell r="I42">
            <v>0</v>
          </cell>
          <cell r="K42">
            <v>150700</v>
          </cell>
          <cell r="L42">
            <v>0</v>
          </cell>
          <cell r="M42">
            <v>150700</v>
          </cell>
          <cell r="N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</row>
        <row r="43">
          <cell r="A43">
            <v>822015</v>
          </cell>
          <cell r="B43" t="str">
            <v>PEMELIHARAAN INVENTARIS</v>
          </cell>
          <cell r="C43" t="str">
            <v>L</v>
          </cell>
          <cell r="D43" t="str">
            <v>D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</row>
        <row r="44">
          <cell r="A44">
            <v>824001</v>
          </cell>
          <cell r="B44" t="str">
            <v>LISTRIK</v>
          </cell>
          <cell r="C44" t="str">
            <v>L</v>
          </cell>
          <cell r="D44" t="str">
            <v>D</v>
          </cell>
          <cell r="E44">
            <v>0</v>
          </cell>
          <cell r="F44">
            <v>0</v>
          </cell>
          <cell r="G44">
            <v>831934</v>
          </cell>
          <cell r="H44">
            <v>0</v>
          </cell>
          <cell r="K44">
            <v>831934</v>
          </cell>
          <cell r="L44">
            <v>0</v>
          </cell>
          <cell r="M44">
            <v>831934</v>
          </cell>
          <cell r="N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</row>
        <row r="45">
          <cell r="A45">
            <v>824002</v>
          </cell>
          <cell r="B45" t="str">
            <v>ALAT TULIS &amp; CETAKAN</v>
          </cell>
          <cell r="C45" t="str">
            <v>L</v>
          </cell>
          <cell r="D45" t="str">
            <v>D</v>
          </cell>
          <cell r="E45">
            <v>0</v>
          </cell>
          <cell r="F45">
            <v>0</v>
          </cell>
          <cell r="G45">
            <v>30100</v>
          </cell>
          <cell r="H45">
            <v>0</v>
          </cell>
          <cell r="I45">
            <v>0</v>
          </cell>
          <cell r="J45">
            <v>0</v>
          </cell>
          <cell r="K45">
            <v>30100</v>
          </cell>
          <cell r="L45">
            <v>0</v>
          </cell>
          <cell r="M45">
            <v>30100</v>
          </cell>
          <cell r="N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</row>
        <row r="46">
          <cell r="A46">
            <v>824003</v>
          </cell>
          <cell r="B46" t="str">
            <v>TELEPHONE/FAX/SPEEDY</v>
          </cell>
          <cell r="C46" t="str">
            <v>L</v>
          </cell>
          <cell r="D46" t="str">
            <v>D</v>
          </cell>
          <cell r="E46">
            <v>0</v>
          </cell>
          <cell r="F46">
            <v>0</v>
          </cell>
          <cell r="G46">
            <v>156000</v>
          </cell>
          <cell r="H46">
            <v>0</v>
          </cell>
          <cell r="K46">
            <v>156000</v>
          </cell>
          <cell r="L46">
            <v>0</v>
          </cell>
          <cell r="M46">
            <v>156000</v>
          </cell>
          <cell r="N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</row>
        <row r="47">
          <cell r="A47">
            <v>824004</v>
          </cell>
          <cell r="B47" t="str">
            <v>SUMBANGAN/IURAN &amp; MAJALAH</v>
          </cell>
          <cell r="C47" t="str">
            <v>L</v>
          </cell>
          <cell r="D47" t="str">
            <v>D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</row>
        <row r="48">
          <cell r="A48">
            <v>824005</v>
          </cell>
          <cell r="B48" t="str">
            <v>PERJALANAN DINAS</v>
          </cell>
          <cell r="C48" t="str">
            <v>L</v>
          </cell>
          <cell r="D48" t="str">
            <v>D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</row>
        <row r="49">
          <cell r="A49">
            <v>824006</v>
          </cell>
          <cell r="B49" t="str">
            <v>TRAINNING/SEMINAR/RAPAT</v>
          </cell>
          <cell r="C49" t="str">
            <v>L</v>
          </cell>
          <cell r="D49" t="str">
            <v>D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</row>
        <row r="50">
          <cell r="A50">
            <v>824007</v>
          </cell>
          <cell r="B50" t="str">
            <v>BIAYA RUMAH TANGGA</v>
          </cell>
          <cell r="C50" t="str">
            <v>L</v>
          </cell>
          <cell r="D50" t="str">
            <v>D</v>
          </cell>
          <cell r="E50">
            <v>0</v>
          </cell>
          <cell r="F50">
            <v>0</v>
          </cell>
          <cell r="G50">
            <v>617000</v>
          </cell>
          <cell r="H50">
            <v>0</v>
          </cell>
          <cell r="I50">
            <v>0</v>
          </cell>
          <cell r="K50">
            <v>617000</v>
          </cell>
          <cell r="L50">
            <v>0</v>
          </cell>
          <cell r="M50">
            <v>617000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</row>
        <row r="51">
          <cell r="A51">
            <v>824008</v>
          </cell>
          <cell r="B51" t="str">
            <v>SEWA KENDARAAN</v>
          </cell>
          <cell r="C51" t="str">
            <v>L</v>
          </cell>
          <cell r="D51" t="str">
            <v>D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A52">
            <v>824009</v>
          </cell>
          <cell r="B52" t="str">
            <v>SEWA KANTOR</v>
          </cell>
          <cell r="C52" t="str">
            <v>L</v>
          </cell>
          <cell r="D52" t="str">
            <v>D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A53">
            <v>824010</v>
          </cell>
          <cell r="B53" t="str">
            <v>SEWA INVENTARIS</v>
          </cell>
          <cell r="C53" t="str">
            <v>L</v>
          </cell>
          <cell r="D53" t="str">
            <v>D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A54">
            <v>824011</v>
          </cell>
          <cell r="B54" t="str">
            <v>PEMBELIAN TRIPLEK</v>
          </cell>
          <cell r="C54" t="str">
            <v>L</v>
          </cell>
          <cell r="D54" t="str">
            <v>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A55">
            <v>824013</v>
          </cell>
          <cell r="B55" t="str">
            <v>PENGHAPUSAN PIUTANG</v>
          </cell>
          <cell r="C55" t="str">
            <v>L</v>
          </cell>
          <cell r="D55" t="str">
            <v>D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A56">
            <v>824019</v>
          </cell>
          <cell r="B56" t="str">
            <v>PERIJINAN DAN PBB</v>
          </cell>
          <cell r="C56" t="str">
            <v>L</v>
          </cell>
          <cell r="D56" t="str">
            <v>D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A57">
            <v>824021</v>
          </cell>
          <cell r="B57" t="str">
            <v>BIAYA STNK/KEUR/DISPENSASI</v>
          </cell>
          <cell r="C57" t="str">
            <v>L</v>
          </cell>
          <cell r="D57" t="str">
            <v>D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A58">
            <v>824033</v>
          </cell>
          <cell r="B58" t="str">
            <v>BIAYA KEAMANAN DAN KEBERSIHAN</v>
          </cell>
          <cell r="C58" t="str">
            <v>L</v>
          </cell>
          <cell r="D58" t="str">
            <v>D</v>
          </cell>
          <cell r="E58">
            <v>0</v>
          </cell>
          <cell r="F58">
            <v>0</v>
          </cell>
          <cell r="G58">
            <v>350000</v>
          </cell>
          <cell r="H58">
            <v>0</v>
          </cell>
          <cell r="K58">
            <v>350000</v>
          </cell>
          <cell r="L58">
            <v>0</v>
          </cell>
          <cell r="M58">
            <v>350000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A59">
            <v>824037</v>
          </cell>
          <cell r="B59" t="str">
            <v>BENDA POS/MATERAI</v>
          </cell>
          <cell r="C59" t="str">
            <v>L</v>
          </cell>
          <cell r="D59" t="str">
            <v>D</v>
          </cell>
          <cell r="E59">
            <v>0</v>
          </cell>
          <cell r="F59">
            <v>0</v>
          </cell>
          <cell r="G59">
            <v>28000</v>
          </cell>
          <cell r="H59">
            <v>0</v>
          </cell>
          <cell r="K59">
            <v>28000</v>
          </cell>
          <cell r="L59">
            <v>0</v>
          </cell>
          <cell r="M59">
            <v>28000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A60">
            <v>824041</v>
          </cell>
          <cell r="B60" t="str">
            <v>AIR ( PAM )</v>
          </cell>
          <cell r="C60" t="str">
            <v>L</v>
          </cell>
          <cell r="D60" t="str">
            <v>D</v>
          </cell>
          <cell r="E60">
            <v>0</v>
          </cell>
          <cell r="F60">
            <v>0</v>
          </cell>
          <cell r="G60">
            <v>558640</v>
          </cell>
          <cell r="H60">
            <v>0</v>
          </cell>
          <cell r="K60">
            <v>558640</v>
          </cell>
          <cell r="L60">
            <v>0</v>
          </cell>
          <cell r="M60">
            <v>558640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A61">
            <v>824042</v>
          </cell>
          <cell r="B61" t="str">
            <v>REPACKING , BONGKAR MUAT,dll</v>
          </cell>
          <cell r="C61" t="str">
            <v>L</v>
          </cell>
          <cell r="D61" t="str">
            <v>D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A62">
            <v>825011</v>
          </cell>
          <cell r="B62" t="str">
            <v>BIAYA  PAJAK</v>
          </cell>
          <cell r="C62" t="str">
            <v>L</v>
          </cell>
          <cell r="D62" t="str">
            <v>D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A63">
            <v>825012</v>
          </cell>
          <cell r="B63" t="str">
            <v>ADMINISTRASI BANK</v>
          </cell>
          <cell r="C63" t="str">
            <v>L</v>
          </cell>
          <cell r="D63" t="str">
            <v>D</v>
          </cell>
          <cell r="E63">
            <v>0</v>
          </cell>
          <cell r="F63">
            <v>0</v>
          </cell>
          <cell r="G63">
            <v>12000</v>
          </cell>
          <cell r="H63">
            <v>0</v>
          </cell>
          <cell r="K63">
            <v>12000</v>
          </cell>
          <cell r="L63">
            <v>0</v>
          </cell>
          <cell r="M63">
            <v>12000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A64">
            <v>825013</v>
          </cell>
          <cell r="B64" t="str">
            <v>BIAYA JASA MANAGEMENT</v>
          </cell>
          <cell r="C64" t="str">
            <v>L</v>
          </cell>
          <cell r="D64" t="str">
            <v>D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A65">
            <v>825015</v>
          </cell>
          <cell r="B65" t="str">
            <v>REKRUITMEN KARYAWAN</v>
          </cell>
          <cell r="C65" t="str">
            <v>L</v>
          </cell>
          <cell r="D65" t="str">
            <v>D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A66">
            <v>825099</v>
          </cell>
          <cell r="B66" t="str">
            <v>LAIN-LAIN</v>
          </cell>
          <cell r="C66" t="str">
            <v>L</v>
          </cell>
          <cell r="D66" t="str">
            <v>D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A67">
            <v>829207</v>
          </cell>
          <cell r="B67" t="str">
            <v>BIAYA PROMOSI DAGANG</v>
          </cell>
          <cell r="C67" t="str">
            <v>L</v>
          </cell>
          <cell r="D67" t="str">
            <v>D</v>
          </cell>
          <cell r="E67">
            <v>0</v>
          </cell>
          <cell r="F67">
            <v>0</v>
          </cell>
          <cell r="G67">
            <v>10000</v>
          </cell>
          <cell r="H67">
            <v>0</v>
          </cell>
          <cell r="I67">
            <v>0</v>
          </cell>
          <cell r="K67">
            <v>10000</v>
          </cell>
          <cell r="L67">
            <v>0</v>
          </cell>
          <cell r="M67">
            <v>10000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A68">
            <v>910200</v>
          </cell>
          <cell r="B68" t="str">
            <v>PENDAPATAN BUNGA</v>
          </cell>
          <cell r="C68" t="str">
            <v>L</v>
          </cell>
          <cell r="D68" t="str">
            <v>D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A69">
            <v>910800</v>
          </cell>
          <cell r="B69" t="str">
            <v>PENJUALAN BARANG BEKAS/SISA BA</v>
          </cell>
          <cell r="C69" t="str">
            <v>L</v>
          </cell>
          <cell r="D69" t="str">
            <v>D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A70">
            <v>910900</v>
          </cell>
          <cell r="B70" t="str">
            <v>LABA PENJUALAN AKTIVA TETAP</v>
          </cell>
          <cell r="C70" t="str">
            <v>L</v>
          </cell>
          <cell r="D70" t="str">
            <v>D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A71">
            <v>919900</v>
          </cell>
          <cell r="B71" t="str">
            <v>PENDAPATAN LAIN-LAIN</v>
          </cell>
          <cell r="C71" t="str">
            <v>L</v>
          </cell>
          <cell r="D71" t="str">
            <v>D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A72">
            <v>920100</v>
          </cell>
          <cell r="B72" t="str">
            <v>BEBAN BUNGA</v>
          </cell>
          <cell r="C72" t="str">
            <v>L</v>
          </cell>
          <cell r="D72" t="str">
            <v>D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A73">
            <v>920500</v>
          </cell>
          <cell r="B73" t="str">
            <v>KERUGIAN PENJUALAN AKTIVA TETA</v>
          </cell>
          <cell r="C73" t="str">
            <v>L</v>
          </cell>
          <cell r="D73" t="str">
            <v>D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A74">
            <v>929900</v>
          </cell>
          <cell r="B74" t="str">
            <v>BEBAN LAIN-LAIN</v>
          </cell>
          <cell r="C74" t="str">
            <v>L</v>
          </cell>
          <cell r="D74" t="str">
            <v>D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</row>
        <row r="75">
          <cell r="A75" t="str">
            <v>Rugi Bulan Berjalan</v>
          </cell>
          <cell r="E75">
            <v>4441884983.2700005</v>
          </cell>
          <cell r="F75">
            <v>4441884983.74333</v>
          </cell>
          <cell r="G75">
            <v>996952714</v>
          </cell>
          <cell r="H75">
            <v>996952714</v>
          </cell>
          <cell r="I75">
            <v>1670295625</v>
          </cell>
          <cell r="J75">
            <v>1670295625</v>
          </cell>
          <cell r="K75">
            <v>5105954208.2699995</v>
          </cell>
          <cell r="L75">
            <v>5105954208.74333</v>
          </cell>
          <cell r="M75">
            <v>369341724</v>
          </cell>
          <cell r="N75">
            <v>335619300</v>
          </cell>
          <cell r="O75">
            <v>4736612484.2699995</v>
          </cell>
          <cell r="P75">
            <v>4736612484.74333</v>
          </cell>
          <cell r="R75">
            <v>4736612484.2699995</v>
          </cell>
          <cell r="S75">
            <v>4736612484.74333</v>
          </cell>
        </row>
        <row r="76">
          <cell r="F76">
            <v>-0.47332954406738281</v>
          </cell>
          <cell r="G76">
            <v>0</v>
          </cell>
          <cell r="I76">
            <v>0</v>
          </cell>
          <cell r="M76">
            <v>-33722424</v>
          </cell>
          <cell r="P76">
            <v>-0.47333049774169922</v>
          </cell>
          <cell r="S76">
            <v>-0.47333049774169922</v>
          </cell>
        </row>
        <row r="77">
          <cell r="E77">
            <v>4441884983.2700005</v>
          </cell>
          <cell r="F77">
            <v>4441884983.2700005</v>
          </cell>
          <cell r="G77">
            <v>996952714</v>
          </cell>
          <cell r="H77">
            <v>996952714</v>
          </cell>
          <cell r="I77">
            <v>1670295625</v>
          </cell>
          <cell r="J77">
            <v>1670295625</v>
          </cell>
          <cell r="K77">
            <v>5105954208.2699995</v>
          </cell>
          <cell r="L77">
            <v>5105954208.74333</v>
          </cell>
          <cell r="M77">
            <v>335619300</v>
          </cell>
          <cell r="N77">
            <v>335619300</v>
          </cell>
          <cell r="O77">
            <v>4736612484.2699995</v>
          </cell>
          <cell r="P77">
            <v>4736612484.2699995</v>
          </cell>
          <cell r="R77">
            <v>4736612484.2699995</v>
          </cell>
          <cell r="S77">
            <v>4736612484.2699995</v>
          </cell>
        </row>
        <row r="79">
          <cell r="B79" t="str">
            <v>Ctrl Jumlah</v>
          </cell>
          <cell r="F79">
            <v>0</v>
          </cell>
          <cell r="H79">
            <v>0</v>
          </cell>
          <cell r="J79">
            <v>0</v>
          </cell>
          <cell r="L79">
            <v>0.47333049774169922</v>
          </cell>
          <cell r="N79">
            <v>0</v>
          </cell>
          <cell r="P79">
            <v>0</v>
          </cell>
        </row>
        <row r="80">
          <cell r="B80" t="str">
            <v>Ctrl vs Rekap GL</v>
          </cell>
          <cell r="G80">
            <v>0</v>
          </cell>
          <cell r="H80">
            <v>0</v>
          </cell>
        </row>
        <row r="81">
          <cell r="B81" t="str">
            <v>Ctrl vs Memo Jurnal</v>
          </cell>
          <cell r="I81">
            <v>0</v>
          </cell>
          <cell r="J81">
            <v>0</v>
          </cell>
        </row>
        <row r="82">
          <cell r="B82" t="str">
            <v>Ctrl vs Rugi Laba</v>
          </cell>
          <cell r="M82">
            <v>0</v>
          </cell>
        </row>
        <row r="83">
          <cell r="B83" t="str">
            <v>Ctrl vs Neraca</v>
          </cell>
          <cell r="O83">
            <v>0</v>
          </cell>
          <cell r="P83">
            <v>-0.47333049774169922</v>
          </cell>
        </row>
        <row r="84">
          <cell r="B84" t="str">
            <v>Ctrl vs COGS</v>
          </cell>
          <cell r="K84">
            <v>0</v>
          </cell>
        </row>
        <row r="85">
          <cell r="B85" t="str">
            <v>Ctrl vs Analisa Piutang</v>
          </cell>
          <cell r="O85">
            <v>0</v>
          </cell>
        </row>
        <row r="86">
          <cell r="B86" t="str">
            <v>Ctrl vs So Persed Akir</v>
          </cell>
          <cell r="O86">
            <v>0</v>
          </cell>
        </row>
        <row r="89">
          <cell r="E89">
            <v>4441884983.2700005</v>
          </cell>
          <cell r="F89">
            <v>4441884983.74333</v>
          </cell>
          <cell r="G89">
            <v>996952714</v>
          </cell>
          <cell r="H89">
            <v>996952714</v>
          </cell>
          <cell r="I89">
            <v>1656864825</v>
          </cell>
          <cell r="J89">
            <v>1656864825</v>
          </cell>
          <cell r="K89">
            <v>5092523408.2699995</v>
          </cell>
          <cell r="L89">
            <v>5092523408.74333</v>
          </cell>
          <cell r="M89">
            <v>355910924</v>
          </cell>
          <cell r="N89">
            <v>335619300</v>
          </cell>
          <cell r="O89">
            <v>4736612484.2699995</v>
          </cell>
          <cell r="P89">
            <v>4736612484.74333</v>
          </cell>
        </row>
        <row r="90">
          <cell r="F90">
            <v>0</v>
          </cell>
          <cell r="G90">
            <v>0</v>
          </cell>
          <cell r="I90">
            <v>0</v>
          </cell>
          <cell r="M90">
            <v>-20291624</v>
          </cell>
          <cell r="P90">
            <v>-0.47333049774169922</v>
          </cell>
        </row>
        <row r="91">
          <cell r="E91">
            <v>4441884983.2700005</v>
          </cell>
          <cell r="F91">
            <v>4441884983.74333</v>
          </cell>
          <cell r="G91">
            <v>996952714</v>
          </cell>
          <cell r="H91">
            <v>996952714</v>
          </cell>
          <cell r="I91">
            <v>1656864825</v>
          </cell>
          <cell r="J91">
            <v>1656864825</v>
          </cell>
          <cell r="K91">
            <v>5092523408.2699995</v>
          </cell>
          <cell r="L91">
            <v>5092523408.74333</v>
          </cell>
          <cell r="M91">
            <v>335619300</v>
          </cell>
          <cell r="N91">
            <v>335619300</v>
          </cell>
          <cell r="O91">
            <v>4736612484.2699995</v>
          </cell>
          <cell r="P91">
            <v>4736612484.2699995</v>
          </cell>
        </row>
      </sheetData>
      <sheetData sheetId="3" refreshError="1"/>
      <sheetData sheetId="4"/>
      <sheetData sheetId="5"/>
      <sheetData sheetId="6" refreshError="1"/>
      <sheetData sheetId="7"/>
      <sheetData sheetId="8">
        <row r="1">
          <cell r="A1" t="str">
            <v>LAPORAN MUTASI PRODUK</v>
          </cell>
        </row>
        <row r="2">
          <cell r="A2" t="e">
            <v>#REF!</v>
          </cell>
        </row>
        <row r="3">
          <cell r="A3" t="str">
            <v>ID PRODUK</v>
          </cell>
          <cell r="B3" t="str">
            <v>NAMA PRODUK</v>
          </cell>
          <cell r="C3" t="str">
            <v>SALDO AWAL</v>
          </cell>
          <cell r="D3" t="str">
            <v>SUPP(IN)</v>
          </cell>
          <cell r="E3" t="str">
            <v>DIST(IN)</v>
          </cell>
          <cell r="F3" t="str">
            <v>DEPO(IN)</v>
          </cell>
          <cell r="G3" t="str">
            <v>CABANG(IN)</v>
          </cell>
          <cell r="H3" t="str">
            <v>SUPP(OUT)</v>
          </cell>
          <cell r="I3" t="str">
            <v>DIST(OUT)</v>
          </cell>
          <cell r="J3" t="str">
            <v>DEPO(OUT)</v>
          </cell>
          <cell r="K3" t="str">
            <v>CABANG(OUT)</v>
          </cell>
          <cell r="L3" t="str">
            <v>KOREKSI</v>
          </cell>
          <cell r="M3" t="str">
            <v>SALDO AKHIR</v>
          </cell>
        </row>
        <row r="4">
          <cell r="A4">
            <v>10110</v>
          </cell>
          <cell r="B4" t="str">
            <v>AQ.5GLN ISI</v>
          </cell>
          <cell r="C4">
            <v>111</v>
          </cell>
          <cell r="D4">
            <v>31989</v>
          </cell>
          <cell r="E4">
            <v>1391</v>
          </cell>
          <cell r="F4">
            <v>0</v>
          </cell>
          <cell r="G4">
            <v>281</v>
          </cell>
          <cell r="H4">
            <v>481</v>
          </cell>
          <cell r="I4">
            <v>31673</v>
          </cell>
          <cell r="J4">
            <v>0</v>
          </cell>
          <cell r="K4">
            <v>559</v>
          </cell>
          <cell r="L4">
            <v>0</v>
          </cell>
          <cell r="M4">
            <v>1059</v>
          </cell>
        </row>
        <row r="5">
          <cell r="A5">
            <v>10111</v>
          </cell>
          <cell r="B5" t="str">
            <v>AQ.5GLN BTL</v>
          </cell>
          <cell r="C5">
            <v>4255</v>
          </cell>
          <cell r="D5">
            <v>32827</v>
          </cell>
          <cell r="E5">
            <v>31411</v>
          </cell>
          <cell r="F5">
            <v>0</v>
          </cell>
          <cell r="G5">
            <v>746</v>
          </cell>
          <cell r="H5">
            <v>32153</v>
          </cell>
          <cell r="I5">
            <v>31784</v>
          </cell>
          <cell r="J5">
            <v>0</v>
          </cell>
          <cell r="K5">
            <v>877</v>
          </cell>
          <cell r="L5">
            <v>0</v>
          </cell>
          <cell r="M5">
            <v>4398</v>
          </cell>
        </row>
        <row r="6">
          <cell r="A6">
            <v>10114</v>
          </cell>
          <cell r="B6" t="str">
            <v>PALLET KAYU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A7">
            <v>12111</v>
          </cell>
          <cell r="B7" t="str">
            <v>AQ.1500ML 1X12</v>
          </cell>
          <cell r="C7">
            <v>0</v>
          </cell>
          <cell r="D7">
            <v>0</v>
          </cell>
          <cell r="E7">
            <v>23</v>
          </cell>
          <cell r="F7">
            <v>0</v>
          </cell>
          <cell r="G7">
            <v>20</v>
          </cell>
          <cell r="H7">
            <v>0</v>
          </cell>
          <cell r="I7">
            <v>23</v>
          </cell>
          <cell r="J7">
            <v>0</v>
          </cell>
          <cell r="K7">
            <v>20</v>
          </cell>
          <cell r="L7">
            <v>0</v>
          </cell>
          <cell r="M7">
            <v>0</v>
          </cell>
        </row>
        <row r="8">
          <cell r="A8">
            <v>12312</v>
          </cell>
          <cell r="B8" t="str">
            <v>AQ.600ML 1X24</v>
          </cell>
          <cell r="C8">
            <v>0</v>
          </cell>
          <cell r="D8">
            <v>0</v>
          </cell>
          <cell r="E8">
            <v>20</v>
          </cell>
          <cell r="F8">
            <v>0</v>
          </cell>
          <cell r="G8">
            <v>20</v>
          </cell>
          <cell r="H8">
            <v>0</v>
          </cell>
          <cell r="I8">
            <v>20</v>
          </cell>
          <cell r="J8">
            <v>0</v>
          </cell>
          <cell r="K8">
            <v>20</v>
          </cell>
          <cell r="L8">
            <v>0</v>
          </cell>
          <cell r="M8">
            <v>0</v>
          </cell>
        </row>
        <row r="9">
          <cell r="A9">
            <v>12613</v>
          </cell>
          <cell r="B9" t="str">
            <v>AQ.240ML 1X48</v>
          </cell>
          <cell r="C9">
            <v>1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>
            <v>15510</v>
          </cell>
          <cell r="B10" t="str">
            <v>AQ.HC STAN/SEWA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>
            <v>15512</v>
          </cell>
          <cell r="B11" t="str">
            <v>PORTABLE GG</v>
          </cell>
          <cell r="C11">
            <v>3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0</v>
          </cell>
          <cell r="K11">
            <v>0</v>
          </cell>
          <cell r="L11">
            <v>0</v>
          </cell>
          <cell r="M11">
            <v>2</v>
          </cell>
        </row>
        <row r="12">
          <cell r="A12">
            <v>15530</v>
          </cell>
          <cell r="B12" t="str">
            <v>AQ.HC LIN/SEWA</v>
          </cell>
          <cell r="C12">
            <v>1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</v>
          </cell>
        </row>
        <row r="13">
          <cell r="A13">
            <v>19310</v>
          </cell>
          <cell r="B13" t="str">
            <v>AQ.TISSUE</v>
          </cell>
          <cell r="C13">
            <v>100</v>
          </cell>
          <cell r="D13">
            <v>31989</v>
          </cell>
          <cell r="E13">
            <v>1388</v>
          </cell>
          <cell r="F13">
            <v>0</v>
          </cell>
          <cell r="G13">
            <v>281</v>
          </cell>
          <cell r="H13">
            <v>481</v>
          </cell>
          <cell r="I13">
            <v>31670</v>
          </cell>
          <cell r="J13">
            <v>0</v>
          </cell>
          <cell r="K13">
            <v>559</v>
          </cell>
          <cell r="L13">
            <v>0</v>
          </cell>
          <cell r="M13">
            <v>1048</v>
          </cell>
        </row>
        <row r="14">
          <cell r="A14">
            <v>20110</v>
          </cell>
          <cell r="B14" t="str">
            <v>VT.5GLN ISI</v>
          </cell>
          <cell r="C14">
            <v>238</v>
          </cell>
          <cell r="D14">
            <v>1008</v>
          </cell>
          <cell r="E14">
            <v>271</v>
          </cell>
          <cell r="F14">
            <v>0</v>
          </cell>
          <cell r="G14">
            <v>1058</v>
          </cell>
          <cell r="H14">
            <v>0</v>
          </cell>
          <cell r="I14">
            <v>1629</v>
          </cell>
          <cell r="J14">
            <v>0</v>
          </cell>
          <cell r="K14">
            <v>737</v>
          </cell>
          <cell r="L14">
            <v>0</v>
          </cell>
          <cell r="M14">
            <v>209</v>
          </cell>
        </row>
        <row r="15">
          <cell r="A15">
            <v>20111</v>
          </cell>
          <cell r="B15" t="str">
            <v>VT.5GLN BTL</v>
          </cell>
          <cell r="C15">
            <v>1628</v>
          </cell>
          <cell r="D15">
            <v>1103</v>
          </cell>
          <cell r="E15">
            <v>1626</v>
          </cell>
          <cell r="F15">
            <v>0</v>
          </cell>
          <cell r="G15">
            <v>1860</v>
          </cell>
          <cell r="H15">
            <v>0</v>
          </cell>
          <cell r="I15">
            <v>1632</v>
          </cell>
          <cell r="J15">
            <v>0</v>
          </cell>
          <cell r="K15">
            <v>1117</v>
          </cell>
          <cell r="L15">
            <v>0</v>
          </cell>
          <cell r="M15">
            <v>3468</v>
          </cell>
        </row>
        <row r="16">
          <cell r="A16">
            <v>22111</v>
          </cell>
          <cell r="B16" t="str">
            <v>VT.1500ML 1X12</v>
          </cell>
          <cell r="C16">
            <v>44</v>
          </cell>
          <cell r="D16">
            <v>0</v>
          </cell>
          <cell r="E16">
            <v>11</v>
          </cell>
          <cell r="F16">
            <v>0</v>
          </cell>
          <cell r="G16">
            <v>220</v>
          </cell>
          <cell r="H16">
            <v>0</v>
          </cell>
          <cell r="I16">
            <v>165</v>
          </cell>
          <cell r="J16">
            <v>0</v>
          </cell>
          <cell r="K16">
            <v>0</v>
          </cell>
          <cell r="L16">
            <v>0</v>
          </cell>
          <cell r="M16">
            <v>110</v>
          </cell>
        </row>
        <row r="17">
          <cell r="A17">
            <v>22312</v>
          </cell>
          <cell r="B17" t="str">
            <v>VT.600ML 1X24</v>
          </cell>
          <cell r="C17">
            <v>186</v>
          </cell>
          <cell r="D17">
            <v>0</v>
          </cell>
          <cell r="E17">
            <v>23</v>
          </cell>
          <cell r="F17">
            <v>0</v>
          </cell>
          <cell r="G17">
            <v>170</v>
          </cell>
          <cell r="H17">
            <v>0</v>
          </cell>
          <cell r="I17">
            <v>173</v>
          </cell>
          <cell r="J17">
            <v>0</v>
          </cell>
          <cell r="K17">
            <v>0</v>
          </cell>
          <cell r="L17">
            <v>0</v>
          </cell>
          <cell r="M17">
            <v>206</v>
          </cell>
        </row>
        <row r="18">
          <cell r="A18">
            <v>22613</v>
          </cell>
          <cell r="B18" t="str">
            <v>VT.240ML 1X48</v>
          </cell>
          <cell r="C18">
            <v>313</v>
          </cell>
          <cell r="D18">
            <v>0</v>
          </cell>
          <cell r="E18">
            <v>39</v>
          </cell>
          <cell r="F18">
            <v>0</v>
          </cell>
          <cell r="G18">
            <v>500</v>
          </cell>
          <cell r="H18">
            <v>0</v>
          </cell>
          <cell r="I18">
            <v>570</v>
          </cell>
          <cell r="J18">
            <v>0</v>
          </cell>
          <cell r="K18">
            <v>0</v>
          </cell>
          <cell r="L18">
            <v>0</v>
          </cell>
          <cell r="M18">
            <v>282</v>
          </cell>
        </row>
        <row r="19">
          <cell r="A19">
            <v>29310</v>
          </cell>
          <cell r="B19" t="str">
            <v>VT.TISSUE</v>
          </cell>
          <cell r="C19">
            <v>0</v>
          </cell>
        </row>
        <row r="20">
          <cell r="A20">
            <v>40410</v>
          </cell>
          <cell r="B20" t="str">
            <v>MIZONE ORANGE LIME  500ML</v>
          </cell>
          <cell r="C20">
            <v>4</v>
          </cell>
          <cell r="D20">
            <v>0</v>
          </cell>
          <cell r="E20">
            <v>10</v>
          </cell>
          <cell r="F20">
            <v>0</v>
          </cell>
          <cell r="G20">
            <v>10</v>
          </cell>
          <cell r="H20">
            <v>0</v>
          </cell>
          <cell r="I20">
            <v>11</v>
          </cell>
          <cell r="J20">
            <v>0</v>
          </cell>
          <cell r="K20">
            <v>10</v>
          </cell>
          <cell r="L20">
            <v>0</v>
          </cell>
          <cell r="M20">
            <v>3</v>
          </cell>
        </row>
        <row r="21">
          <cell r="A21">
            <v>40411</v>
          </cell>
          <cell r="B21" t="str">
            <v>MIZONE PASSION FRUIT 500M</v>
          </cell>
          <cell r="C21">
            <v>2</v>
          </cell>
          <cell r="D21">
            <v>0</v>
          </cell>
          <cell r="E21">
            <v>10</v>
          </cell>
          <cell r="F21">
            <v>0</v>
          </cell>
          <cell r="G21">
            <v>10</v>
          </cell>
          <cell r="H21">
            <v>0</v>
          </cell>
          <cell r="I21">
            <v>12</v>
          </cell>
          <cell r="J21">
            <v>0</v>
          </cell>
          <cell r="K21">
            <v>10</v>
          </cell>
          <cell r="L21">
            <v>0</v>
          </cell>
          <cell r="M21">
            <v>0</v>
          </cell>
        </row>
        <row r="22">
          <cell r="A22">
            <v>40412</v>
          </cell>
          <cell r="B22" t="str">
            <v>MIZONE LYCHEE LEMON 500 M</v>
          </cell>
          <cell r="C22">
            <v>4</v>
          </cell>
          <cell r="D22">
            <v>0</v>
          </cell>
          <cell r="E22">
            <v>10</v>
          </cell>
          <cell r="F22">
            <v>0</v>
          </cell>
          <cell r="G22">
            <v>10</v>
          </cell>
          <cell r="H22">
            <v>0</v>
          </cell>
          <cell r="I22">
            <v>11</v>
          </cell>
          <cell r="J22">
            <v>0</v>
          </cell>
          <cell r="K22">
            <v>10</v>
          </cell>
          <cell r="L22">
            <v>0</v>
          </cell>
          <cell r="M22">
            <v>3</v>
          </cell>
        </row>
        <row r="23">
          <cell r="A23">
            <v>40418</v>
          </cell>
          <cell r="B23" t="str">
            <v>MIZONE APPLE GUAVA 500 ML</v>
          </cell>
          <cell r="C23">
            <v>5</v>
          </cell>
          <cell r="D23">
            <v>0</v>
          </cell>
          <cell r="E23">
            <v>10</v>
          </cell>
          <cell r="F23">
            <v>0</v>
          </cell>
          <cell r="G23">
            <v>10</v>
          </cell>
          <cell r="H23">
            <v>0</v>
          </cell>
          <cell r="I23">
            <v>12</v>
          </cell>
          <cell r="J23">
            <v>0</v>
          </cell>
          <cell r="K23">
            <v>10</v>
          </cell>
          <cell r="L23">
            <v>0</v>
          </cell>
          <cell r="M23">
            <v>3</v>
          </cell>
        </row>
        <row r="24">
          <cell r="A24">
            <v>40419</v>
          </cell>
          <cell r="B24" t="str">
            <v>MIZONE MANGGA KWENI 500ML</v>
          </cell>
          <cell r="C24">
            <v>4</v>
          </cell>
          <cell r="D24">
            <v>0</v>
          </cell>
          <cell r="E24">
            <v>10</v>
          </cell>
          <cell r="F24">
            <v>0</v>
          </cell>
          <cell r="G24">
            <v>10</v>
          </cell>
          <cell r="H24">
            <v>0</v>
          </cell>
          <cell r="I24">
            <v>12</v>
          </cell>
          <cell r="J24">
            <v>0</v>
          </cell>
          <cell r="K24">
            <v>10</v>
          </cell>
          <cell r="L24">
            <v>0</v>
          </cell>
          <cell r="M24">
            <v>2</v>
          </cell>
        </row>
        <row r="25">
          <cell r="A25">
            <v>90002</v>
          </cell>
          <cell r="B25" t="str">
            <v>TRIPLEK/TRAY</v>
          </cell>
          <cell r="C25">
            <v>84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14</v>
          </cell>
          <cell r="L25">
            <v>0</v>
          </cell>
          <cell r="M25">
            <v>70</v>
          </cell>
        </row>
        <row r="29">
          <cell r="B29" t="str">
            <v>TOTAL</v>
          </cell>
          <cell r="C29">
            <v>6983</v>
          </cell>
          <cell r="D29">
            <v>98916</v>
          </cell>
          <cell r="E29">
            <v>36253</v>
          </cell>
          <cell r="F29">
            <v>0</v>
          </cell>
          <cell r="G29">
            <v>5206</v>
          </cell>
          <cell r="H29">
            <v>33115</v>
          </cell>
          <cell r="I29">
            <v>99399</v>
          </cell>
          <cell r="J29">
            <v>0</v>
          </cell>
          <cell r="K29">
            <v>3953</v>
          </cell>
          <cell r="L29">
            <v>0</v>
          </cell>
          <cell r="M29">
            <v>10864</v>
          </cell>
        </row>
        <row r="30">
          <cell r="A30">
            <v>1</v>
          </cell>
          <cell r="B30">
            <v>2</v>
          </cell>
          <cell r="C30">
            <v>3</v>
          </cell>
          <cell r="D30">
            <v>4</v>
          </cell>
          <cell r="E30">
            <v>5</v>
          </cell>
          <cell r="F30">
            <v>6</v>
          </cell>
          <cell r="G30">
            <v>7</v>
          </cell>
          <cell r="H30">
            <v>8</v>
          </cell>
          <cell r="I30">
            <v>9</v>
          </cell>
          <cell r="J30">
            <v>10</v>
          </cell>
          <cell r="K30">
            <v>11</v>
          </cell>
          <cell r="L30">
            <v>12</v>
          </cell>
          <cell r="M30">
            <v>13</v>
          </cell>
        </row>
        <row r="31">
          <cell r="M31">
            <v>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"/>
      <sheetName val="RUGILABA"/>
      <sheetName val="NERACA LAJUR"/>
      <sheetName val="LAP PENJUALAN"/>
      <sheetName val="COGS"/>
      <sheetName val="MEMO JURNAL"/>
      <sheetName val="LAP MUTASI PRODUK"/>
      <sheetName val="REKAP GL"/>
      <sheetName val="ANALISA PIUTANG"/>
      <sheetName val="LAPORAN LAIN"/>
      <sheetName val="REKAP PERSEDIAAN"/>
      <sheetName val="REKAP PENJUALAN"/>
      <sheetName val="REKAP HPP"/>
      <sheetName val="DETAIL BIAYA"/>
      <sheetName val="TBG"/>
      <sheetName val="SUP IN GB"/>
      <sheetName val="SUPIN K29"/>
      <sheetName val="SUPOUT GB"/>
      <sheetName val="SUPOUT K29"/>
      <sheetName val="IN GB"/>
      <sheetName val="OUT GB"/>
      <sheetName val="IN k29"/>
      <sheetName val="OUT k29"/>
      <sheetName val="SEGMEN"/>
      <sheetName val="LKH"/>
      <sheetName val="BG"/>
      <sheetName val="KROSCEK"/>
      <sheetName val="BANK"/>
      <sheetName val="BANK LIVIA"/>
      <sheetName val="BANK BTN"/>
      <sheetName val="BANK NGINDEN"/>
      <sheetName val="KB"/>
      <sheetName val="KO"/>
      <sheetName val="BD"/>
      <sheetName val="BP"/>
      <sheetName val="REKAP BIAYA"/>
      <sheetName val="PIUT JMSTK"/>
      <sheetName val="PIUT JMSTK 1"/>
      <sheetName val="PIUT MS SUPORT"/>
      <sheetName val="PIUT MS.SUPORT 1"/>
      <sheetName val="PIUT PST"/>
      <sheetName val="PIUT PST 1"/>
      <sheetName val="PIUT TIV"/>
      <sheetName val="PIUT TIV 1"/>
      <sheetName val="PIUT TIV PROGRAM"/>
      <sheetName val="TTPN PLGN"/>
      <sheetName val="TTPN PLGN 1"/>
      <sheetName val="TP NGD"/>
      <sheetName val="MARGO"/>
      <sheetName val="HUT MS SUPORT"/>
      <sheetName val="KEND MARGO"/>
    </sheetNames>
    <sheetDataSet>
      <sheetData sheetId="0"/>
      <sheetData sheetId="1"/>
      <sheetData sheetId="2"/>
      <sheetData sheetId="3"/>
      <sheetData sheetId="4"/>
      <sheetData sheetId="5">
        <row r="3">
          <cell r="B3" t="str">
            <v>DEPO MARGOMULYO</v>
          </cell>
        </row>
        <row r="4">
          <cell r="B4" t="str">
            <v>LAPORAN MUTASI PRODUK</v>
          </cell>
        </row>
        <row r="5">
          <cell r="B5" t="str">
            <v>PER  28  FEBRUARI  2014</v>
          </cell>
        </row>
        <row r="6">
          <cell r="B6" t="str">
            <v>ID PRODUK</v>
          </cell>
          <cell r="C6" t="str">
            <v>NAMA PRODUK</v>
          </cell>
          <cell r="D6" t="str">
            <v>SALDO AWAL</v>
          </cell>
          <cell r="G6" t="str">
            <v>NEW</v>
          </cell>
          <cell r="H6" t="str">
            <v>SUPP(IN)</v>
          </cell>
          <cell r="J6" t="str">
            <v>DIST(IN)</v>
          </cell>
          <cell r="L6" t="str">
            <v>DEPO(IN)</v>
          </cell>
          <cell r="N6" t="str">
            <v>CABANG(IN)</v>
          </cell>
          <cell r="P6" t="str">
            <v>SUPP(OUT)</v>
          </cell>
          <cell r="R6" t="str">
            <v>DIST(OUT)</v>
          </cell>
          <cell r="T6" t="str">
            <v>DEPO(OUT)</v>
          </cell>
          <cell r="V6" t="str">
            <v>CABANG(OUT)</v>
          </cell>
          <cell r="X6" t="str">
            <v>KOREKSI</v>
          </cell>
          <cell r="Z6" t="str">
            <v>SALDO AKHIR</v>
          </cell>
          <cell r="AB6" t="str">
            <v>PEMBELIAN</v>
          </cell>
          <cell r="AD6" t="str">
            <v>HPP</v>
          </cell>
          <cell r="AF6" t="str">
            <v>CTRL</v>
          </cell>
        </row>
        <row r="7">
          <cell r="D7" t="str">
            <v>QTY</v>
          </cell>
          <cell r="E7" t="str">
            <v>Rp</v>
          </cell>
          <cell r="F7" t="str">
            <v>(HPP)</v>
          </cell>
          <cell r="G7" t="str">
            <v>(HPP)</v>
          </cell>
          <cell r="H7" t="str">
            <v>QTY</v>
          </cell>
          <cell r="I7" t="str">
            <v>Rp</v>
          </cell>
          <cell r="J7" t="str">
            <v>QTY</v>
          </cell>
          <cell r="K7" t="str">
            <v>Rp</v>
          </cell>
          <cell r="L7" t="str">
            <v>QTY</v>
          </cell>
          <cell r="M7" t="str">
            <v>Rp</v>
          </cell>
          <cell r="N7" t="str">
            <v>QTY</v>
          </cell>
          <cell r="O7" t="str">
            <v>Rp</v>
          </cell>
          <cell r="P7" t="str">
            <v>QTY</v>
          </cell>
          <cell r="Q7" t="str">
            <v>Rp</v>
          </cell>
          <cell r="R7" t="str">
            <v>QTY</v>
          </cell>
          <cell r="S7" t="str">
            <v>Rp</v>
          </cell>
          <cell r="T7" t="str">
            <v>QTY</v>
          </cell>
          <cell r="U7" t="str">
            <v>Rp</v>
          </cell>
          <cell r="V7" t="str">
            <v>QTY</v>
          </cell>
          <cell r="W7" t="str">
            <v>Rp</v>
          </cell>
          <cell r="X7" t="str">
            <v>QTY</v>
          </cell>
          <cell r="Y7" t="str">
            <v>Rp</v>
          </cell>
          <cell r="Z7" t="str">
            <v>QTY</v>
          </cell>
          <cell r="AA7" t="str">
            <v>Rp</v>
          </cell>
          <cell r="AB7" t="str">
            <v>QTY</v>
          </cell>
          <cell r="AC7" t="str">
            <v>Rp</v>
          </cell>
          <cell r="AD7" t="str">
            <v>QTY</v>
          </cell>
          <cell r="AE7" t="str">
            <v>Rp</v>
          </cell>
        </row>
        <row r="8">
          <cell r="B8">
            <v>10110</v>
          </cell>
          <cell r="C8" t="str">
            <v>AQ.5GLN ISI</v>
          </cell>
          <cell r="D8">
            <v>10714</v>
          </cell>
          <cell r="E8">
            <v>107140000</v>
          </cell>
          <cell r="F8">
            <v>9250</v>
          </cell>
          <cell r="G8">
            <v>10000</v>
          </cell>
          <cell r="H8">
            <v>77568</v>
          </cell>
          <cell r="I8">
            <v>775680000</v>
          </cell>
          <cell r="J8">
            <v>16838</v>
          </cell>
          <cell r="K8">
            <v>168380000</v>
          </cell>
          <cell r="L8">
            <v>0</v>
          </cell>
          <cell r="M8">
            <v>0</v>
          </cell>
          <cell r="N8">
            <v>1438</v>
          </cell>
          <cell r="O8">
            <v>14380000</v>
          </cell>
          <cell r="P8">
            <v>1586</v>
          </cell>
          <cell r="Q8">
            <v>15860000</v>
          </cell>
          <cell r="R8">
            <v>85126</v>
          </cell>
          <cell r="S8">
            <v>851260000</v>
          </cell>
          <cell r="T8">
            <v>0</v>
          </cell>
          <cell r="U8">
            <v>0</v>
          </cell>
          <cell r="V8">
            <v>11831</v>
          </cell>
          <cell r="W8">
            <v>118310000</v>
          </cell>
          <cell r="X8">
            <v>0</v>
          </cell>
          <cell r="Y8">
            <v>0</v>
          </cell>
          <cell r="Z8">
            <v>8015</v>
          </cell>
          <cell r="AA8">
            <v>80150000</v>
          </cell>
          <cell r="AB8">
            <v>65589</v>
          </cell>
          <cell r="AC8">
            <v>655890000</v>
          </cell>
          <cell r="AD8">
            <v>68288</v>
          </cell>
          <cell r="AE8">
            <v>682880000</v>
          </cell>
          <cell r="AF8">
            <v>0</v>
          </cell>
        </row>
        <row r="9">
          <cell r="B9">
            <v>10111</v>
          </cell>
          <cell r="C9" t="str">
            <v>AQ.5GLN BTL</v>
          </cell>
          <cell r="D9">
            <v>17406</v>
          </cell>
          <cell r="E9">
            <v>522180000</v>
          </cell>
          <cell r="F9">
            <v>30000</v>
          </cell>
          <cell r="G9">
            <v>30000</v>
          </cell>
          <cell r="H9">
            <v>77568</v>
          </cell>
          <cell r="I9">
            <v>2327040000</v>
          </cell>
          <cell r="J9">
            <v>81555</v>
          </cell>
          <cell r="K9">
            <v>2446650000</v>
          </cell>
          <cell r="L9">
            <v>0</v>
          </cell>
          <cell r="M9">
            <v>0</v>
          </cell>
          <cell r="N9">
            <v>10255</v>
          </cell>
          <cell r="O9">
            <v>307650000</v>
          </cell>
          <cell r="P9">
            <v>70549</v>
          </cell>
          <cell r="Q9">
            <v>2116470000</v>
          </cell>
          <cell r="R9">
            <v>84921</v>
          </cell>
          <cell r="S9">
            <v>2547630000</v>
          </cell>
          <cell r="T9">
            <v>0</v>
          </cell>
          <cell r="U9">
            <v>0</v>
          </cell>
          <cell r="V9">
            <v>12166</v>
          </cell>
          <cell r="W9">
            <v>364980000</v>
          </cell>
          <cell r="X9">
            <v>0</v>
          </cell>
          <cell r="Y9">
            <v>0</v>
          </cell>
          <cell r="Z9">
            <v>19148</v>
          </cell>
          <cell r="AA9">
            <v>574440000</v>
          </cell>
          <cell r="AB9">
            <v>5108</v>
          </cell>
          <cell r="AC9">
            <v>153240000</v>
          </cell>
          <cell r="AD9">
            <v>3366</v>
          </cell>
          <cell r="AE9">
            <v>100980000</v>
          </cell>
          <cell r="AF9">
            <v>0</v>
          </cell>
        </row>
        <row r="10">
          <cell r="B10">
            <v>10114</v>
          </cell>
          <cell r="C10" t="str">
            <v>PALLET KAYU</v>
          </cell>
          <cell r="D10">
            <v>799</v>
          </cell>
          <cell r="E10">
            <v>16779000</v>
          </cell>
          <cell r="F10">
            <v>21000</v>
          </cell>
          <cell r="G10">
            <v>21000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Y10">
            <v>0</v>
          </cell>
          <cell r="Z10">
            <v>799</v>
          </cell>
          <cell r="AA10">
            <v>16779000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B11">
            <v>10116</v>
          </cell>
          <cell r="C11" t="str">
            <v>PALET LOSCAM</v>
          </cell>
          <cell r="D11">
            <v>857</v>
          </cell>
          <cell r="E11">
            <v>0</v>
          </cell>
          <cell r="F11">
            <v>0</v>
          </cell>
          <cell r="G11">
            <v>0</v>
          </cell>
          <cell r="H11">
            <v>1110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1110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857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B12">
            <v>102000556</v>
          </cell>
          <cell r="C12" t="str">
            <v>1 MILKUAT INSTAN STROWBERI</v>
          </cell>
          <cell r="E12">
            <v>0</v>
          </cell>
          <cell r="I12">
            <v>0</v>
          </cell>
          <cell r="K12">
            <v>0</v>
          </cell>
          <cell r="M12">
            <v>0</v>
          </cell>
          <cell r="O12">
            <v>0</v>
          </cell>
          <cell r="Q12">
            <v>0</v>
          </cell>
          <cell r="S12">
            <v>0</v>
          </cell>
          <cell r="U12">
            <v>0</v>
          </cell>
          <cell r="W12">
            <v>0</v>
          </cell>
          <cell r="Y12">
            <v>0</v>
          </cell>
          <cell r="AA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B13">
            <v>102000556</v>
          </cell>
          <cell r="C13" t="str">
            <v>2 MILKUAT INSTAN ORANGE</v>
          </cell>
          <cell r="E13">
            <v>0</v>
          </cell>
          <cell r="I13">
            <v>0</v>
          </cell>
          <cell r="K13">
            <v>0</v>
          </cell>
          <cell r="M13">
            <v>0</v>
          </cell>
          <cell r="O13">
            <v>0</v>
          </cell>
          <cell r="Q13">
            <v>0</v>
          </cell>
          <cell r="S13">
            <v>0</v>
          </cell>
          <cell r="U13">
            <v>0</v>
          </cell>
          <cell r="W13">
            <v>0</v>
          </cell>
          <cell r="Y13">
            <v>0</v>
          </cell>
          <cell r="AA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B14">
            <v>102000556</v>
          </cell>
          <cell r="C14" t="str">
            <v>3 MILKUAT INSTANT COKLAT</v>
          </cell>
          <cell r="E14">
            <v>0</v>
          </cell>
          <cell r="I14">
            <v>0</v>
          </cell>
          <cell r="K14">
            <v>0</v>
          </cell>
          <cell r="M14">
            <v>0</v>
          </cell>
          <cell r="O14">
            <v>0</v>
          </cell>
          <cell r="Q14">
            <v>0</v>
          </cell>
          <cell r="S14">
            <v>0</v>
          </cell>
          <cell r="U14">
            <v>0</v>
          </cell>
          <cell r="W14">
            <v>0</v>
          </cell>
          <cell r="Y14">
            <v>0</v>
          </cell>
          <cell r="AA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B15">
            <v>10510</v>
          </cell>
          <cell r="C15" t="str">
            <v>AQ.380 ML ISI 1X24</v>
          </cell>
          <cell r="D15">
            <v>1</v>
          </cell>
          <cell r="E15">
            <v>17400</v>
          </cell>
          <cell r="F15">
            <v>17400</v>
          </cell>
          <cell r="G15">
            <v>17400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Y15">
            <v>0</v>
          </cell>
          <cell r="Z15">
            <v>1</v>
          </cell>
          <cell r="AA15">
            <v>17400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6">
          <cell r="B16">
            <v>10511</v>
          </cell>
          <cell r="C16" t="str">
            <v>AQ.380 ML BTL</v>
          </cell>
          <cell r="D16">
            <v>1025</v>
          </cell>
          <cell r="E16">
            <v>512500</v>
          </cell>
          <cell r="F16">
            <v>500</v>
          </cell>
          <cell r="G16">
            <v>500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Y16">
            <v>0</v>
          </cell>
          <cell r="Z16">
            <v>1025</v>
          </cell>
          <cell r="AA16">
            <v>512500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</row>
        <row r="17">
          <cell r="B17">
            <v>10512</v>
          </cell>
          <cell r="C17" t="str">
            <v>AQ.380 ML KRAT/PALET</v>
          </cell>
          <cell r="D17">
            <v>43</v>
          </cell>
          <cell r="E17">
            <v>559000</v>
          </cell>
          <cell r="F17">
            <v>13000</v>
          </cell>
          <cell r="G17">
            <v>13000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Y17">
            <v>0</v>
          </cell>
          <cell r="Z17">
            <v>43</v>
          </cell>
          <cell r="AA17">
            <v>559000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</row>
        <row r="18">
          <cell r="B18">
            <v>10520</v>
          </cell>
          <cell r="C18" t="str">
            <v>380 ML AQUA REFLECTION 1</v>
          </cell>
          <cell r="D18">
            <v>71</v>
          </cell>
          <cell r="E18">
            <v>4835100</v>
          </cell>
          <cell r="F18">
            <v>119700</v>
          </cell>
          <cell r="G18">
            <v>68100</v>
          </cell>
          <cell r="H18">
            <v>0</v>
          </cell>
          <cell r="I18">
            <v>0</v>
          </cell>
          <cell r="J18">
            <v>21</v>
          </cell>
          <cell r="K18">
            <v>1430100</v>
          </cell>
          <cell r="L18">
            <v>15</v>
          </cell>
          <cell r="M18">
            <v>450000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42</v>
          </cell>
          <cell r="S18">
            <v>2860200</v>
          </cell>
          <cell r="T18">
            <v>15</v>
          </cell>
          <cell r="U18">
            <v>1021500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50</v>
          </cell>
          <cell r="AA18">
            <v>3405000</v>
          </cell>
          <cell r="AB18">
            <v>0</v>
          </cell>
          <cell r="AC18">
            <v>0</v>
          </cell>
          <cell r="AD18">
            <v>21</v>
          </cell>
          <cell r="AE18">
            <v>1430100</v>
          </cell>
          <cell r="AF18">
            <v>0</v>
          </cell>
        </row>
        <row r="19">
          <cell r="B19">
            <v>10521</v>
          </cell>
          <cell r="C19" t="str">
            <v>380 ML AQUA REFLECTION SP</v>
          </cell>
          <cell r="D19">
            <v>90</v>
          </cell>
          <cell r="E19">
            <v>6669000</v>
          </cell>
          <cell r="F19">
            <v>0</v>
          </cell>
          <cell r="G19">
            <v>74100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1</v>
          </cell>
          <cell r="S19">
            <v>74100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89</v>
          </cell>
          <cell r="AA19">
            <v>6594900</v>
          </cell>
          <cell r="AB19">
            <v>0</v>
          </cell>
          <cell r="AC19">
            <v>0</v>
          </cell>
          <cell r="AD19">
            <v>1</v>
          </cell>
          <cell r="AE19">
            <v>74100</v>
          </cell>
          <cell r="AF19">
            <v>0</v>
          </cell>
        </row>
        <row r="20">
          <cell r="B20">
            <v>12111</v>
          </cell>
          <cell r="C20" t="str">
            <v>AQ.1500ML 1X12</v>
          </cell>
          <cell r="D20">
            <v>13658</v>
          </cell>
          <cell r="E20">
            <v>437056000</v>
          </cell>
          <cell r="F20">
            <v>30450</v>
          </cell>
          <cell r="G20">
            <v>32000</v>
          </cell>
          <cell r="H20">
            <v>95550</v>
          </cell>
          <cell r="I20">
            <v>3057600000</v>
          </cell>
          <cell r="J20">
            <v>9979</v>
          </cell>
          <cell r="K20">
            <v>319328000</v>
          </cell>
          <cell r="L20">
            <v>220</v>
          </cell>
          <cell r="M20">
            <v>14982000</v>
          </cell>
          <cell r="N20">
            <v>4215</v>
          </cell>
          <cell r="O20">
            <v>134880000</v>
          </cell>
          <cell r="P20">
            <v>0</v>
          </cell>
          <cell r="Q20">
            <v>0</v>
          </cell>
          <cell r="R20">
            <v>101341</v>
          </cell>
          <cell r="S20">
            <v>3242912000</v>
          </cell>
          <cell r="T20">
            <v>220</v>
          </cell>
          <cell r="U20">
            <v>7040000</v>
          </cell>
          <cell r="V20">
            <v>19267</v>
          </cell>
          <cell r="W20">
            <v>616544000</v>
          </cell>
          <cell r="X20">
            <v>0</v>
          </cell>
          <cell r="Y20">
            <v>0</v>
          </cell>
          <cell r="Z20">
            <v>2794</v>
          </cell>
          <cell r="AA20">
            <v>89408000</v>
          </cell>
          <cell r="AB20">
            <v>80498</v>
          </cell>
          <cell r="AC20">
            <v>2575936000</v>
          </cell>
          <cell r="AD20">
            <v>91362</v>
          </cell>
          <cell r="AE20">
            <v>2923584000</v>
          </cell>
          <cell r="AF20">
            <v>0</v>
          </cell>
        </row>
        <row r="21">
          <cell r="B21">
            <v>12312</v>
          </cell>
          <cell r="C21" t="str">
            <v>AQ.600ML 1X24</v>
          </cell>
          <cell r="D21">
            <v>12001</v>
          </cell>
          <cell r="E21">
            <v>390032500</v>
          </cell>
          <cell r="F21">
            <v>32350</v>
          </cell>
          <cell r="G21">
            <v>32500</v>
          </cell>
          <cell r="H21">
            <v>87612</v>
          </cell>
          <cell r="I21">
            <v>2847390000</v>
          </cell>
          <cell r="J21">
            <v>5844</v>
          </cell>
          <cell r="K21">
            <v>189930000</v>
          </cell>
          <cell r="L21">
            <v>3209</v>
          </cell>
          <cell r="M21">
            <v>237786900</v>
          </cell>
          <cell r="N21">
            <v>531</v>
          </cell>
          <cell r="O21">
            <v>17257500</v>
          </cell>
          <cell r="P21">
            <v>0</v>
          </cell>
          <cell r="Q21">
            <v>0</v>
          </cell>
          <cell r="R21">
            <v>88482</v>
          </cell>
          <cell r="S21">
            <v>2875665000</v>
          </cell>
          <cell r="T21">
            <v>3209</v>
          </cell>
          <cell r="U21">
            <v>104292500</v>
          </cell>
          <cell r="V21">
            <v>11314</v>
          </cell>
          <cell r="W21">
            <v>367705000</v>
          </cell>
          <cell r="X21">
            <v>1152</v>
          </cell>
          <cell r="Y21">
            <v>37440000</v>
          </cell>
          <cell r="Z21">
            <v>5040</v>
          </cell>
          <cell r="AA21">
            <v>163800000</v>
          </cell>
          <cell r="AB21">
            <v>75677</v>
          </cell>
          <cell r="AC21">
            <v>2459502500</v>
          </cell>
          <cell r="AD21">
            <v>82638</v>
          </cell>
          <cell r="AE21">
            <v>2685735000</v>
          </cell>
          <cell r="AF21">
            <v>0</v>
          </cell>
        </row>
        <row r="22">
          <cell r="B22">
            <v>12512</v>
          </cell>
          <cell r="C22" t="str">
            <v>AQ.330ML 1X24</v>
          </cell>
          <cell r="D22">
            <v>2856</v>
          </cell>
          <cell r="E22">
            <v>66973200</v>
          </cell>
          <cell r="F22">
            <v>23350</v>
          </cell>
          <cell r="G22">
            <v>23450</v>
          </cell>
          <cell r="H22">
            <v>8775</v>
          </cell>
          <cell r="I22">
            <v>205773750</v>
          </cell>
          <cell r="J22">
            <v>675</v>
          </cell>
          <cell r="K22">
            <v>15828750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9743</v>
          </cell>
          <cell r="S22">
            <v>228473350</v>
          </cell>
          <cell r="T22">
            <v>0</v>
          </cell>
          <cell r="U22">
            <v>0</v>
          </cell>
          <cell r="V22">
            <v>2426</v>
          </cell>
          <cell r="W22">
            <v>56889700</v>
          </cell>
          <cell r="X22">
            <v>0</v>
          </cell>
          <cell r="Y22">
            <v>0</v>
          </cell>
          <cell r="Z22">
            <v>137</v>
          </cell>
          <cell r="AA22">
            <v>3212650</v>
          </cell>
          <cell r="AB22">
            <v>6349</v>
          </cell>
          <cell r="AC22">
            <v>148884050</v>
          </cell>
          <cell r="AD22">
            <v>9068</v>
          </cell>
          <cell r="AE22">
            <v>212644600</v>
          </cell>
          <cell r="AF22">
            <v>0</v>
          </cell>
        </row>
        <row r="23">
          <cell r="B23" t="str">
            <v>12512P</v>
          </cell>
          <cell r="C23" t="str">
            <v>AQ.330 ML PSC</v>
          </cell>
          <cell r="D23">
            <v>12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12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B24">
            <v>12613</v>
          </cell>
          <cell r="C24" t="str">
            <v>AQ.240ML 1X48</v>
          </cell>
          <cell r="D24">
            <v>10193</v>
          </cell>
          <cell r="E24">
            <v>181435400</v>
          </cell>
          <cell r="F24">
            <v>16900</v>
          </cell>
          <cell r="G24">
            <v>17800</v>
          </cell>
          <cell r="H24">
            <v>39360</v>
          </cell>
          <cell r="I24">
            <v>700608000</v>
          </cell>
          <cell r="J24">
            <v>5236</v>
          </cell>
          <cell r="K24">
            <v>93200800</v>
          </cell>
          <cell r="L24">
            <v>6644</v>
          </cell>
          <cell r="M24">
            <v>0</v>
          </cell>
          <cell r="N24">
            <v>1324</v>
          </cell>
          <cell r="O24">
            <v>23567200</v>
          </cell>
          <cell r="P24">
            <v>0</v>
          </cell>
          <cell r="Q24">
            <v>0</v>
          </cell>
          <cell r="R24">
            <v>32175</v>
          </cell>
          <cell r="S24">
            <v>572715000</v>
          </cell>
          <cell r="T24">
            <v>6644</v>
          </cell>
          <cell r="U24">
            <v>118263200</v>
          </cell>
          <cell r="V24">
            <v>8526</v>
          </cell>
          <cell r="W24">
            <v>151762800</v>
          </cell>
          <cell r="X24">
            <v>3264</v>
          </cell>
          <cell r="Y24">
            <v>55161600</v>
          </cell>
          <cell r="Z24">
            <v>12148</v>
          </cell>
          <cell r="AA24">
            <v>216234400</v>
          </cell>
          <cell r="AB24">
            <v>28894</v>
          </cell>
          <cell r="AC24">
            <v>517250800</v>
          </cell>
          <cell r="AD24">
            <v>26939</v>
          </cell>
          <cell r="AE24">
            <v>482451800</v>
          </cell>
          <cell r="AF24">
            <v>0</v>
          </cell>
        </row>
        <row r="25">
          <cell r="B25">
            <v>19310</v>
          </cell>
          <cell r="C25" t="str">
            <v>AQ.TISSUE</v>
          </cell>
          <cell r="D25">
            <v>0</v>
          </cell>
          <cell r="E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6">
          <cell r="B26">
            <v>20110</v>
          </cell>
          <cell r="C26" t="str">
            <v>VT.5GLN ISI</v>
          </cell>
          <cell r="D26">
            <v>588</v>
          </cell>
          <cell r="E26">
            <v>4233600</v>
          </cell>
          <cell r="F26">
            <v>6700</v>
          </cell>
          <cell r="G26">
            <v>7200</v>
          </cell>
          <cell r="H26">
            <v>15792</v>
          </cell>
          <cell r="I26">
            <v>113702400</v>
          </cell>
          <cell r="J26">
            <v>3631</v>
          </cell>
          <cell r="K26">
            <v>26143200</v>
          </cell>
          <cell r="L26">
            <v>0</v>
          </cell>
          <cell r="M26">
            <v>0</v>
          </cell>
          <cell r="N26">
            <v>2052</v>
          </cell>
          <cell r="O26">
            <v>14774400</v>
          </cell>
          <cell r="P26">
            <v>120</v>
          </cell>
          <cell r="Q26">
            <v>864000</v>
          </cell>
          <cell r="R26">
            <v>17625</v>
          </cell>
          <cell r="S26">
            <v>126900000</v>
          </cell>
          <cell r="T26">
            <v>0</v>
          </cell>
          <cell r="U26">
            <v>0</v>
          </cell>
          <cell r="V26">
            <v>1574</v>
          </cell>
          <cell r="W26">
            <v>11332800</v>
          </cell>
          <cell r="X26">
            <v>0</v>
          </cell>
          <cell r="Y26">
            <v>0</v>
          </cell>
          <cell r="Z26">
            <v>2744</v>
          </cell>
          <cell r="AA26">
            <v>19756800</v>
          </cell>
          <cell r="AB26">
            <v>16150</v>
          </cell>
          <cell r="AC26">
            <v>116280000</v>
          </cell>
          <cell r="AD26">
            <v>13994</v>
          </cell>
          <cell r="AE26">
            <v>100756800</v>
          </cell>
          <cell r="AF26">
            <v>0</v>
          </cell>
        </row>
        <row r="27">
          <cell r="B27">
            <v>20111</v>
          </cell>
          <cell r="C27" t="str">
            <v>VT.5GLN BTL</v>
          </cell>
          <cell r="D27">
            <v>14536</v>
          </cell>
          <cell r="E27">
            <v>436080000</v>
          </cell>
          <cell r="F27">
            <v>30000</v>
          </cell>
          <cell r="G27">
            <v>30000</v>
          </cell>
          <cell r="H27">
            <v>15792</v>
          </cell>
          <cell r="I27">
            <v>473760000</v>
          </cell>
          <cell r="J27">
            <v>17691</v>
          </cell>
          <cell r="K27">
            <v>530730000</v>
          </cell>
          <cell r="L27">
            <v>0</v>
          </cell>
          <cell r="M27">
            <v>0</v>
          </cell>
          <cell r="N27">
            <v>3330</v>
          </cell>
          <cell r="O27">
            <v>99900000</v>
          </cell>
          <cell r="P27">
            <v>20567</v>
          </cell>
          <cell r="Q27">
            <v>617010000</v>
          </cell>
          <cell r="R27">
            <v>17772</v>
          </cell>
          <cell r="S27">
            <v>533160000</v>
          </cell>
          <cell r="T27">
            <v>0</v>
          </cell>
          <cell r="U27">
            <v>0</v>
          </cell>
          <cell r="V27">
            <v>1564</v>
          </cell>
          <cell r="W27">
            <v>46920000</v>
          </cell>
          <cell r="X27">
            <v>0</v>
          </cell>
          <cell r="Y27">
            <v>0</v>
          </cell>
          <cell r="Z27">
            <v>11446</v>
          </cell>
          <cell r="AA27">
            <v>343380000</v>
          </cell>
          <cell r="AB27">
            <v>-3009</v>
          </cell>
          <cell r="AC27">
            <v>-90270000</v>
          </cell>
          <cell r="AD27">
            <v>81</v>
          </cell>
          <cell r="AE27">
            <v>2430000</v>
          </cell>
          <cell r="AF27">
            <v>0</v>
          </cell>
        </row>
        <row r="28">
          <cell r="B28">
            <v>22111</v>
          </cell>
          <cell r="C28" t="str">
            <v>VT.1500ML 1X12</v>
          </cell>
          <cell r="D28">
            <v>7504</v>
          </cell>
          <cell r="E28">
            <v>150830400</v>
          </cell>
          <cell r="F28">
            <v>19650</v>
          </cell>
          <cell r="G28">
            <v>20100</v>
          </cell>
          <cell r="H28">
            <v>4940</v>
          </cell>
          <cell r="I28">
            <v>99294000</v>
          </cell>
          <cell r="J28">
            <v>637</v>
          </cell>
          <cell r="K28">
            <v>12803700</v>
          </cell>
          <cell r="L28">
            <v>20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3527</v>
          </cell>
          <cell r="S28">
            <v>70892700</v>
          </cell>
          <cell r="T28">
            <v>20</v>
          </cell>
          <cell r="U28">
            <v>402000</v>
          </cell>
          <cell r="V28">
            <v>725</v>
          </cell>
          <cell r="W28">
            <v>14572500</v>
          </cell>
          <cell r="X28">
            <v>1235</v>
          </cell>
          <cell r="Y28">
            <v>24823500</v>
          </cell>
          <cell r="Z28">
            <v>7594</v>
          </cell>
          <cell r="AA28">
            <v>152639400</v>
          </cell>
          <cell r="AB28">
            <v>2980</v>
          </cell>
          <cell r="AC28">
            <v>59898000</v>
          </cell>
          <cell r="AD28">
            <v>2890</v>
          </cell>
          <cell r="AE28">
            <v>58089000</v>
          </cell>
          <cell r="AF28">
            <v>0</v>
          </cell>
        </row>
        <row r="29">
          <cell r="B29">
            <v>22312</v>
          </cell>
          <cell r="C29" t="str">
            <v>VT.600ML 1X24</v>
          </cell>
          <cell r="D29">
            <v>1535</v>
          </cell>
          <cell r="E29">
            <v>32235000</v>
          </cell>
          <cell r="F29">
            <v>20550</v>
          </cell>
          <cell r="G29">
            <v>21000</v>
          </cell>
          <cell r="H29">
            <v>18144</v>
          </cell>
          <cell r="I29">
            <v>381024000</v>
          </cell>
          <cell r="J29">
            <v>677</v>
          </cell>
          <cell r="K29">
            <v>14217000</v>
          </cell>
          <cell r="L29">
            <v>72</v>
          </cell>
          <cell r="M29">
            <v>0</v>
          </cell>
          <cell r="N29">
            <v>12</v>
          </cell>
          <cell r="O29">
            <v>252000</v>
          </cell>
          <cell r="P29">
            <v>0</v>
          </cell>
          <cell r="Q29">
            <v>0</v>
          </cell>
          <cell r="R29">
            <v>4360</v>
          </cell>
          <cell r="S29">
            <v>91560000</v>
          </cell>
          <cell r="T29">
            <v>72</v>
          </cell>
          <cell r="U29">
            <v>1512000</v>
          </cell>
          <cell r="V29">
            <v>2275</v>
          </cell>
          <cell r="W29">
            <v>47775000</v>
          </cell>
          <cell r="X29">
            <v>1512</v>
          </cell>
          <cell r="Y29">
            <v>31752000</v>
          </cell>
          <cell r="Z29">
            <v>12221</v>
          </cell>
          <cell r="AA29">
            <v>256641000</v>
          </cell>
          <cell r="AB29">
            <v>14369</v>
          </cell>
          <cell r="AC29">
            <v>301749000</v>
          </cell>
          <cell r="AD29">
            <v>3683</v>
          </cell>
          <cell r="AE29">
            <v>77343000</v>
          </cell>
          <cell r="AF29">
            <v>0</v>
          </cell>
        </row>
        <row r="30">
          <cell r="B30">
            <v>22613</v>
          </cell>
          <cell r="C30" t="str">
            <v>VT.240ML 1X48</v>
          </cell>
          <cell r="D30">
            <v>1351</v>
          </cell>
          <cell r="E30">
            <v>17563000</v>
          </cell>
          <cell r="F30">
            <v>12700</v>
          </cell>
          <cell r="G30">
            <v>13000</v>
          </cell>
          <cell r="H30">
            <v>8640</v>
          </cell>
          <cell r="I30">
            <v>112320000</v>
          </cell>
          <cell r="J30">
            <v>1084</v>
          </cell>
          <cell r="K30">
            <v>14092000</v>
          </cell>
          <cell r="L30">
            <v>2674</v>
          </cell>
          <cell r="M30">
            <v>0</v>
          </cell>
          <cell r="N30">
            <v>64</v>
          </cell>
          <cell r="O30">
            <v>832000</v>
          </cell>
          <cell r="P30">
            <v>0</v>
          </cell>
          <cell r="Q30">
            <v>0</v>
          </cell>
          <cell r="R30">
            <v>7594</v>
          </cell>
          <cell r="S30">
            <v>98722000</v>
          </cell>
          <cell r="T30">
            <v>2674</v>
          </cell>
          <cell r="U30">
            <v>34762000</v>
          </cell>
          <cell r="V30">
            <v>594</v>
          </cell>
          <cell r="W30">
            <v>7722000</v>
          </cell>
          <cell r="X30">
            <v>0</v>
          </cell>
          <cell r="Y30">
            <v>0</v>
          </cell>
          <cell r="Z30">
            <v>2951</v>
          </cell>
          <cell r="AA30">
            <v>38363000</v>
          </cell>
          <cell r="AB30">
            <v>8110</v>
          </cell>
          <cell r="AC30">
            <v>105430000</v>
          </cell>
          <cell r="AD30">
            <v>6510</v>
          </cell>
          <cell r="AE30">
            <v>84630000</v>
          </cell>
          <cell r="AF30">
            <v>0</v>
          </cell>
        </row>
        <row r="31">
          <cell r="B31">
            <v>27110</v>
          </cell>
          <cell r="C31" t="str">
            <v>VT.GUCI BIRU</v>
          </cell>
          <cell r="D31">
            <v>27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15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12</v>
          </cell>
          <cell r="AA31">
            <v>0</v>
          </cell>
          <cell r="AB31">
            <v>0</v>
          </cell>
          <cell r="AC31">
            <v>0</v>
          </cell>
          <cell r="AD31">
            <v>15</v>
          </cell>
          <cell r="AE31">
            <v>0</v>
          </cell>
          <cell r="AF31">
            <v>0</v>
          </cell>
        </row>
        <row r="32">
          <cell r="B32">
            <v>29310</v>
          </cell>
          <cell r="C32" t="str">
            <v>VT.TISSUE</v>
          </cell>
          <cell r="D32">
            <v>0</v>
          </cell>
          <cell r="E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B33">
            <v>40410</v>
          </cell>
          <cell r="C33" t="str">
            <v>MIZONE ORANGE LIME  500ML</v>
          </cell>
          <cell r="D33">
            <v>4192</v>
          </cell>
          <cell r="E33">
            <v>128275200</v>
          </cell>
          <cell r="F33">
            <v>29200</v>
          </cell>
          <cell r="G33">
            <v>30600</v>
          </cell>
          <cell r="H33">
            <v>2464</v>
          </cell>
          <cell r="I33">
            <v>75398400</v>
          </cell>
          <cell r="J33">
            <v>593</v>
          </cell>
          <cell r="K33">
            <v>18145800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2337</v>
          </cell>
          <cell r="S33">
            <v>71512200</v>
          </cell>
          <cell r="T33">
            <v>0</v>
          </cell>
          <cell r="U33">
            <v>0</v>
          </cell>
          <cell r="V33">
            <v>929</v>
          </cell>
          <cell r="W33">
            <v>28427400</v>
          </cell>
          <cell r="X33">
            <v>2464</v>
          </cell>
          <cell r="Y33">
            <v>75398400</v>
          </cell>
          <cell r="Z33">
            <v>1519</v>
          </cell>
          <cell r="AA33">
            <v>46481400</v>
          </cell>
          <cell r="AB33">
            <v>-929</v>
          </cell>
          <cell r="AC33">
            <v>-28427400</v>
          </cell>
          <cell r="AD33">
            <v>1744</v>
          </cell>
          <cell r="AE33">
            <v>53366400</v>
          </cell>
          <cell r="AF33">
            <v>0</v>
          </cell>
        </row>
        <row r="34">
          <cell r="B34" t="str">
            <v>40410P</v>
          </cell>
          <cell r="C34" t="str">
            <v>MIZONE ORANGE LIME 500ML</v>
          </cell>
          <cell r="D34">
            <v>4</v>
          </cell>
          <cell r="E34">
            <v>11200</v>
          </cell>
          <cell r="G34">
            <v>2800</v>
          </cell>
          <cell r="H34">
            <v>0</v>
          </cell>
          <cell r="I34">
            <v>0</v>
          </cell>
          <cell r="J34">
            <v>182</v>
          </cell>
          <cell r="K34">
            <v>509600</v>
          </cell>
          <cell r="L34">
            <v>0</v>
          </cell>
          <cell r="M34">
            <v>0</v>
          </cell>
          <cell r="N34">
            <v>1072</v>
          </cell>
          <cell r="O34">
            <v>3001600</v>
          </cell>
          <cell r="P34">
            <v>0</v>
          </cell>
          <cell r="Q34">
            <v>0</v>
          </cell>
          <cell r="R34">
            <v>1257</v>
          </cell>
          <cell r="S34">
            <v>3519600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1</v>
          </cell>
          <cell r="AA34">
            <v>2800</v>
          </cell>
          <cell r="AB34">
            <v>1072</v>
          </cell>
          <cell r="AC34">
            <v>3001600</v>
          </cell>
          <cell r="AD34">
            <v>1075</v>
          </cell>
          <cell r="AE34">
            <v>3010000</v>
          </cell>
          <cell r="AF34">
            <v>0</v>
          </cell>
        </row>
        <row r="35">
          <cell r="B35">
            <v>40411</v>
          </cell>
          <cell r="C35" t="str">
            <v>MIZONE PASSION FRUIT 500M</v>
          </cell>
          <cell r="D35">
            <v>0</v>
          </cell>
          <cell r="E35">
            <v>0</v>
          </cell>
          <cell r="F35">
            <v>29200</v>
          </cell>
          <cell r="G35">
            <v>30600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</row>
        <row r="36">
          <cell r="B36">
            <v>40412</v>
          </cell>
          <cell r="C36" t="str">
            <v>MIZONE LYCHEE LEMON 500 M</v>
          </cell>
          <cell r="D36">
            <v>57608</v>
          </cell>
          <cell r="E36">
            <v>1762804800</v>
          </cell>
          <cell r="F36">
            <v>29200</v>
          </cell>
          <cell r="G36">
            <v>30600</v>
          </cell>
          <cell r="H36">
            <v>7392</v>
          </cell>
          <cell r="I36">
            <v>226195200</v>
          </cell>
          <cell r="J36">
            <v>1039</v>
          </cell>
          <cell r="K36">
            <v>31793400</v>
          </cell>
          <cell r="L36">
            <v>0</v>
          </cell>
          <cell r="M36">
            <v>0</v>
          </cell>
          <cell r="N36">
            <v>1</v>
          </cell>
          <cell r="O36">
            <v>30600</v>
          </cell>
          <cell r="P36">
            <v>0</v>
          </cell>
          <cell r="Q36">
            <v>0</v>
          </cell>
          <cell r="R36">
            <v>30392</v>
          </cell>
          <cell r="S36">
            <v>929995200</v>
          </cell>
          <cell r="T36">
            <v>0</v>
          </cell>
          <cell r="U36">
            <v>0</v>
          </cell>
          <cell r="V36">
            <v>675</v>
          </cell>
          <cell r="W36">
            <v>20655000</v>
          </cell>
          <cell r="X36">
            <v>1232</v>
          </cell>
          <cell r="Y36">
            <v>37699200</v>
          </cell>
          <cell r="Z36">
            <v>33741</v>
          </cell>
          <cell r="AA36">
            <v>1032474600</v>
          </cell>
          <cell r="AB36">
            <v>5486</v>
          </cell>
          <cell r="AC36">
            <v>167871600</v>
          </cell>
          <cell r="AD36">
            <v>29353</v>
          </cell>
          <cell r="AE36">
            <v>898201800</v>
          </cell>
          <cell r="AF36">
            <v>0</v>
          </cell>
        </row>
        <row r="37">
          <cell r="B37" t="str">
            <v>40412P</v>
          </cell>
          <cell r="C37" t="str">
            <v>MIZONE LYCHEE LEMON 500 M</v>
          </cell>
          <cell r="D37">
            <v>12</v>
          </cell>
          <cell r="E37">
            <v>33600</v>
          </cell>
          <cell r="G37">
            <v>2800</v>
          </cell>
          <cell r="H37">
            <v>0</v>
          </cell>
          <cell r="I37">
            <v>0</v>
          </cell>
          <cell r="J37">
            <v>4</v>
          </cell>
          <cell r="K37">
            <v>11200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4</v>
          </cell>
          <cell r="S37">
            <v>11200</v>
          </cell>
          <cell r="T37">
            <v>0</v>
          </cell>
          <cell r="U37">
            <v>0</v>
          </cell>
          <cell r="V37">
            <v>12</v>
          </cell>
          <cell r="W37">
            <v>33600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-12</v>
          </cell>
          <cell r="AC37">
            <v>-33600</v>
          </cell>
          <cell r="AD37">
            <v>0</v>
          </cell>
          <cell r="AE37">
            <v>0</v>
          </cell>
          <cell r="AF37">
            <v>0</v>
          </cell>
        </row>
        <row r="38">
          <cell r="B38">
            <v>40413</v>
          </cell>
          <cell r="C38" t="str">
            <v>MIZONE M.PACK TT 500ML 1X</v>
          </cell>
          <cell r="D38">
            <v>159</v>
          </cell>
          <cell r="E38">
            <v>4642800</v>
          </cell>
          <cell r="F38">
            <v>29200</v>
          </cell>
          <cell r="G38">
            <v>29200</v>
          </cell>
          <cell r="H38">
            <v>0</v>
          </cell>
          <cell r="I38">
            <v>0</v>
          </cell>
          <cell r="J38">
            <v>164</v>
          </cell>
          <cell r="K38">
            <v>4788800</v>
          </cell>
          <cell r="L38">
            <v>0</v>
          </cell>
          <cell r="M38">
            <v>0</v>
          </cell>
          <cell r="N38">
            <v>600</v>
          </cell>
          <cell r="O38">
            <v>17520000</v>
          </cell>
          <cell r="P38">
            <v>0</v>
          </cell>
          <cell r="Q38">
            <v>0</v>
          </cell>
          <cell r="R38">
            <v>573</v>
          </cell>
          <cell r="S38">
            <v>16731600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350</v>
          </cell>
          <cell r="AA38">
            <v>10220000</v>
          </cell>
          <cell r="AB38">
            <v>600</v>
          </cell>
          <cell r="AC38">
            <v>17520000</v>
          </cell>
          <cell r="AD38">
            <v>409</v>
          </cell>
          <cell r="AE38">
            <v>11942800</v>
          </cell>
          <cell r="AF38">
            <v>0</v>
          </cell>
        </row>
        <row r="39">
          <cell r="B39">
            <v>40418</v>
          </cell>
          <cell r="C39" t="str">
            <v>MIZONE APPLE GUAVA 500 ML</v>
          </cell>
          <cell r="D39">
            <v>11086</v>
          </cell>
          <cell r="E39">
            <v>339231600</v>
          </cell>
          <cell r="F39">
            <v>29200</v>
          </cell>
          <cell r="G39">
            <v>30600</v>
          </cell>
          <cell r="H39">
            <v>0</v>
          </cell>
          <cell r="I39">
            <v>0</v>
          </cell>
          <cell r="J39">
            <v>586</v>
          </cell>
          <cell r="K39">
            <v>17931600</v>
          </cell>
          <cell r="L39">
            <v>0</v>
          </cell>
          <cell r="M39">
            <v>0</v>
          </cell>
          <cell r="N39">
            <v>40</v>
          </cell>
          <cell r="O39">
            <v>1224000</v>
          </cell>
          <cell r="P39">
            <v>0</v>
          </cell>
          <cell r="Q39">
            <v>0</v>
          </cell>
          <cell r="R39">
            <v>2764</v>
          </cell>
          <cell r="S39">
            <v>84578400</v>
          </cell>
          <cell r="T39">
            <v>0</v>
          </cell>
          <cell r="U39">
            <v>0</v>
          </cell>
          <cell r="V39">
            <v>932</v>
          </cell>
          <cell r="W39">
            <v>28519200</v>
          </cell>
          <cell r="X39">
            <v>0</v>
          </cell>
          <cell r="Y39">
            <v>0</v>
          </cell>
          <cell r="Z39">
            <v>8016</v>
          </cell>
          <cell r="AA39">
            <v>245289600</v>
          </cell>
          <cell r="AB39">
            <v>-892</v>
          </cell>
          <cell r="AC39">
            <v>-27295200</v>
          </cell>
          <cell r="AD39">
            <v>2178</v>
          </cell>
          <cell r="AE39">
            <v>66646800</v>
          </cell>
          <cell r="AF39">
            <v>0</v>
          </cell>
        </row>
        <row r="40">
          <cell r="B40" t="str">
            <v>40418P</v>
          </cell>
          <cell r="C40" t="str">
            <v>MIZONE APPLE GUAVA 500 ML</v>
          </cell>
          <cell r="D40">
            <v>480</v>
          </cell>
          <cell r="E40">
            <v>1344000</v>
          </cell>
          <cell r="G40">
            <v>2800</v>
          </cell>
          <cell r="H40">
            <v>0</v>
          </cell>
          <cell r="I40">
            <v>0</v>
          </cell>
          <cell r="J40">
            <v>258</v>
          </cell>
          <cell r="K40">
            <v>722400</v>
          </cell>
          <cell r="L40">
            <v>0</v>
          </cell>
          <cell r="M40">
            <v>0</v>
          </cell>
          <cell r="N40">
            <v>1104</v>
          </cell>
          <cell r="O40">
            <v>3091200</v>
          </cell>
          <cell r="P40">
            <v>0</v>
          </cell>
          <cell r="Q40">
            <v>0</v>
          </cell>
          <cell r="R40">
            <v>1348</v>
          </cell>
          <cell r="S40">
            <v>3774400</v>
          </cell>
          <cell r="T40">
            <v>0</v>
          </cell>
          <cell r="U40">
            <v>0</v>
          </cell>
          <cell r="V40">
            <v>484</v>
          </cell>
          <cell r="W40">
            <v>1355200</v>
          </cell>
          <cell r="X40">
            <v>0</v>
          </cell>
          <cell r="Y40">
            <v>0</v>
          </cell>
          <cell r="Z40">
            <v>10</v>
          </cell>
          <cell r="AA40">
            <v>28000</v>
          </cell>
          <cell r="AB40">
            <v>620</v>
          </cell>
          <cell r="AC40">
            <v>1736000</v>
          </cell>
          <cell r="AD40">
            <v>1090</v>
          </cell>
          <cell r="AE40">
            <v>3052000</v>
          </cell>
          <cell r="AF40">
            <v>0</v>
          </cell>
        </row>
        <row r="41">
          <cell r="B41" t="str">
            <v>40419</v>
          </cell>
          <cell r="C41" t="str">
            <v>MIZONE MANGGO KWENI 500ML</v>
          </cell>
          <cell r="D41">
            <v>6023</v>
          </cell>
          <cell r="E41">
            <v>184303800</v>
          </cell>
          <cell r="F41">
            <v>29200</v>
          </cell>
          <cell r="G41">
            <v>30600</v>
          </cell>
          <cell r="H41">
            <v>0</v>
          </cell>
          <cell r="I41">
            <v>0</v>
          </cell>
          <cell r="J41">
            <v>493</v>
          </cell>
          <cell r="K41">
            <v>15085800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3111</v>
          </cell>
          <cell r="S41">
            <v>95196600</v>
          </cell>
          <cell r="T41">
            <v>0</v>
          </cell>
          <cell r="U41">
            <v>0</v>
          </cell>
          <cell r="V41">
            <v>150</v>
          </cell>
          <cell r="W41">
            <v>4590000</v>
          </cell>
          <cell r="X41">
            <v>0</v>
          </cell>
          <cell r="Y41">
            <v>0</v>
          </cell>
          <cell r="Z41">
            <v>3255</v>
          </cell>
          <cell r="AA41">
            <v>99603000</v>
          </cell>
          <cell r="AB41">
            <v>-150</v>
          </cell>
          <cell r="AC41">
            <v>-4590000</v>
          </cell>
          <cell r="AD41">
            <v>2618</v>
          </cell>
          <cell r="AE41">
            <v>80110800</v>
          </cell>
          <cell r="AF41">
            <v>0</v>
          </cell>
        </row>
        <row r="42">
          <cell r="B42" t="str">
            <v>40419P</v>
          </cell>
          <cell r="C42" t="str">
            <v>MIZONE MANGGO KWENI 500ML</v>
          </cell>
          <cell r="D42">
            <v>0</v>
          </cell>
          <cell r="E42">
            <v>0</v>
          </cell>
          <cell r="G42">
            <v>2800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</row>
        <row r="43">
          <cell r="B43">
            <v>40426</v>
          </cell>
          <cell r="C43" t="str">
            <v>MIZONE LYCHEE LEMON 1500</v>
          </cell>
          <cell r="D43">
            <v>0</v>
          </cell>
          <cell r="E43">
            <v>0</v>
          </cell>
          <cell r="F43">
            <v>39100</v>
          </cell>
          <cell r="G43">
            <v>39100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</row>
        <row r="44">
          <cell r="B44">
            <v>40427</v>
          </cell>
          <cell r="C44" t="str">
            <v>MIZONE COOLIN BLEWAH 500M</v>
          </cell>
          <cell r="D44">
            <v>0</v>
          </cell>
          <cell r="E44">
            <v>0</v>
          </cell>
          <cell r="F44">
            <v>29200</v>
          </cell>
          <cell r="G44">
            <v>30600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B45">
            <v>40428</v>
          </cell>
          <cell r="C45" t="str">
            <v>MIZONE COOLIN BLEWAH LE 5</v>
          </cell>
          <cell r="D45">
            <v>0</v>
          </cell>
          <cell r="E45">
            <v>0</v>
          </cell>
          <cell r="F45">
            <v>29200</v>
          </cell>
          <cell r="G45">
            <v>30600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B46">
            <v>40429</v>
          </cell>
          <cell r="C46" t="str">
            <v>MIZONE COCOPINA 500ML1X12</v>
          </cell>
          <cell r="D46">
            <v>0</v>
          </cell>
          <cell r="E46">
            <v>0</v>
          </cell>
          <cell r="F46">
            <v>0</v>
          </cell>
          <cell r="G46">
            <v>30600</v>
          </cell>
          <cell r="H46">
            <v>0</v>
          </cell>
          <cell r="I46">
            <v>0</v>
          </cell>
          <cell r="J46">
            <v>1</v>
          </cell>
          <cell r="K46">
            <v>30600</v>
          </cell>
          <cell r="L46">
            <v>0</v>
          </cell>
          <cell r="M46">
            <v>0</v>
          </cell>
          <cell r="N46">
            <v>2</v>
          </cell>
          <cell r="O46">
            <v>61200</v>
          </cell>
          <cell r="P46">
            <v>0</v>
          </cell>
          <cell r="Q46">
            <v>0</v>
          </cell>
          <cell r="R46">
            <v>3</v>
          </cell>
          <cell r="S46">
            <v>91800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2</v>
          </cell>
          <cell r="AC46">
            <v>61200</v>
          </cell>
          <cell r="AD46">
            <v>2</v>
          </cell>
          <cell r="AE46">
            <v>61200</v>
          </cell>
          <cell r="AF46">
            <v>0</v>
          </cell>
        </row>
        <row r="47">
          <cell r="B47" t="str">
            <v>40429B</v>
          </cell>
          <cell r="C47" t="str">
            <v>MIZONE COCOPINA BRAZIL RE</v>
          </cell>
          <cell r="D47">
            <v>3284</v>
          </cell>
          <cell r="E47">
            <v>100490400</v>
          </cell>
          <cell r="G47">
            <v>30600</v>
          </cell>
          <cell r="H47">
            <v>9240</v>
          </cell>
          <cell r="I47">
            <v>282744000</v>
          </cell>
          <cell r="J47">
            <v>214</v>
          </cell>
          <cell r="K47">
            <v>6548400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5663</v>
          </cell>
          <cell r="S47">
            <v>173287800</v>
          </cell>
          <cell r="T47">
            <v>0</v>
          </cell>
          <cell r="U47">
            <v>0</v>
          </cell>
          <cell r="V47">
            <v>710</v>
          </cell>
          <cell r="W47">
            <v>21726000</v>
          </cell>
          <cell r="X47">
            <v>0</v>
          </cell>
          <cell r="Y47">
            <v>0</v>
          </cell>
          <cell r="Z47">
            <v>6365</v>
          </cell>
          <cell r="AA47">
            <v>194769000</v>
          </cell>
          <cell r="AB47">
            <v>8530</v>
          </cell>
          <cell r="AC47">
            <v>261018000</v>
          </cell>
          <cell r="AD47">
            <v>5449</v>
          </cell>
          <cell r="AE47">
            <v>166739400</v>
          </cell>
          <cell r="AF47">
            <v>0</v>
          </cell>
        </row>
        <row r="48">
          <cell r="B48" t="str">
            <v>40429C</v>
          </cell>
          <cell r="C48" t="str">
            <v>MIZONE COCOPINA BRAZIL FU</v>
          </cell>
          <cell r="D48">
            <v>15</v>
          </cell>
          <cell r="E48">
            <v>459000</v>
          </cell>
          <cell r="G48">
            <v>30600</v>
          </cell>
          <cell r="H48">
            <v>0</v>
          </cell>
          <cell r="I48">
            <v>0</v>
          </cell>
          <cell r="J48">
            <v>9</v>
          </cell>
          <cell r="K48">
            <v>275400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24</v>
          </cell>
          <cell r="S48">
            <v>734400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15</v>
          </cell>
          <cell r="AE48">
            <v>459000</v>
          </cell>
          <cell r="AF48">
            <v>0</v>
          </cell>
        </row>
        <row r="49">
          <cell r="B49">
            <v>40420</v>
          </cell>
          <cell r="C49" t="str">
            <v>VITZON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</row>
        <row r="50">
          <cell r="B50">
            <v>15510</v>
          </cell>
          <cell r="C50" t="str">
            <v>AQ.HC STAN/SEWA</v>
          </cell>
          <cell r="D50">
            <v>56</v>
          </cell>
          <cell r="E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5</v>
          </cell>
          <cell r="O50">
            <v>0</v>
          </cell>
          <cell r="P50">
            <v>0</v>
          </cell>
          <cell r="Q50">
            <v>0</v>
          </cell>
          <cell r="R50">
            <v>5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Y50">
            <v>0</v>
          </cell>
          <cell r="Z50">
            <v>56</v>
          </cell>
          <cell r="AA50">
            <v>0</v>
          </cell>
          <cell r="AB50">
            <v>5</v>
          </cell>
          <cell r="AC50">
            <v>0</v>
          </cell>
          <cell r="AD50">
            <v>5</v>
          </cell>
          <cell r="AE50">
            <v>0</v>
          </cell>
          <cell r="AF50">
            <v>0</v>
          </cell>
        </row>
        <row r="51">
          <cell r="B51">
            <v>15511</v>
          </cell>
          <cell r="C51" t="str">
            <v>PORTABLE</v>
          </cell>
          <cell r="D51">
            <v>43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3</v>
          </cell>
          <cell r="O51">
            <v>0</v>
          </cell>
          <cell r="P51">
            <v>0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Y51">
            <v>0</v>
          </cell>
          <cell r="Z51">
            <v>34</v>
          </cell>
          <cell r="AA51">
            <v>0</v>
          </cell>
          <cell r="AB51">
            <v>3</v>
          </cell>
          <cell r="AC51">
            <v>0</v>
          </cell>
          <cell r="AD51">
            <v>12</v>
          </cell>
          <cell r="AE51">
            <v>0</v>
          </cell>
          <cell r="AF51">
            <v>0</v>
          </cell>
        </row>
        <row r="52">
          <cell r="B52">
            <v>15512</v>
          </cell>
          <cell r="C52" t="str">
            <v>PORTABLE GG</v>
          </cell>
          <cell r="D52">
            <v>6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Y52">
            <v>0</v>
          </cell>
          <cell r="Z52">
            <v>6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</row>
        <row r="53">
          <cell r="B53">
            <v>90002</v>
          </cell>
          <cell r="C53" t="str">
            <v>TRIPLEK/TRAY</v>
          </cell>
          <cell r="D53">
            <v>691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8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16</v>
          </cell>
          <cell r="W53">
            <v>0</v>
          </cell>
          <cell r="Y53">
            <v>0</v>
          </cell>
          <cell r="Z53">
            <v>683</v>
          </cell>
          <cell r="AA53">
            <v>0</v>
          </cell>
          <cell r="AB53">
            <v>-8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</row>
        <row r="54">
          <cell r="B54">
            <v>17110</v>
          </cell>
          <cell r="C54" t="str">
            <v>AQ.GUCI BIRU</v>
          </cell>
          <cell r="D54">
            <v>53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Y54">
            <v>0</v>
          </cell>
          <cell r="Z54">
            <v>53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B55">
            <v>17417</v>
          </cell>
          <cell r="C55" t="str">
            <v>COOLBOX MIZONE</v>
          </cell>
          <cell r="D55">
            <v>11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Y55">
            <v>0</v>
          </cell>
          <cell r="Z55">
            <v>11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B56">
            <v>33110</v>
          </cell>
          <cell r="C56" t="str">
            <v>CHILLER/SHOWCASE AQUA  FV</v>
          </cell>
          <cell r="D56">
            <v>3</v>
          </cell>
          <cell r="E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Y56">
            <v>0</v>
          </cell>
          <cell r="Z56">
            <v>3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B57">
            <v>33114</v>
          </cell>
          <cell r="C57" t="str">
            <v>CHILLER AQUA FV 280</v>
          </cell>
          <cell r="D57">
            <v>0</v>
          </cell>
          <cell r="E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B58">
            <v>33115</v>
          </cell>
          <cell r="C58" t="str">
            <v>Chiller FV Mizone ada roda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59">
          <cell r="B59">
            <v>33116</v>
          </cell>
          <cell r="C59" t="str">
            <v>CHILLER FV MIZONE TANPA R</v>
          </cell>
          <cell r="D59">
            <v>1</v>
          </cell>
          <cell r="E59">
            <v>0</v>
          </cell>
          <cell r="H59">
            <v>0</v>
          </cell>
          <cell r="I59">
            <v>0</v>
          </cell>
          <cell r="J59">
            <v>3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2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Y59">
            <v>0</v>
          </cell>
          <cell r="Z59">
            <v>2</v>
          </cell>
          <cell r="AA59">
            <v>0</v>
          </cell>
          <cell r="AB59">
            <v>0</v>
          </cell>
          <cell r="AC59">
            <v>0</v>
          </cell>
          <cell r="AD59">
            <v>-1</v>
          </cell>
          <cell r="AE59">
            <v>0</v>
          </cell>
          <cell r="AF59">
            <v>0</v>
          </cell>
        </row>
        <row r="60">
          <cell r="B60">
            <v>95059</v>
          </cell>
          <cell r="C60" t="str">
            <v>POMPA DISPENSER</v>
          </cell>
          <cell r="D60">
            <v>26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1</v>
          </cell>
          <cell r="S60">
            <v>0</v>
          </cell>
          <cell r="T60">
            <v>0</v>
          </cell>
          <cell r="U60">
            <v>0</v>
          </cell>
          <cell r="V60">
            <v>3</v>
          </cell>
          <cell r="W60">
            <v>0</v>
          </cell>
          <cell r="Y60">
            <v>0</v>
          </cell>
          <cell r="Z60">
            <v>22</v>
          </cell>
          <cell r="AA60">
            <v>0</v>
          </cell>
          <cell r="AB60">
            <v>-3</v>
          </cell>
          <cell r="AC60">
            <v>0</v>
          </cell>
          <cell r="AD60">
            <v>1</v>
          </cell>
          <cell r="AE60">
            <v>0</v>
          </cell>
          <cell r="AF60">
            <v>0</v>
          </cell>
        </row>
        <row r="61">
          <cell r="B61">
            <v>95030</v>
          </cell>
          <cell r="C61" t="str">
            <v>FORM DO</v>
          </cell>
          <cell r="D61">
            <v>74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Y61">
            <v>0</v>
          </cell>
          <cell r="Z61">
            <v>74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B62" t="str">
            <v>P9904</v>
          </cell>
          <cell r="C62" t="str">
            <v>CHILLER MIZONE FV100</v>
          </cell>
          <cell r="D62">
            <v>8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Y62">
            <v>0</v>
          </cell>
          <cell r="Z62">
            <v>8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B63" t="str">
            <v>P9905</v>
          </cell>
          <cell r="C63" t="str">
            <v>CHILLER MIZONE FV200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B64">
            <v>81110</v>
          </cell>
          <cell r="C64" t="str">
            <v>KARTON LAYER 240 ML/KARTO</v>
          </cell>
          <cell r="D64">
            <v>17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Y64">
            <v>0</v>
          </cell>
          <cell r="Z64">
            <v>17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B65">
            <v>81111</v>
          </cell>
          <cell r="C65" t="str">
            <v>AQ.KRTN 1500 ML 1X1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B66">
            <v>81312</v>
          </cell>
          <cell r="C66" t="str">
            <v>AQ.KRTN 600 ML 1X1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B67">
            <v>81613</v>
          </cell>
          <cell r="C67" t="str">
            <v>AQ.KRTN 240 ML 1X1</v>
          </cell>
          <cell r="D67">
            <v>2993</v>
          </cell>
          <cell r="E67">
            <v>0</v>
          </cell>
          <cell r="F67">
            <v>0</v>
          </cell>
          <cell r="G67">
            <v>0</v>
          </cell>
          <cell r="H67">
            <v>774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156</v>
          </cell>
          <cell r="O67">
            <v>0</v>
          </cell>
          <cell r="P67">
            <v>0</v>
          </cell>
          <cell r="Q67">
            <v>0</v>
          </cell>
          <cell r="R67">
            <v>200</v>
          </cell>
          <cell r="S67">
            <v>0</v>
          </cell>
          <cell r="T67">
            <v>0</v>
          </cell>
          <cell r="U67">
            <v>0</v>
          </cell>
          <cell r="V67">
            <v>12</v>
          </cell>
          <cell r="W67">
            <v>0</v>
          </cell>
          <cell r="X67">
            <v>64</v>
          </cell>
          <cell r="Y67">
            <v>0</v>
          </cell>
          <cell r="Z67">
            <v>3647</v>
          </cell>
          <cell r="AA67">
            <v>0</v>
          </cell>
          <cell r="AB67">
            <v>854</v>
          </cell>
          <cell r="AC67">
            <v>0</v>
          </cell>
          <cell r="AD67">
            <v>200</v>
          </cell>
          <cell r="AE67">
            <v>0</v>
          </cell>
          <cell r="AF67">
            <v>0</v>
          </cell>
        </row>
        <row r="68">
          <cell r="B68">
            <v>82111</v>
          </cell>
          <cell r="C68" t="str">
            <v>VIT KRTN 1500 ML 1X1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1035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135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556</v>
          </cell>
          <cell r="W68">
            <v>0</v>
          </cell>
          <cell r="X68">
            <v>300</v>
          </cell>
          <cell r="Y68">
            <v>0</v>
          </cell>
          <cell r="Z68">
            <v>314</v>
          </cell>
          <cell r="AA68">
            <v>0</v>
          </cell>
          <cell r="AB68">
            <v>314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B69">
            <v>82312</v>
          </cell>
          <cell r="C69" t="str">
            <v>VIT KRTN 600 ML 1X1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300</v>
          </cell>
          <cell r="I69">
            <v>0</v>
          </cell>
          <cell r="J69">
            <v>0</v>
          </cell>
          <cell r="K69">
            <v>0</v>
          </cell>
          <cell r="L69">
            <v>20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20</v>
          </cell>
          <cell r="S69">
            <v>0</v>
          </cell>
          <cell r="T69">
            <v>20</v>
          </cell>
          <cell r="U69">
            <v>0</v>
          </cell>
          <cell r="V69">
            <v>0</v>
          </cell>
          <cell r="W69">
            <v>0</v>
          </cell>
          <cell r="Y69">
            <v>0</v>
          </cell>
          <cell r="Z69">
            <v>280</v>
          </cell>
          <cell r="AA69">
            <v>0</v>
          </cell>
          <cell r="AB69">
            <v>300</v>
          </cell>
          <cell r="AC69">
            <v>0</v>
          </cell>
          <cell r="AD69">
            <v>20</v>
          </cell>
          <cell r="AE69">
            <v>0</v>
          </cell>
          <cell r="AF69">
            <v>0</v>
          </cell>
        </row>
        <row r="70">
          <cell r="B70">
            <v>82613</v>
          </cell>
          <cell r="C70" t="str">
            <v>VIT KRTN 240 ML 1X1</v>
          </cell>
          <cell r="D70">
            <v>443</v>
          </cell>
          <cell r="E70">
            <v>0</v>
          </cell>
          <cell r="F70">
            <v>0</v>
          </cell>
          <cell r="G70">
            <v>0</v>
          </cell>
          <cell r="H70">
            <v>470</v>
          </cell>
          <cell r="I70">
            <v>1.2882297539194267E-231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20</v>
          </cell>
          <cell r="U70">
            <v>0</v>
          </cell>
          <cell r="V70">
            <v>0</v>
          </cell>
          <cell r="W70">
            <v>0</v>
          </cell>
          <cell r="X70">
            <v>300</v>
          </cell>
          <cell r="Y70">
            <v>0</v>
          </cell>
          <cell r="Z70">
            <v>613</v>
          </cell>
          <cell r="AA70">
            <v>0</v>
          </cell>
          <cell r="AB70">
            <v>170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B71">
            <v>33300</v>
          </cell>
          <cell r="C71" t="str">
            <v>JUG RACK</v>
          </cell>
          <cell r="D71">
            <v>144</v>
          </cell>
          <cell r="E71">
            <v>0</v>
          </cell>
          <cell r="F71">
            <v>0</v>
          </cell>
          <cell r="G71">
            <v>0</v>
          </cell>
          <cell r="H71">
            <v>1560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1560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144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4">
          <cell r="AB74">
            <v>0</v>
          </cell>
        </row>
        <row r="75">
          <cell r="C75" t="str">
            <v>TOTAL</v>
          </cell>
          <cell r="D75">
            <v>182699</v>
          </cell>
          <cell r="E75">
            <v>4896727500</v>
          </cell>
          <cell r="H75">
            <v>474086</v>
          </cell>
          <cell r="I75">
            <v>11678529750</v>
          </cell>
          <cell r="J75">
            <v>147414</v>
          </cell>
          <cell r="K75">
            <v>3928576550</v>
          </cell>
          <cell r="L75">
            <v>12894</v>
          </cell>
          <cell r="M75">
            <v>253218900</v>
          </cell>
          <cell r="N75">
            <v>26347</v>
          </cell>
          <cell r="O75">
            <v>638421700</v>
          </cell>
          <cell r="P75">
            <v>95492</v>
          </cell>
          <cell r="Q75">
            <v>2750204000</v>
          </cell>
          <cell r="R75">
            <v>500440</v>
          </cell>
          <cell r="S75">
            <v>12622257550</v>
          </cell>
          <cell r="T75">
            <v>12894</v>
          </cell>
          <cell r="U75">
            <v>267293200</v>
          </cell>
          <cell r="V75">
            <v>76741</v>
          </cell>
          <cell r="W75">
            <v>1909820200</v>
          </cell>
          <cell r="X75">
            <v>11523</v>
          </cell>
          <cell r="Y75">
            <v>262274700</v>
          </cell>
          <cell r="Z75">
            <v>146350</v>
          </cell>
          <cell r="AA75">
            <v>3594761450</v>
          </cell>
          <cell r="AB75">
            <v>316677</v>
          </cell>
          <cell r="AC75">
            <v>7394652550</v>
          </cell>
          <cell r="AD75">
            <v>353026</v>
          </cell>
          <cell r="AE75">
            <v>8696618600</v>
          </cell>
          <cell r="AF75">
            <v>0</v>
          </cell>
        </row>
        <row r="76">
          <cell r="H76">
            <v>4</v>
          </cell>
          <cell r="J76">
            <v>5</v>
          </cell>
          <cell r="L76">
            <v>6</v>
          </cell>
          <cell r="N76">
            <v>7</v>
          </cell>
          <cell r="P76">
            <v>8</v>
          </cell>
          <cell r="R76">
            <v>9</v>
          </cell>
          <cell r="T76">
            <v>10</v>
          </cell>
          <cell r="V76">
            <v>11</v>
          </cell>
          <cell r="X76">
            <v>12</v>
          </cell>
        </row>
        <row r="77">
          <cell r="D77">
            <v>0</v>
          </cell>
          <cell r="E77">
            <v>0</v>
          </cell>
          <cell r="H77">
            <v>0</v>
          </cell>
          <cell r="J77">
            <v>0</v>
          </cell>
          <cell r="L77">
            <v>0</v>
          </cell>
          <cell r="N77">
            <v>0</v>
          </cell>
          <cell r="P77">
            <v>0</v>
          </cell>
          <cell r="R77">
            <v>0</v>
          </cell>
          <cell r="T77">
            <v>0</v>
          </cell>
          <cell r="V77">
            <v>0</v>
          </cell>
          <cell r="X77">
            <v>0</v>
          </cell>
          <cell r="Z77">
            <v>0</v>
          </cell>
          <cell r="AD77">
            <v>0</v>
          </cell>
          <cell r="AE77">
            <v>8696618600</v>
          </cell>
        </row>
        <row r="78">
          <cell r="AE78">
            <v>0</v>
          </cell>
        </row>
        <row r="79">
          <cell r="AA79">
            <v>0</v>
          </cell>
        </row>
        <row r="82">
          <cell r="C82" t="str">
            <v>KODE</v>
          </cell>
          <cell r="D82" t="str">
            <v>HPP</v>
          </cell>
          <cell r="F82" t="str">
            <v>HPP TGL 15 JULI</v>
          </cell>
          <cell r="G82" t="str">
            <v>HPP TGL 1 sept</v>
          </cell>
          <cell r="H82" t="str">
            <v>HPP TGL 9 des</v>
          </cell>
        </row>
        <row r="83">
          <cell r="C83">
            <v>12613</v>
          </cell>
          <cell r="D83" t="str">
            <v>Aqua 240 ml</v>
          </cell>
          <cell r="E83">
            <v>16800</v>
          </cell>
          <cell r="F83">
            <v>16900</v>
          </cell>
          <cell r="G83">
            <v>16900</v>
          </cell>
          <cell r="H83">
            <v>17800</v>
          </cell>
        </row>
        <row r="84">
          <cell r="C84">
            <v>12512</v>
          </cell>
          <cell r="D84" t="str">
            <v>Aqua 330 ml</v>
          </cell>
          <cell r="E84">
            <v>23350</v>
          </cell>
          <cell r="F84">
            <v>23450</v>
          </cell>
          <cell r="G84">
            <v>23450</v>
          </cell>
          <cell r="H84">
            <v>23450</v>
          </cell>
        </row>
        <row r="85">
          <cell r="C85">
            <v>10510</v>
          </cell>
          <cell r="D85" t="str">
            <v>AQ.380 ML ISI 1X24</v>
          </cell>
          <cell r="E85">
            <v>17400</v>
          </cell>
          <cell r="F85">
            <v>17400</v>
          </cell>
          <cell r="G85">
            <v>17400</v>
          </cell>
          <cell r="H85">
            <v>17400</v>
          </cell>
        </row>
        <row r="86">
          <cell r="C86">
            <v>10511</v>
          </cell>
          <cell r="D86" t="str">
            <v>AQ.380 ML BTL</v>
          </cell>
          <cell r="E86">
            <v>500</v>
          </cell>
          <cell r="F86">
            <v>500</v>
          </cell>
          <cell r="G86">
            <v>500</v>
          </cell>
          <cell r="H86">
            <v>500</v>
          </cell>
        </row>
        <row r="87">
          <cell r="C87">
            <v>10512</v>
          </cell>
          <cell r="D87" t="str">
            <v>AQ.380 ML KRAT/PALET</v>
          </cell>
          <cell r="E87">
            <v>13000</v>
          </cell>
          <cell r="F87">
            <v>13000</v>
          </cell>
          <cell r="G87">
            <v>13000</v>
          </cell>
          <cell r="H87">
            <v>13000</v>
          </cell>
        </row>
        <row r="88">
          <cell r="C88">
            <v>12312</v>
          </cell>
          <cell r="D88" t="str">
            <v>Aqua 600 ml</v>
          </cell>
          <cell r="E88">
            <v>32350</v>
          </cell>
          <cell r="F88">
            <v>32500</v>
          </cell>
          <cell r="G88">
            <v>32500</v>
          </cell>
          <cell r="H88">
            <v>32500</v>
          </cell>
        </row>
        <row r="89">
          <cell r="C89">
            <v>12111</v>
          </cell>
          <cell r="D89" t="str">
            <v>Aqua 1500 ml</v>
          </cell>
          <cell r="E89">
            <v>30300</v>
          </cell>
          <cell r="F89">
            <v>30450</v>
          </cell>
          <cell r="G89">
            <v>30450</v>
          </cell>
          <cell r="H89">
            <v>32000</v>
          </cell>
        </row>
        <row r="90">
          <cell r="C90">
            <v>40410</v>
          </cell>
          <cell r="D90" t="str">
            <v>MIZONE ORANGE LIME  500ML</v>
          </cell>
          <cell r="E90">
            <v>29200</v>
          </cell>
          <cell r="F90">
            <v>29200</v>
          </cell>
          <cell r="G90">
            <v>30600</v>
          </cell>
          <cell r="H90">
            <v>30600</v>
          </cell>
        </row>
        <row r="91">
          <cell r="C91">
            <v>40411</v>
          </cell>
          <cell r="D91" t="str">
            <v>MIZONE PASSION FRUIT 500M</v>
          </cell>
          <cell r="E91">
            <v>29200</v>
          </cell>
          <cell r="F91">
            <v>29200</v>
          </cell>
          <cell r="G91">
            <v>30600</v>
          </cell>
          <cell r="H91">
            <v>30600</v>
          </cell>
        </row>
        <row r="92">
          <cell r="C92">
            <v>40412</v>
          </cell>
          <cell r="D92" t="str">
            <v>MIZONE LYCHEE LEMON 500 M</v>
          </cell>
          <cell r="E92">
            <v>29200</v>
          </cell>
          <cell r="F92">
            <v>29200</v>
          </cell>
          <cell r="G92">
            <v>30600</v>
          </cell>
          <cell r="H92">
            <v>30600</v>
          </cell>
        </row>
        <row r="93">
          <cell r="C93">
            <v>40413</v>
          </cell>
          <cell r="D93" t="str">
            <v>MIZONE M.PACK TT 500ML 1X</v>
          </cell>
          <cell r="E93">
            <v>29200</v>
          </cell>
          <cell r="F93">
            <v>29200</v>
          </cell>
          <cell r="G93">
            <v>30600</v>
          </cell>
          <cell r="H93">
            <v>30600</v>
          </cell>
        </row>
        <row r="94">
          <cell r="C94">
            <v>40418</v>
          </cell>
          <cell r="D94" t="str">
            <v>MIZONE APPLE GUAVA 500 ML</v>
          </cell>
          <cell r="E94">
            <v>29200</v>
          </cell>
          <cell r="F94">
            <v>29200</v>
          </cell>
          <cell r="G94">
            <v>30600</v>
          </cell>
          <cell r="H94">
            <v>30600</v>
          </cell>
        </row>
        <row r="95">
          <cell r="C95">
            <v>40427</v>
          </cell>
          <cell r="D95" t="str">
            <v>MIZONE COOLIN BLEWAH 500M</v>
          </cell>
          <cell r="F95">
            <v>29200</v>
          </cell>
          <cell r="G95">
            <v>30600</v>
          </cell>
          <cell r="H95">
            <v>30600</v>
          </cell>
        </row>
        <row r="96">
          <cell r="D96" t="str">
            <v>MIZONE 1500 ml</v>
          </cell>
          <cell r="H96">
            <v>39100</v>
          </cell>
        </row>
        <row r="97">
          <cell r="D97" t="str">
            <v>MIZONE FRSHIN CRISPY APPLE 500 ml</v>
          </cell>
          <cell r="H97">
            <v>52200</v>
          </cell>
        </row>
        <row r="98">
          <cell r="D98" t="str">
            <v>MIZONE FRSHIN JUICY STRAWBERRY 500 ml</v>
          </cell>
          <cell r="H98">
            <v>52200</v>
          </cell>
        </row>
        <row r="99">
          <cell r="D99" t="str">
            <v>MILKUAT</v>
          </cell>
        </row>
        <row r="100">
          <cell r="D100" t="str">
            <v>MILKUAT CHC-135</v>
          </cell>
        </row>
        <row r="101">
          <cell r="D101" t="str">
            <v>MILKUAT CHC-70</v>
          </cell>
        </row>
        <row r="102">
          <cell r="D102" t="str">
            <v>MILKUAT PREB./40</v>
          </cell>
        </row>
        <row r="103">
          <cell r="C103">
            <v>22613</v>
          </cell>
          <cell r="D103" t="str">
            <v>Vit 240 ml</v>
          </cell>
          <cell r="E103">
            <v>12700</v>
          </cell>
          <cell r="F103">
            <v>13000</v>
          </cell>
          <cell r="G103">
            <v>13000</v>
          </cell>
          <cell r="H103">
            <v>13000</v>
          </cell>
        </row>
        <row r="104">
          <cell r="C104">
            <v>22312</v>
          </cell>
          <cell r="D104" t="str">
            <v>Vit 600 ml</v>
          </cell>
          <cell r="E104">
            <v>20550</v>
          </cell>
          <cell r="F104">
            <v>21000</v>
          </cell>
          <cell r="G104">
            <v>21000</v>
          </cell>
          <cell r="H104">
            <v>21000</v>
          </cell>
        </row>
        <row r="105">
          <cell r="C105">
            <v>22111</v>
          </cell>
          <cell r="D105" t="str">
            <v>Vit 1500 ml</v>
          </cell>
          <cell r="E105">
            <v>19650</v>
          </cell>
          <cell r="F105">
            <v>20100</v>
          </cell>
          <cell r="G105">
            <v>20100</v>
          </cell>
          <cell r="H105">
            <v>20100</v>
          </cell>
        </row>
        <row r="107">
          <cell r="C107">
            <v>10110</v>
          </cell>
          <cell r="D107" t="str">
            <v>Aqua 5 Gallon</v>
          </cell>
          <cell r="E107">
            <v>8950</v>
          </cell>
          <cell r="F107">
            <v>9250</v>
          </cell>
          <cell r="G107">
            <v>9250</v>
          </cell>
          <cell r="H107">
            <v>10000</v>
          </cell>
        </row>
        <row r="108">
          <cell r="C108">
            <v>20110</v>
          </cell>
          <cell r="D108" t="str">
            <v>Vit 5 Gallon</v>
          </cell>
          <cell r="E108">
            <v>6100</v>
          </cell>
          <cell r="F108">
            <v>6700</v>
          </cell>
          <cell r="G108">
            <v>6700</v>
          </cell>
          <cell r="H108">
            <v>7200</v>
          </cell>
        </row>
        <row r="109">
          <cell r="C109">
            <v>10111</v>
          </cell>
          <cell r="D109" t="str">
            <v>AQ.5GLN BTL</v>
          </cell>
          <cell r="E109">
            <v>30000</v>
          </cell>
          <cell r="F109">
            <v>30000</v>
          </cell>
          <cell r="G109">
            <v>30000</v>
          </cell>
          <cell r="H109">
            <v>30000</v>
          </cell>
        </row>
        <row r="110">
          <cell r="C110">
            <v>20111</v>
          </cell>
          <cell r="D110" t="str">
            <v>VT.5GLN BTL</v>
          </cell>
          <cell r="E110">
            <v>30000</v>
          </cell>
          <cell r="F110">
            <v>30000</v>
          </cell>
          <cell r="G110">
            <v>30000</v>
          </cell>
          <cell r="H110">
            <v>30000</v>
          </cell>
        </row>
        <row r="111">
          <cell r="C111">
            <v>10520</v>
          </cell>
          <cell r="D111" t="str">
            <v>AQ.380ML REFLEXTION 1X12</v>
          </cell>
          <cell r="F111">
            <v>119700</v>
          </cell>
          <cell r="G111">
            <v>68100</v>
          </cell>
          <cell r="H111">
            <v>68100</v>
          </cell>
        </row>
        <row r="112">
          <cell r="D112" t="str">
            <v xml:space="preserve">Aqua Sparkling </v>
          </cell>
          <cell r="G112">
            <v>74100</v>
          </cell>
          <cell r="H112">
            <v>74100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"/>
      <sheetName val="BS"/>
      <sheetName val="IS"/>
      <sheetName val="Equity"/>
      <sheetName val="A4-2002"/>
      <sheetName val="CF-2002"/>
      <sheetName val="CF supp-2002"/>
      <sheetName val="CF supp-2002 (2)"/>
      <sheetName val="CF"/>
      <sheetName val="CF supp"/>
      <sheetName val="T-Acc"/>
      <sheetName val="Proforma"/>
      <sheetName val="A4"/>
      <sheetName val="AJE"/>
      <sheetName val="C"/>
      <sheetName val="E1"/>
      <sheetName val="E2"/>
      <sheetName val="F"/>
      <sheetName val="LCM "/>
      <sheetName val="G"/>
      <sheetName val="G1"/>
      <sheetName val="G2"/>
      <sheetName val="G3"/>
      <sheetName val="Rent"/>
      <sheetName val="DIT"/>
      <sheetName val="DTA"/>
      <sheetName val="K"/>
      <sheetName val="Kdetail"/>
      <sheetName val="K2"/>
      <sheetName val="CIP"/>
      <sheetName val="Sale-Leaseback (2)"/>
      <sheetName val="Sale-Leaseback"/>
      <sheetName val="M"/>
      <sheetName val="M1"/>
      <sheetName val="Mflow (2)"/>
      <sheetName val="N-1"/>
      <sheetName val="N-2"/>
      <sheetName val="N-3"/>
      <sheetName val="O-1"/>
      <sheetName val="O-1-1"/>
      <sheetName val="O-1-2"/>
      <sheetName val="O-1-3"/>
      <sheetName val="O-1-4"/>
      <sheetName val="O-2"/>
      <sheetName val="P"/>
      <sheetName val="Q"/>
      <sheetName val="R"/>
      <sheetName val="R1"/>
      <sheetName val="V1"/>
      <sheetName val="RE"/>
      <sheetName val="Reval"/>
      <sheetName val="T"/>
      <sheetName val="U-1 (2)"/>
      <sheetName val="quantity-sales"/>
      <sheetName val="GPA "/>
      <sheetName val="U-1 Analysis"/>
      <sheetName val="xport-cut"/>
      <sheetName val="local-cut (2)"/>
      <sheetName val="U-2 "/>
      <sheetName val="U2-1"/>
      <sheetName val="Costing-Test"/>
      <sheetName val="quantity-COGS"/>
      <sheetName val="purchase-cutoff"/>
      <sheetName val="U-3 (2)"/>
      <sheetName val="U-4 (2)"/>
      <sheetName val="U-5 (2)"/>
      <sheetName val="U-5-1"/>
      <sheetName val="i test"/>
      <sheetName val="C1"/>
      <sheetName val="Tax Rec"/>
      <sheetName val="NDE-i"/>
      <sheetName val="NDE"/>
      <sheetName val="PPE-fis"/>
      <sheetName val="lease-forex"/>
      <sheetName val="FSC- Lease Rec"/>
      <sheetName val="monetary"/>
      <sheetName val="FPR"/>
      <sheetName val="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Lap Keu"/>
      <sheetName val="MENU"/>
      <sheetName val="Lap. Laba Rugi"/>
      <sheetName val="Neraca"/>
      <sheetName val="DTL NRC"/>
      <sheetName val="TRN NRC"/>
      <sheetName val="TRN RL"/>
      <sheetName val="COA"/>
      <sheetName val="TISJUN"/>
      <sheetName val="PIUT"/>
      <sheetName val="BIAYA"/>
      <sheetName val="BUKU BANK"/>
      <sheetName val="WTB"/>
      <sheetName val="LPH"/>
      <sheetName val="COGS"/>
      <sheetName val="LR PERPRODUK"/>
      <sheetName val="COVER"/>
      <sheetName val="Cash Flow"/>
      <sheetName val="Rincian"/>
      <sheetName val="Referensi"/>
      <sheetName val="Neraca Sal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481">
          <cell r="B481">
            <v>60101</v>
          </cell>
          <cell r="C481" t="str">
            <v>Gaji operasional</v>
          </cell>
          <cell r="D481" t="str">
            <v>Rp</v>
          </cell>
          <cell r="E481">
            <v>99369890</v>
          </cell>
          <cell r="F481" t="str">
            <v>Rp</v>
          </cell>
          <cell r="G481">
            <v>20459340</v>
          </cell>
          <cell r="H481" t="str">
            <v>Rp</v>
          </cell>
          <cell r="I481">
            <v>0</v>
          </cell>
          <cell r="J481" t="str">
            <v>Rp</v>
          </cell>
          <cell r="K481">
            <v>119829230</v>
          </cell>
        </row>
        <row r="482">
          <cell r="B482">
            <v>60201</v>
          </cell>
          <cell r="C482" t="str">
            <v xml:space="preserve">Tunjangan </v>
          </cell>
          <cell r="D482" t="str">
            <v>Rp</v>
          </cell>
          <cell r="E482">
            <v>0</v>
          </cell>
          <cell r="F482" t="str">
            <v>Rp</v>
          </cell>
          <cell r="G482">
            <v>0</v>
          </cell>
          <cell r="H482" t="str">
            <v>Rp</v>
          </cell>
          <cell r="I482">
            <v>0</v>
          </cell>
          <cell r="J482" t="str">
            <v>Rp</v>
          </cell>
          <cell r="K482">
            <v>0</v>
          </cell>
        </row>
        <row r="483">
          <cell r="B483">
            <v>60301</v>
          </cell>
          <cell r="C483" t="str">
            <v>Komisi penjualan</v>
          </cell>
          <cell r="D483" t="str">
            <v>Rp</v>
          </cell>
          <cell r="E483">
            <v>16256707</v>
          </cell>
          <cell r="F483" t="str">
            <v>Rp</v>
          </cell>
          <cell r="G483">
            <v>3462250</v>
          </cell>
          <cell r="H483" t="str">
            <v>Rp</v>
          </cell>
          <cell r="I483">
            <v>0</v>
          </cell>
          <cell r="J483" t="str">
            <v>Rp</v>
          </cell>
          <cell r="K483">
            <v>19718957</v>
          </cell>
        </row>
        <row r="484">
          <cell r="B484">
            <v>60401</v>
          </cell>
          <cell r="C484" t="str">
            <v xml:space="preserve">Uang makan </v>
          </cell>
          <cell r="D484" t="str">
            <v>Rp</v>
          </cell>
          <cell r="E484">
            <v>0</v>
          </cell>
          <cell r="F484" t="str">
            <v>Rp</v>
          </cell>
          <cell r="G484">
            <v>0</v>
          </cell>
          <cell r="H484" t="str">
            <v>Rp</v>
          </cell>
          <cell r="I484">
            <v>0</v>
          </cell>
          <cell r="J484" t="str">
            <v>Rp</v>
          </cell>
          <cell r="K484">
            <v>0</v>
          </cell>
        </row>
        <row r="485">
          <cell r="B485">
            <v>60501</v>
          </cell>
          <cell r="C485" t="str">
            <v>Pengobatan</v>
          </cell>
          <cell r="D485" t="str">
            <v>Rp</v>
          </cell>
          <cell r="E485">
            <v>0</v>
          </cell>
          <cell r="F485" t="str">
            <v>Rp</v>
          </cell>
          <cell r="G485">
            <v>0</v>
          </cell>
          <cell r="H485" t="str">
            <v>Rp</v>
          </cell>
          <cell r="I485">
            <v>0</v>
          </cell>
          <cell r="J485" t="str">
            <v>Rp</v>
          </cell>
          <cell r="K485">
            <v>0</v>
          </cell>
        </row>
        <row r="486">
          <cell r="B486">
            <v>60901</v>
          </cell>
          <cell r="C486" t="str">
            <v>Biaya peg penjualan lain2</v>
          </cell>
          <cell r="D486" t="str">
            <v>Rp</v>
          </cell>
          <cell r="E486">
            <v>0</v>
          </cell>
          <cell r="F486" t="str">
            <v>Rp</v>
          </cell>
          <cell r="G486">
            <v>0</v>
          </cell>
          <cell r="H486" t="str">
            <v>Rp</v>
          </cell>
          <cell r="I486">
            <v>0</v>
          </cell>
          <cell r="J486" t="str">
            <v>Rp</v>
          </cell>
          <cell r="K486">
            <v>0</v>
          </cell>
        </row>
        <row r="487">
          <cell r="B487">
            <v>61101</v>
          </cell>
          <cell r="C487" t="str">
            <v>Bensin/solar/olie</v>
          </cell>
          <cell r="D487" t="str">
            <v>Rp</v>
          </cell>
          <cell r="E487">
            <v>69793800</v>
          </cell>
          <cell r="F487" t="str">
            <v>Rp</v>
          </cell>
          <cell r="G487">
            <v>11649000</v>
          </cell>
          <cell r="H487" t="str">
            <v>Rp</v>
          </cell>
          <cell r="I487">
            <v>0</v>
          </cell>
          <cell r="J487" t="str">
            <v>Rp</v>
          </cell>
          <cell r="K487">
            <v>81442800</v>
          </cell>
        </row>
        <row r="488">
          <cell r="B488">
            <v>61201</v>
          </cell>
          <cell r="C488" t="str">
            <v>Tol/parkir/ retribusi</v>
          </cell>
          <cell r="D488" t="str">
            <v>Rp</v>
          </cell>
          <cell r="E488">
            <v>6143100</v>
          </cell>
          <cell r="F488" t="str">
            <v>Rp</v>
          </cell>
          <cell r="G488">
            <v>1031800</v>
          </cell>
          <cell r="H488" t="str">
            <v>Rp</v>
          </cell>
          <cell r="I488">
            <v>0</v>
          </cell>
          <cell r="J488" t="str">
            <v>Rp</v>
          </cell>
          <cell r="K488">
            <v>7174900</v>
          </cell>
        </row>
        <row r="489">
          <cell r="B489">
            <v>61301</v>
          </cell>
          <cell r="C489" t="str">
            <v>Biaya ekspedisi</v>
          </cell>
          <cell r="D489" t="str">
            <v>Rp</v>
          </cell>
          <cell r="E489">
            <v>0</v>
          </cell>
          <cell r="F489" t="str">
            <v>Rp</v>
          </cell>
          <cell r="G489">
            <v>0</v>
          </cell>
          <cell r="H489" t="str">
            <v>Rp</v>
          </cell>
          <cell r="I489">
            <v>0</v>
          </cell>
          <cell r="J489" t="str">
            <v>Rp</v>
          </cell>
          <cell r="K489">
            <v>0</v>
          </cell>
        </row>
        <row r="490">
          <cell r="B490">
            <v>61401</v>
          </cell>
          <cell r="C490" t="str">
            <v>Biaya perjalanan dinas</v>
          </cell>
          <cell r="D490" t="str">
            <v>Rp</v>
          </cell>
          <cell r="E490">
            <v>85000</v>
          </cell>
          <cell r="F490" t="str">
            <v>Rp</v>
          </cell>
          <cell r="G490">
            <v>0</v>
          </cell>
          <cell r="H490" t="str">
            <v>Rp</v>
          </cell>
          <cell r="I490">
            <v>0</v>
          </cell>
          <cell r="J490" t="str">
            <v>Rp</v>
          </cell>
          <cell r="K490">
            <v>85000</v>
          </cell>
        </row>
        <row r="491">
          <cell r="B491">
            <v>61501</v>
          </cell>
          <cell r="C491" t="str">
            <v>Biaya bongkar muat</v>
          </cell>
          <cell r="D491" t="str">
            <v>Rp</v>
          </cell>
          <cell r="E491">
            <v>0</v>
          </cell>
          <cell r="F491" t="str">
            <v>Rp</v>
          </cell>
          <cell r="G491">
            <v>0</v>
          </cell>
          <cell r="H491" t="str">
            <v>Rp</v>
          </cell>
          <cell r="I491">
            <v>0</v>
          </cell>
          <cell r="J491" t="str">
            <v>Rp</v>
          </cell>
          <cell r="K491">
            <v>0</v>
          </cell>
        </row>
        <row r="492">
          <cell r="B492">
            <v>61601</v>
          </cell>
          <cell r="C492" t="str">
            <v>Biaya Sewa Kendaraan</v>
          </cell>
          <cell r="D492" t="str">
            <v>Rp</v>
          </cell>
          <cell r="E492">
            <v>98136059</v>
          </cell>
          <cell r="F492" t="str">
            <v>Rp</v>
          </cell>
          <cell r="G492">
            <v>36466740</v>
          </cell>
          <cell r="H492" t="str">
            <v>Rp</v>
          </cell>
          <cell r="I492">
            <v>0</v>
          </cell>
          <cell r="J492" t="str">
            <v>Rp</v>
          </cell>
          <cell r="K492">
            <v>134602799</v>
          </cell>
        </row>
        <row r="493">
          <cell r="B493">
            <v>61901</v>
          </cell>
          <cell r="C493" t="str">
            <v>Biaya kiriman/perjalan lain2</v>
          </cell>
          <cell r="D493" t="str">
            <v>Rp</v>
          </cell>
          <cell r="E493">
            <v>0</v>
          </cell>
          <cell r="F493" t="str">
            <v>Rp</v>
          </cell>
          <cell r="G493">
            <v>0</v>
          </cell>
          <cell r="H493" t="str">
            <v>Rp</v>
          </cell>
          <cell r="I493">
            <v>0</v>
          </cell>
          <cell r="J493" t="str">
            <v>Rp</v>
          </cell>
          <cell r="K493">
            <v>0</v>
          </cell>
        </row>
        <row r="494">
          <cell r="B494">
            <v>62101</v>
          </cell>
          <cell r="C494" t="str">
            <v>Biaya promosi</v>
          </cell>
          <cell r="D494" t="str">
            <v>Rp</v>
          </cell>
          <cell r="E494">
            <v>0</v>
          </cell>
          <cell r="F494" t="str">
            <v>Rp</v>
          </cell>
          <cell r="G494">
            <v>0</v>
          </cell>
          <cell r="H494" t="str">
            <v>Rp</v>
          </cell>
          <cell r="I494">
            <v>0</v>
          </cell>
          <cell r="J494" t="str">
            <v>Rp</v>
          </cell>
          <cell r="K494">
            <v>0</v>
          </cell>
        </row>
        <row r="495">
          <cell r="B495">
            <v>62201</v>
          </cell>
          <cell r="C495" t="str">
            <v>Biaya iklan</v>
          </cell>
          <cell r="D495" t="str">
            <v>Rp</v>
          </cell>
          <cell r="E495">
            <v>0</v>
          </cell>
          <cell r="F495" t="str">
            <v>Rp</v>
          </cell>
          <cell r="G495">
            <v>0</v>
          </cell>
          <cell r="H495" t="str">
            <v>Rp</v>
          </cell>
          <cell r="I495">
            <v>0</v>
          </cell>
          <cell r="J495" t="str">
            <v>Rp</v>
          </cell>
          <cell r="K495">
            <v>0</v>
          </cell>
        </row>
        <row r="496">
          <cell r="B496">
            <v>63101</v>
          </cell>
          <cell r="C496" t="str">
            <v>Biaya jamuan tamu</v>
          </cell>
          <cell r="D496" t="str">
            <v>Rp</v>
          </cell>
          <cell r="E496">
            <v>0</v>
          </cell>
          <cell r="F496" t="str">
            <v>Rp</v>
          </cell>
          <cell r="G496">
            <v>0</v>
          </cell>
          <cell r="H496" t="str">
            <v>Rp</v>
          </cell>
          <cell r="I496">
            <v>0</v>
          </cell>
          <cell r="J496" t="str">
            <v>Rp</v>
          </cell>
          <cell r="K496">
            <v>0</v>
          </cell>
        </row>
        <row r="497">
          <cell r="B497">
            <v>63201</v>
          </cell>
          <cell r="C497" t="str">
            <v>Biaya (ATK/FC/Cetak)</v>
          </cell>
          <cell r="D497" t="str">
            <v>Rp</v>
          </cell>
          <cell r="E497">
            <v>0</v>
          </cell>
          <cell r="F497" t="str">
            <v>Rp</v>
          </cell>
          <cell r="G497">
            <v>0</v>
          </cell>
          <cell r="H497" t="str">
            <v>Rp</v>
          </cell>
          <cell r="I497">
            <v>0</v>
          </cell>
          <cell r="J497" t="str">
            <v>Rp</v>
          </cell>
          <cell r="K497">
            <v>0</v>
          </cell>
        </row>
        <row r="498">
          <cell r="B498">
            <v>63301</v>
          </cell>
          <cell r="C498" t="str">
            <v>Repacking</v>
          </cell>
          <cell r="D498" t="str">
            <v>Rp</v>
          </cell>
          <cell r="E498">
            <v>0</v>
          </cell>
          <cell r="F498" t="str">
            <v>Rp</v>
          </cell>
          <cell r="G498">
            <v>0</v>
          </cell>
          <cell r="H498" t="str">
            <v>Rp</v>
          </cell>
          <cell r="I498">
            <v>0</v>
          </cell>
          <cell r="J498" t="str">
            <v>Rp</v>
          </cell>
          <cell r="K498">
            <v>0</v>
          </cell>
        </row>
        <row r="499">
          <cell r="B499">
            <v>63401</v>
          </cell>
          <cell r="C499" t="str">
            <v>Biaya jasa software</v>
          </cell>
          <cell r="D499" t="str">
            <v>Rp</v>
          </cell>
          <cell r="E499">
            <v>667500</v>
          </cell>
          <cell r="F499" t="str">
            <v>Rp</v>
          </cell>
          <cell r="G499">
            <v>0</v>
          </cell>
          <cell r="H499" t="str">
            <v>Rp</v>
          </cell>
          <cell r="I499">
            <v>0</v>
          </cell>
          <cell r="J499" t="str">
            <v>Rp</v>
          </cell>
          <cell r="K499">
            <v>667500</v>
          </cell>
        </row>
        <row r="500">
          <cell r="B500">
            <v>64101</v>
          </cell>
          <cell r="C500" t="str">
            <v>Biaya pemeliharaan bangunan</v>
          </cell>
          <cell r="D500" t="str">
            <v>Rp</v>
          </cell>
          <cell r="E500">
            <v>0</v>
          </cell>
          <cell r="F500" t="str">
            <v>Rp</v>
          </cell>
          <cell r="G500">
            <v>0</v>
          </cell>
          <cell r="H500" t="str">
            <v>Rp</v>
          </cell>
          <cell r="I500">
            <v>0</v>
          </cell>
          <cell r="J500" t="str">
            <v>Rp</v>
          </cell>
          <cell r="K500">
            <v>0</v>
          </cell>
        </row>
        <row r="501">
          <cell r="B501">
            <v>64201</v>
          </cell>
          <cell r="C501" t="str">
            <v>Biaya pemelih sarana&amp;instal</v>
          </cell>
          <cell r="D501" t="str">
            <v>Rp</v>
          </cell>
          <cell r="E501">
            <v>0</v>
          </cell>
          <cell r="F501" t="str">
            <v>Rp</v>
          </cell>
          <cell r="G501">
            <v>0</v>
          </cell>
          <cell r="H501" t="str">
            <v>Rp</v>
          </cell>
          <cell r="I501">
            <v>0</v>
          </cell>
          <cell r="J501" t="str">
            <v>Rp</v>
          </cell>
          <cell r="K501">
            <v>0</v>
          </cell>
        </row>
        <row r="502">
          <cell r="B502">
            <v>64301</v>
          </cell>
          <cell r="C502" t="str">
            <v>Biaya pemeliharaan Mesin</v>
          </cell>
          <cell r="D502" t="str">
            <v>Rp</v>
          </cell>
          <cell r="E502">
            <v>0</v>
          </cell>
          <cell r="F502" t="str">
            <v>Rp</v>
          </cell>
          <cell r="G502">
            <v>0</v>
          </cell>
          <cell r="H502" t="str">
            <v>Rp</v>
          </cell>
          <cell r="I502">
            <v>0</v>
          </cell>
          <cell r="J502" t="str">
            <v>Rp</v>
          </cell>
          <cell r="K502">
            <v>0</v>
          </cell>
        </row>
        <row r="503">
          <cell r="B503">
            <v>64401</v>
          </cell>
          <cell r="C503" t="str">
            <v>Biaya pemeliharaan kendaraan</v>
          </cell>
          <cell r="D503" t="str">
            <v>Rp</v>
          </cell>
          <cell r="E503">
            <v>2787000</v>
          </cell>
          <cell r="F503" t="str">
            <v>Rp</v>
          </cell>
          <cell r="G503">
            <v>516000</v>
          </cell>
          <cell r="H503" t="str">
            <v>Rp</v>
          </cell>
          <cell r="I503">
            <v>0</v>
          </cell>
          <cell r="J503" t="str">
            <v>Rp</v>
          </cell>
          <cell r="K503">
            <v>3303000</v>
          </cell>
        </row>
        <row r="504">
          <cell r="B504">
            <v>64501</v>
          </cell>
          <cell r="C504" t="str">
            <v>Biaya pemelih invent.&amp;peralat</v>
          </cell>
          <cell r="D504" t="str">
            <v>Rp</v>
          </cell>
          <cell r="E504">
            <v>0</v>
          </cell>
          <cell r="F504" t="str">
            <v>Rp</v>
          </cell>
          <cell r="G504">
            <v>0</v>
          </cell>
          <cell r="H504" t="str">
            <v>Rp</v>
          </cell>
          <cell r="I504">
            <v>0</v>
          </cell>
          <cell r="J504" t="str">
            <v>Rp</v>
          </cell>
          <cell r="K504">
            <v>0</v>
          </cell>
        </row>
        <row r="505">
          <cell r="B505">
            <v>65101</v>
          </cell>
          <cell r="C505" t="str">
            <v>Biaya peny. Bangunan</v>
          </cell>
          <cell r="D505" t="str">
            <v>Rp</v>
          </cell>
          <cell r="E505">
            <v>0</v>
          </cell>
          <cell r="F505" t="str">
            <v>Rp</v>
          </cell>
          <cell r="G505">
            <v>0</v>
          </cell>
          <cell r="H505" t="str">
            <v>Rp</v>
          </cell>
          <cell r="I505">
            <v>0</v>
          </cell>
          <cell r="J505" t="str">
            <v>Rp</v>
          </cell>
          <cell r="K505">
            <v>0</v>
          </cell>
        </row>
        <row r="506">
          <cell r="B506">
            <v>65201</v>
          </cell>
          <cell r="C506" t="str">
            <v>Biaya peny. Sarana&amp;install</v>
          </cell>
          <cell r="D506" t="str">
            <v>Rp</v>
          </cell>
          <cell r="E506">
            <v>0</v>
          </cell>
          <cell r="F506" t="str">
            <v>Rp</v>
          </cell>
          <cell r="G506">
            <v>0</v>
          </cell>
          <cell r="H506" t="str">
            <v>Rp</v>
          </cell>
          <cell r="I506">
            <v>0</v>
          </cell>
          <cell r="J506" t="str">
            <v>Rp</v>
          </cell>
          <cell r="K506">
            <v>0</v>
          </cell>
        </row>
        <row r="507">
          <cell r="B507">
            <v>65301</v>
          </cell>
          <cell r="C507" t="str">
            <v>Biaya peny. Mesin</v>
          </cell>
          <cell r="D507" t="str">
            <v>Rp</v>
          </cell>
          <cell r="E507">
            <v>0</v>
          </cell>
          <cell r="F507" t="str">
            <v>Rp</v>
          </cell>
          <cell r="G507">
            <v>0</v>
          </cell>
          <cell r="H507" t="str">
            <v>Rp</v>
          </cell>
          <cell r="I507">
            <v>0</v>
          </cell>
          <cell r="J507" t="str">
            <v>Rp</v>
          </cell>
          <cell r="K507">
            <v>0</v>
          </cell>
        </row>
        <row r="508">
          <cell r="B508">
            <v>65401</v>
          </cell>
          <cell r="C508" t="str">
            <v>Biaya peny. Kendaraan</v>
          </cell>
          <cell r="D508" t="str">
            <v>Rp</v>
          </cell>
          <cell r="E508">
            <v>0</v>
          </cell>
          <cell r="F508" t="str">
            <v>Rp</v>
          </cell>
          <cell r="G508">
            <v>0</v>
          </cell>
          <cell r="H508" t="str">
            <v>Rp</v>
          </cell>
          <cell r="I508">
            <v>0</v>
          </cell>
          <cell r="J508" t="str">
            <v>Rp</v>
          </cell>
          <cell r="K508">
            <v>0</v>
          </cell>
        </row>
        <row r="509">
          <cell r="B509">
            <v>65501</v>
          </cell>
          <cell r="C509" t="str">
            <v>Biaya Sewa Invent&amp;peralat.</v>
          </cell>
          <cell r="D509" t="str">
            <v>Rp</v>
          </cell>
          <cell r="E509">
            <v>7190000</v>
          </cell>
          <cell r="F509" t="str">
            <v>Rp</v>
          </cell>
          <cell r="G509">
            <v>1490000</v>
          </cell>
          <cell r="H509" t="str">
            <v>Rp</v>
          </cell>
          <cell r="I509">
            <v>0</v>
          </cell>
          <cell r="J509" t="str">
            <v>Rp</v>
          </cell>
          <cell r="K509">
            <v>8680000</v>
          </cell>
        </row>
        <row r="510">
          <cell r="B510">
            <v>70101</v>
          </cell>
          <cell r="C510" t="str">
            <v>Gaji direksi &amp; staff</v>
          </cell>
          <cell r="D510" t="str">
            <v>Rp</v>
          </cell>
          <cell r="E510">
            <v>0</v>
          </cell>
          <cell r="F510" t="str">
            <v>Rp</v>
          </cell>
          <cell r="G510">
            <v>0</v>
          </cell>
          <cell r="H510" t="str">
            <v>Rp</v>
          </cell>
          <cell r="I510">
            <v>0</v>
          </cell>
          <cell r="J510" t="str">
            <v>Rp</v>
          </cell>
          <cell r="K510">
            <v>0</v>
          </cell>
        </row>
        <row r="511">
          <cell r="B511">
            <v>70201</v>
          </cell>
          <cell r="C511" t="str">
            <v xml:space="preserve">Tunjangan </v>
          </cell>
          <cell r="D511" t="str">
            <v>Rp</v>
          </cell>
          <cell r="E511">
            <v>0</v>
          </cell>
          <cell r="F511" t="str">
            <v>Rp</v>
          </cell>
          <cell r="G511">
            <v>0</v>
          </cell>
          <cell r="H511" t="str">
            <v>Rp</v>
          </cell>
          <cell r="I511">
            <v>0</v>
          </cell>
          <cell r="J511" t="str">
            <v>Rp</v>
          </cell>
          <cell r="K511">
            <v>0</v>
          </cell>
        </row>
        <row r="512">
          <cell r="B512">
            <v>70301</v>
          </cell>
          <cell r="C512" t="str">
            <v>Komisi penjualan</v>
          </cell>
          <cell r="D512" t="str">
            <v>Rp</v>
          </cell>
          <cell r="E512">
            <v>0</v>
          </cell>
          <cell r="F512" t="str">
            <v>Rp</v>
          </cell>
          <cell r="G512">
            <v>0</v>
          </cell>
          <cell r="H512" t="str">
            <v>Rp</v>
          </cell>
          <cell r="I512">
            <v>0</v>
          </cell>
          <cell r="J512" t="str">
            <v>Rp</v>
          </cell>
          <cell r="K512">
            <v>0</v>
          </cell>
        </row>
        <row r="513">
          <cell r="B513">
            <v>70401</v>
          </cell>
          <cell r="C513" t="str">
            <v xml:space="preserve">Uang makan </v>
          </cell>
          <cell r="D513" t="str">
            <v>Rp</v>
          </cell>
          <cell r="E513">
            <v>0</v>
          </cell>
          <cell r="F513" t="str">
            <v>Rp</v>
          </cell>
          <cell r="G513">
            <v>0</v>
          </cell>
          <cell r="H513" t="str">
            <v>Rp</v>
          </cell>
          <cell r="I513">
            <v>0</v>
          </cell>
          <cell r="J513" t="str">
            <v>Rp</v>
          </cell>
          <cell r="K513">
            <v>0</v>
          </cell>
        </row>
        <row r="514">
          <cell r="B514">
            <v>70501</v>
          </cell>
          <cell r="C514" t="str">
            <v>Pengobatan</v>
          </cell>
          <cell r="D514" t="str">
            <v>Rp</v>
          </cell>
          <cell r="E514">
            <v>0</v>
          </cell>
          <cell r="F514" t="str">
            <v>Rp</v>
          </cell>
          <cell r="G514">
            <v>0</v>
          </cell>
          <cell r="H514" t="str">
            <v>Rp</v>
          </cell>
          <cell r="I514">
            <v>0</v>
          </cell>
          <cell r="J514" t="str">
            <v>Rp</v>
          </cell>
          <cell r="K514">
            <v>0</v>
          </cell>
        </row>
        <row r="515">
          <cell r="B515">
            <v>70601</v>
          </cell>
          <cell r="C515" t="str">
            <v>Lembur</v>
          </cell>
          <cell r="D515" t="str">
            <v>Rp</v>
          </cell>
          <cell r="E515">
            <v>7709000</v>
          </cell>
          <cell r="F515" t="str">
            <v>Rp</v>
          </cell>
          <cell r="G515">
            <v>2111000</v>
          </cell>
          <cell r="H515" t="str">
            <v>Rp</v>
          </cell>
          <cell r="I515">
            <v>0</v>
          </cell>
          <cell r="J515" t="str">
            <v>Rp</v>
          </cell>
          <cell r="K515">
            <v>9820000</v>
          </cell>
        </row>
        <row r="516">
          <cell r="B516">
            <v>71101</v>
          </cell>
          <cell r="C516" t="str">
            <v>Biaya perjalanan staff/direksi</v>
          </cell>
          <cell r="D516" t="str">
            <v>Rp</v>
          </cell>
          <cell r="E516">
            <v>0</v>
          </cell>
          <cell r="F516" t="str">
            <v>Rp</v>
          </cell>
          <cell r="G516">
            <v>0</v>
          </cell>
          <cell r="H516" t="str">
            <v>Rp</v>
          </cell>
          <cell r="I516">
            <v>0</v>
          </cell>
          <cell r="J516" t="str">
            <v>Rp</v>
          </cell>
          <cell r="K516">
            <v>0</v>
          </cell>
        </row>
        <row r="517">
          <cell r="B517">
            <v>71201</v>
          </cell>
          <cell r="C517" t="str">
            <v>Bensin/solar/olie</v>
          </cell>
          <cell r="D517" t="str">
            <v>Rp</v>
          </cell>
          <cell r="E517">
            <v>0</v>
          </cell>
          <cell r="F517" t="str">
            <v>Rp</v>
          </cell>
          <cell r="G517">
            <v>0</v>
          </cell>
          <cell r="H517" t="str">
            <v>Rp</v>
          </cell>
          <cell r="I517">
            <v>0</v>
          </cell>
          <cell r="J517" t="str">
            <v>Rp</v>
          </cell>
          <cell r="K517">
            <v>0</v>
          </cell>
        </row>
        <row r="518">
          <cell r="B518">
            <v>71301</v>
          </cell>
          <cell r="C518" t="str">
            <v>Tol / parkir</v>
          </cell>
          <cell r="D518" t="str">
            <v>Rp</v>
          </cell>
          <cell r="E518">
            <v>0</v>
          </cell>
          <cell r="F518" t="str">
            <v>Rp</v>
          </cell>
          <cell r="G518">
            <v>0</v>
          </cell>
          <cell r="H518" t="str">
            <v>Rp</v>
          </cell>
          <cell r="I518">
            <v>0</v>
          </cell>
          <cell r="J518" t="str">
            <v>Rp</v>
          </cell>
          <cell r="K518">
            <v>0</v>
          </cell>
        </row>
        <row r="519">
          <cell r="B519">
            <v>71901</v>
          </cell>
          <cell r="C519" t="str">
            <v>Biaya perjalanan lain2</v>
          </cell>
          <cell r="D519" t="str">
            <v>Rp</v>
          </cell>
          <cell r="E519">
            <v>0</v>
          </cell>
          <cell r="F519" t="str">
            <v>Rp</v>
          </cell>
          <cell r="G519">
            <v>0</v>
          </cell>
          <cell r="H519" t="str">
            <v>Rp</v>
          </cell>
          <cell r="I519">
            <v>0</v>
          </cell>
          <cell r="J519" t="str">
            <v>Rp</v>
          </cell>
          <cell r="K519">
            <v>0</v>
          </cell>
        </row>
        <row r="520">
          <cell r="B520">
            <v>72101</v>
          </cell>
          <cell r="C520" t="str">
            <v>Biaya ATK/FC/Cetak</v>
          </cell>
          <cell r="D520" t="str">
            <v>Rp</v>
          </cell>
          <cell r="E520">
            <v>3663839</v>
          </cell>
          <cell r="F520" t="str">
            <v>Rp</v>
          </cell>
          <cell r="G520">
            <v>105600</v>
          </cell>
          <cell r="H520" t="str">
            <v>Rp</v>
          </cell>
          <cell r="I520">
            <v>0</v>
          </cell>
          <cell r="J520" t="str">
            <v>Rp</v>
          </cell>
          <cell r="K520">
            <v>3769439</v>
          </cell>
        </row>
        <row r="521">
          <cell r="B521">
            <v>72201</v>
          </cell>
          <cell r="C521" t="str">
            <v>PLN/PDAM</v>
          </cell>
          <cell r="D521" t="str">
            <v>Rp</v>
          </cell>
          <cell r="E521">
            <v>1565600</v>
          </cell>
          <cell r="F521" t="str">
            <v>Rp</v>
          </cell>
          <cell r="G521">
            <v>0</v>
          </cell>
          <cell r="H521" t="str">
            <v>Rp</v>
          </cell>
          <cell r="I521">
            <v>0</v>
          </cell>
          <cell r="J521" t="str">
            <v>Rp</v>
          </cell>
          <cell r="K521">
            <v>1565600</v>
          </cell>
        </row>
        <row r="522">
          <cell r="B522">
            <v>72301</v>
          </cell>
          <cell r="C522" t="str">
            <v xml:space="preserve">Biaya asuransi </v>
          </cell>
          <cell r="D522" t="str">
            <v>Rp</v>
          </cell>
          <cell r="E522">
            <v>0</v>
          </cell>
          <cell r="F522" t="str">
            <v>Rp</v>
          </cell>
          <cell r="G522">
            <v>0</v>
          </cell>
          <cell r="H522" t="str">
            <v>Rp</v>
          </cell>
          <cell r="I522">
            <v>0</v>
          </cell>
          <cell r="J522" t="str">
            <v>Rp</v>
          </cell>
          <cell r="K522">
            <v>0</v>
          </cell>
        </row>
        <row r="523">
          <cell r="B523">
            <v>72401</v>
          </cell>
          <cell r="C523" t="str">
            <v>Biaya jamuan tamu</v>
          </cell>
          <cell r="D523" t="str">
            <v>Rp</v>
          </cell>
          <cell r="E523">
            <v>0</v>
          </cell>
          <cell r="F523" t="str">
            <v>Rp</v>
          </cell>
          <cell r="G523">
            <v>0</v>
          </cell>
          <cell r="H523" t="str">
            <v>Rp</v>
          </cell>
          <cell r="I523">
            <v>0</v>
          </cell>
          <cell r="J523" t="str">
            <v>Rp</v>
          </cell>
          <cell r="K523">
            <v>0</v>
          </cell>
        </row>
        <row r="524">
          <cell r="B524">
            <v>72501</v>
          </cell>
          <cell r="C524" t="str">
            <v xml:space="preserve">Biaya pendidikan </v>
          </cell>
          <cell r="D524" t="str">
            <v>Rp</v>
          </cell>
          <cell r="E524">
            <v>0</v>
          </cell>
          <cell r="F524" t="str">
            <v>Rp</v>
          </cell>
          <cell r="G524">
            <v>0</v>
          </cell>
          <cell r="H524" t="str">
            <v>Rp</v>
          </cell>
          <cell r="I524">
            <v>0</v>
          </cell>
          <cell r="J524" t="str">
            <v>Rp</v>
          </cell>
          <cell r="K524">
            <v>0</v>
          </cell>
        </row>
        <row r="525">
          <cell r="B525">
            <v>72601</v>
          </cell>
          <cell r="C525" t="str">
            <v>Biaya rumah tangga</v>
          </cell>
          <cell r="D525" t="str">
            <v>Rp</v>
          </cell>
          <cell r="E525">
            <v>3150250</v>
          </cell>
          <cell r="F525" t="str">
            <v>Rp</v>
          </cell>
          <cell r="G525">
            <v>524200</v>
          </cell>
          <cell r="H525" t="str">
            <v>Rp</v>
          </cell>
          <cell r="I525">
            <v>0</v>
          </cell>
          <cell r="J525" t="str">
            <v>Rp</v>
          </cell>
          <cell r="K525">
            <v>3674450</v>
          </cell>
        </row>
        <row r="526">
          <cell r="B526">
            <v>72701</v>
          </cell>
          <cell r="C526" t="str">
            <v>Biaya sewa kantor</v>
          </cell>
          <cell r="D526" t="str">
            <v>Rp</v>
          </cell>
          <cell r="E526">
            <v>0</v>
          </cell>
          <cell r="F526" t="str">
            <v>Rp</v>
          </cell>
          <cell r="G526">
            <v>0</v>
          </cell>
          <cell r="H526" t="str">
            <v>Rp</v>
          </cell>
          <cell r="I526">
            <v>0</v>
          </cell>
          <cell r="J526" t="str">
            <v>Rp</v>
          </cell>
          <cell r="K526">
            <v>0</v>
          </cell>
        </row>
        <row r="527">
          <cell r="B527">
            <v>72901</v>
          </cell>
          <cell r="C527" t="str">
            <v>Biaya lain2</v>
          </cell>
          <cell r="D527" t="str">
            <v>Rp</v>
          </cell>
          <cell r="E527">
            <v>14850000</v>
          </cell>
          <cell r="F527" t="str">
            <v>Rp</v>
          </cell>
          <cell r="G527">
            <v>0</v>
          </cell>
          <cell r="H527" t="str">
            <v>Rp</v>
          </cell>
          <cell r="I527">
            <v>0</v>
          </cell>
          <cell r="J527" t="str">
            <v>Rp</v>
          </cell>
          <cell r="K527">
            <v>14850000</v>
          </cell>
        </row>
        <row r="528">
          <cell r="B528">
            <v>73101</v>
          </cell>
          <cell r="C528" t="str">
            <v>Biaya pengiriman dokumen</v>
          </cell>
          <cell r="D528" t="str">
            <v>Rp</v>
          </cell>
          <cell r="E528">
            <v>432000</v>
          </cell>
          <cell r="F528" t="str">
            <v>Rp</v>
          </cell>
          <cell r="G528">
            <v>63000</v>
          </cell>
          <cell r="H528" t="str">
            <v>Rp</v>
          </cell>
          <cell r="I528">
            <v>0</v>
          </cell>
          <cell r="J528" t="str">
            <v>Rp</v>
          </cell>
          <cell r="K528">
            <v>495000</v>
          </cell>
        </row>
        <row r="529">
          <cell r="B529">
            <v>73201</v>
          </cell>
          <cell r="C529" t="str">
            <v>Biaya benda pos</v>
          </cell>
          <cell r="D529" t="str">
            <v>Rp</v>
          </cell>
          <cell r="E529">
            <v>0</v>
          </cell>
          <cell r="F529" t="str">
            <v>Rp</v>
          </cell>
          <cell r="G529">
            <v>0</v>
          </cell>
          <cell r="H529" t="str">
            <v>Rp</v>
          </cell>
          <cell r="I529">
            <v>0</v>
          </cell>
          <cell r="J529" t="str">
            <v>Rp</v>
          </cell>
          <cell r="K529">
            <v>0</v>
          </cell>
        </row>
        <row r="530">
          <cell r="B530">
            <v>73301</v>
          </cell>
          <cell r="C530" t="str">
            <v>Biaya telp/telex/fax</v>
          </cell>
          <cell r="D530" t="str">
            <v>Rp</v>
          </cell>
          <cell r="E530">
            <v>4357706</v>
          </cell>
          <cell r="F530" t="str">
            <v>Rp</v>
          </cell>
          <cell r="G530">
            <v>826248</v>
          </cell>
          <cell r="H530" t="str">
            <v>Rp</v>
          </cell>
          <cell r="I530">
            <v>0</v>
          </cell>
          <cell r="J530" t="str">
            <v>Rp</v>
          </cell>
          <cell r="K530">
            <v>5183954</v>
          </cell>
        </row>
        <row r="531">
          <cell r="B531">
            <v>74101</v>
          </cell>
          <cell r="C531" t="str">
            <v>Biaya administrasi bank</v>
          </cell>
          <cell r="D531" t="str">
            <v>Rp</v>
          </cell>
          <cell r="E531">
            <v>402000</v>
          </cell>
          <cell r="F531" t="str">
            <v>Rp</v>
          </cell>
          <cell r="G531">
            <v>60000</v>
          </cell>
          <cell r="H531" t="str">
            <v>Rp</v>
          </cell>
          <cell r="I531">
            <v>0</v>
          </cell>
          <cell r="J531" t="str">
            <v>Rp</v>
          </cell>
          <cell r="K531">
            <v>462000</v>
          </cell>
        </row>
        <row r="532">
          <cell r="B532">
            <v>74201</v>
          </cell>
          <cell r="C532" t="str">
            <v>Biaya provisi</v>
          </cell>
          <cell r="D532" t="str">
            <v>Rp</v>
          </cell>
          <cell r="E532">
            <v>0</v>
          </cell>
          <cell r="F532" t="str">
            <v>Rp</v>
          </cell>
          <cell r="G532">
            <v>0</v>
          </cell>
          <cell r="H532" t="str">
            <v>Rp</v>
          </cell>
          <cell r="I532">
            <v>0</v>
          </cell>
          <cell r="J532" t="str">
            <v>Rp</v>
          </cell>
          <cell r="K532">
            <v>0</v>
          </cell>
        </row>
        <row r="533">
          <cell r="B533">
            <v>75101</v>
          </cell>
          <cell r="C533" t="str">
            <v>Biaya pajak</v>
          </cell>
          <cell r="D533" t="str">
            <v>Rp</v>
          </cell>
          <cell r="E533">
            <v>0</v>
          </cell>
          <cell r="F533" t="str">
            <v>Rp</v>
          </cell>
          <cell r="G533">
            <v>0</v>
          </cell>
          <cell r="H533" t="str">
            <v>Rp</v>
          </cell>
          <cell r="I533">
            <v>0</v>
          </cell>
          <cell r="J533" t="str">
            <v>Rp</v>
          </cell>
          <cell r="K533">
            <v>0</v>
          </cell>
        </row>
        <row r="534">
          <cell r="B534">
            <v>75201</v>
          </cell>
          <cell r="C534" t="str">
            <v>Sumbangan</v>
          </cell>
          <cell r="D534" t="str">
            <v>Rp</v>
          </cell>
          <cell r="E534">
            <v>0</v>
          </cell>
          <cell r="F534" t="str">
            <v>Rp</v>
          </cell>
          <cell r="G534">
            <v>0</v>
          </cell>
          <cell r="H534" t="str">
            <v>Rp</v>
          </cell>
          <cell r="I534">
            <v>0</v>
          </cell>
          <cell r="J534" t="str">
            <v>Rp</v>
          </cell>
          <cell r="K534">
            <v>0</v>
          </cell>
        </row>
        <row r="535">
          <cell r="B535">
            <v>75301</v>
          </cell>
          <cell r="C535" t="str">
            <v>Perijinan/notaris</v>
          </cell>
          <cell r="D535" t="str">
            <v>Rp</v>
          </cell>
          <cell r="E535">
            <v>0</v>
          </cell>
          <cell r="F535" t="str">
            <v>Rp</v>
          </cell>
          <cell r="G535">
            <v>0</v>
          </cell>
          <cell r="H535" t="str">
            <v>Rp</v>
          </cell>
          <cell r="I535">
            <v>0</v>
          </cell>
          <cell r="J535" t="str">
            <v>Rp</v>
          </cell>
          <cell r="K535">
            <v>0</v>
          </cell>
        </row>
        <row r="536">
          <cell r="B536">
            <v>75401</v>
          </cell>
          <cell r="C536" t="str">
            <v>Iuran</v>
          </cell>
          <cell r="D536" t="str">
            <v>Rp</v>
          </cell>
          <cell r="E536">
            <v>0</v>
          </cell>
          <cell r="F536" t="str">
            <v>Rp</v>
          </cell>
          <cell r="G536">
            <v>0</v>
          </cell>
          <cell r="H536" t="str">
            <v>Rp</v>
          </cell>
          <cell r="I536">
            <v>0</v>
          </cell>
          <cell r="J536" t="str">
            <v>Rp</v>
          </cell>
          <cell r="K536">
            <v>0</v>
          </cell>
        </row>
        <row r="537">
          <cell r="B537">
            <v>75501</v>
          </cell>
          <cell r="C537" t="str">
            <v>P B B</v>
          </cell>
          <cell r="D537" t="str">
            <v>Rp</v>
          </cell>
          <cell r="E537">
            <v>0</v>
          </cell>
          <cell r="F537" t="str">
            <v>Rp</v>
          </cell>
          <cell r="G537">
            <v>0</v>
          </cell>
          <cell r="H537" t="str">
            <v>Rp</v>
          </cell>
          <cell r="I537">
            <v>0</v>
          </cell>
          <cell r="J537" t="str">
            <v>Rp</v>
          </cell>
          <cell r="K537">
            <v>0</v>
          </cell>
        </row>
        <row r="538">
          <cell r="B538">
            <v>78101</v>
          </cell>
          <cell r="C538" t="str">
            <v>Biaya pemeliharaan bangunan</v>
          </cell>
          <cell r="D538" t="str">
            <v>Rp</v>
          </cell>
          <cell r="E538">
            <v>0</v>
          </cell>
          <cell r="F538" t="str">
            <v>Rp</v>
          </cell>
          <cell r="G538">
            <v>0</v>
          </cell>
          <cell r="H538" t="str">
            <v>Rp</v>
          </cell>
          <cell r="I538">
            <v>0</v>
          </cell>
          <cell r="J538" t="str">
            <v>Rp</v>
          </cell>
          <cell r="K538">
            <v>0</v>
          </cell>
        </row>
        <row r="539">
          <cell r="B539">
            <v>78201</v>
          </cell>
          <cell r="C539" t="str">
            <v>Biaya pemelih sarana&amp;instal</v>
          </cell>
          <cell r="D539" t="str">
            <v>Rp</v>
          </cell>
          <cell r="E539">
            <v>0</v>
          </cell>
          <cell r="F539" t="str">
            <v>Rp</v>
          </cell>
          <cell r="G539">
            <v>0</v>
          </cell>
          <cell r="H539" t="str">
            <v>Rp</v>
          </cell>
          <cell r="I539">
            <v>0</v>
          </cell>
          <cell r="J539" t="str">
            <v>Rp</v>
          </cell>
          <cell r="K539">
            <v>0</v>
          </cell>
        </row>
        <row r="540">
          <cell r="B540">
            <v>78301</v>
          </cell>
          <cell r="C540" t="str">
            <v>Biaya pemeliharaan kendaraan</v>
          </cell>
          <cell r="D540" t="str">
            <v>Rp</v>
          </cell>
          <cell r="E540">
            <v>0</v>
          </cell>
          <cell r="F540" t="str">
            <v>Rp</v>
          </cell>
          <cell r="G540">
            <v>0</v>
          </cell>
          <cell r="H540" t="str">
            <v>Rp</v>
          </cell>
          <cell r="I540">
            <v>0</v>
          </cell>
          <cell r="J540" t="str">
            <v>Rp</v>
          </cell>
          <cell r="K540">
            <v>0</v>
          </cell>
        </row>
        <row r="541">
          <cell r="B541">
            <v>78401</v>
          </cell>
          <cell r="C541" t="str">
            <v>Biaya pemelih invent.&amp;peralat</v>
          </cell>
          <cell r="D541" t="str">
            <v>Rp</v>
          </cell>
          <cell r="E541">
            <v>0</v>
          </cell>
          <cell r="F541" t="str">
            <v>Rp</v>
          </cell>
          <cell r="G541">
            <v>0</v>
          </cell>
          <cell r="H541" t="str">
            <v>Rp</v>
          </cell>
          <cell r="I541">
            <v>0</v>
          </cell>
          <cell r="J541" t="str">
            <v>Rp</v>
          </cell>
          <cell r="K541">
            <v>0</v>
          </cell>
        </row>
        <row r="542">
          <cell r="B542">
            <v>79101</v>
          </cell>
          <cell r="C542" t="str">
            <v>Biaya peny. Bangunan</v>
          </cell>
          <cell r="D542" t="str">
            <v>Rp</v>
          </cell>
          <cell r="E542">
            <v>0</v>
          </cell>
          <cell r="F542" t="str">
            <v>Rp</v>
          </cell>
          <cell r="G542">
            <v>0</v>
          </cell>
          <cell r="H542" t="str">
            <v>Rp</v>
          </cell>
          <cell r="I542">
            <v>0</v>
          </cell>
          <cell r="J542" t="str">
            <v>Rp</v>
          </cell>
          <cell r="K542">
            <v>0</v>
          </cell>
        </row>
        <row r="543">
          <cell r="B543">
            <v>79201</v>
          </cell>
          <cell r="C543" t="str">
            <v>Biaya peny. Sarana&amp;install</v>
          </cell>
          <cell r="D543" t="str">
            <v>Rp</v>
          </cell>
          <cell r="E543">
            <v>0</v>
          </cell>
          <cell r="F543" t="str">
            <v>Rp</v>
          </cell>
          <cell r="G543">
            <v>0</v>
          </cell>
          <cell r="H543" t="str">
            <v>Rp</v>
          </cell>
          <cell r="I543">
            <v>0</v>
          </cell>
          <cell r="J543" t="str">
            <v>Rp</v>
          </cell>
          <cell r="K543">
            <v>0</v>
          </cell>
        </row>
        <row r="544">
          <cell r="B544">
            <v>79301</v>
          </cell>
          <cell r="C544" t="str">
            <v>Biaya peny. Kendaraan</v>
          </cell>
          <cell r="D544" t="str">
            <v>Rp</v>
          </cell>
          <cell r="E544">
            <v>0</v>
          </cell>
          <cell r="F544" t="str">
            <v>Rp</v>
          </cell>
          <cell r="G544">
            <v>0</v>
          </cell>
          <cell r="H544" t="str">
            <v>Rp</v>
          </cell>
          <cell r="I544">
            <v>0</v>
          </cell>
          <cell r="J544" t="str">
            <v>Rp</v>
          </cell>
          <cell r="K544">
            <v>0</v>
          </cell>
        </row>
        <row r="545">
          <cell r="B545">
            <v>79401</v>
          </cell>
          <cell r="C545" t="str">
            <v>Biaya peny. Invent&amp;peralat.</v>
          </cell>
          <cell r="D545" t="str">
            <v>Rp</v>
          </cell>
          <cell r="E545">
            <v>0</v>
          </cell>
          <cell r="F545" t="str">
            <v>Rp</v>
          </cell>
          <cell r="G545">
            <v>0</v>
          </cell>
          <cell r="H545" t="str">
            <v>Rp</v>
          </cell>
          <cell r="I545">
            <v>0</v>
          </cell>
          <cell r="J545" t="str">
            <v>Rp</v>
          </cell>
          <cell r="K545">
            <v>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"/>
      <sheetName val="RUGILABA"/>
      <sheetName val="NERACA LAJUR"/>
      <sheetName val="DETAIL BIAYA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RSEDIAAN"/>
      <sheetName val="REKAP PENJUALAN"/>
      <sheetName val="REKAP HPP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DEPO GALON</v>
          </cell>
        </row>
        <row r="2">
          <cell r="A2" t="str">
            <v>NERACA LAJUR</v>
          </cell>
          <cell r="J2">
            <v>76350000</v>
          </cell>
        </row>
        <row r="3">
          <cell r="A3" t="str">
            <v>PER  31 JANUARI  2011</v>
          </cell>
        </row>
        <row r="4">
          <cell r="A4" t="str">
            <v>NO.</v>
          </cell>
          <cell r="B4" t="str">
            <v>NAMA AKUN</v>
          </cell>
          <cell r="C4" t="str">
            <v>N/L</v>
          </cell>
          <cell r="D4" t="str">
            <v>D/K</v>
          </cell>
          <cell r="E4" t="str">
            <v>SALDO  AWAL</v>
          </cell>
          <cell r="G4" t="str">
            <v>MUTASI KAS BANK</v>
          </cell>
          <cell r="I4" t="str">
            <v>PENYESUAIAN</v>
          </cell>
          <cell r="K4" t="str">
            <v>SALDO AKHIR</v>
          </cell>
          <cell r="M4" t="str">
            <v>LABA - RUGI</v>
          </cell>
          <cell r="O4" t="str">
            <v>N E R A C A</v>
          </cell>
          <cell r="R4" t="str">
            <v>Neraca awal bulan berikut</v>
          </cell>
        </row>
        <row r="5">
          <cell r="A5" t="str">
            <v>AKUN</v>
          </cell>
          <cell r="E5" t="str">
            <v>DEBET</v>
          </cell>
          <cell r="F5" t="str">
            <v>KREDIT</v>
          </cell>
          <cell r="G5" t="str">
            <v>DEBET</v>
          </cell>
          <cell r="H5" t="str">
            <v>KREDIT</v>
          </cell>
          <cell r="I5" t="str">
            <v>DEBET</v>
          </cell>
          <cell r="J5" t="str">
            <v>KREDIT</v>
          </cell>
          <cell r="K5" t="str">
            <v>DEBET</v>
          </cell>
          <cell r="L5" t="str">
            <v>KREDIT</v>
          </cell>
          <cell r="M5" t="str">
            <v>DEBET</v>
          </cell>
          <cell r="N5" t="str">
            <v>KREDIT</v>
          </cell>
          <cell r="O5" t="str">
            <v>DEBET</v>
          </cell>
          <cell r="P5" t="str">
            <v>KREDIT</v>
          </cell>
          <cell r="R5" t="str">
            <v>DEBET</v>
          </cell>
          <cell r="S5" t="str">
            <v>KREDIT</v>
          </cell>
        </row>
        <row r="6">
          <cell r="A6">
            <v>110101</v>
          </cell>
          <cell r="B6" t="str">
            <v>Kas Besar</v>
          </cell>
          <cell r="C6" t="str">
            <v>N</v>
          </cell>
          <cell r="D6" t="str">
            <v>D</v>
          </cell>
          <cell r="E6">
            <v>24041550</v>
          </cell>
          <cell r="G6">
            <v>623476350</v>
          </cell>
          <cell r="H6">
            <v>629151511</v>
          </cell>
          <cell r="K6">
            <v>18366389</v>
          </cell>
          <cell r="L6">
            <v>0</v>
          </cell>
          <cell r="M6">
            <v>0</v>
          </cell>
          <cell r="N6">
            <v>0</v>
          </cell>
          <cell r="O6">
            <v>18366389</v>
          </cell>
          <cell r="P6">
            <v>0</v>
          </cell>
          <cell r="Q6" t="b">
            <v>1</v>
          </cell>
          <cell r="R6">
            <v>18366389</v>
          </cell>
          <cell r="S6">
            <v>0</v>
          </cell>
        </row>
        <row r="7">
          <cell r="A7">
            <v>110102</v>
          </cell>
          <cell r="B7" t="str">
            <v>Kas Operasi</v>
          </cell>
          <cell r="C7" t="str">
            <v>N</v>
          </cell>
          <cell r="D7" t="str">
            <v>D</v>
          </cell>
          <cell r="E7">
            <v>2500000</v>
          </cell>
          <cell r="G7">
            <v>130866015</v>
          </cell>
          <cell r="H7">
            <v>130866015</v>
          </cell>
          <cell r="K7">
            <v>2500000</v>
          </cell>
          <cell r="L7">
            <v>0</v>
          </cell>
          <cell r="M7">
            <v>0</v>
          </cell>
          <cell r="N7">
            <v>0</v>
          </cell>
          <cell r="O7">
            <v>2500000</v>
          </cell>
          <cell r="P7">
            <v>0</v>
          </cell>
          <cell r="Q7" t="b">
            <v>1</v>
          </cell>
          <cell r="R7">
            <v>2500000</v>
          </cell>
          <cell r="S7">
            <v>0</v>
          </cell>
        </row>
        <row r="8">
          <cell r="A8">
            <v>110201</v>
          </cell>
          <cell r="B8" t="str">
            <v>Bank Direksi</v>
          </cell>
          <cell r="C8" t="str">
            <v>N</v>
          </cell>
          <cell r="D8" t="str">
            <v>D</v>
          </cell>
          <cell r="E8">
            <v>211600</v>
          </cell>
          <cell r="G8">
            <v>600532264</v>
          </cell>
          <cell r="H8">
            <v>479013000</v>
          </cell>
          <cell r="K8">
            <v>121730864</v>
          </cell>
          <cell r="L8">
            <v>0</v>
          </cell>
          <cell r="M8">
            <v>0</v>
          </cell>
          <cell r="N8">
            <v>0</v>
          </cell>
          <cell r="O8">
            <v>121730864</v>
          </cell>
          <cell r="P8">
            <v>0</v>
          </cell>
          <cell r="Q8" t="b">
            <v>1</v>
          </cell>
          <cell r="R8">
            <v>121730864</v>
          </cell>
          <cell r="S8">
            <v>0</v>
          </cell>
        </row>
        <row r="9">
          <cell r="A9">
            <v>110202</v>
          </cell>
          <cell r="B9" t="str">
            <v xml:space="preserve">Bank Pusat </v>
          </cell>
          <cell r="C9" t="str">
            <v>N</v>
          </cell>
          <cell r="D9" t="str">
            <v>D</v>
          </cell>
          <cell r="G9">
            <v>0</v>
          </cell>
          <cell r="H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 t="b">
            <v>0</v>
          </cell>
          <cell r="R9">
            <v>0</v>
          </cell>
          <cell r="S9">
            <v>0</v>
          </cell>
        </row>
        <row r="10">
          <cell r="A10">
            <v>110902</v>
          </cell>
          <cell r="B10" t="str">
            <v>Kas To Kas</v>
          </cell>
          <cell r="C10" t="str">
            <v>N</v>
          </cell>
          <cell r="D10" t="str">
            <v>D</v>
          </cell>
          <cell r="G10">
            <v>479000000</v>
          </cell>
          <cell r="H10">
            <v>500329903</v>
          </cell>
          <cell r="K10">
            <v>-21329903</v>
          </cell>
          <cell r="L10">
            <v>0</v>
          </cell>
          <cell r="M10">
            <v>0</v>
          </cell>
          <cell r="N10">
            <v>0</v>
          </cell>
          <cell r="O10">
            <v>-21329903</v>
          </cell>
          <cell r="P10">
            <v>0</v>
          </cell>
          <cell r="Q10" t="b">
            <v>1</v>
          </cell>
          <cell r="R10">
            <v>-21329903</v>
          </cell>
          <cell r="S10">
            <v>0</v>
          </cell>
        </row>
        <row r="11">
          <cell r="A11">
            <v>110904</v>
          </cell>
          <cell r="B11" t="str">
            <v>Kas To Kas</v>
          </cell>
          <cell r="C11" t="str">
            <v>N</v>
          </cell>
          <cell r="D11" t="str">
            <v>D</v>
          </cell>
          <cell r="G11">
            <v>628832650</v>
          </cell>
          <cell r="H11">
            <v>152708965</v>
          </cell>
          <cell r="K11">
            <v>476123685</v>
          </cell>
          <cell r="L11">
            <v>0</v>
          </cell>
          <cell r="M11">
            <v>0</v>
          </cell>
          <cell r="N11">
            <v>0</v>
          </cell>
          <cell r="O11">
            <v>476123685</v>
          </cell>
          <cell r="P11">
            <v>0</v>
          </cell>
          <cell r="Q11" t="b">
            <v>1</v>
          </cell>
          <cell r="R11">
            <v>476123685</v>
          </cell>
          <cell r="S11">
            <v>0</v>
          </cell>
        </row>
        <row r="12">
          <cell r="A12">
            <v>130121</v>
          </cell>
          <cell r="B12" t="str">
            <v>Piutang Dagang Tunai</v>
          </cell>
          <cell r="C12" t="str">
            <v>N</v>
          </cell>
          <cell r="D12" t="str">
            <v>D</v>
          </cell>
          <cell r="G12">
            <v>0</v>
          </cell>
          <cell r="H12">
            <v>434649400</v>
          </cell>
          <cell r="I12">
            <v>434649400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 t="b">
            <v>1</v>
          </cell>
          <cell r="R12">
            <v>0</v>
          </cell>
          <cell r="S12">
            <v>0</v>
          </cell>
        </row>
        <row r="13">
          <cell r="A13">
            <v>130120</v>
          </cell>
          <cell r="B13" t="str">
            <v>Piutang Dagang Kredit</v>
          </cell>
          <cell r="C13" t="str">
            <v>N</v>
          </cell>
          <cell r="D13" t="str">
            <v>D</v>
          </cell>
          <cell r="E13">
            <v>177346800</v>
          </cell>
          <cell r="G13">
            <v>0</v>
          </cell>
          <cell r="H13">
            <v>189542500</v>
          </cell>
          <cell r="I13">
            <v>89942750</v>
          </cell>
          <cell r="K13">
            <v>77747050</v>
          </cell>
          <cell r="L13">
            <v>0</v>
          </cell>
          <cell r="M13">
            <v>0</v>
          </cell>
          <cell r="N13">
            <v>0</v>
          </cell>
          <cell r="O13">
            <v>77747050</v>
          </cell>
          <cell r="P13">
            <v>0</v>
          </cell>
          <cell r="Q13" t="b">
            <v>1</v>
          </cell>
          <cell r="R13">
            <v>77747050</v>
          </cell>
          <cell r="S13">
            <v>0</v>
          </cell>
        </row>
        <row r="14">
          <cell r="A14">
            <v>130143</v>
          </cell>
          <cell r="B14" t="str">
            <v>Piutang pihak III</v>
          </cell>
          <cell r="C14" t="str">
            <v>N</v>
          </cell>
          <cell r="D14" t="str">
            <v>D</v>
          </cell>
          <cell r="G14">
            <v>1641090</v>
          </cell>
          <cell r="H14">
            <v>0</v>
          </cell>
          <cell r="I14">
            <v>0</v>
          </cell>
          <cell r="K14">
            <v>1641090</v>
          </cell>
          <cell r="L14">
            <v>0</v>
          </cell>
          <cell r="M14">
            <v>0</v>
          </cell>
          <cell r="N14">
            <v>0</v>
          </cell>
          <cell r="O14">
            <v>1641090</v>
          </cell>
          <cell r="P14">
            <v>0</v>
          </cell>
          <cell r="Q14" t="b">
            <v>1</v>
          </cell>
          <cell r="R14">
            <v>1641090</v>
          </cell>
          <cell r="S14">
            <v>0</v>
          </cell>
        </row>
        <row r="15">
          <cell r="A15">
            <v>130513</v>
          </cell>
          <cell r="B15" t="str">
            <v>Embalasi</v>
          </cell>
          <cell r="C15" t="str">
            <v>N</v>
          </cell>
          <cell r="D15" t="str">
            <v>D</v>
          </cell>
          <cell r="G15">
            <v>76350000</v>
          </cell>
          <cell r="H15">
            <v>76350000</v>
          </cell>
          <cell r="I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 t="b">
            <v>1</v>
          </cell>
          <cell r="R15">
            <v>0</v>
          </cell>
          <cell r="S15">
            <v>0</v>
          </cell>
        </row>
        <row r="16">
          <cell r="A16">
            <v>130555</v>
          </cell>
          <cell r="B16" t="str">
            <v>Piutang Lokal</v>
          </cell>
          <cell r="C16" t="str">
            <v>N</v>
          </cell>
          <cell r="D16" t="str">
            <v>D</v>
          </cell>
          <cell r="G16">
            <v>0</v>
          </cell>
          <cell r="H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 t="b">
            <v>0</v>
          </cell>
          <cell r="R16">
            <v>0</v>
          </cell>
          <cell r="S16">
            <v>0</v>
          </cell>
        </row>
        <row r="17">
          <cell r="A17">
            <v>1123</v>
          </cell>
          <cell r="B17" t="str">
            <v>Piutang TIV</v>
          </cell>
          <cell r="C17" t="str">
            <v>N</v>
          </cell>
          <cell r="D17" t="str">
            <v>D</v>
          </cell>
          <cell r="G17">
            <v>0</v>
          </cell>
          <cell r="H17">
            <v>0</v>
          </cell>
          <cell r="I17">
            <v>4921150</v>
          </cell>
          <cell r="K17">
            <v>4921150</v>
          </cell>
          <cell r="L17">
            <v>0</v>
          </cell>
          <cell r="M17">
            <v>0</v>
          </cell>
          <cell r="N17">
            <v>0</v>
          </cell>
          <cell r="O17">
            <v>4921150</v>
          </cell>
          <cell r="P17">
            <v>0</v>
          </cell>
          <cell r="Q17" t="b">
            <v>1</v>
          </cell>
          <cell r="R17">
            <v>4921150</v>
          </cell>
          <cell r="S17">
            <v>0</v>
          </cell>
        </row>
        <row r="18">
          <cell r="A18">
            <v>1140</v>
          </cell>
          <cell r="B18" t="str">
            <v>Persediaan Barang Dagangan</v>
          </cell>
          <cell r="C18" t="str">
            <v>N</v>
          </cell>
          <cell r="D18" t="str">
            <v>D</v>
          </cell>
          <cell r="E18">
            <v>887704450</v>
          </cell>
          <cell r="G18">
            <v>0</v>
          </cell>
          <cell r="H18">
            <v>0</v>
          </cell>
          <cell r="I18">
            <v>919496050</v>
          </cell>
          <cell r="J18">
            <v>887704450</v>
          </cell>
          <cell r="K18">
            <v>919496050</v>
          </cell>
          <cell r="L18">
            <v>0</v>
          </cell>
          <cell r="M18">
            <v>0</v>
          </cell>
          <cell r="N18">
            <v>0</v>
          </cell>
          <cell r="O18">
            <v>919496050</v>
          </cell>
          <cell r="P18">
            <v>0</v>
          </cell>
          <cell r="Q18" t="b">
            <v>1</v>
          </cell>
          <cell r="R18">
            <v>919496050</v>
          </cell>
          <cell r="S18">
            <v>0</v>
          </cell>
        </row>
        <row r="19">
          <cell r="A19">
            <v>2110</v>
          </cell>
          <cell r="B19" t="str">
            <v>Hutang Dagang</v>
          </cell>
          <cell r="C19" t="str">
            <v>N</v>
          </cell>
          <cell r="D19" t="str">
            <v>K</v>
          </cell>
          <cell r="F19">
            <v>2235034190.8799973</v>
          </cell>
          <cell r="G19">
            <v>0</v>
          </cell>
          <cell r="H19">
            <v>0</v>
          </cell>
          <cell r="J19">
            <v>510305450</v>
          </cell>
          <cell r="K19">
            <v>0</v>
          </cell>
          <cell r="L19">
            <v>2745339640.8799973</v>
          </cell>
          <cell r="M19">
            <v>0</v>
          </cell>
          <cell r="N19">
            <v>0</v>
          </cell>
          <cell r="O19">
            <v>0</v>
          </cell>
          <cell r="P19">
            <v>2745339640.8799973</v>
          </cell>
          <cell r="Q19" t="b">
            <v>1</v>
          </cell>
          <cell r="R19">
            <v>0</v>
          </cell>
          <cell r="S19">
            <v>2745339640.8799973</v>
          </cell>
        </row>
        <row r="20">
          <cell r="A20">
            <v>2111</v>
          </cell>
          <cell r="B20" t="str">
            <v>Hutang Gaji</v>
          </cell>
          <cell r="C20" t="str">
            <v>N</v>
          </cell>
          <cell r="D20" t="str">
            <v>K</v>
          </cell>
          <cell r="G20">
            <v>0</v>
          </cell>
          <cell r="H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 t="b">
            <v>0</v>
          </cell>
          <cell r="R20">
            <v>0</v>
          </cell>
          <cell r="S20">
            <v>0</v>
          </cell>
        </row>
        <row r="21">
          <cell r="A21">
            <v>2112</v>
          </cell>
          <cell r="B21" t="str">
            <v>Biaya yg msh harus dibayar</v>
          </cell>
          <cell r="C21" t="str">
            <v>N</v>
          </cell>
          <cell r="D21" t="str">
            <v>K</v>
          </cell>
          <cell r="G21">
            <v>0</v>
          </cell>
          <cell r="H21">
            <v>0</v>
          </cell>
          <cell r="J21">
            <v>6780292</v>
          </cell>
          <cell r="K21">
            <v>0</v>
          </cell>
          <cell r="L21">
            <v>6780292</v>
          </cell>
          <cell r="M21">
            <v>0</v>
          </cell>
          <cell r="N21">
            <v>0</v>
          </cell>
          <cell r="O21">
            <v>0</v>
          </cell>
          <cell r="P21">
            <v>6780292</v>
          </cell>
          <cell r="Q21" t="b">
            <v>1</v>
          </cell>
          <cell r="R21">
            <v>0</v>
          </cell>
          <cell r="S21">
            <v>6780292</v>
          </cell>
        </row>
        <row r="22">
          <cell r="A22">
            <v>3110</v>
          </cell>
          <cell r="B22" t="str">
            <v>Modal</v>
          </cell>
          <cell r="C22" t="str">
            <v>N</v>
          </cell>
          <cell r="D22" t="str">
            <v>K</v>
          </cell>
          <cell r="F22">
            <v>-742675802.20000005</v>
          </cell>
          <cell r="G22">
            <v>0</v>
          </cell>
          <cell r="H22">
            <v>0</v>
          </cell>
          <cell r="K22">
            <v>0</v>
          </cell>
          <cell r="L22">
            <v>-742675802.20000005</v>
          </cell>
          <cell r="M22">
            <v>0</v>
          </cell>
          <cell r="N22">
            <v>0</v>
          </cell>
          <cell r="O22">
            <v>0</v>
          </cell>
          <cell r="P22">
            <v>-742675802.20000005</v>
          </cell>
          <cell r="Q22" t="b">
            <v>1</v>
          </cell>
          <cell r="R22">
            <v>0</v>
          </cell>
          <cell r="S22">
            <v>-742675802.20000005</v>
          </cell>
        </row>
        <row r="23">
          <cell r="A23">
            <v>3111</v>
          </cell>
          <cell r="B23" t="str">
            <v>Laba Ditahan</v>
          </cell>
          <cell r="C23" t="str">
            <v>N</v>
          </cell>
          <cell r="D23" t="str">
            <v>K</v>
          </cell>
          <cell r="F23">
            <v>-400553989.11000001</v>
          </cell>
          <cell r="G23">
            <v>0</v>
          </cell>
          <cell r="H23">
            <v>0</v>
          </cell>
          <cell r="K23">
            <v>0</v>
          </cell>
          <cell r="L23">
            <v>-400553989.11000001</v>
          </cell>
          <cell r="M23">
            <v>0</v>
          </cell>
          <cell r="N23">
            <v>0</v>
          </cell>
          <cell r="O23">
            <v>0</v>
          </cell>
          <cell r="P23">
            <v>-400553989.11000001</v>
          </cell>
          <cell r="Q23" t="b">
            <v>1</v>
          </cell>
          <cell r="R23">
            <v>0</v>
          </cell>
          <cell r="S23">
            <v>-400553989.11000001</v>
          </cell>
        </row>
        <row r="24">
          <cell r="A24">
            <v>3112</v>
          </cell>
          <cell r="B24" t="str">
            <v>Laba Tahun Berjalan</v>
          </cell>
          <cell r="C24" t="str">
            <v>N</v>
          </cell>
          <cell r="D24" t="str">
            <v>K</v>
          </cell>
          <cell r="G24">
            <v>0</v>
          </cell>
          <cell r="H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 t="b">
            <v>0</v>
          </cell>
          <cell r="R24">
            <v>0</v>
          </cell>
          <cell r="S24">
            <v>0</v>
          </cell>
        </row>
        <row r="25">
          <cell r="A25">
            <v>3120</v>
          </cell>
          <cell r="B25" t="str">
            <v>Laba Bulan Berjalan</v>
          </cell>
          <cell r="C25" t="str">
            <v>N</v>
          </cell>
          <cell r="D25" t="str">
            <v>K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-7693767</v>
          </cell>
          <cell r="Q25" t="b">
            <v>1</v>
          </cell>
          <cell r="R25">
            <v>0</v>
          </cell>
          <cell r="S25">
            <v>-7693767</v>
          </cell>
        </row>
        <row r="26">
          <cell r="A26">
            <v>3130</v>
          </cell>
          <cell r="B26" t="str">
            <v>Rugi Laba Berjalan</v>
          </cell>
          <cell r="C26" t="str">
            <v>N</v>
          </cell>
          <cell r="D26" t="str">
            <v>K</v>
          </cell>
          <cell r="G26">
            <v>0</v>
          </cell>
          <cell r="H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 t="b">
            <v>0</v>
          </cell>
          <cell r="R26">
            <v>0</v>
          </cell>
          <cell r="S26">
            <v>0</v>
          </cell>
        </row>
        <row r="27">
          <cell r="A27">
            <v>4110</v>
          </cell>
          <cell r="B27" t="str">
            <v>Penjualan Tunai</v>
          </cell>
          <cell r="C27" t="str">
            <v>L</v>
          </cell>
          <cell r="D27" t="str">
            <v>K</v>
          </cell>
          <cell r="G27">
            <v>0</v>
          </cell>
          <cell r="H27">
            <v>0</v>
          </cell>
          <cell r="J27">
            <v>435129050</v>
          </cell>
          <cell r="K27">
            <v>0</v>
          </cell>
          <cell r="L27">
            <v>435129050</v>
          </cell>
          <cell r="M27">
            <v>0</v>
          </cell>
          <cell r="N27">
            <v>435129050</v>
          </cell>
          <cell r="O27">
            <v>0</v>
          </cell>
          <cell r="P27">
            <v>0</v>
          </cell>
          <cell r="Q27" t="b">
            <v>1</v>
          </cell>
          <cell r="R27">
            <v>0</v>
          </cell>
          <cell r="S27">
            <v>0</v>
          </cell>
        </row>
        <row r="28">
          <cell r="A28">
            <v>4111</v>
          </cell>
          <cell r="B28" t="str">
            <v>Penjualan kredit</v>
          </cell>
          <cell r="C28" t="str">
            <v>L</v>
          </cell>
          <cell r="D28" t="str">
            <v>K</v>
          </cell>
          <cell r="G28">
            <v>0</v>
          </cell>
          <cell r="H28">
            <v>0</v>
          </cell>
          <cell r="J28">
            <v>89942750</v>
          </cell>
          <cell r="K28">
            <v>0</v>
          </cell>
          <cell r="L28">
            <v>89942750</v>
          </cell>
          <cell r="M28">
            <v>0</v>
          </cell>
          <cell r="N28">
            <v>89942750</v>
          </cell>
          <cell r="O28">
            <v>0</v>
          </cell>
          <cell r="P28">
            <v>0</v>
          </cell>
          <cell r="Q28" t="b">
            <v>1</v>
          </cell>
          <cell r="R28">
            <v>0</v>
          </cell>
          <cell r="S28">
            <v>0</v>
          </cell>
        </row>
        <row r="29">
          <cell r="A29">
            <v>4112</v>
          </cell>
          <cell r="B29" t="str">
            <v>Program TIV</v>
          </cell>
          <cell r="C29" t="str">
            <v>L</v>
          </cell>
          <cell r="D29" t="str">
            <v>K</v>
          </cell>
          <cell r="G29">
            <v>0</v>
          </cell>
          <cell r="H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 t="b">
            <v>0</v>
          </cell>
          <cell r="R29">
            <v>0</v>
          </cell>
          <cell r="S29">
            <v>0</v>
          </cell>
        </row>
        <row r="30">
          <cell r="A30">
            <v>5500</v>
          </cell>
          <cell r="B30" t="str">
            <v>Return Penjualan</v>
          </cell>
          <cell r="C30" t="str">
            <v>L</v>
          </cell>
          <cell r="D30" t="str">
            <v>K</v>
          </cell>
          <cell r="G30">
            <v>0</v>
          </cell>
          <cell r="H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 t="b">
            <v>0</v>
          </cell>
          <cell r="R30">
            <v>0</v>
          </cell>
          <cell r="S30">
            <v>0</v>
          </cell>
        </row>
        <row r="31">
          <cell r="A31">
            <v>4130</v>
          </cell>
          <cell r="B31" t="str">
            <v>Pot Pembelian</v>
          </cell>
          <cell r="C31" t="str">
            <v>L</v>
          </cell>
          <cell r="D31" t="str">
            <v>K</v>
          </cell>
          <cell r="G31">
            <v>0</v>
          </cell>
          <cell r="H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 t="b">
            <v>0</v>
          </cell>
          <cell r="R31">
            <v>0</v>
          </cell>
          <cell r="S31">
            <v>0</v>
          </cell>
        </row>
        <row r="32">
          <cell r="A32">
            <v>5100</v>
          </cell>
          <cell r="B32" t="str">
            <v>HPP</v>
          </cell>
          <cell r="C32" t="str">
            <v>L</v>
          </cell>
          <cell r="D32" t="str">
            <v>D</v>
          </cell>
          <cell r="G32">
            <v>0</v>
          </cell>
          <cell r="H32">
            <v>0</v>
          </cell>
          <cell r="I32">
            <v>1398009900</v>
          </cell>
          <cell r="J32">
            <v>919496050</v>
          </cell>
          <cell r="K32">
            <v>478513850</v>
          </cell>
          <cell r="L32">
            <v>0</v>
          </cell>
          <cell r="M32">
            <v>478513850</v>
          </cell>
          <cell r="N32">
            <v>0</v>
          </cell>
          <cell r="O32">
            <v>0</v>
          </cell>
          <cell r="P32">
            <v>0</v>
          </cell>
          <cell r="Q32" t="b">
            <v>1</v>
          </cell>
          <cell r="R32">
            <v>0</v>
          </cell>
          <cell r="S32">
            <v>0</v>
          </cell>
        </row>
        <row r="33">
          <cell r="A33">
            <v>5110</v>
          </cell>
          <cell r="B33" t="str">
            <v>Pembelian</v>
          </cell>
          <cell r="C33" t="str">
            <v>L</v>
          </cell>
          <cell r="D33" t="str">
            <v>D</v>
          </cell>
          <cell r="G33">
            <v>0</v>
          </cell>
          <cell r="H33">
            <v>0</v>
          </cell>
          <cell r="I33">
            <v>510305450</v>
          </cell>
          <cell r="J33">
            <v>510305450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 t="b">
            <v>1</v>
          </cell>
          <cell r="R33">
            <v>0</v>
          </cell>
          <cell r="S33">
            <v>0</v>
          </cell>
        </row>
        <row r="34">
          <cell r="A34">
            <v>5120</v>
          </cell>
          <cell r="B34" t="str">
            <v>Return Pembelian</v>
          </cell>
          <cell r="C34" t="str">
            <v>L</v>
          </cell>
          <cell r="D34" t="str">
            <v>D</v>
          </cell>
          <cell r="G34">
            <v>0</v>
          </cell>
          <cell r="H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 t="b">
            <v>0</v>
          </cell>
          <cell r="R34">
            <v>0</v>
          </cell>
          <cell r="S34">
            <v>0</v>
          </cell>
        </row>
        <row r="35">
          <cell r="A35">
            <v>5130</v>
          </cell>
          <cell r="B35" t="str">
            <v>Pot Penjualan</v>
          </cell>
          <cell r="C35" t="str">
            <v>L</v>
          </cell>
          <cell r="D35" t="str">
            <v>D</v>
          </cell>
          <cell r="G35">
            <v>0</v>
          </cell>
          <cell r="H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 t="b">
            <v>0</v>
          </cell>
          <cell r="R35">
            <v>0</v>
          </cell>
          <cell r="S35">
            <v>0</v>
          </cell>
        </row>
        <row r="36">
          <cell r="A36">
            <v>811001</v>
          </cell>
          <cell r="B36" t="str">
            <v>LEMBUR</v>
          </cell>
          <cell r="C36" t="str">
            <v>L</v>
          </cell>
          <cell r="D36" t="str">
            <v>D</v>
          </cell>
          <cell r="G36">
            <v>0</v>
          </cell>
          <cell r="H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 t="b">
            <v>0</v>
          </cell>
          <cell r="R36">
            <v>0</v>
          </cell>
          <cell r="S36">
            <v>0</v>
          </cell>
        </row>
        <row r="37">
          <cell r="A37">
            <v>811002</v>
          </cell>
          <cell r="B37" t="str">
            <v>INCENTIVE</v>
          </cell>
          <cell r="C37" t="str">
            <v>L</v>
          </cell>
          <cell r="D37" t="str">
            <v>D</v>
          </cell>
          <cell r="G37">
            <v>0</v>
          </cell>
          <cell r="H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 t="b">
            <v>0</v>
          </cell>
          <cell r="R37">
            <v>0</v>
          </cell>
          <cell r="S37">
            <v>0</v>
          </cell>
        </row>
        <row r="38">
          <cell r="A38">
            <v>811003</v>
          </cell>
          <cell r="B38" t="str">
            <v>BBM</v>
          </cell>
          <cell r="C38" t="str">
            <v>L</v>
          </cell>
          <cell r="D38" t="str">
            <v>D</v>
          </cell>
          <cell r="G38">
            <v>16725535</v>
          </cell>
          <cell r="H38">
            <v>0</v>
          </cell>
          <cell r="K38">
            <v>16725535</v>
          </cell>
          <cell r="L38">
            <v>0</v>
          </cell>
          <cell r="M38">
            <v>16725535</v>
          </cell>
          <cell r="N38">
            <v>0</v>
          </cell>
          <cell r="O38">
            <v>0</v>
          </cell>
          <cell r="P38">
            <v>0</v>
          </cell>
          <cell r="Q38" t="b">
            <v>1</v>
          </cell>
          <cell r="R38">
            <v>0</v>
          </cell>
          <cell r="S38">
            <v>0</v>
          </cell>
        </row>
        <row r="39">
          <cell r="A39">
            <v>811004</v>
          </cell>
          <cell r="B39" t="str">
            <v>PEMELIHARAAN KENDARAAN</v>
          </cell>
          <cell r="C39" t="str">
            <v>L</v>
          </cell>
          <cell r="D39" t="str">
            <v>D</v>
          </cell>
          <cell r="G39">
            <v>973387</v>
          </cell>
          <cell r="H39">
            <v>0</v>
          </cell>
          <cell r="K39">
            <v>973387</v>
          </cell>
          <cell r="L39">
            <v>0</v>
          </cell>
          <cell r="M39">
            <v>973387</v>
          </cell>
          <cell r="N39">
            <v>0</v>
          </cell>
          <cell r="O39">
            <v>0</v>
          </cell>
          <cell r="P39">
            <v>0</v>
          </cell>
          <cell r="Q39" t="b">
            <v>1</v>
          </cell>
          <cell r="R39">
            <v>0</v>
          </cell>
          <cell r="S39">
            <v>0</v>
          </cell>
        </row>
        <row r="40">
          <cell r="A40">
            <v>811005</v>
          </cell>
          <cell r="B40" t="str">
            <v>PARKIR &amp; TOL</v>
          </cell>
          <cell r="C40" t="str">
            <v>L</v>
          </cell>
          <cell r="D40" t="str">
            <v>D</v>
          </cell>
          <cell r="G40">
            <v>963000</v>
          </cell>
          <cell r="H40">
            <v>0</v>
          </cell>
          <cell r="K40">
            <v>963000</v>
          </cell>
          <cell r="L40">
            <v>0</v>
          </cell>
          <cell r="M40">
            <v>963000</v>
          </cell>
          <cell r="N40">
            <v>0</v>
          </cell>
          <cell r="O40">
            <v>0</v>
          </cell>
          <cell r="P40">
            <v>0</v>
          </cell>
          <cell r="Q40" t="b">
            <v>1</v>
          </cell>
          <cell r="R40">
            <v>0</v>
          </cell>
          <cell r="S40">
            <v>0</v>
          </cell>
        </row>
        <row r="41">
          <cell r="A41">
            <v>811006</v>
          </cell>
          <cell r="B41" t="str">
            <v>PENGIRIMAN (EKSPEDISI)</v>
          </cell>
          <cell r="C41" t="str">
            <v>L</v>
          </cell>
          <cell r="D41" t="str">
            <v>D</v>
          </cell>
          <cell r="G41">
            <v>0</v>
          </cell>
          <cell r="H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 t="b">
            <v>0</v>
          </cell>
          <cell r="R41">
            <v>0</v>
          </cell>
          <cell r="S41">
            <v>0</v>
          </cell>
        </row>
        <row r="42">
          <cell r="A42">
            <v>811007</v>
          </cell>
          <cell r="B42" t="str">
            <v>BENGKEL</v>
          </cell>
          <cell r="C42" t="str">
            <v>L</v>
          </cell>
          <cell r="D42" t="str">
            <v>D</v>
          </cell>
          <cell r="G42">
            <v>0</v>
          </cell>
          <cell r="H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 t="b">
            <v>0</v>
          </cell>
          <cell r="R42">
            <v>0</v>
          </cell>
          <cell r="S42">
            <v>0</v>
          </cell>
        </row>
        <row r="43">
          <cell r="A43">
            <v>811008</v>
          </cell>
          <cell r="B43" t="str">
            <v>JASA PEMELIHARAAN KENDARAAN</v>
          </cell>
          <cell r="C43" t="str">
            <v>L</v>
          </cell>
          <cell r="D43" t="str">
            <v>D</v>
          </cell>
          <cell r="G43">
            <v>0</v>
          </cell>
          <cell r="H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 t="b">
            <v>0</v>
          </cell>
          <cell r="R43">
            <v>0</v>
          </cell>
          <cell r="S43">
            <v>0</v>
          </cell>
        </row>
        <row r="44">
          <cell r="A44">
            <v>811009</v>
          </cell>
          <cell r="B44" t="str">
            <v>PENGIRIMAN NON RUTIN</v>
          </cell>
          <cell r="C44" t="str">
            <v>L</v>
          </cell>
          <cell r="D44" t="str">
            <v>D</v>
          </cell>
          <cell r="G44">
            <v>0</v>
          </cell>
          <cell r="H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 t="b">
            <v>0</v>
          </cell>
          <cell r="R44">
            <v>0</v>
          </cell>
          <cell r="S44">
            <v>0</v>
          </cell>
        </row>
        <row r="45">
          <cell r="A45">
            <v>811010</v>
          </cell>
          <cell r="B45" t="str">
            <v>PEM. KEND. AKIBAT KECELAKAAN</v>
          </cell>
          <cell r="C45" t="str">
            <v>L</v>
          </cell>
          <cell r="D45" t="str">
            <v>D</v>
          </cell>
          <cell r="G45">
            <v>0</v>
          </cell>
          <cell r="H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 t="b">
            <v>0</v>
          </cell>
          <cell r="R45">
            <v>0</v>
          </cell>
          <cell r="S45">
            <v>0</v>
          </cell>
        </row>
        <row r="46">
          <cell r="A46">
            <v>811011</v>
          </cell>
          <cell r="B46" t="str">
            <v>JASA PEM.KEND.AKIBAT KECELAKAA</v>
          </cell>
          <cell r="C46" t="str">
            <v>L</v>
          </cell>
          <cell r="D46" t="str">
            <v>D</v>
          </cell>
          <cell r="G46">
            <v>0</v>
          </cell>
          <cell r="H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 t="b">
            <v>0</v>
          </cell>
          <cell r="R46">
            <v>0</v>
          </cell>
          <cell r="S46">
            <v>0</v>
          </cell>
        </row>
        <row r="47">
          <cell r="A47">
            <v>811732</v>
          </cell>
          <cell r="B47" t="str">
            <v>BENDA POS</v>
          </cell>
          <cell r="C47" t="str">
            <v>L</v>
          </cell>
          <cell r="D47" t="str">
            <v>D</v>
          </cell>
          <cell r="G47">
            <v>69000</v>
          </cell>
          <cell r="H47">
            <v>0</v>
          </cell>
          <cell r="K47">
            <v>69000</v>
          </cell>
          <cell r="L47">
            <v>0</v>
          </cell>
          <cell r="M47">
            <v>69000</v>
          </cell>
          <cell r="N47">
            <v>0</v>
          </cell>
          <cell r="O47">
            <v>0</v>
          </cell>
          <cell r="P47">
            <v>0</v>
          </cell>
          <cell r="Q47" t="b">
            <v>1</v>
          </cell>
          <cell r="R47">
            <v>0</v>
          </cell>
          <cell r="S47">
            <v>0</v>
          </cell>
        </row>
        <row r="48">
          <cell r="A48">
            <v>811741</v>
          </cell>
          <cell r="B48" t="str">
            <v>BIAYA ADM BANK</v>
          </cell>
          <cell r="C48" t="str">
            <v>L</v>
          </cell>
          <cell r="D48" t="str">
            <v>D</v>
          </cell>
          <cell r="G48">
            <v>10000</v>
          </cell>
          <cell r="H48">
            <v>0</v>
          </cell>
          <cell r="K48">
            <v>10000</v>
          </cell>
          <cell r="L48">
            <v>0</v>
          </cell>
          <cell r="M48">
            <v>10000</v>
          </cell>
          <cell r="N48">
            <v>0</v>
          </cell>
          <cell r="O48">
            <v>0</v>
          </cell>
          <cell r="P48">
            <v>0</v>
          </cell>
          <cell r="Q48" t="b">
            <v>1</v>
          </cell>
          <cell r="R48">
            <v>0</v>
          </cell>
          <cell r="S48">
            <v>0</v>
          </cell>
        </row>
        <row r="49">
          <cell r="A49">
            <v>811743</v>
          </cell>
          <cell r="B49" t="str">
            <v>BIAYA TRANFER</v>
          </cell>
          <cell r="C49" t="str">
            <v>L</v>
          </cell>
          <cell r="D49" t="str">
            <v>D</v>
          </cell>
          <cell r="G49">
            <v>5000</v>
          </cell>
          <cell r="H49">
            <v>0</v>
          </cell>
          <cell r="K49">
            <v>5000</v>
          </cell>
          <cell r="L49">
            <v>0</v>
          </cell>
          <cell r="M49">
            <v>5000</v>
          </cell>
          <cell r="N49">
            <v>0</v>
          </cell>
          <cell r="O49">
            <v>0</v>
          </cell>
          <cell r="P49">
            <v>0</v>
          </cell>
          <cell r="Q49" t="b">
            <v>1</v>
          </cell>
          <cell r="R49">
            <v>0</v>
          </cell>
          <cell r="S49">
            <v>0</v>
          </cell>
        </row>
        <row r="50">
          <cell r="A50">
            <v>811746</v>
          </cell>
          <cell r="B50" t="str">
            <v>BIAYA SEWA INVENTARIS</v>
          </cell>
          <cell r="C50" t="str">
            <v>L</v>
          </cell>
          <cell r="D50" t="str">
            <v>D</v>
          </cell>
          <cell r="G50">
            <v>2137000</v>
          </cell>
          <cell r="H50">
            <v>0</v>
          </cell>
          <cell r="K50">
            <v>2137000</v>
          </cell>
          <cell r="L50">
            <v>0</v>
          </cell>
          <cell r="M50">
            <v>2137000</v>
          </cell>
          <cell r="N50">
            <v>0</v>
          </cell>
          <cell r="O50">
            <v>0</v>
          </cell>
          <cell r="P50">
            <v>0</v>
          </cell>
          <cell r="Q50" t="b">
            <v>1</v>
          </cell>
          <cell r="R50">
            <v>0</v>
          </cell>
          <cell r="S50">
            <v>0</v>
          </cell>
        </row>
        <row r="51">
          <cell r="A51">
            <v>811747</v>
          </cell>
          <cell r="B51" t="str">
            <v>BIAYA SEWA KENDARAAN</v>
          </cell>
          <cell r="C51" t="str">
            <v>L</v>
          </cell>
          <cell r="D51" t="str">
            <v>D</v>
          </cell>
          <cell r="G51">
            <v>250000</v>
          </cell>
          <cell r="H51">
            <v>0</v>
          </cell>
          <cell r="K51">
            <v>250000</v>
          </cell>
          <cell r="L51">
            <v>0</v>
          </cell>
          <cell r="M51">
            <v>250000</v>
          </cell>
          <cell r="N51">
            <v>0</v>
          </cell>
          <cell r="O51">
            <v>0</v>
          </cell>
          <cell r="P51">
            <v>0</v>
          </cell>
          <cell r="Q51" t="b">
            <v>1</v>
          </cell>
          <cell r="R51">
            <v>0</v>
          </cell>
          <cell r="S51">
            <v>0</v>
          </cell>
        </row>
        <row r="52">
          <cell r="A52">
            <v>821000</v>
          </cell>
          <cell r="B52" t="str">
            <v>BIAYA KARYAWAN</v>
          </cell>
          <cell r="C52" t="str">
            <v>L</v>
          </cell>
          <cell r="D52" t="str">
            <v>D</v>
          </cell>
          <cell r="G52">
            <v>1057600</v>
          </cell>
          <cell r="H52">
            <v>0</v>
          </cell>
          <cell r="K52">
            <v>1057600</v>
          </cell>
          <cell r="L52">
            <v>0</v>
          </cell>
          <cell r="M52">
            <v>1057600</v>
          </cell>
          <cell r="N52">
            <v>0</v>
          </cell>
          <cell r="O52">
            <v>0</v>
          </cell>
          <cell r="P52">
            <v>0</v>
          </cell>
          <cell r="Q52" t="b">
            <v>1</v>
          </cell>
          <cell r="R52">
            <v>0</v>
          </cell>
          <cell r="S52">
            <v>0</v>
          </cell>
        </row>
        <row r="53">
          <cell r="A53">
            <v>821001</v>
          </cell>
          <cell r="B53" t="str">
            <v>GAJI DAN TUNJANGAN</v>
          </cell>
          <cell r="C53" t="str">
            <v>L</v>
          </cell>
          <cell r="D53" t="str">
            <v>D</v>
          </cell>
          <cell r="G53">
            <v>8698800</v>
          </cell>
          <cell r="H53">
            <v>0</v>
          </cell>
          <cell r="K53">
            <v>8698800</v>
          </cell>
          <cell r="L53">
            <v>0</v>
          </cell>
          <cell r="M53">
            <v>8698800</v>
          </cell>
          <cell r="N53">
            <v>0</v>
          </cell>
          <cell r="O53">
            <v>0</v>
          </cell>
          <cell r="P53">
            <v>0</v>
          </cell>
          <cell r="Q53" t="b">
            <v>1</v>
          </cell>
          <cell r="R53">
            <v>0</v>
          </cell>
          <cell r="S53">
            <v>0</v>
          </cell>
        </row>
        <row r="54">
          <cell r="A54">
            <v>821002</v>
          </cell>
          <cell r="B54" t="str">
            <v>LEMBUR</v>
          </cell>
          <cell r="C54" t="str">
            <v>L</v>
          </cell>
          <cell r="D54" t="str">
            <v>D</v>
          </cell>
          <cell r="G54">
            <v>0</v>
          </cell>
          <cell r="H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 t="b">
            <v>0</v>
          </cell>
          <cell r="R54">
            <v>0</v>
          </cell>
          <cell r="S54">
            <v>0</v>
          </cell>
        </row>
        <row r="55">
          <cell r="A55">
            <v>821003</v>
          </cell>
          <cell r="B55" t="str">
            <v>INCENTIVE</v>
          </cell>
          <cell r="C55" t="str">
            <v>L</v>
          </cell>
          <cell r="D55" t="str">
            <v>D</v>
          </cell>
          <cell r="G55">
            <v>7843900</v>
          </cell>
          <cell r="H55">
            <v>0</v>
          </cell>
          <cell r="K55">
            <v>7843900</v>
          </cell>
          <cell r="L55">
            <v>0</v>
          </cell>
          <cell r="M55">
            <v>7843900</v>
          </cell>
          <cell r="N55">
            <v>0</v>
          </cell>
          <cell r="O55">
            <v>0</v>
          </cell>
          <cell r="P55">
            <v>0</v>
          </cell>
          <cell r="Q55" t="b">
            <v>1</v>
          </cell>
          <cell r="R55">
            <v>0</v>
          </cell>
          <cell r="S55">
            <v>0</v>
          </cell>
        </row>
        <row r="56">
          <cell r="A56">
            <v>821004</v>
          </cell>
          <cell r="B56" t="str">
            <v>KONSUMSI</v>
          </cell>
          <cell r="C56" t="str">
            <v>L</v>
          </cell>
          <cell r="D56" t="str">
            <v>D</v>
          </cell>
          <cell r="G56">
            <v>0</v>
          </cell>
          <cell r="H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 t="b">
            <v>0</v>
          </cell>
          <cell r="R56">
            <v>0</v>
          </cell>
          <cell r="S56">
            <v>0</v>
          </cell>
        </row>
        <row r="57">
          <cell r="A57">
            <v>821005</v>
          </cell>
          <cell r="B57" t="str">
            <v>PENGOBATAN</v>
          </cell>
          <cell r="C57" t="str">
            <v>L</v>
          </cell>
          <cell r="D57" t="str">
            <v>D</v>
          </cell>
          <cell r="G57">
            <v>0</v>
          </cell>
          <cell r="H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 t="b">
            <v>0</v>
          </cell>
          <cell r="R57">
            <v>0</v>
          </cell>
          <cell r="S57">
            <v>0</v>
          </cell>
        </row>
        <row r="58">
          <cell r="A58">
            <v>821006</v>
          </cell>
          <cell r="B58" t="str">
            <v>THR/BONUS</v>
          </cell>
          <cell r="C58" t="str">
            <v>L</v>
          </cell>
          <cell r="D58" t="str">
            <v>D</v>
          </cell>
          <cell r="G58">
            <v>0</v>
          </cell>
          <cell r="H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 t="b">
            <v>0</v>
          </cell>
          <cell r="R58">
            <v>0</v>
          </cell>
          <cell r="S58">
            <v>0</v>
          </cell>
        </row>
        <row r="59">
          <cell r="A59">
            <v>821007</v>
          </cell>
          <cell r="B59" t="str">
            <v>PPH PASAL 21</v>
          </cell>
          <cell r="C59" t="str">
            <v>L</v>
          </cell>
          <cell r="D59" t="str">
            <v>D</v>
          </cell>
          <cell r="G59">
            <v>0</v>
          </cell>
          <cell r="H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 t="b">
            <v>0</v>
          </cell>
          <cell r="R59">
            <v>0</v>
          </cell>
          <cell r="S59">
            <v>0</v>
          </cell>
        </row>
        <row r="60">
          <cell r="A60">
            <v>821008</v>
          </cell>
          <cell r="B60" t="str">
            <v>KESEJAHTERAAN</v>
          </cell>
          <cell r="C60" t="str">
            <v>L</v>
          </cell>
          <cell r="D60" t="str">
            <v>D</v>
          </cell>
          <cell r="G60">
            <v>0</v>
          </cell>
          <cell r="H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 t="b">
            <v>0</v>
          </cell>
          <cell r="R60">
            <v>0</v>
          </cell>
          <cell r="S60">
            <v>0</v>
          </cell>
        </row>
        <row r="61">
          <cell r="A61">
            <v>821009</v>
          </cell>
          <cell r="B61" t="str">
            <v>PESANGON</v>
          </cell>
          <cell r="C61" t="str">
            <v>L</v>
          </cell>
          <cell r="D61" t="str">
            <v>D</v>
          </cell>
          <cell r="G61">
            <v>0</v>
          </cell>
          <cell r="H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 t="b">
            <v>0</v>
          </cell>
          <cell r="R61">
            <v>0</v>
          </cell>
          <cell r="S61">
            <v>0</v>
          </cell>
        </row>
        <row r="62">
          <cell r="A62">
            <v>821010</v>
          </cell>
          <cell r="B62" t="str">
            <v>TUNJANGAN INDEX</v>
          </cell>
          <cell r="C62" t="str">
            <v>L</v>
          </cell>
          <cell r="D62" t="str">
            <v>D</v>
          </cell>
          <cell r="G62">
            <v>0</v>
          </cell>
          <cell r="H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 t="b">
            <v>0</v>
          </cell>
          <cell r="R62">
            <v>0</v>
          </cell>
          <cell r="S62">
            <v>0</v>
          </cell>
        </row>
        <row r="63">
          <cell r="A63">
            <v>821011</v>
          </cell>
          <cell r="B63" t="str">
            <v>TUNJANGAN TRANSPORT</v>
          </cell>
          <cell r="C63" t="str">
            <v>L</v>
          </cell>
          <cell r="D63" t="str">
            <v>D</v>
          </cell>
          <cell r="G63">
            <v>0</v>
          </cell>
          <cell r="H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 t="b">
            <v>0</v>
          </cell>
          <cell r="R63">
            <v>0</v>
          </cell>
          <cell r="S63">
            <v>0</v>
          </cell>
        </row>
        <row r="64">
          <cell r="A64">
            <v>821012</v>
          </cell>
          <cell r="B64" t="str">
            <v>PIKNIK</v>
          </cell>
          <cell r="C64" t="str">
            <v>L</v>
          </cell>
          <cell r="D64" t="str">
            <v>D</v>
          </cell>
          <cell r="G64">
            <v>0</v>
          </cell>
          <cell r="H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 t="b">
            <v>0</v>
          </cell>
          <cell r="R64">
            <v>0</v>
          </cell>
          <cell r="S64">
            <v>0</v>
          </cell>
        </row>
        <row r="65">
          <cell r="A65">
            <v>821014</v>
          </cell>
          <cell r="B65" t="str">
            <v>TUNJANGAN CUTI</v>
          </cell>
          <cell r="C65" t="str">
            <v>L</v>
          </cell>
          <cell r="D65" t="str">
            <v>D</v>
          </cell>
          <cell r="G65">
            <v>0</v>
          </cell>
          <cell r="H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 t="b">
            <v>0</v>
          </cell>
          <cell r="R65">
            <v>0</v>
          </cell>
          <cell r="S65">
            <v>0</v>
          </cell>
        </row>
        <row r="66">
          <cell r="A66">
            <v>822001</v>
          </cell>
          <cell r="B66" t="str">
            <v>PEMELIHARAAN BANGUNAN</v>
          </cell>
          <cell r="C66" t="str">
            <v>L</v>
          </cell>
          <cell r="D66" t="str">
            <v>D</v>
          </cell>
          <cell r="G66">
            <v>0</v>
          </cell>
          <cell r="H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 t="b">
            <v>0</v>
          </cell>
          <cell r="R66">
            <v>0</v>
          </cell>
          <cell r="S66">
            <v>0</v>
          </cell>
        </row>
        <row r="67">
          <cell r="A67">
            <v>822002</v>
          </cell>
          <cell r="B67" t="str">
            <v>PEMELIHARAAN MESIN</v>
          </cell>
          <cell r="C67" t="str">
            <v>L</v>
          </cell>
          <cell r="D67" t="str">
            <v>D</v>
          </cell>
          <cell r="G67">
            <v>0</v>
          </cell>
          <cell r="H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 t="b">
            <v>0</v>
          </cell>
          <cell r="R67">
            <v>0</v>
          </cell>
          <cell r="S67">
            <v>0</v>
          </cell>
        </row>
        <row r="68">
          <cell r="A68">
            <v>822005</v>
          </cell>
          <cell r="B68" t="str">
            <v>PEMELIHARAAN INVENTARIS KANTOR</v>
          </cell>
          <cell r="C68" t="str">
            <v>L</v>
          </cell>
          <cell r="D68" t="str">
            <v>D</v>
          </cell>
          <cell r="G68">
            <v>0</v>
          </cell>
          <cell r="H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 t="b">
            <v>0</v>
          </cell>
          <cell r="R68">
            <v>0</v>
          </cell>
          <cell r="S68">
            <v>0</v>
          </cell>
        </row>
        <row r="69">
          <cell r="A69">
            <v>822007</v>
          </cell>
          <cell r="B69" t="str">
            <v>PEMELIHARAAN INVENTARIS KOMPUT</v>
          </cell>
          <cell r="C69" t="str">
            <v>L</v>
          </cell>
          <cell r="D69" t="str">
            <v>D</v>
          </cell>
          <cell r="G69">
            <v>0</v>
          </cell>
          <cell r="H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 t="b">
            <v>0</v>
          </cell>
          <cell r="R69">
            <v>0</v>
          </cell>
          <cell r="S69">
            <v>0</v>
          </cell>
        </row>
        <row r="70">
          <cell r="A70">
            <v>822012</v>
          </cell>
          <cell r="B70" t="str">
            <v>JASA PEMELIHARAAN MESIN</v>
          </cell>
          <cell r="C70" t="str">
            <v>L</v>
          </cell>
          <cell r="D70" t="str">
            <v>D</v>
          </cell>
          <cell r="G70">
            <v>0</v>
          </cell>
          <cell r="H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 t="b">
            <v>0</v>
          </cell>
          <cell r="R70">
            <v>0</v>
          </cell>
          <cell r="S70">
            <v>0</v>
          </cell>
        </row>
        <row r="71">
          <cell r="A71">
            <v>822014</v>
          </cell>
          <cell r="B71" t="str">
            <v>JASA PEMELIHARAAN KENDARAAN</v>
          </cell>
          <cell r="C71" t="str">
            <v>L</v>
          </cell>
          <cell r="D71" t="str">
            <v>D</v>
          </cell>
          <cell r="G71">
            <v>0</v>
          </cell>
          <cell r="H71">
            <v>0</v>
          </cell>
          <cell r="I71">
            <v>946892</v>
          </cell>
          <cell r="J71">
            <v>4441500</v>
          </cell>
          <cell r="K71">
            <v>-3494608</v>
          </cell>
          <cell r="L71">
            <v>0</v>
          </cell>
          <cell r="M71">
            <v>-3494608</v>
          </cell>
          <cell r="N71">
            <v>0</v>
          </cell>
          <cell r="O71">
            <v>0</v>
          </cell>
          <cell r="P71">
            <v>0</v>
          </cell>
          <cell r="Q71" t="b">
            <v>1</v>
          </cell>
          <cell r="R71">
            <v>0</v>
          </cell>
          <cell r="S71">
            <v>0</v>
          </cell>
        </row>
        <row r="72">
          <cell r="A72">
            <v>822015</v>
          </cell>
          <cell r="B72" t="str">
            <v>JASA PEMELIHARAAN INVENTARIS K</v>
          </cell>
          <cell r="C72" t="str">
            <v>L</v>
          </cell>
          <cell r="D72" t="str">
            <v>D</v>
          </cell>
          <cell r="G72">
            <v>0</v>
          </cell>
          <cell r="H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 t="b">
            <v>0</v>
          </cell>
          <cell r="R72">
            <v>0</v>
          </cell>
          <cell r="S72">
            <v>0</v>
          </cell>
        </row>
        <row r="73">
          <cell r="A73">
            <v>824001</v>
          </cell>
          <cell r="B73" t="str">
            <v>LISTRIK &amp; AIR</v>
          </cell>
          <cell r="C73" t="str">
            <v>L</v>
          </cell>
          <cell r="D73" t="str">
            <v>D</v>
          </cell>
          <cell r="G73">
            <v>641815</v>
          </cell>
          <cell r="H73">
            <v>0</v>
          </cell>
          <cell r="K73">
            <v>641815</v>
          </cell>
          <cell r="L73">
            <v>0</v>
          </cell>
          <cell r="M73">
            <v>641815</v>
          </cell>
          <cell r="N73">
            <v>0</v>
          </cell>
          <cell r="O73">
            <v>0</v>
          </cell>
          <cell r="P73">
            <v>0</v>
          </cell>
          <cell r="Q73" t="b">
            <v>1</v>
          </cell>
          <cell r="R73">
            <v>0</v>
          </cell>
          <cell r="S73">
            <v>0</v>
          </cell>
        </row>
        <row r="74">
          <cell r="A74">
            <v>824002</v>
          </cell>
          <cell r="B74" t="str">
            <v>ALAT TULIS &amp; CETAKAN</v>
          </cell>
          <cell r="C74" t="str">
            <v>L</v>
          </cell>
          <cell r="D74" t="str">
            <v>D</v>
          </cell>
          <cell r="G74">
            <v>3224150</v>
          </cell>
          <cell r="H74">
            <v>0</v>
          </cell>
          <cell r="K74">
            <v>3224150</v>
          </cell>
          <cell r="L74">
            <v>0</v>
          </cell>
          <cell r="M74">
            <v>3224150</v>
          </cell>
          <cell r="N74">
            <v>0</v>
          </cell>
          <cell r="O74">
            <v>0</v>
          </cell>
          <cell r="P74">
            <v>0</v>
          </cell>
          <cell r="Q74" t="b">
            <v>1</v>
          </cell>
          <cell r="R74">
            <v>0</v>
          </cell>
          <cell r="S74">
            <v>0</v>
          </cell>
        </row>
        <row r="75">
          <cell r="A75">
            <v>824003</v>
          </cell>
          <cell r="B75" t="str">
            <v>TELEPHONE/KAWAT &amp; POS</v>
          </cell>
          <cell r="C75" t="str">
            <v>L</v>
          </cell>
          <cell r="D75" t="str">
            <v>D</v>
          </cell>
          <cell r="G75">
            <v>5579438</v>
          </cell>
          <cell r="H75">
            <v>0</v>
          </cell>
          <cell r="K75">
            <v>5579438</v>
          </cell>
          <cell r="L75">
            <v>0</v>
          </cell>
          <cell r="M75">
            <v>5579438</v>
          </cell>
          <cell r="N75">
            <v>0</v>
          </cell>
          <cell r="O75">
            <v>0</v>
          </cell>
          <cell r="P75">
            <v>0</v>
          </cell>
          <cell r="Q75" t="b">
            <v>1</v>
          </cell>
          <cell r="R75">
            <v>0</v>
          </cell>
          <cell r="S75">
            <v>0</v>
          </cell>
        </row>
        <row r="76">
          <cell r="A76">
            <v>824004</v>
          </cell>
          <cell r="B76" t="str">
            <v>SUMBANGAN/IURAN &amp; MAJALAH</v>
          </cell>
          <cell r="C76" t="str">
            <v>L</v>
          </cell>
          <cell r="D76" t="str">
            <v>D</v>
          </cell>
          <cell r="G76">
            <v>0</v>
          </cell>
          <cell r="H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 t="b">
            <v>0</v>
          </cell>
          <cell r="R76">
            <v>0</v>
          </cell>
          <cell r="S76">
            <v>0</v>
          </cell>
        </row>
        <row r="77">
          <cell r="A77">
            <v>824005</v>
          </cell>
          <cell r="B77" t="str">
            <v>PERJALANAN DINAS</v>
          </cell>
          <cell r="C77" t="str">
            <v>L</v>
          </cell>
          <cell r="D77" t="str">
            <v>D</v>
          </cell>
          <cell r="G77">
            <v>0</v>
          </cell>
          <cell r="H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 t="b">
            <v>0</v>
          </cell>
          <cell r="R77">
            <v>0</v>
          </cell>
          <cell r="S77">
            <v>0</v>
          </cell>
        </row>
        <row r="78">
          <cell r="A78">
            <v>824006</v>
          </cell>
          <cell r="B78" t="str">
            <v>TRAINNING/SEMINAR/RAPAT</v>
          </cell>
          <cell r="C78" t="str">
            <v>L</v>
          </cell>
          <cell r="D78" t="str">
            <v>D</v>
          </cell>
          <cell r="G78">
            <v>0</v>
          </cell>
          <cell r="H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 t="b">
            <v>0</v>
          </cell>
          <cell r="R78">
            <v>0</v>
          </cell>
          <cell r="S78">
            <v>0</v>
          </cell>
        </row>
        <row r="79">
          <cell r="A79">
            <v>824007</v>
          </cell>
          <cell r="B79" t="str">
            <v>BIAYA RUMAH TANGGA</v>
          </cell>
          <cell r="C79" t="str">
            <v>L</v>
          </cell>
          <cell r="D79" t="str">
            <v>D</v>
          </cell>
          <cell r="G79">
            <v>1191300</v>
          </cell>
          <cell r="H79">
            <v>0</v>
          </cell>
          <cell r="K79">
            <v>1191300</v>
          </cell>
          <cell r="L79">
            <v>0</v>
          </cell>
          <cell r="M79">
            <v>1191300</v>
          </cell>
          <cell r="N79">
            <v>0</v>
          </cell>
          <cell r="O79">
            <v>0</v>
          </cell>
          <cell r="P79">
            <v>0</v>
          </cell>
          <cell r="Q79" t="b">
            <v>1</v>
          </cell>
          <cell r="R79">
            <v>0</v>
          </cell>
          <cell r="S79">
            <v>0</v>
          </cell>
        </row>
        <row r="80">
          <cell r="A80">
            <v>824008</v>
          </cell>
          <cell r="B80" t="str">
            <v>BIAYA SEWA</v>
          </cell>
          <cell r="C80" t="str">
            <v>L</v>
          </cell>
          <cell r="D80" t="str">
            <v>D</v>
          </cell>
          <cell r="G80">
            <v>0</v>
          </cell>
          <cell r="H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 t="b">
            <v>0</v>
          </cell>
          <cell r="R80">
            <v>0</v>
          </cell>
          <cell r="S80">
            <v>0</v>
          </cell>
        </row>
        <row r="81">
          <cell r="A81">
            <v>824009</v>
          </cell>
          <cell r="B81" t="str">
            <v>PAKAIAN SERAGAM</v>
          </cell>
          <cell r="C81" t="str">
            <v>L</v>
          </cell>
          <cell r="D81" t="str">
            <v>D</v>
          </cell>
          <cell r="G81">
            <v>0</v>
          </cell>
          <cell r="H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 t="b">
            <v>0</v>
          </cell>
          <cell r="R81">
            <v>0</v>
          </cell>
          <cell r="S81">
            <v>0</v>
          </cell>
        </row>
        <row r="82">
          <cell r="A82">
            <v>824010</v>
          </cell>
          <cell r="B82" t="str">
            <v>LAUNDRY</v>
          </cell>
          <cell r="C82" t="str">
            <v>L</v>
          </cell>
          <cell r="D82" t="str">
            <v>D</v>
          </cell>
          <cell r="G82">
            <v>0</v>
          </cell>
          <cell r="H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 t="b">
            <v>0</v>
          </cell>
          <cell r="R82">
            <v>0</v>
          </cell>
          <cell r="S82">
            <v>0</v>
          </cell>
        </row>
        <row r="83">
          <cell r="A83">
            <v>824012</v>
          </cell>
          <cell r="B83" t="str">
            <v>CONVENTION &amp; MEETING</v>
          </cell>
          <cell r="C83" t="str">
            <v>L</v>
          </cell>
          <cell r="D83" t="str">
            <v>D</v>
          </cell>
          <cell r="G83">
            <v>0</v>
          </cell>
          <cell r="H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 t="b">
            <v>0</v>
          </cell>
          <cell r="R83">
            <v>0</v>
          </cell>
          <cell r="S83">
            <v>0</v>
          </cell>
        </row>
        <row r="84">
          <cell r="A84">
            <v>824013</v>
          </cell>
          <cell r="B84" t="str">
            <v>PENGHAPUSAN PIUTANG</v>
          </cell>
          <cell r="C84" t="str">
            <v>L</v>
          </cell>
          <cell r="D84" t="str">
            <v>D</v>
          </cell>
          <cell r="G84">
            <v>0</v>
          </cell>
          <cell r="H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 t="b">
            <v>0</v>
          </cell>
          <cell r="R84">
            <v>0</v>
          </cell>
          <cell r="S84">
            <v>0</v>
          </cell>
        </row>
        <row r="85">
          <cell r="A85">
            <v>824014</v>
          </cell>
          <cell r="B85" t="str">
            <v>POLIKLINIK</v>
          </cell>
          <cell r="C85" t="str">
            <v>L</v>
          </cell>
          <cell r="D85" t="str">
            <v>D</v>
          </cell>
          <cell r="G85">
            <v>0</v>
          </cell>
          <cell r="H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 t="b">
            <v>0</v>
          </cell>
          <cell r="R85">
            <v>0</v>
          </cell>
          <cell r="S85">
            <v>0</v>
          </cell>
        </row>
        <row r="86">
          <cell r="A86">
            <v>824019</v>
          </cell>
          <cell r="B86" t="str">
            <v>PERIJINAN DAN PBB</v>
          </cell>
          <cell r="C86" t="str">
            <v>L</v>
          </cell>
          <cell r="D86" t="str">
            <v>D</v>
          </cell>
          <cell r="G86">
            <v>0</v>
          </cell>
          <cell r="H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 t="b">
            <v>0</v>
          </cell>
          <cell r="R86">
            <v>0</v>
          </cell>
          <cell r="S86">
            <v>0</v>
          </cell>
        </row>
        <row r="87">
          <cell r="A87">
            <v>824020</v>
          </cell>
          <cell r="B87" t="str">
            <v>BIAYA PERBAIKAN DISPENSER</v>
          </cell>
          <cell r="C87" t="str">
            <v>L</v>
          </cell>
          <cell r="D87" t="str">
            <v>D</v>
          </cell>
          <cell r="G87">
            <v>0</v>
          </cell>
          <cell r="H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 t="b">
            <v>0</v>
          </cell>
          <cell r="R87">
            <v>0</v>
          </cell>
          <cell r="S87">
            <v>0</v>
          </cell>
        </row>
        <row r="88">
          <cell r="A88">
            <v>824021</v>
          </cell>
          <cell r="B88" t="str">
            <v>BIAYA STNK/KEUR/DISPENSASI</v>
          </cell>
          <cell r="C88" t="str">
            <v>L</v>
          </cell>
          <cell r="D88" t="str">
            <v>D</v>
          </cell>
          <cell r="G88">
            <v>0</v>
          </cell>
          <cell r="H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 t="b">
            <v>0</v>
          </cell>
          <cell r="R88">
            <v>0</v>
          </cell>
          <cell r="S88">
            <v>0</v>
          </cell>
        </row>
        <row r="89">
          <cell r="A89">
            <v>824022</v>
          </cell>
          <cell r="B89" t="str">
            <v>BIAYA BARANG AFKIR</v>
          </cell>
          <cell r="C89" t="str">
            <v>L</v>
          </cell>
          <cell r="D89" t="str">
            <v>D</v>
          </cell>
          <cell r="G89">
            <v>0</v>
          </cell>
          <cell r="H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 t="b">
            <v>0</v>
          </cell>
          <cell r="R89">
            <v>0</v>
          </cell>
          <cell r="S89">
            <v>0</v>
          </cell>
        </row>
        <row r="90">
          <cell r="A90">
            <v>824023</v>
          </cell>
          <cell r="B90" t="str">
            <v>BIAYA SEWA PERUSAHAAN AFILIASI</v>
          </cell>
          <cell r="C90" t="str">
            <v>L</v>
          </cell>
          <cell r="D90" t="str">
            <v>D</v>
          </cell>
          <cell r="G90">
            <v>0</v>
          </cell>
          <cell r="H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 t="b">
            <v>0</v>
          </cell>
          <cell r="R90">
            <v>0</v>
          </cell>
          <cell r="S90">
            <v>0</v>
          </cell>
        </row>
        <row r="91">
          <cell r="A91">
            <v>824024</v>
          </cell>
          <cell r="B91" t="str">
            <v>PERJALANAN DINAS ( Akomodasi &amp; U.saku )</v>
          </cell>
          <cell r="C91" t="str">
            <v>L</v>
          </cell>
          <cell r="D91" t="str">
            <v>D</v>
          </cell>
          <cell r="G91">
            <v>0</v>
          </cell>
          <cell r="H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 t="b">
            <v>0</v>
          </cell>
          <cell r="R91">
            <v>0</v>
          </cell>
          <cell r="S91">
            <v>0</v>
          </cell>
        </row>
        <row r="92">
          <cell r="A92">
            <v>824025</v>
          </cell>
          <cell r="B92" t="str">
            <v>PERJALANAN DINAS TRAINING ( TIKET )</v>
          </cell>
          <cell r="C92" t="str">
            <v>L</v>
          </cell>
          <cell r="D92" t="str">
            <v>D</v>
          </cell>
          <cell r="G92">
            <v>0</v>
          </cell>
          <cell r="H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 t="b">
            <v>0</v>
          </cell>
          <cell r="R92">
            <v>0</v>
          </cell>
          <cell r="S92">
            <v>0</v>
          </cell>
        </row>
        <row r="93">
          <cell r="A93">
            <v>824026</v>
          </cell>
          <cell r="B93" t="str">
            <v>PERJALANAN DINAS TRAINING ( AKOMODASI)</v>
          </cell>
          <cell r="C93" t="str">
            <v>L</v>
          </cell>
          <cell r="D93" t="str">
            <v>D</v>
          </cell>
          <cell r="G93">
            <v>0</v>
          </cell>
          <cell r="H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 t="b">
            <v>0</v>
          </cell>
          <cell r="R93">
            <v>0</v>
          </cell>
          <cell r="S93">
            <v>0</v>
          </cell>
        </row>
        <row r="94">
          <cell r="A94">
            <v>824027</v>
          </cell>
          <cell r="B94" t="str">
            <v>IT ( PERLENGKAPAN KOMPUTER )</v>
          </cell>
          <cell r="C94" t="str">
            <v>L</v>
          </cell>
          <cell r="D94" t="str">
            <v>D</v>
          </cell>
          <cell r="G94">
            <v>0</v>
          </cell>
          <cell r="H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 t="b">
            <v>0</v>
          </cell>
          <cell r="R94">
            <v>0</v>
          </cell>
          <cell r="S94">
            <v>0</v>
          </cell>
        </row>
        <row r="95">
          <cell r="A95">
            <v>824028</v>
          </cell>
          <cell r="B95" t="str">
            <v>SEWA KENDARAAN INSIDENTIL</v>
          </cell>
          <cell r="C95" t="str">
            <v>L</v>
          </cell>
          <cell r="D95" t="str">
            <v>D</v>
          </cell>
          <cell r="G95">
            <v>0</v>
          </cell>
          <cell r="H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 t="b">
            <v>0</v>
          </cell>
          <cell r="R95">
            <v>0</v>
          </cell>
          <cell r="S95">
            <v>0</v>
          </cell>
        </row>
        <row r="96">
          <cell r="A96">
            <v>824029</v>
          </cell>
          <cell r="B96" t="str">
            <v>ALAT PELENGKAP KERJA</v>
          </cell>
          <cell r="C96" t="str">
            <v>L</v>
          </cell>
          <cell r="D96" t="str">
            <v>D</v>
          </cell>
          <cell r="G96">
            <v>0</v>
          </cell>
          <cell r="H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 t="b">
            <v>0</v>
          </cell>
          <cell r="R96">
            <v>0</v>
          </cell>
          <cell r="S96">
            <v>0</v>
          </cell>
        </row>
        <row r="97">
          <cell r="A97">
            <v>824030</v>
          </cell>
          <cell r="B97" t="str">
            <v>PUBLIKASI</v>
          </cell>
          <cell r="C97" t="str">
            <v>L</v>
          </cell>
          <cell r="D97" t="str">
            <v>D</v>
          </cell>
          <cell r="G97">
            <v>0</v>
          </cell>
          <cell r="H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 t="b">
            <v>0</v>
          </cell>
          <cell r="R97">
            <v>0</v>
          </cell>
          <cell r="S97">
            <v>0</v>
          </cell>
        </row>
        <row r="98">
          <cell r="A98">
            <v>824031</v>
          </cell>
          <cell r="B98" t="str">
            <v>KONTRIBUSI</v>
          </cell>
          <cell r="C98" t="str">
            <v>L</v>
          </cell>
          <cell r="D98" t="str">
            <v>D</v>
          </cell>
          <cell r="G98">
            <v>0</v>
          </cell>
          <cell r="H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 t="b">
            <v>0</v>
          </cell>
          <cell r="R98">
            <v>0</v>
          </cell>
          <cell r="S98">
            <v>0</v>
          </cell>
        </row>
        <row r="99">
          <cell r="A99">
            <v>824032</v>
          </cell>
          <cell r="B99" t="str">
            <v>BIAYA CETAK &amp; SERVICE</v>
          </cell>
          <cell r="C99" t="str">
            <v>L</v>
          </cell>
          <cell r="D99" t="str">
            <v>D</v>
          </cell>
          <cell r="G99">
            <v>0</v>
          </cell>
          <cell r="H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 t="b">
            <v>0</v>
          </cell>
          <cell r="R99">
            <v>0</v>
          </cell>
          <cell r="S99">
            <v>0</v>
          </cell>
        </row>
        <row r="100">
          <cell r="A100">
            <v>824033</v>
          </cell>
          <cell r="B100" t="str">
            <v>KEAMANAN</v>
          </cell>
          <cell r="C100" t="str">
            <v>L</v>
          </cell>
          <cell r="D100" t="str">
            <v>D</v>
          </cell>
          <cell r="G100">
            <v>250000</v>
          </cell>
          <cell r="H100">
            <v>0</v>
          </cell>
          <cell r="K100">
            <v>250000</v>
          </cell>
          <cell r="L100">
            <v>0</v>
          </cell>
          <cell r="M100">
            <v>250000</v>
          </cell>
          <cell r="N100">
            <v>0</v>
          </cell>
          <cell r="O100">
            <v>0</v>
          </cell>
          <cell r="P100">
            <v>0</v>
          </cell>
          <cell r="Q100" t="b">
            <v>1</v>
          </cell>
          <cell r="R100">
            <v>0</v>
          </cell>
          <cell r="S100">
            <v>0</v>
          </cell>
        </row>
        <row r="101">
          <cell r="A101">
            <v>824035</v>
          </cell>
          <cell r="B101" t="str">
            <v>CATERING</v>
          </cell>
          <cell r="C101" t="str">
            <v>L</v>
          </cell>
          <cell r="D101" t="str">
            <v>D</v>
          </cell>
          <cell r="G101">
            <v>0</v>
          </cell>
          <cell r="H101">
            <v>0</v>
          </cell>
          <cell r="I101">
            <v>5833400</v>
          </cell>
          <cell r="K101">
            <v>5833400</v>
          </cell>
          <cell r="L101">
            <v>0</v>
          </cell>
          <cell r="M101">
            <v>5833400</v>
          </cell>
          <cell r="N101">
            <v>0</v>
          </cell>
          <cell r="O101">
            <v>0</v>
          </cell>
          <cell r="P101">
            <v>0</v>
          </cell>
          <cell r="Q101" t="b">
            <v>1</v>
          </cell>
          <cell r="R101">
            <v>0</v>
          </cell>
          <cell r="S101">
            <v>0</v>
          </cell>
        </row>
        <row r="102">
          <cell r="A102">
            <v>824036</v>
          </cell>
          <cell r="B102" t="str">
            <v>BIAYA PINDAH</v>
          </cell>
          <cell r="C102" t="str">
            <v>L</v>
          </cell>
          <cell r="D102" t="str">
            <v>D</v>
          </cell>
          <cell r="G102">
            <v>0</v>
          </cell>
          <cell r="H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 t="b">
            <v>0</v>
          </cell>
          <cell r="R102">
            <v>0</v>
          </cell>
          <cell r="S102">
            <v>0</v>
          </cell>
        </row>
        <row r="103">
          <cell r="A103">
            <v>824037</v>
          </cell>
          <cell r="B103" t="str">
            <v>POS/PAKET</v>
          </cell>
          <cell r="C103" t="str">
            <v>L</v>
          </cell>
          <cell r="D103" t="str">
            <v>D</v>
          </cell>
          <cell r="G103">
            <v>0</v>
          </cell>
          <cell r="H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 t="b">
            <v>0</v>
          </cell>
          <cell r="R103">
            <v>0</v>
          </cell>
          <cell r="S103">
            <v>0</v>
          </cell>
        </row>
        <row r="104">
          <cell r="A104">
            <v>824038</v>
          </cell>
          <cell r="B104" t="str">
            <v>PARCEL</v>
          </cell>
          <cell r="C104" t="str">
            <v>L</v>
          </cell>
          <cell r="D104" t="str">
            <v>D</v>
          </cell>
          <cell r="G104">
            <v>0</v>
          </cell>
          <cell r="H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 t="b">
            <v>0</v>
          </cell>
          <cell r="R104">
            <v>0</v>
          </cell>
          <cell r="S104">
            <v>0</v>
          </cell>
        </row>
        <row r="105">
          <cell r="A105">
            <v>824039</v>
          </cell>
          <cell r="B105" t="str">
            <v>SEWA GEDUNG</v>
          </cell>
          <cell r="C105" t="str">
            <v>L</v>
          </cell>
          <cell r="D105" t="str">
            <v>D</v>
          </cell>
          <cell r="G105">
            <v>0</v>
          </cell>
          <cell r="H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 t="b">
            <v>0</v>
          </cell>
          <cell r="R105">
            <v>0</v>
          </cell>
          <cell r="S105">
            <v>0</v>
          </cell>
        </row>
        <row r="106">
          <cell r="A106">
            <v>824040</v>
          </cell>
          <cell r="B106" t="str">
            <v>BIAYA TRAINING LAINNYA</v>
          </cell>
          <cell r="C106" t="str">
            <v>L</v>
          </cell>
          <cell r="D106" t="str">
            <v>D</v>
          </cell>
          <cell r="G106">
            <v>0</v>
          </cell>
          <cell r="H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 t="b">
            <v>0</v>
          </cell>
          <cell r="R106">
            <v>0</v>
          </cell>
          <cell r="S106">
            <v>0</v>
          </cell>
        </row>
        <row r="107">
          <cell r="A107">
            <v>824041</v>
          </cell>
          <cell r="B107" t="str">
            <v>AIR ( PAM )</v>
          </cell>
          <cell r="C107" t="str">
            <v>L</v>
          </cell>
          <cell r="D107" t="str">
            <v>D</v>
          </cell>
          <cell r="G107">
            <v>0</v>
          </cell>
          <cell r="H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 t="b">
            <v>0</v>
          </cell>
          <cell r="R107">
            <v>0</v>
          </cell>
          <cell r="S107">
            <v>0</v>
          </cell>
        </row>
        <row r="108">
          <cell r="A108">
            <v>824042</v>
          </cell>
          <cell r="B108" t="str">
            <v>REPACKING , BONGKAR MUAT,dll</v>
          </cell>
          <cell r="C108" t="str">
            <v>L</v>
          </cell>
          <cell r="D108" t="str">
            <v>D</v>
          </cell>
          <cell r="G108">
            <v>0</v>
          </cell>
          <cell r="H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 t="b">
            <v>0</v>
          </cell>
          <cell r="R108">
            <v>0</v>
          </cell>
          <cell r="S108">
            <v>0</v>
          </cell>
        </row>
        <row r="109">
          <cell r="A109">
            <v>824043</v>
          </cell>
          <cell r="B109" t="str">
            <v>JASA SERVICE TELKOM</v>
          </cell>
          <cell r="C109" t="str">
            <v>L</v>
          </cell>
          <cell r="D109" t="str">
            <v>D</v>
          </cell>
          <cell r="G109">
            <v>0</v>
          </cell>
          <cell r="H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 t="b">
            <v>0</v>
          </cell>
          <cell r="R109">
            <v>0</v>
          </cell>
          <cell r="S109">
            <v>0</v>
          </cell>
        </row>
        <row r="110">
          <cell r="A110">
            <v>824044</v>
          </cell>
          <cell r="B110" t="str">
            <v>ASURANSI BANGUNAN</v>
          </cell>
          <cell r="C110" t="str">
            <v>L</v>
          </cell>
          <cell r="D110" t="str">
            <v>D</v>
          </cell>
          <cell r="G110">
            <v>0</v>
          </cell>
          <cell r="H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 t="b">
            <v>0</v>
          </cell>
          <cell r="R110">
            <v>0</v>
          </cell>
          <cell r="S110">
            <v>0</v>
          </cell>
        </row>
        <row r="111">
          <cell r="A111">
            <v>824099</v>
          </cell>
          <cell r="B111" t="str">
            <v>LAIN-LAIN</v>
          </cell>
          <cell r="C111" t="str">
            <v>L</v>
          </cell>
          <cell r="D111" t="str">
            <v>D</v>
          </cell>
          <cell r="G111">
            <v>3265000</v>
          </cell>
          <cell r="H111">
            <v>0</v>
          </cell>
          <cell r="K111">
            <v>3265000</v>
          </cell>
          <cell r="L111">
            <v>0</v>
          </cell>
          <cell r="M111">
            <v>3265000</v>
          </cell>
          <cell r="N111">
            <v>0</v>
          </cell>
          <cell r="O111">
            <v>0</v>
          </cell>
          <cell r="P111">
            <v>0</v>
          </cell>
          <cell r="Q111" t="b">
            <v>1</v>
          </cell>
          <cell r="R111">
            <v>0</v>
          </cell>
          <cell r="S111">
            <v>0</v>
          </cell>
        </row>
        <row r="112">
          <cell r="A112">
            <v>825001</v>
          </cell>
          <cell r="B112" t="str">
            <v>ASURANSI</v>
          </cell>
          <cell r="C112" t="str">
            <v>L</v>
          </cell>
          <cell r="D112" t="str">
            <v>D</v>
          </cell>
          <cell r="G112">
            <v>0</v>
          </cell>
          <cell r="H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 t="b">
            <v>0</v>
          </cell>
          <cell r="R112">
            <v>0</v>
          </cell>
          <cell r="S112">
            <v>0</v>
          </cell>
        </row>
        <row r="113">
          <cell r="A113">
            <v>825002</v>
          </cell>
          <cell r="B113" t="str">
            <v>BUNGA DAN BIAYA BANK</v>
          </cell>
          <cell r="C113" t="str">
            <v>L</v>
          </cell>
          <cell r="D113" t="str">
            <v>D</v>
          </cell>
          <cell r="G113">
            <v>0</v>
          </cell>
          <cell r="H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 t="b">
            <v>0</v>
          </cell>
          <cell r="R113">
            <v>0</v>
          </cell>
          <cell r="S113">
            <v>0</v>
          </cell>
        </row>
        <row r="114">
          <cell r="A114">
            <v>825003</v>
          </cell>
          <cell r="B114" t="str">
            <v>ENTERTAIMENT</v>
          </cell>
          <cell r="C114" t="str">
            <v>L</v>
          </cell>
          <cell r="D114" t="str">
            <v>D</v>
          </cell>
          <cell r="G114">
            <v>0</v>
          </cell>
          <cell r="H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 t="b">
            <v>0</v>
          </cell>
          <cell r="R114">
            <v>0</v>
          </cell>
          <cell r="S114">
            <v>0</v>
          </cell>
        </row>
        <row r="115">
          <cell r="A115">
            <v>825004</v>
          </cell>
          <cell r="B115" t="str">
            <v>KONSULTAN, AKUNTAN &amp; NOTARIS</v>
          </cell>
          <cell r="C115" t="str">
            <v>L</v>
          </cell>
          <cell r="D115" t="str">
            <v>D</v>
          </cell>
          <cell r="G115">
            <v>0</v>
          </cell>
          <cell r="H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 t="b">
            <v>0</v>
          </cell>
          <cell r="R115">
            <v>0</v>
          </cell>
          <cell r="S115">
            <v>0</v>
          </cell>
        </row>
        <row r="116">
          <cell r="A116">
            <v>825008</v>
          </cell>
          <cell r="B116" t="str">
            <v>DANA PENSIUN</v>
          </cell>
          <cell r="C116" t="str">
            <v>L</v>
          </cell>
          <cell r="D116" t="str">
            <v>D</v>
          </cell>
          <cell r="G116">
            <v>0</v>
          </cell>
          <cell r="H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 t="b">
            <v>0</v>
          </cell>
          <cell r="R116">
            <v>0</v>
          </cell>
          <cell r="S116">
            <v>0</v>
          </cell>
        </row>
        <row r="117">
          <cell r="A117">
            <v>825009</v>
          </cell>
          <cell r="B117" t="str">
            <v>BIAYA SERTIFIKASI</v>
          </cell>
          <cell r="C117" t="str">
            <v>L</v>
          </cell>
          <cell r="D117" t="str">
            <v>D</v>
          </cell>
          <cell r="G117">
            <v>0</v>
          </cell>
          <cell r="H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 t="b">
            <v>0</v>
          </cell>
          <cell r="R117">
            <v>0</v>
          </cell>
          <cell r="S117">
            <v>0</v>
          </cell>
        </row>
        <row r="118">
          <cell r="A118">
            <v>825010</v>
          </cell>
          <cell r="B118" t="str">
            <v>BIAYA PENGANGKUTAN</v>
          </cell>
          <cell r="C118" t="str">
            <v>L</v>
          </cell>
          <cell r="D118" t="str">
            <v>D</v>
          </cell>
          <cell r="G118">
            <v>0</v>
          </cell>
          <cell r="H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 t="b">
            <v>0</v>
          </cell>
          <cell r="R118">
            <v>0</v>
          </cell>
          <cell r="S118">
            <v>0</v>
          </cell>
        </row>
        <row r="119">
          <cell r="A119">
            <v>825011</v>
          </cell>
          <cell r="B119" t="str">
            <v>BIAYA  PAJAK</v>
          </cell>
          <cell r="C119" t="str">
            <v>L</v>
          </cell>
          <cell r="D119" t="str">
            <v>D</v>
          </cell>
          <cell r="G119">
            <v>0</v>
          </cell>
          <cell r="H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 t="b">
            <v>0</v>
          </cell>
          <cell r="R119">
            <v>0</v>
          </cell>
          <cell r="S119">
            <v>0</v>
          </cell>
        </row>
        <row r="120">
          <cell r="A120">
            <v>825012</v>
          </cell>
          <cell r="B120" t="str">
            <v>TRANSPORTASI</v>
          </cell>
          <cell r="C120" t="str">
            <v>L</v>
          </cell>
          <cell r="D120" t="str">
            <v>D</v>
          </cell>
          <cell r="G120">
            <v>0</v>
          </cell>
          <cell r="H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 t="b">
            <v>0</v>
          </cell>
          <cell r="R120">
            <v>0</v>
          </cell>
          <cell r="S120">
            <v>0</v>
          </cell>
        </row>
        <row r="121">
          <cell r="A121">
            <v>825013</v>
          </cell>
          <cell r="B121" t="str">
            <v>BIAYA JASA MANAGEMENT</v>
          </cell>
          <cell r="C121" t="str">
            <v>L</v>
          </cell>
          <cell r="D121" t="str">
            <v>D</v>
          </cell>
          <cell r="G121">
            <v>0</v>
          </cell>
          <cell r="H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 t="b">
            <v>0</v>
          </cell>
          <cell r="R121">
            <v>0</v>
          </cell>
          <cell r="S121">
            <v>0</v>
          </cell>
        </row>
        <row r="122">
          <cell r="A122">
            <v>825014</v>
          </cell>
          <cell r="B122" t="str">
            <v>PEMAKAIAN INTERN</v>
          </cell>
          <cell r="C122" t="str">
            <v>L</v>
          </cell>
          <cell r="D122" t="str">
            <v>D</v>
          </cell>
          <cell r="G122">
            <v>0</v>
          </cell>
          <cell r="H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 t="b">
            <v>0</v>
          </cell>
          <cell r="R122">
            <v>0</v>
          </cell>
          <cell r="S122">
            <v>0</v>
          </cell>
        </row>
        <row r="123">
          <cell r="A123">
            <v>825015</v>
          </cell>
          <cell r="B123" t="str">
            <v>BIAYA JASA MANAJEMEN</v>
          </cell>
          <cell r="C123" t="str">
            <v>L</v>
          </cell>
          <cell r="D123" t="str">
            <v>D</v>
          </cell>
          <cell r="G123">
            <v>0</v>
          </cell>
          <cell r="H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 t="b">
            <v>0</v>
          </cell>
          <cell r="R123">
            <v>0</v>
          </cell>
          <cell r="S123">
            <v>0</v>
          </cell>
        </row>
        <row r="124">
          <cell r="A124">
            <v>825016</v>
          </cell>
          <cell r="B124" t="str">
            <v>ASTEK</v>
          </cell>
          <cell r="C124" t="str">
            <v>L</v>
          </cell>
          <cell r="D124" t="str">
            <v>D</v>
          </cell>
          <cell r="G124">
            <v>0</v>
          </cell>
          <cell r="H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 t="b">
            <v>0</v>
          </cell>
          <cell r="R124">
            <v>0</v>
          </cell>
          <cell r="S124">
            <v>0</v>
          </cell>
        </row>
        <row r="125">
          <cell r="A125">
            <v>825017</v>
          </cell>
          <cell r="B125" t="str">
            <v>BIAYA ADM BANK</v>
          </cell>
          <cell r="C125" t="str">
            <v>L</v>
          </cell>
          <cell r="D125" t="str">
            <v>D</v>
          </cell>
          <cell r="G125">
            <v>0</v>
          </cell>
          <cell r="H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 t="b">
            <v>0</v>
          </cell>
          <cell r="R125">
            <v>0</v>
          </cell>
          <cell r="S125">
            <v>0</v>
          </cell>
        </row>
        <row r="126">
          <cell r="A126">
            <v>825099</v>
          </cell>
          <cell r="B126" t="str">
            <v>LAIN-LAIN</v>
          </cell>
          <cell r="C126" t="str">
            <v>L</v>
          </cell>
          <cell r="D126" t="str">
            <v>D</v>
          </cell>
          <cell r="G126">
            <v>0</v>
          </cell>
          <cell r="H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 t="b">
            <v>0</v>
          </cell>
          <cell r="R126">
            <v>0</v>
          </cell>
          <cell r="S126">
            <v>0</v>
          </cell>
        </row>
        <row r="127">
          <cell r="A127">
            <v>827001</v>
          </cell>
          <cell r="B127" t="str">
            <v>HARDWARE</v>
          </cell>
          <cell r="C127" t="str">
            <v>L</v>
          </cell>
          <cell r="D127" t="str">
            <v>D</v>
          </cell>
          <cell r="G127">
            <v>0</v>
          </cell>
          <cell r="H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 t="b">
            <v>0</v>
          </cell>
          <cell r="R127">
            <v>0</v>
          </cell>
          <cell r="S127">
            <v>0</v>
          </cell>
        </row>
        <row r="128">
          <cell r="A128">
            <v>827002</v>
          </cell>
          <cell r="B128" t="str">
            <v>SOFTWARE</v>
          </cell>
          <cell r="C128" t="str">
            <v>L</v>
          </cell>
          <cell r="D128" t="str">
            <v>D</v>
          </cell>
          <cell r="G128">
            <v>0</v>
          </cell>
          <cell r="H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 t="b">
            <v>0</v>
          </cell>
          <cell r="R128">
            <v>0</v>
          </cell>
          <cell r="S128">
            <v>0</v>
          </cell>
        </row>
        <row r="129">
          <cell r="A129">
            <v>827003</v>
          </cell>
          <cell r="B129" t="str">
            <v>INTERNET &amp; JARINGAN LAINNYA</v>
          </cell>
          <cell r="C129" t="str">
            <v>L</v>
          </cell>
          <cell r="D129" t="str">
            <v>D</v>
          </cell>
          <cell r="G129">
            <v>0</v>
          </cell>
          <cell r="H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 t="b">
            <v>0</v>
          </cell>
          <cell r="R129">
            <v>0</v>
          </cell>
          <cell r="S129">
            <v>0</v>
          </cell>
        </row>
        <row r="130">
          <cell r="A130">
            <v>827011</v>
          </cell>
          <cell r="B130" t="str">
            <v>JASA PERBAIKAN &amp; PEMEL.HARDWAR</v>
          </cell>
          <cell r="C130" t="str">
            <v>L</v>
          </cell>
          <cell r="D130" t="str">
            <v>D</v>
          </cell>
          <cell r="G130">
            <v>0</v>
          </cell>
          <cell r="H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 t="b">
            <v>0</v>
          </cell>
          <cell r="R130">
            <v>0</v>
          </cell>
          <cell r="S130">
            <v>0</v>
          </cell>
        </row>
        <row r="131">
          <cell r="A131">
            <v>827012</v>
          </cell>
          <cell r="B131" t="str">
            <v>JASA PERBAIKAN &amp; PEMEL.SOFTWAR</v>
          </cell>
          <cell r="C131" t="str">
            <v>L</v>
          </cell>
          <cell r="D131" t="str">
            <v>D</v>
          </cell>
          <cell r="G131">
            <v>0</v>
          </cell>
          <cell r="H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 t="b">
            <v>0</v>
          </cell>
          <cell r="R131">
            <v>0</v>
          </cell>
          <cell r="S131">
            <v>0</v>
          </cell>
        </row>
        <row r="132">
          <cell r="A132">
            <v>828001</v>
          </cell>
          <cell r="B132" t="str">
            <v>BIAYA RESEARCH &amp; DEVELOPMENT</v>
          </cell>
          <cell r="C132" t="str">
            <v>L</v>
          </cell>
          <cell r="D132" t="str">
            <v>D</v>
          </cell>
          <cell r="G132">
            <v>0</v>
          </cell>
          <cell r="H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 t="b">
            <v>0</v>
          </cell>
          <cell r="R132">
            <v>0</v>
          </cell>
          <cell r="S132">
            <v>0</v>
          </cell>
        </row>
        <row r="133">
          <cell r="A133">
            <v>829207</v>
          </cell>
          <cell r="B133" t="str">
            <v>BIAYA PROMOSI DAGANG</v>
          </cell>
          <cell r="C133" t="str">
            <v>L</v>
          </cell>
          <cell r="D133" t="str">
            <v>D</v>
          </cell>
          <cell r="G133">
            <v>0</v>
          </cell>
          <cell r="H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 t="b">
            <v>0</v>
          </cell>
          <cell r="R133">
            <v>0</v>
          </cell>
          <cell r="S133">
            <v>0</v>
          </cell>
        </row>
        <row r="134">
          <cell r="A134">
            <v>829210</v>
          </cell>
          <cell r="B134" t="str">
            <v>INCENTIVE DISTRIBUTOR</v>
          </cell>
          <cell r="C134" t="str">
            <v>L</v>
          </cell>
          <cell r="D134" t="str">
            <v>D</v>
          </cell>
          <cell r="G134">
            <v>0</v>
          </cell>
          <cell r="H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 t="b">
            <v>0</v>
          </cell>
          <cell r="R134">
            <v>0</v>
          </cell>
          <cell r="S134">
            <v>0</v>
          </cell>
        </row>
        <row r="135">
          <cell r="A135">
            <v>829211</v>
          </cell>
          <cell r="B135" t="str">
            <v>BIAYA HCO</v>
          </cell>
          <cell r="C135" t="str">
            <v>L</v>
          </cell>
          <cell r="D135" t="str">
            <v>D</v>
          </cell>
          <cell r="G135">
            <v>0</v>
          </cell>
          <cell r="H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 t="b">
            <v>0</v>
          </cell>
          <cell r="R135">
            <v>0</v>
          </cell>
          <cell r="S135">
            <v>0</v>
          </cell>
        </row>
        <row r="136">
          <cell r="A136">
            <v>829215</v>
          </cell>
          <cell r="B136" t="str">
            <v>MEDIA BUYING - TV</v>
          </cell>
          <cell r="C136" t="str">
            <v>L</v>
          </cell>
          <cell r="D136" t="str">
            <v>D</v>
          </cell>
          <cell r="G136">
            <v>0</v>
          </cell>
          <cell r="H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 t="b">
            <v>0</v>
          </cell>
          <cell r="R136">
            <v>0</v>
          </cell>
          <cell r="S136">
            <v>0</v>
          </cell>
        </row>
        <row r="137">
          <cell r="A137">
            <v>829216</v>
          </cell>
          <cell r="B137" t="str">
            <v>MEDIA BUYING - CETAK</v>
          </cell>
          <cell r="C137" t="str">
            <v>L</v>
          </cell>
          <cell r="D137" t="str">
            <v>D</v>
          </cell>
          <cell r="G137">
            <v>0</v>
          </cell>
          <cell r="H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 t="b">
            <v>0</v>
          </cell>
          <cell r="R137">
            <v>0</v>
          </cell>
          <cell r="S137">
            <v>0</v>
          </cell>
        </row>
        <row r="138">
          <cell r="A138">
            <v>829217</v>
          </cell>
          <cell r="B138" t="str">
            <v>MEDIA BUYING - RADIO</v>
          </cell>
          <cell r="C138" t="str">
            <v>L</v>
          </cell>
          <cell r="D138" t="str">
            <v>D</v>
          </cell>
          <cell r="G138">
            <v>0</v>
          </cell>
          <cell r="H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 t="b">
            <v>0</v>
          </cell>
          <cell r="R138">
            <v>0</v>
          </cell>
          <cell r="S138">
            <v>0</v>
          </cell>
        </row>
        <row r="139">
          <cell r="A139">
            <v>829218</v>
          </cell>
          <cell r="B139" t="str">
            <v>MEDIA BUYING - BILLBOARD</v>
          </cell>
          <cell r="C139" t="str">
            <v>L</v>
          </cell>
          <cell r="D139" t="str">
            <v>D</v>
          </cell>
          <cell r="G139">
            <v>0</v>
          </cell>
          <cell r="H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 t="b">
            <v>0</v>
          </cell>
          <cell r="R139">
            <v>0</v>
          </cell>
          <cell r="S139">
            <v>0</v>
          </cell>
        </row>
        <row r="140">
          <cell r="A140">
            <v>829242</v>
          </cell>
          <cell r="B140" t="str">
            <v>CONSUMER PROMOTION</v>
          </cell>
          <cell r="C140" t="str">
            <v>L</v>
          </cell>
          <cell r="D140" t="str">
            <v>D</v>
          </cell>
          <cell r="G140">
            <v>0</v>
          </cell>
          <cell r="H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 t="b">
            <v>0</v>
          </cell>
          <cell r="R140">
            <v>0</v>
          </cell>
          <cell r="S140">
            <v>0</v>
          </cell>
        </row>
        <row r="141">
          <cell r="A141">
            <v>829243</v>
          </cell>
          <cell r="B141" t="str">
            <v>CONSUMER PROMOTION-RELATIONSHI</v>
          </cell>
          <cell r="C141" t="str">
            <v>L</v>
          </cell>
          <cell r="D141" t="str">
            <v>D</v>
          </cell>
          <cell r="G141">
            <v>0</v>
          </cell>
          <cell r="H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 t="b">
            <v>0</v>
          </cell>
          <cell r="R141">
            <v>0</v>
          </cell>
          <cell r="S141">
            <v>0</v>
          </cell>
        </row>
        <row r="142">
          <cell r="A142">
            <v>829244</v>
          </cell>
          <cell r="B142" t="str">
            <v>CONSUMER PROMOTION - PACKAGING</v>
          </cell>
          <cell r="C142" t="str">
            <v>L</v>
          </cell>
          <cell r="D142" t="str">
            <v>D</v>
          </cell>
          <cell r="G142">
            <v>0</v>
          </cell>
          <cell r="H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 t="b">
            <v>0</v>
          </cell>
          <cell r="R142">
            <v>0</v>
          </cell>
          <cell r="S142">
            <v>0</v>
          </cell>
        </row>
        <row r="143">
          <cell r="A143">
            <v>829245</v>
          </cell>
          <cell r="B143" t="str">
            <v>CONSUMER PROMOTION - SPESIAL E</v>
          </cell>
          <cell r="C143" t="str">
            <v>L</v>
          </cell>
          <cell r="D143" t="str">
            <v>D</v>
          </cell>
          <cell r="G143">
            <v>0</v>
          </cell>
          <cell r="H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 t="b">
            <v>0</v>
          </cell>
          <cell r="R143">
            <v>0</v>
          </cell>
          <cell r="S143">
            <v>0</v>
          </cell>
        </row>
        <row r="144">
          <cell r="A144">
            <v>829246</v>
          </cell>
          <cell r="B144" t="str">
            <v>CONSUMER PROMOTION-FIELD VISIB</v>
          </cell>
          <cell r="C144" t="str">
            <v>L</v>
          </cell>
          <cell r="D144" t="str">
            <v>D</v>
          </cell>
          <cell r="G144">
            <v>0</v>
          </cell>
          <cell r="H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 t="b">
            <v>0</v>
          </cell>
          <cell r="R144">
            <v>0</v>
          </cell>
          <cell r="S144">
            <v>0</v>
          </cell>
        </row>
        <row r="145">
          <cell r="A145">
            <v>829250</v>
          </cell>
          <cell r="B145" t="str">
            <v>MARKET RESEARCH - CONSUMER</v>
          </cell>
          <cell r="C145" t="str">
            <v>L</v>
          </cell>
          <cell r="D145" t="str">
            <v>D</v>
          </cell>
          <cell r="G145">
            <v>0</v>
          </cell>
          <cell r="H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 t="b">
            <v>0</v>
          </cell>
          <cell r="R145">
            <v>0</v>
          </cell>
          <cell r="S145">
            <v>0</v>
          </cell>
        </row>
        <row r="146">
          <cell r="A146">
            <v>829251</v>
          </cell>
          <cell r="B146" t="str">
            <v>MARKET RESEARCH - 5 GALLON</v>
          </cell>
          <cell r="C146" t="str">
            <v>L</v>
          </cell>
          <cell r="D146" t="str">
            <v>D</v>
          </cell>
          <cell r="G146">
            <v>0</v>
          </cell>
          <cell r="H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 t="b">
            <v>0</v>
          </cell>
          <cell r="R146">
            <v>0</v>
          </cell>
          <cell r="S146">
            <v>0</v>
          </cell>
        </row>
        <row r="147">
          <cell r="A147">
            <v>829252</v>
          </cell>
          <cell r="B147" t="str">
            <v>MARKET RESEARCH - SPS</v>
          </cell>
          <cell r="C147" t="str">
            <v>L</v>
          </cell>
          <cell r="D147" t="str">
            <v>D</v>
          </cell>
          <cell r="G147">
            <v>0</v>
          </cell>
          <cell r="H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 t="b">
            <v>0</v>
          </cell>
          <cell r="R147">
            <v>0</v>
          </cell>
          <cell r="S147">
            <v>0</v>
          </cell>
        </row>
        <row r="148">
          <cell r="A148">
            <v>829255</v>
          </cell>
          <cell r="B148" t="str">
            <v>NEW PRODUCT DEVELOPMENT</v>
          </cell>
          <cell r="C148" t="str">
            <v>L</v>
          </cell>
          <cell r="D148" t="str">
            <v>D</v>
          </cell>
          <cell r="G148">
            <v>0</v>
          </cell>
          <cell r="H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 t="b">
            <v>0</v>
          </cell>
          <cell r="R148">
            <v>0</v>
          </cell>
          <cell r="S148">
            <v>0</v>
          </cell>
        </row>
        <row r="149">
          <cell r="A149">
            <v>829256</v>
          </cell>
          <cell r="B149" t="str">
            <v>NEW PRODUCT DEV - OTHERS COST</v>
          </cell>
          <cell r="C149" t="str">
            <v>L</v>
          </cell>
          <cell r="D149" t="str">
            <v>D</v>
          </cell>
          <cell r="G149">
            <v>0</v>
          </cell>
          <cell r="H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 t="b">
            <v>0</v>
          </cell>
          <cell r="R149">
            <v>0</v>
          </cell>
          <cell r="S149">
            <v>0</v>
          </cell>
        </row>
        <row r="150">
          <cell r="A150">
            <v>910100</v>
          </cell>
          <cell r="B150" t="str">
            <v>PENDAPATAN JASA GIRO</v>
          </cell>
          <cell r="C150" t="str">
            <v>L</v>
          </cell>
          <cell r="D150" t="str">
            <v>D</v>
          </cell>
          <cell r="G150">
            <v>0</v>
          </cell>
          <cell r="H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 t="b">
            <v>0</v>
          </cell>
          <cell r="R150">
            <v>0</v>
          </cell>
          <cell r="S150">
            <v>0</v>
          </cell>
        </row>
        <row r="151">
          <cell r="A151">
            <v>910200</v>
          </cell>
          <cell r="B151" t="str">
            <v>PENDAPATAN BUNGA</v>
          </cell>
          <cell r="C151" t="str">
            <v>L</v>
          </cell>
          <cell r="D151" t="str">
            <v>D</v>
          </cell>
          <cell r="G151">
            <v>0</v>
          </cell>
          <cell r="H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 t="b">
            <v>0</v>
          </cell>
          <cell r="R151">
            <v>0</v>
          </cell>
          <cell r="S151">
            <v>0</v>
          </cell>
        </row>
        <row r="152">
          <cell r="A152">
            <v>910201</v>
          </cell>
          <cell r="B152" t="str">
            <v>PENDAPATAN BUNGA DEPOSITO</v>
          </cell>
          <cell r="C152" t="str">
            <v>L</v>
          </cell>
          <cell r="D152" t="str">
            <v>D</v>
          </cell>
          <cell r="G152">
            <v>0</v>
          </cell>
          <cell r="H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 t="b">
            <v>0</v>
          </cell>
          <cell r="R152">
            <v>0</v>
          </cell>
          <cell r="S152">
            <v>0</v>
          </cell>
        </row>
        <row r="153">
          <cell r="A153">
            <v>910202</v>
          </cell>
          <cell r="B153" t="str">
            <v>PENDAPATAN BUNGA TABUNGAN</v>
          </cell>
          <cell r="C153" t="str">
            <v>L</v>
          </cell>
          <cell r="D153" t="str">
            <v>D</v>
          </cell>
          <cell r="G153">
            <v>0</v>
          </cell>
          <cell r="H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 t="b">
            <v>0</v>
          </cell>
          <cell r="R153">
            <v>0</v>
          </cell>
          <cell r="S153">
            <v>0</v>
          </cell>
        </row>
        <row r="154">
          <cell r="A154">
            <v>910203</v>
          </cell>
          <cell r="B154" t="str">
            <v>PENDAPATAN BUNGA PINJAMAN</v>
          </cell>
          <cell r="C154" t="str">
            <v>L</v>
          </cell>
          <cell r="D154" t="str">
            <v>D</v>
          </cell>
          <cell r="G154">
            <v>0</v>
          </cell>
          <cell r="H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 t="b">
            <v>0</v>
          </cell>
          <cell r="R154">
            <v>0</v>
          </cell>
          <cell r="S154">
            <v>0</v>
          </cell>
        </row>
        <row r="155">
          <cell r="A155">
            <v>910204</v>
          </cell>
          <cell r="B155" t="str">
            <v>PENDAPATAN BUNGA D/CUSTOMER PH</v>
          </cell>
          <cell r="C155" t="str">
            <v>L</v>
          </cell>
          <cell r="D155" t="str">
            <v>D</v>
          </cell>
          <cell r="G155">
            <v>0</v>
          </cell>
          <cell r="H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 t="b">
            <v>0</v>
          </cell>
          <cell r="R155">
            <v>0</v>
          </cell>
          <cell r="S155">
            <v>0</v>
          </cell>
        </row>
        <row r="156">
          <cell r="A156">
            <v>910205</v>
          </cell>
          <cell r="B156" t="str">
            <v>PEND.BUNGA D/CUSTOMER PERS.AFI</v>
          </cell>
          <cell r="C156" t="str">
            <v>L</v>
          </cell>
          <cell r="D156" t="str">
            <v>D</v>
          </cell>
          <cell r="G156">
            <v>0</v>
          </cell>
          <cell r="H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 t="b">
            <v>0</v>
          </cell>
          <cell r="R156">
            <v>0</v>
          </cell>
          <cell r="S156">
            <v>0</v>
          </cell>
        </row>
        <row r="157">
          <cell r="A157">
            <v>910400</v>
          </cell>
          <cell r="B157" t="str">
            <v>PENDAPATAN P.CUP,TISSUE,S.PART</v>
          </cell>
          <cell r="C157" t="str">
            <v>L</v>
          </cell>
          <cell r="D157" t="str">
            <v>D</v>
          </cell>
          <cell r="G157">
            <v>0</v>
          </cell>
          <cell r="H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 t="b">
            <v>0</v>
          </cell>
          <cell r="R157">
            <v>0</v>
          </cell>
          <cell r="S157">
            <v>0</v>
          </cell>
        </row>
        <row r="158">
          <cell r="A158">
            <v>910800</v>
          </cell>
          <cell r="B158" t="str">
            <v>PENJUALAN BARANG BEKAS/SISA BA</v>
          </cell>
          <cell r="C158" t="str">
            <v>L</v>
          </cell>
          <cell r="D158" t="str">
            <v>D</v>
          </cell>
          <cell r="G158">
            <v>0</v>
          </cell>
          <cell r="H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 t="b">
            <v>0</v>
          </cell>
          <cell r="R158">
            <v>0</v>
          </cell>
          <cell r="S158">
            <v>0</v>
          </cell>
        </row>
        <row r="159">
          <cell r="A159">
            <v>910900</v>
          </cell>
          <cell r="B159" t="str">
            <v>LABA PENJUALAN AKTIVA TETAP</v>
          </cell>
          <cell r="C159" t="str">
            <v>L</v>
          </cell>
          <cell r="D159" t="str">
            <v>D</v>
          </cell>
          <cell r="G159">
            <v>0</v>
          </cell>
          <cell r="H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 t="b">
            <v>0</v>
          </cell>
          <cell r="R159">
            <v>0</v>
          </cell>
          <cell r="S159">
            <v>0</v>
          </cell>
        </row>
        <row r="160">
          <cell r="A160">
            <v>911100</v>
          </cell>
          <cell r="B160" t="str">
            <v>SELISIH LEBIH UANG JAMINAN BTL</v>
          </cell>
          <cell r="C160" t="str">
            <v>L</v>
          </cell>
          <cell r="D160" t="str">
            <v>D</v>
          </cell>
          <cell r="G160">
            <v>0</v>
          </cell>
          <cell r="H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 t="b">
            <v>0</v>
          </cell>
          <cell r="R160">
            <v>0</v>
          </cell>
          <cell r="S160">
            <v>0</v>
          </cell>
        </row>
        <row r="161">
          <cell r="A161">
            <v>911200</v>
          </cell>
          <cell r="B161" t="str">
            <v>KONPENSASI KEHILANGAN PASAR</v>
          </cell>
          <cell r="C161" t="str">
            <v>L</v>
          </cell>
          <cell r="D161" t="str">
            <v>D</v>
          </cell>
          <cell r="G161">
            <v>0</v>
          </cell>
          <cell r="H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 t="b">
            <v>0</v>
          </cell>
          <cell r="R161">
            <v>0</v>
          </cell>
          <cell r="S161">
            <v>0</v>
          </cell>
        </row>
        <row r="162">
          <cell r="A162">
            <v>919900</v>
          </cell>
          <cell r="B162" t="str">
            <v>PENDAPATAN LAIN-LAIN</v>
          </cell>
          <cell r="C162" t="str">
            <v>L</v>
          </cell>
          <cell r="D162" t="str">
            <v>D</v>
          </cell>
          <cell r="G162">
            <v>0</v>
          </cell>
          <cell r="H162">
            <v>972000</v>
          </cell>
          <cell r="K162">
            <v>-972000</v>
          </cell>
          <cell r="L162">
            <v>0</v>
          </cell>
          <cell r="M162">
            <v>-972000</v>
          </cell>
          <cell r="N162">
            <v>0</v>
          </cell>
          <cell r="O162">
            <v>0</v>
          </cell>
          <cell r="P162">
            <v>0</v>
          </cell>
          <cell r="Q162" t="b">
            <v>1</v>
          </cell>
          <cell r="R162">
            <v>0</v>
          </cell>
          <cell r="S162">
            <v>0</v>
          </cell>
        </row>
        <row r="163">
          <cell r="A163">
            <v>920100</v>
          </cell>
          <cell r="B163" t="str">
            <v>BEBAN BUNGA</v>
          </cell>
          <cell r="C163" t="str">
            <v>L</v>
          </cell>
          <cell r="D163" t="str">
            <v>D</v>
          </cell>
          <cell r="G163">
            <v>0</v>
          </cell>
          <cell r="H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 t="b">
            <v>0</v>
          </cell>
          <cell r="R163">
            <v>0</v>
          </cell>
          <cell r="S163">
            <v>0</v>
          </cell>
        </row>
        <row r="164">
          <cell r="A164">
            <v>920101</v>
          </cell>
          <cell r="B164" t="str">
            <v>BEBAN BUNGA BANK</v>
          </cell>
          <cell r="C164" t="str">
            <v>L</v>
          </cell>
          <cell r="D164" t="str">
            <v>D</v>
          </cell>
          <cell r="G164">
            <v>0</v>
          </cell>
          <cell r="H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 t="b">
            <v>0</v>
          </cell>
          <cell r="R164">
            <v>0</v>
          </cell>
          <cell r="S164">
            <v>0</v>
          </cell>
        </row>
        <row r="165">
          <cell r="A165">
            <v>920200</v>
          </cell>
          <cell r="B165" t="str">
            <v>HARGA POKOK WATER COOLER</v>
          </cell>
          <cell r="C165" t="str">
            <v>L</v>
          </cell>
          <cell r="D165" t="str">
            <v>D</v>
          </cell>
          <cell r="G165">
            <v>0</v>
          </cell>
          <cell r="H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 t="b">
            <v>0</v>
          </cell>
          <cell r="R165">
            <v>0</v>
          </cell>
          <cell r="S165">
            <v>0</v>
          </cell>
        </row>
        <row r="166">
          <cell r="A166">
            <v>920300</v>
          </cell>
          <cell r="B166" t="str">
            <v>HPP. P.CUP,TISSUE, SPARE PARTS</v>
          </cell>
          <cell r="C166" t="str">
            <v>L</v>
          </cell>
          <cell r="D166" t="str">
            <v>D</v>
          </cell>
          <cell r="G166">
            <v>0</v>
          </cell>
          <cell r="H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 t="b">
            <v>0</v>
          </cell>
          <cell r="R166">
            <v>0</v>
          </cell>
          <cell r="S166">
            <v>0</v>
          </cell>
        </row>
        <row r="167">
          <cell r="A167">
            <v>920400</v>
          </cell>
          <cell r="B167" t="str">
            <v>BIAYA PENYUSUTAN AKTIVA (DISEW</v>
          </cell>
          <cell r="C167" t="str">
            <v>L</v>
          </cell>
          <cell r="D167" t="str">
            <v>D</v>
          </cell>
          <cell r="G167">
            <v>0</v>
          </cell>
          <cell r="H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 t="b">
            <v>0</v>
          </cell>
          <cell r="R167">
            <v>0</v>
          </cell>
          <cell r="S167">
            <v>0</v>
          </cell>
        </row>
        <row r="168">
          <cell r="A168">
            <v>920500</v>
          </cell>
          <cell r="B168" t="str">
            <v>KERUGIAN PENJUALAN AKTIVA TETA</v>
          </cell>
          <cell r="C168" t="str">
            <v>L</v>
          </cell>
          <cell r="D168" t="str">
            <v>D</v>
          </cell>
          <cell r="G168">
            <v>0</v>
          </cell>
          <cell r="H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 t="b">
            <v>0</v>
          </cell>
          <cell r="R168">
            <v>0</v>
          </cell>
          <cell r="S168">
            <v>0</v>
          </cell>
        </row>
        <row r="169">
          <cell r="A169">
            <v>920600</v>
          </cell>
          <cell r="B169" t="str">
            <v>JASA BANTUAN TEKNIS</v>
          </cell>
          <cell r="C169" t="str">
            <v>L</v>
          </cell>
          <cell r="D169" t="str">
            <v>D</v>
          </cell>
          <cell r="G169">
            <v>0</v>
          </cell>
          <cell r="H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 t="b">
            <v>0</v>
          </cell>
          <cell r="R169">
            <v>0</v>
          </cell>
          <cell r="S169">
            <v>0</v>
          </cell>
        </row>
        <row r="170">
          <cell r="A170">
            <v>920700</v>
          </cell>
          <cell r="B170" t="str">
            <v>AMORTISASI BIAYA SEWA</v>
          </cell>
          <cell r="C170" t="str">
            <v>L</v>
          </cell>
          <cell r="D170" t="str">
            <v>D</v>
          </cell>
          <cell r="G170">
            <v>0</v>
          </cell>
          <cell r="H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 t="b">
            <v>0</v>
          </cell>
          <cell r="R170">
            <v>0</v>
          </cell>
          <cell r="S170">
            <v>0</v>
          </cell>
        </row>
        <row r="171">
          <cell r="A171">
            <v>920800</v>
          </cell>
          <cell r="B171" t="str">
            <v>AMORTISASI KERUGIAN YG DITANGG</v>
          </cell>
          <cell r="C171" t="str">
            <v>L</v>
          </cell>
          <cell r="D171" t="str">
            <v>D</v>
          </cell>
          <cell r="G171">
            <v>0</v>
          </cell>
          <cell r="H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 t="b">
            <v>0</v>
          </cell>
          <cell r="R171">
            <v>0</v>
          </cell>
          <cell r="S171">
            <v>0</v>
          </cell>
        </row>
        <row r="172">
          <cell r="A172">
            <v>920900</v>
          </cell>
          <cell r="B172" t="str">
            <v>BAGIAN RUGI BERSIH DARI PERUSA</v>
          </cell>
          <cell r="C172" t="str">
            <v>L</v>
          </cell>
          <cell r="D172" t="str">
            <v>D</v>
          </cell>
          <cell r="G172">
            <v>0</v>
          </cell>
          <cell r="H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 t="b">
            <v>0</v>
          </cell>
          <cell r="R172">
            <v>0</v>
          </cell>
          <cell r="S172">
            <v>0</v>
          </cell>
        </row>
        <row r="173">
          <cell r="A173">
            <v>921000</v>
          </cell>
          <cell r="B173" t="str">
            <v>BARANG RUSAK/AFKIR</v>
          </cell>
          <cell r="C173" t="str">
            <v>L</v>
          </cell>
          <cell r="D173" t="str">
            <v>D</v>
          </cell>
          <cell r="G173">
            <v>0</v>
          </cell>
          <cell r="H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 t="b">
            <v>0</v>
          </cell>
          <cell r="R173">
            <v>0</v>
          </cell>
          <cell r="S173">
            <v>0</v>
          </cell>
        </row>
        <row r="174">
          <cell r="A174">
            <v>921100</v>
          </cell>
          <cell r="B174" t="str">
            <v>KONPENSASI KEHILANGAN PASAR</v>
          </cell>
          <cell r="C174" t="str">
            <v>L</v>
          </cell>
          <cell r="D174" t="str">
            <v>D</v>
          </cell>
          <cell r="G174">
            <v>0</v>
          </cell>
          <cell r="H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 t="b">
            <v>0</v>
          </cell>
          <cell r="R174">
            <v>0</v>
          </cell>
          <cell r="S174">
            <v>0</v>
          </cell>
        </row>
        <row r="175">
          <cell r="A175">
            <v>921200</v>
          </cell>
          <cell r="B175" t="str">
            <v>BIAYA SWAP (VALAS)</v>
          </cell>
          <cell r="C175" t="str">
            <v>L</v>
          </cell>
          <cell r="D175" t="str">
            <v>D</v>
          </cell>
          <cell r="G175">
            <v>0</v>
          </cell>
          <cell r="H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 t="b">
            <v>0</v>
          </cell>
          <cell r="R175">
            <v>0</v>
          </cell>
          <cell r="S175">
            <v>0</v>
          </cell>
        </row>
        <row r="176">
          <cell r="A176">
            <v>921300</v>
          </cell>
          <cell r="B176" t="str">
            <v>AMORTISASI KERUGIAN YG DITANGG</v>
          </cell>
          <cell r="C176" t="str">
            <v>L</v>
          </cell>
          <cell r="D176" t="str">
            <v>D</v>
          </cell>
          <cell r="G176">
            <v>0</v>
          </cell>
          <cell r="H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 t="b">
            <v>0</v>
          </cell>
          <cell r="R176">
            <v>0</v>
          </cell>
          <cell r="S176">
            <v>0</v>
          </cell>
        </row>
        <row r="177">
          <cell r="A177">
            <v>921400</v>
          </cell>
          <cell r="B177" t="str">
            <v>HPP 5 GALLON BELAH</v>
          </cell>
          <cell r="C177" t="str">
            <v>L</v>
          </cell>
          <cell r="D177" t="str">
            <v>D</v>
          </cell>
          <cell r="G177">
            <v>0</v>
          </cell>
          <cell r="H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 t="b">
            <v>0</v>
          </cell>
          <cell r="R177">
            <v>0</v>
          </cell>
          <cell r="S177">
            <v>0</v>
          </cell>
        </row>
        <row r="178">
          <cell r="A178">
            <v>929900</v>
          </cell>
          <cell r="B178" t="str">
            <v>BEBAN LAIN-LAIN</v>
          </cell>
          <cell r="C178" t="str">
            <v>L</v>
          </cell>
          <cell r="D178" t="str">
            <v>D</v>
          </cell>
          <cell r="G178">
            <v>0</v>
          </cell>
          <cell r="H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 t="b">
            <v>0</v>
          </cell>
          <cell r="R178">
            <v>0</v>
          </cell>
          <cell r="S178">
            <v>0</v>
          </cell>
        </row>
        <row r="179">
          <cell r="A179">
            <v>960000</v>
          </cell>
          <cell r="B179" t="str">
            <v>PAJAK PENGHASILAN YANG DITANGG</v>
          </cell>
          <cell r="C179" t="str">
            <v>L</v>
          </cell>
          <cell r="D179" t="str">
            <v>D</v>
          </cell>
          <cell r="G179">
            <v>0</v>
          </cell>
          <cell r="H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 t="b">
            <v>0</v>
          </cell>
          <cell r="R179">
            <v>0</v>
          </cell>
          <cell r="S179">
            <v>0</v>
          </cell>
        </row>
        <row r="180">
          <cell r="A180" t="str">
            <v>Rugi Bulan Berjalan</v>
          </cell>
          <cell r="E180">
            <v>1091804400</v>
          </cell>
          <cell r="F180">
            <v>1091804399.5699973</v>
          </cell>
          <cell r="G180">
            <v>2593583294</v>
          </cell>
          <cell r="H180">
            <v>2593583294</v>
          </cell>
          <cell r="I180">
            <v>3364104992</v>
          </cell>
          <cell r="J180">
            <v>3364104992</v>
          </cell>
          <cell r="K180">
            <v>2133961942</v>
          </cell>
          <cell r="L180">
            <v>2133961941.5699973</v>
          </cell>
          <cell r="M180">
            <v>532765567</v>
          </cell>
          <cell r="N180">
            <v>525071800</v>
          </cell>
          <cell r="O180">
            <v>1601196375</v>
          </cell>
          <cell r="P180">
            <v>1601196374.5699973</v>
          </cell>
          <cell r="Q180" t="b">
            <v>1</v>
          </cell>
          <cell r="R180">
            <v>1601196375</v>
          </cell>
          <cell r="S180">
            <v>1601196374.5699973</v>
          </cell>
        </row>
        <row r="181">
          <cell r="F181">
            <v>0</v>
          </cell>
          <cell r="G181">
            <v>0</v>
          </cell>
          <cell r="I181">
            <v>0</v>
          </cell>
          <cell r="M181">
            <v>-7693767</v>
          </cell>
          <cell r="P181">
            <v>0.43000268936157227</v>
          </cell>
          <cell r="Q181" t="b">
            <v>1</v>
          </cell>
          <cell r="S181">
            <v>0.43000268936157227</v>
          </cell>
        </row>
        <row r="182">
          <cell r="E182">
            <v>1091804400</v>
          </cell>
          <cell r="F182">
            <v>1091804399.5699973</v>
          </cell>
          <cell r="G182">
            <v>2593583294</v>
          </cell>
          <cell r="H182">
            <v>2593583294</v>
          </cell>
          <cell r="I182">
            <v>3364104992</v>
          </cell>
          <cell r="J182">
            <v>3364104992</v>
          </cell>
          <cell r="K182">
            <v>2133961942</v>
          </cell>
          <cell r="L182">
            <v>2133961941.5699973</v>
          </cell>
          <cell r="M182">
            <v>525071800</v>
          </cell>
          <cell r="N182">
            <v>525071800</v>
          </cell>
          <cell r="O182">
            <v>1601196375</v>
          </cell>
          <cell r="P182">
            <v>1601196375</v>
          </cell>
          <cell r="Q182" t="b">
            <v>1</v>
          </cell>
          <cell r="R182">
            <v>1601196375</v>
          </cell>
          <cell r="S182">
            <v>1601196375</v>
          </cell>
        </row>
        <row r="184">
          <cell r="B184" t="str">
            <v>Ctrl Jumlah</v>
          </cell>
          <cell r="F184">
            <v>-0.43000268936157227</v>
          </cell>
          <cell r="H184">
            <v>0</v>
          </cell>
          <cell r="J184">
            <v>0</v>
          </cell>
          <cell r="L184">
            <v>-0.43000268936157227</v>
          </cell>
          <cell r="N184">
            <v>0</v>
          </cell>
          <cell r="P184">
            <v>0</v>
          </cell>
        </row>
        <row r="185">
          <cell r="B185" t="str">
            <v>Ctrl vs Rekap GL</v>
          </cell>
          <cell r="G185">
            <v>0</v>
          </cell>
          <cell r="H185">
            <v>0</v>
          </cell>
        </row>
        <row r="186">
          <cell r="B186" t="str">
            <v>Ctrl vs Memo Jurnal</v>
          </cell>
          <cell r="I186">
            <v>0</v>
          </cell>
          <cell r="J186">
            <v>0</v>
          </cell>
        </row>
        <row r="187">
          <cell r="B187" t="str">
            <v>Ctrl vs Rugi Laba</v>
          </cell>
          <cell r="M187">
            <v>0</v>
          </cell>
        </row>
        <row r="188">
          <cell r="B188" t="str">
            <v>Ctrl vs Neraca</v>
          </cell>
          <cell r="O188">
            <v>0</v>
          </cell>
          <cell r="P188">
            <v>0.43000268936157227</v>
          </cell>
        </row>
        <row r="189">
          <cell r="B189" t="str">
            <v>Ctrl vs COGS</v>
          </cell>
          <cell r="K189">
            <v>0</v>
          </cell>
        </row>
        <row r="190">
          <cell r="B190" t="str">
            <v>Ctrl vs Analisa Piutang</v>
          </cell>
          <cell r="O190">
            <v>0</v>
          </cell>
        </row>
        <row r="191">
          <cell r="B191" t="str">
            <v>Ctrl vs So Persed Akir</v>
          </cell>
          <cell r="O191">
            <v>0</v>
          </cell>
        </row>
        <row r="196">
          <cell r="M196">
            <v>0</v>
          </cell>
        </row>
      </sheetData>
      <sheetData sheetId="4" refreshError="1"/>
      <sheetData sheetId="5" refreshError="1">
        <row r="2">
          <cell r="B2" t="str">
            <v>DEPO GALON</v>
          </cell>
        </row>
        <row r="3">
          <cell r="B3" t="str">
            <v>LAPORAN MUTASI PRODUK</v>
          </cell>
        </row>
        <row r="4">
          <cell r="B4" t="str">
            <v>PER  31 JANUARI  2011</v>
          </cell>
        </row>
        <row r="5">
          <cell r="B5" t="str">
            <v>ID PRODUK</v>
          </cell>
          <cell r="C5" t="str">
            <v>NAMA PRODUK</v>
          </cell>
          <cell r="D5" t="str">
            <v>SALDO AWAL</v>
          </cell>
          <cell r="F5" t="str">
            <v>HARGA BELI</v>
          </cell>
          <cell r="G5" t="str">
            <v>SUPP(IN)</v>
          </cell>
          <cell r="I5" t="str">
            <v>DIST(IN)</v>
          </cell>
          <cell r="K5" t="str">
            <v>DEPO(IN)</v>
          </cell>
          <cell r="M5" t="str">
            <v>CABANG(IN)</v>
          </cell>
          <cell r="O5" t="str">
            <v>SUPP(OUT)</v>
          </cell>
          <cell r="Q5" t="str">
            <v>DIST(OUT)</v>
          </cell>
          <cell r="S5" t="str">
            <v>DEPO(OUT)</v>
          </cell>
          <cell r="U5" t="str">
            <v>CABANG(OUT)</v>
          </cell>
          <cell r="W5" t="str">
            <v>KOREKSI</v>
          </cell>
          <cell r="Y5" t="str">
            <v>SALDO AKHIR</v>
          </cell>
          <cell r="AA5" t="str">
            <v>PEMBELIAN</v>
          </cell>
          <cell r="AC5" t="str">
            <v>HPP</v>
          </cell>
          <cell r="AE5" t="str">
            <v>CTRL</v>
          </cell>
        </row>
        <row r="6">
          <cell r="D6" t="str">
            <v>QTY</v>
          </cell>
          <cell r="E6" t="str">
            <v>Rp</v>
          </cell>
          <cell r="F6" t="str">
            <v>(HPP)</v>
          </cell>
          <cell r="G6" t="str">
            <v>QTY</v>
          </cell>
          <cell r="H6" t="str">
            <v>Rp</v>
          </cell>
          <cell r="I6" t="str">
            <v>QTY</v>
          </cell>
          <cell r="J6" t="str">
            <v>Rp</v>
          </cell>
          <cell r="K6" t="str">
            <v>QTY</v>
          </cell>
          <cell r="L6" t="str">
            <v>Rp</v>
          </cell>
          <cell r="M6" t="str">
            <v>QTY</v>
          </cell>
          <cell r="N6" t="str">
            <v>Rp</v>
          </cell>
          <cell r="O6" t="str">
            <v>QTY</v>
          </cell>
          <cell r="P6" t="str">
            <v>Rp</v>
          </cell>
          <cell r="Q6" t="str">
            <v>QTY</v>
          </cell>
          <cell r="R6" t="str">
            <v>Rp</v>
          </cell>
          <cell r="S6" t="str">
            <v>QTY</v>
          </cell>
          <cell r="T6" t="str">
            <v>Rp</v>
          </cell>
          <cell r="U6" t="str">
            <v>QTY</v>
          </cell>
          <cell r="V6" t="str">
            <v>Rp</v>
          </cell>
          <cell r="W6" t="str">
            <v>QTY</v>
          </cell>
          <cell r="X6" t="str">
            <v>Rp</v>
          </cell>
          <cell r="Y6" t="str">
            <v>QTY</v>
          </cell>
          <cell r="Z6" t="str">
            <v>Rp</v>
          </cell>
          <cell r="AA6" t="str">
            <v>QTY</v>
          </cell>
          <cell r="AB6" t="str">
            <v>Rp</v>
          </cell>
          <cell r="AC6" t="str">
            <v>QTY</v>
          </cell>
          <cell r="AD6" t="str">
            <v>Rp</v>
          </cell>
        </row>
        <row r="7">
          <cell r="B7">
            <v>10110</v>
          </cell>
          <cell r="C7" t="str">
            <v>AQ.5GLN ISI</v>
          </cell>
          <cell r="D7">
            <v>17179</v>
          </cell>
          <cell r="E7">
            <v>140008850</v>
          </cell>
          <cell r="F7">
            <v>8150</v>
          </cell>
          <cell r="G7">
            <v>77795</v>
          </cell>
          <cell r="H7">
            <v>634029250</v>
          </cell>
          <cell r="I7">
            <v>14737</v>
          </cell>
          <cell r="J7">
            <v>120106550</v>
          </cell>
          <cell r="K7">
            <v>0</v>
          </cell>
          <cell r="L7">
            <v>0</v>
          </cell>
          <cell r="M7">
            <v>661</v>
          </cell>
          <cell r="N7">
            <v>5387150</v>
          </cell>
          <cell r="O7">
            <v>1938</v>
          </cell>
          <cell r="P7">
            <v>15794700</v>
          </cell>
          <cell r="Q7">
            <v>72950</v>
          </cell>
          <cell r="R7">
            <v>594542500</v>
          </cell>
          <cell r="S7">
            <v>0</v>
          </cell>
          <cell r="T7">
            <v>0</v>
          </cell>
          <cell r="U7">
            <v>14914</v>
          </cell>
          <cell r="V7">
            <v>121549100</v>
          </cell>
          <cell r="W7">
            <v>1643</v>
          </cell>
          <cell r="X7">
            <v>1041710057750</v>
          </cell>
          <cell r="Y7">
            <v>18927</v>
          </cell>
          <cell r="Z7">
            <v>154255050</v>
          </cell>
          <cell r="AA7">
            <v>59961</v>
          </cell>
          <cell r="AB7">
            <v>488682150</v>
          </cell>
          <cell r="AC7">
            <v>58213</v>
          </cell>
          <cell r="AD7">
            <v>474435950</v>
          </cell>
          <cell r="AE7">
            <v>0</v>
          </cell>
        </row>
        <row r="8">
          <cell r="B8">
            <v>10111</v>
          </cell>
          <cell r="C8" t="str">
            <v>AQ.5GLN BTL</v>
          </cell>
          <cell r="D8">
            <v>21483</v>
          </cell>
          <cell r="E8">
            <v>644490000</v>
          </cell>
          <cell r="F8">
            <v>30000</v>
          </cell>
          <cell r="G8">
            <v>79202</v>
          </cell>
          <cell r="H8">
            <v>2376060000</v>
          </cell>
          <cell r="I8">
            <v>72852</v>
          </cell>
          <cell r="J8">
            <v>2185560000</v>
          </cell>
          <cell r="K8">
            <v>1311</v>
          </cell>
          <cell r="L8">
            <v>39330000</v>
          </cell>
          <cell r="M8">
            <v>11555</v>
          </cell>
          <cell r="N8">
            <v>346650000</v>
          </cell>
          <cell r="O8">
            <v>77868</v>
          </cell>
          <cell r="P8">
            <v>2336040000</v>
          </cell>
          <cell r="Q8">
            <v>72751</v>
          </cell>
          <cell r="R8">
            <v>2182530000</v>
          </cell>
          <cell r="S8">
            <v>0</v>
          </cell>
          <cell r="T8">
            <v>0</v>
          </cell>
          <cell r="U8">
            <v>15604</v>
          </cell>
          <cell r="V8">
            <v>468120000</v>
          </cell>
          <cell r="W8">
            <v>-1800</v>
          </cell>
          <cell r="X8">
            <v>-4276908000000</v>
          </cell>
          <cell r="Y8">
            <v>21980</v>
          </cell>
          <cell r="Z8">
            <v>659400000</v>
          </cell>
          <cell r="AA8">
            <v>396</v>
          </cell>
          <cell r="AB8">
            <v>11880000</v>
          </cell>
          <cell r="AC8">
            <v>-101</v>
          </cell>
          <cell r="AD8">
            <v>-3030000</v>
          </cell>
          <cell r="AE8">
            <v>0</v>
          </cell>
        </row>
        <row r="9">
          <cell r="B9">
            <v>12613</v>
          </cell>
          <cell r="C9" t="str">
            <v>AQ.240ML 1X48</v>
          </cell>
          <cell r="D9">
            <v>0</v>
          </cell>
          <cell r="E9">
            <v>0</v>
          </cell>
          <cell r="F9">
            <v>15200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</row>
        <row r="10">
          <cell r="B10">
            <v>20110</v>
          </cell>
          <cell r="C10" t="str">
            <v>VT.5GLN ISI</v>
          </cell>
          <cell r="D10">
            <v>1084</v>
          </cell>
          <cell r="E10">
            <v>6395600</v>
          </cell>
          <cell r="F10">
            <v>5900</v>
          </cell>
          <cell r="G10">
            <v>2928</v>
          </cell>
          <cell r="H10">
            <v>17275200</v>
          </cell>
          <cell r="I10">
            <v>170</v>
          </cell>
          <cell r="J10">
            <v>1003000</v>
          </cell>
          <cell r="K10">
            <v>0</v>
          </cell>
          <cell r="L10">
            <v>0</v>
          </cell>
          <cell r="M10">
            <v>59</v>
          </cell>
          <cell r="N10">
            <v>348100</v>
          </cell>
          <cell r="O10">
            <v>15</v>
          </cell>
          <cell r="P10">
            <v>88500</v>
          </cell>
          <cell r="Q10">
            <v>1151</v>
          </cell>
          <cell r="R10">
            <v>6790900</v>
          </cell>
          <cell r="S10">
            <v>0</v>
          </cell>
          <cell r="T10">
            <v>0</v>
          </cell>
          <cell r="U10">
            <v>685</v>
          </cell>
          <cell r="V10">
            <v>4041500</v>
          </cell>
          <cell r="W10">
            <v>0</v>
          </cell>
          <cell r="X10">
            <v>0</v>
          </cell>
          <cell r="Y10">
            <v>2390</v>
          </cell>
          <cell r="Z10">
            <v>14101000</v>
          </cell>
          <cell r="AA10">
            <v>2287</v>
          </cell>
          <cell r="AB10">
            <v>13493300</v>
          </cell>
          <cell r="AC10">
            <v>981</v>
          </cell>
          <cell r="AD10">
            <v>5787900</v>
          </cell>
          <cell r="AE10">
            <v>0</v>
          </cell>
        </row>
        <row r="11">
          <cell r="B11">
            <v>20111</v>
          </cell>
          <cell r="C11" t="str">
            <v>VT.5GLN BTL</v>
          </cell>
          <cell r="D11">
            <v>3227</v>
          </cell>
          <cell r="E11">
            <v>96810000</v>
          </cell>
          <cell r="F11">
            <v>30000</v>
          </cell>
          <cell r="G11">
            <v>2928</v>
          </cell>
          <cell r="H11">
            <v>87840000</v>
          </cell>
          <cell r="I11">
            <v>1107</v>
          </cell>
          <cell r="J11">
            <v>33210000</v>
          </cell>
          <cell r="K11">
            <v>0</v>
          </cell>
          <cell r="L11">
            <v>0</v>
          </cell>
          <cell r="M11">
            <v>661</v>
          </cell>
          <cell r="N11">
            <v>19830000</v>
          </cell>
          <cell r="O11">
            <v>3028</v>
          </cell>
          <cell r="P11">
            <v>90840000</v>
          </cell>
          <cell r="Q11">
            <v>1151</v>
          </cell>
          <cell r="R11">
            <v>34530000</v>
          </cell>
          <cell r="S11">
            <v>0</v>
          </cell>
          <cell r="T11">
            <v>0</v>
          </cell>
          <cell r="U11">
            <v>686</v>
          </cell>
          <cell r="V11">
            <v>20580000</v>
          </cell>
          <cell r="W11">
            <v>0</v>
          </cell>
          <cell r="X11">
            <v>0</v>
          </cell>
          <cell r="Y11">
            <v>3058</v>
          </cell>
          <cell r="Z11">
            <v>91740000</v>
          </cell>
          <cell r="AA11">
            <v>-125</v>
          </cell>
          <cell r="AB11">
            <v>-3750000</v>
          </cell>
          <cell r="AC11">
            <v>44</v>
          </cell>
          <cell r="AD11">
            <v>1320000</v>
          </cell>
          <cell r="AE11">
            <v>0</v>
          </cell>
        </row>
        <row r="12"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A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A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A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A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A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A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A29">
            <v>0</v>
          </cell>
          <cell r="AC29">
            <v>0</v>
          </cell>
          <cell r="AE29">
            <v>0</v>
          </cell>
        </row>
        <row r="30">
          <cell r="C30" t="str">
            <v>TOTAL</v>
          </cell>
          <cell r="D30">
            <v>42973</v>
          </cell>
          <cell r="E30">
            <v>887704450</v>
          </cell>
          <cell r="F30">
            <v>89250</v>
          </cell>
          <cell r="G30">
            <v>162853</v>
          </cell>
          <cell r="H30">
            <v>3115204450</v>
          </cell>
          <cell r="I30">
            <v>88866</v>
          </cell>
          <cell r="J30">
            <v>2339879550</v>
          </cell>
          <cell r="K30">
            <v>1311</v>
          </cell>
          <cell r="L30">
            <v>39330000</v>
          </cell>
          <cell r="M30">
            <v>12936</v>
          </cell>
          <cell r="N30">
            <v>372215250</v>
          </cell>
          <cell r="O30">
            <v>82849</v>
          </cell>
          <cell r="P30">
            <v>2442763200</v>
          </cell>
          <cell r="Q30">
            <v>148003</v>
          </cell>
          <cell r="R30">
            <v>2818393400</v>
          </cell>
          <cell r="S30">
            <v>0</v>
          </cell>
          <cell r="T30">
            <v>0</v>
          </cell>
          <cell r="U30">
            <v>31889</v>
          </cell>
          <cell r="V30">
            <v>614290600</v>
          </cell>
          <cell r="W30">
            <v>-157</v>
          </cell>
          <cell r="X30">
            <v>-3235197942250</v>
          </cell>
          <cell r="Y30">
            <v>46355</v>
          </cell>
          <cell r="Z30">
            <v>919496050</v>
          </cell>
          <cell r="AA30">
            <v>62519</v>
          </cell>
          <cell r="AB30">
            <v>510305450</v>
          </cell>
          <cell r="AC30">
            <v>59137</v>
          </cell>
          <cell r="AD30">
            <v>478513850</v>
          </cell>
          <cell r="AE30">
            <v>0</v>
          </cell>
        </row>
        <row r="31">
          <cell r="G31">
            <v>4</v>
          </cell>
          <cell r="I31">
            <v>5</v>
          </cell>
          <cell r="K31">
            <v>6</v>
          </cell>
          <cell r="M31">
            <v>7</v>
          </cell>
          <cell r="O31">
            <v>8</v>
          </cell>
          <cell r="Q31">
            <v>9</v>
          </cell>
          <cell r="S31">
            <v>10</v>
          </cell>
          <cell r="U31">
            <v>11</v>
          </cell>
          <cell r="W31">
            <v>12</v>
          </cell>
        </row>
        <row r="32">
          <cell r="D32">
            <v>0</v>
          </cell>
          <cell r="G32">
            <v>0</v>
          </cell>
          <cell r="I32">
            <v>0</v>
          </cell>
          <cell r="K32">
            <v>0</v>
          </cell>
          <cell r="M32">
            <v>0</v>
          </cell>
          <cell r="O32">
            <v>0</v>
          </cell>
          <cell r="Q32">
            <v>0</v>
          </cell>
          <cell r="S32">
            <v>0</v>
          </cell>
          <cell r="U32">
            <v>0</v>
          </cell>
          <cell r="W32">
            <v>0</v>
          </cell>
          <cell r="Y32">
            <v>0</v>
          </cell>
          <cell r="AB32">
            <v>59137</v>
          </cell>
          <cell r="AC32">
            <v>0</v>
          </cell>
          <cell r="AD32">
            <v>478513850</v>
          </cell>
        </row>
        <row r="33">
          <cell r="AB33">
            <v>0</v>
          </cell>
          <cell r="AD33">
            <v>0</v>
          </cell>
        </row>
        <row r="34">
          <cell r="Z34">
            <v>1398009900</v>
          </cell>
        </row>
        <row r="35">
          <cell r="Z35">
            <v>478513850</v>
          </cell>
        </row>
        <row r="37">
          <cell r="C37" t="str">
            <v>HPP</v>
          </cell>
        </row>
        <row r="38">
          <cell r="C38" t="str">
            <v>Aqua 240 ml</v>
          </cell>
          <cell r="D38">
            <v>15300</v>
          </cell>
        </row>
        <row r="39">
          <cell r="C39" t="str">
            <v>Aqua 330 ml</v>
          </cell>
          <cell r="D39">
            <v>22450</v>
          </cell>
        </row>
        <row r="40">
          <cell r="C40" t="str">
            <v>Aqua 380 ml</v>
          </cell>
          <cell r="D40">
            <v>15000</v>
          </cell>
        </row>
        <row r="41">
          <cell r="C41" t="str">
            <v>Aqua 380 ml</v>
          </cell>
          <cell r="D41">
            <v>500</v>
          </cell>
        </row>
        <row r="42">
          <cell r="C42" t="str">
            <v>Aqua 380 ml</v>
          </cell>
          <cell r="D42">
            <v>13000</v>
          </cell>
        </row>
        <row r="43">
          <cell r="C43" t="str">
            <v>Aqua 600 ml</v>
          </cell>
          <cell r="D43">
            <v>28700</v>
          </cell>
        </row>
        <row r="44">
          <cell r="C44" t="str">
            <v>Aqua 1500 ml</v>
          </cell>
          <cell r="D44">
            <v>28200</v>
          </cell>
        </row>
        <row r="45">
          <cell r="C45" t="str">
            <v>MIZONE</v>
          </cell>
          <cell r="D45">
            <v>27450</v>
          </cell>
        </row>
        <row r="46">
          <cell r="C46" t="str">
            <v>MILKUAT</v>
          </cell>
        </row>
        <row r="47">
          <cell r="C47" t="str">
            <v>MILKUAT CHC-135</v>
          </cell>
        </row>
        <row r="48">
          <cell r="C48" t="str">
            <v>MILKUAT CHC-70</v>
          </cell>
        </row>
        <row r="49">
          <cell r="C49" t="str">
            <v>MILKUAT PREB./40</v>
          </cell>
        </row>
        <row r="50">
          <cell r="C50" t="str">
            <v>Vit 240 ml</v>
          </cell>
          <cell r="D50">
            <v>11800</v>
          </cell>
        </row>
        <row r="51">
          <cell r="C51" t="str">
            <v>Vit 600 ml</v>
          </cell>
          <cell r="D51">
            <v>19900</v>
          </cell>
        </row>
        <row r="52">
          <cell r="C52" t="str">
            <v>Vit 1500 ml</v>
          </cell>
          <cell r="D52">
            <v>19000</v>
          </cell>
        </row>
        <row r="54">
          <cell r="C54" t="str">
            <v>Aqua 5 Gallon</v>
          </cell>
          <cell r="D54">
            <v>8150</v>
          </cell>
        </row>
        <row r="55">
          <cell r="C55" t="str">
            <v>Vit 5 Gallon</v>
          </cell>
          <cell r="D55">
            <v>5900</v>
          </cell>
        </row>
      </sheetData>
      <sheetData sheetId="6" refreshError="1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  <cell r="L5" t="str">
            <v>ID PRODUK</v>
          </cell>
          <cell r="M5" t="str">
            <v>NAMA PRODUK</v>
          </cell>
          <cell r="N5" t="str">
            <v>KUANTITAS</v>
          </cell>
          <cell r="O5" t="str">
            <v>JUMLAH</v>
          </cell>
          <cell r="P5" t="str">
            <v>DISCOUNT</v>
          </cell>
          <cell r="Q5" t="str">
            <v>NETT</v>
          </cell>
          <cell r="R5" t="str">
            <v>HPP</v>
          </cell>
          <cell r="S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54725</v>
          </cell>
          <cell r="E7">
            <v>488449400</v>
          </cell>
          <cell r="F7">
            <v>379650</v>
          </cell>
          <cell r="G7">
            <v>488069750</v>
          </cell>
          <cell r="L7">
            <v>10110</v>
          </cell>
          <cell r="M7" t="str">
            <v>AQ.5GLN ISI</v>
          </cell>
          <cell r="N7">
            <v>3488</v>
          </cell>
          <cell r="O7">
            <v>31727750</v>
          </cell>
          <cell r="P7">
            <v>0</v>
          </cell>
          <cell r="Q7">
            <v>31727750</v>
          </cell>
        </row>
        <row r="8">
          <cell r="B8">
            <v>10111</v>
          </cell>
          <cell r="C8" t="str">
            <v>AQ.5GLN BTL</v>
          </cell>
          <cell r="D8">
            <v>-1994</v>
          </cell>
          <cell r="E8">
            <v>-59820000</v>
          </cell>
          <cell r="F8">
            <v>0</v>
          </cell>
          <cell r="G8">
            <v>-59820000</v>
          </cell>
          <cell r="L8">
            <v>10111</v>
          </cell>
          <cell r="M8" t="str">
            <v>AQ.5GLN BTL</v>
          </cell>
          <cell r="N8">
            <v>1893</v>
          </cell>
          <cell r="O8">
            <v>56790000</v>
          </cell>
          <cell r="P8">
            <v>0</v>
          </cell>
          <cell r="Q8">
            <v>56790000</v>
          </cell>
        </row>
        <row r="9">
          <cell r="B9">
            <v>20110</v>
          </cell>
          <cell r="C9" t="str">
            <v>VT.5GLN ISI</v>
          </cell>
          <cell r="D9">
            <v>966</v>
          </cell>
          <cell r="E9">
            <v>6499650</v>
          </cell>
          <cell r="F9">
            <v>100000</v>
          </cell>
          <cell r="G9">
            <v>6399650</v>
          </cell>
          <cell r="L9">
            <v>20110</v>
          </cell>
          <cell r="M9" t="str">
            <v>VT.5GLN ISI</v>
          </cell>
          <cell r="N9">
            <v>15</v>
          </cell>
          <cell r="O9">
            <v>105000</v>
          </cell>
          <cell r="P9">
            <v>0</v>
          </cell>
          <cell r="Q9">
            <v>105000</v>
          </cell>
        </row>
        <row r="10">
          <cell r="B10">
            <v>20111</v>
          </cell>
          <cell r="C10" t="str">
            <v>VT.5GLN BTL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L10">
            <v>20111</v>
          </cell>
          <cell r="M10" t="str">
            <v>VT.5GLN BTL</v>
          </cell>
          <cell r="N10">
            <v>44</v>
          </cell>
          <cell r="O10">
            <v>1320000</v>
          </cell>
          <cell r="P10">
            <v>0</v>
          </cell>
          <cell r="Q10">
            <v>1320000</v>
          </cell>
        </row>
        <row r="11">
          <cell r="O11">
            <v>0</v>
          </cell>
          <cell r="P11">
            <v>0</v>
          </cell>
          <cell r="Q11">
            <v>0</v>
          </cell>
        </row>
        <row r="24">
          <cell r="D24">
            <v>53697</v>
          </cell>
          <cell r="E24">
            <v>435129050</v>
          </cell>
          <cell r="F24">
            <v>479650</v>
          </cell>
          <cell r="G24">
            <v>434649400</v>
          </cell>
          <cell r="H24">
            <v>0</v>
          </cell>
          <cell r="I24">
            <v>0</v>
          </cell>
          <cell r="N24">
            <v>5440</v>
          </cell>
          <cell r="O24">
            <v>89942750</v>
          </cell>
          <cell r="P24">
            <v>0</v>
          </cell>
          <cell r="Q24">
            <v>89942750</v>
          </cell>
          <cell r="R24">
            <v>0</v>
          </cell>
          <cell r="S24">
            <v>0</v>
          </cell>
        </row>
        <row r="25">
          <cell r="B25">
            <v>1</v>
          </cell>
          <cell r="C25">
            <v>2</v>
          </cell>
          <cell r="D25">
            <v>3</v>
          </cell>
          <cell r="E25">
            <v>4</v>
          </cell>
          <cell r="F25">
            <v>5</v>
          </cell>
          <cell r="G25">
            <v>6</v>
          </cell>
          <cell r="L25">
            <v>1</v>
          </cell>
          <cell r="M25">
            <v>2</v>
          </cell>
          <cell r="N25">
            <v>3</v>
          </cell>
          <cell r="O25">
            <v>4</v>
          </cell>
          <cell r="P25">
            <v>5</v>
          </cell>
          <cell r="Q25">
            <v>6</v>
          </cell>
        </row>
        <row r="26">
          <cell r="D26">
            <v>59137</v>
          </cell>
          <cell r="E26" t="str">
            <v>ttl penj</v>
          </cell>
          <cell r="G26">
            <v>-479650</v>
          </cell>
          <cell r="Q26">
            <v>0</v>
          </cell>
        </row>
        <row r="27">
          <cell r="D27">
            <v>0</v>
          </cell>
          <cell r="E27" t="str">
            <v>cogs</v>
          </cell>
          <cell r="O27" t="str">
            <v>TTL SALES</v>
          </cell>
          <cell r="P27">
            <v>525071800</v>
          </cell>
        </row>
        <row r="28">
          <cell r="I28">
            <v>479650</v>
          </cell>
        </row>
      </sheetData>
      <sheetData sheetId="7" refreshError="1"/>
      <sheetData sheetId="8" refreshError="1">
        <row r="3">
          <cell r="B3" t="str">
            <v>NO PERKIRAAN</v>
          </cell>
          <cell r="C3" t="str">
            <v>NO SUB PERKIRA</v>
          </cell>
          <cell r="D3" t="str">
            <v>NAMA PERKIRAAN</v>
          </cell>
          <cell r="E3" t="str">
            <v>SALDO AWAL</v>
          </cell>
          <cell r="F3" t="str">
            <v>DEBIT</v>
          </cell>
          <cell r="G3" t="str">
            <v>KREDIT</v>
          </cell>
          <cell r="H3" t="str">
            <v>SALDO AKHIR</v>
          </cell>
        </row>
        <row r="4">
          <cell r="B4">
            <v>110101</v>
          </cell>
          <cell r="C4">
            <v>99999999</v>
          </cell>
          <cell r="D4" t="str">
            <v>KAS BESAR</v>
          </cell>
          <cell r="E4">
            <v>24041550</v>
          </cell>
          <cell r="F4">
            <v>623476350</v>
          </cell>
          <cell r="G4">
            <v>629151511</v>
          </cell>
          <cell r="H4">
            <v>18688250</v>
          </cell>
        </row>
        <row r="5">
          <cell r="B5">
            <v>110102</v>
          </cell>
          <cell r="C5">
            <v>99999999</v>
          </cell>
          <cell r="D5" t="str">
            <v>KAS OPERASI</v>
          </cell>
          <cell r="E5">
            <v>2500000</v>
          </cell>
          <cell r="F5">
            <v>130866015</v>
          </cell>
          <cell r="G5">
            <v>130866015</v>
          </cell>
          <cell r="H5">
            <v>2500000</v>
          </cell>
        </row>
        <row r="6">
          <cell r="B6">
            <v>110201</v>
          </cell>
          <cell r="C6">
            <v>99999999</v>
          </cell>
          <cell r="D6" t="str">
            <v>BANK BCA DIREKSI</v>
          </cell>
          <cell r="E6">
            <v>211600</v>
          </cell>
          <cell r="F6">
            <v>600532264</v>
          </cell>
          <cell r="G6">
            <v>479013000</v>
          </cell>
          <cell r="H6">
            <v>121730864</v>
          </cell>
        </row>
        <row r="7">
          <cell r="B7">
            <v>110902</v>
          </cell>
          <cell r="C7">
            <v>99999999</v>
          </cell>
          <cell r="D7" t="str">
            <v>KAS/BANK KE KAS/BANK</v>
          </cell>
          <cell r="E7">
            <v>0</v>
          </cell>
          <cell r="F7">
            <v>479000000</v>
          </cell>
          <cell r="G7">
            <v>500329903</v>
          </cell>
          <cell r="H7">
            <v>-21329903</v>
          </cell>
        </row>
        <row r="8">
          <cell r="B8">
            <v>110904</v>
          </cell>
          <cell r="C8">
            <v>99999999</v>
          </cell>
          <cell r="D8" t="str">
            <v>GANTI/SETOR KE KAS/BANK</v>
          </cell>
          <cell r="E8">
            <v>152951050</v>
          </cell>
          <cell r="F8">
            <v>628832650</v>
          </cell>
          <cell r="G8">
            <v>152708965</v>
          </cell>
          <cell r="H8">
            <v>629074735</v>
          </cell>
        </row>
        <row r="9">
          <cell r="B9">
            <v>130120</v>
          </cell>
          <cell r="C9">
            <v>99999999</v>
          </cell>
          <cell r="D9" t="str">
            <v>PIUTANG DAGANG RETAIL KREDIT</v>
          </cell>
          <cell r="E9">
            <v>-5304250</v>
          </cell>
          <cell r="F9">
            <v>53040000</v>
          </cell>
          <cell r="G9">
            <v>189542500</v>
          </cell>
          <cell r="H9">
            <v>-141806750</v>
          </cell>
        </row>
        <row r="10">
          <cell r="B10">
            <v>130121</v>
          </cell>
          <cell r="C10">
            <v>99999999</v>
          </cell>
          <cell r="D10" t="str">
            <v>PIUTANG DAGANG RETAIL TUNAI</v>
          </cell>
          <cell r="E10">
            <v>-166100200</v>
          </cell>
          <cell r="F10">
            <v>0</v>
          </cell>
          <cell r="G10">
            <v>510999400</v>
          </cell>
          <cell r="H10">
            <v>-677099600</v>
          </cell>
        </row>
        <row r="11">
          <cell r="B11">
            <v>130143</v>
          </cell>
          <cell r="C11">
            <v>99999999</v>
          </cell>
          <cell r="D11" t="str">
            <v>PIUTANG PIHAK KE TIGA</v>
          </cell>
          <cell r="E11">
            <v>0</v>
          </cell>
          <cell r="F11">
            <v>1641090</v>
          </cell>
          <cell r="G11">
            <v>0</v>
          </cell>
          <cell r="H11">
            <v>1641090</v>
          </cell>
        </row>
        <row r="12">
          <cell r="B12">
            <v>130513</v>
          </cell>
          <cell r="C12">
            <v>99999999</v>
          </cell>
          <cell r="D12" t="str">
            <v>EMBALASI</v>
          </cell>
          <cell r="E12">
            <v>870000</v>
          </cell>
          <cell r="F12">
            <v>23310000</v>
          </cell>
          <cell r="G12">
            <v>0</v>
          </cell>
          <cell r="H12">
            <v>24180000</v>
          </cell>
        </row>
        <row r="13">
          <cell r="B13">
            <v>811003</v>
          </cell>
          <cell r="C13">
            <v>99999999</v>
          </cell>
          <cell r="D13" t="str">
            <v>BBM</v>
          </cell>
          <cell r="E13">
            <v>12590000</v>
          </cell>
          <cell r="F13">
            <v>16725535</v>
          </cell>
          <cell r="G13">
            <v>0</v>
          </cell>
          <cell r="H13">
            <v>29315535</v>
          </cell>
        </row>
        <row r="14">
          <cell r="B14">
            <v>811004</v>
          </cell>
          <cell r="C14">
            <v>99999999</v>
          </cell>
          <cell r="D14" t="str">
            <v>PEMELIHARAAN KENDARAAN</v>
          </cell>
          <cell r="E14">
            <v>27000</v>
          </cell>
          <cell r="F14">
            <v>973387</v>
          </cell>
          <cell r="G14">
            <v>0</v>
          </cell>
          <cell r="H14">
            <v>1000387</v>
          </cell>
        </row>
        <row r="15">
          <cell r="B15">
            <v>811005</v>
          </cell>
          <cell r="C15">
            <v>99999999</v>
          </cell>
          <cell r="D15" t="str">
            <v>PARKIR &amp; TOL</v>
          </cell>
          <cell r="E15">
            <v>286500</v>
          </cell>
          <cell r="F15">
            <v>963000</v>
          </cell>
          <cell r="G15">
            <v>0</v>
          </cell>
          <cell r="H15">
            <v>1249500</v>
          </cell>
        </row>
        <row r="16">
          <cell r="B16">
            <v>811732</v>
          </cell>
          <cell r="C16">
            <v>99999999</v>
          </cell>
          <cell r="D16" t="str">
            <v>BENDA POS</v>
          </cell>
          <cell r="E16">
            <v>4000</v>
          </cell>
          <cell r="F16">
            <v>69000</v>
          </cell>
          <cell r="G16">
            <v>0</v>
          </cell>
          <cell r="H16">
            <v>73000</v>
          </cell>
        </row>
        <row r="17">
          <cell r="B17">
            <v>811741</v>
          </cell>
          <cell r="C17">
            <v>99999999</v>
          </cell>
          <cell r="D17" t="str">
            <v>BIAYA ADM BANK</v>
          </cell>
          <cell r="E17">
            <v>0</v>
          </cell>
          <cell r="F17">
            <v>10000</v>
          </cell>
          <cell r="G17">
            <v>0</v>
          </cell>
          <cell r="H17">
            <v>10000</v>
          </cell>
        </row>
        <row r="18">
          <cell r="B18">
            <v>811743</v>
          </cell>
          <cell r="C18">
            <v>99999999</v>
          </cell>
          <cell r="D18" t="str">
            <v>BIAYA TRANFER</v>
          </cell>
          <cell r="E18">
            <v>0</v>
          </cell>
          <cell r="F18">
            <v>5000</v>
          </cell>
          <cell r="G18">
            <v>0</v>
          </cell>
          <cell r="H18">
            <v>5000</v>
          </cell>
        </row>
        <row r="19">
          <cell r="B19">
            <v>811746</v>
          </cell>
          <cell r="C19">
            <v>99999999</v>
          </cell>
          <cell r="D19" t="str">
            <v>BIAYA SEWA INVENTARIS</v>
          </cell>
          <cell r="E19">
            <v>0</v>
          </cell>
          <cell r="F19">
            <v>2137000</v>
          </cell>
          <cell r="G19">
            <v>0</v>
          </cell>
          <cell r="H19">
            <v>2137000</v>
          </cell>
        </row>
        <row r="20">
          <cell r="B20">
            <v>811747</v>
          </cell>
          <cell r="C20">
            <v>99999999</v>
          </cell>
          <cell r="D20" t="str">
            <v>BIAYA SEWA KENDARAAN</v>
          </cell>
          <cell r="E20">
            <v>0</v>
          </cell>
          <cell r="F20">
            <v>250000</v>
          </cell>
          <cell r="G20">
            <v>0</v>
          </cell>
          <cell r="H20">
            <v>250000</v>
          </cell>
        </row>
        <row r="21">
          <cell r="B21">
            <v>821000</v>
          </cell>
          <cell r="C21">
            <v>99999999</v>
          </cell>
          <cell r="D21" t="str">
            <v>BIAYA KARYAWAN</v>
          </cell>
          <cell r="E21">
            <v>0</v>
          </cell>
          <cell r="F21">
            <v>1057600</v>
          </cell>
          <cell r="G21">
            <v>0</v>
          </cell>
          <cell r="H21">
            <v>1057600</v>
          </cell>
        </row>
        <row r="22">
          <cell r="B22">
            <v>821001</v>
          </cell>
          <cell r="C22">
            <v>99999999</v>
          </cell>
          <cell r="D22" t="str">
            <v>GAJI DAN TUNJANGAN</v>
          </cell>
          <cell r="E22">
            <v>0</v>
          </cell>
          <cell r="F22">
            <v>8698800</v>
          </cell>
          <cell r="G22">
            <v>0</v>
          </cell>
          <cell r="H22">
            <v>8698800</v>
          </cell>
        </row>
        <row r="23">
          <cell r="B23">
            <v>821003</v>
          </cell>
          <cell r="C23">
            <v>99999999</v>
          </cell>
          <cell r="D23" t="str">
            <v>INCENTIVE</v>
          </cell>
          <cell r="E23">
            <v>0</v>
          </cell>
          <cell r="F23">
            <v>7843900</v>
          </cell>
          <cell r="G23">
            <v>0</v>
          </cell>
          <cell r="H23">
            <v>7843900</v>
          </cell>
        </row>
        <row r="24">
          <cell r="B24">
            <v>824001</v>
          </cell>
          <cell r="C24">
            <v>99999999</v>
          </cell>
          <cell r="D24" t="str">
            <v>LISTRIK &amp; AIR</v>
          </cell>
          <cell r="E24">
            <v>0</v>
          </cell>
          <cell r="F24">
            <v>641815</v>
          </cell>
          <cell r="G24">
            <v>0</v>
          </cell>
          <cell r="H24">
            <v>641815</v>
          </cell>
        </row>
        <row r="25">
          <cell r="B25">
            <v>824002</v>
          </cell>
          <cell r="C25">
            <v>99999999</v>
          </cell>
          <cell r="D25" t="str">
            <v>ALAT TULIS &amp; CETAK</v>
          </cell>
          <cell r="E25">
            <v>15400</v>
          </cell>
          <cell r="F25">
            <v>3224150</v>
          </cell>
          <cell r="G25">
            <v>0</v>
          </cell>
          <cell r="H25">
            <v>3239550</v>
          </cell>
        </row>
        <row r="26">
          <cell r="B26">
            <v>824003</v>
          </cell>
          <cell r="C26">
            <v>99999999</v>
          </cell>
          <cell r="D26" t="str">
            <v>TELEPHONE/KAWAT</v>
          </cell>
          <cell r="E26">
            <v>0</v>
          </cell>
          <cell r="F26">
            <v>5579438</v>
          </cell>
          <cell r="G26">
            <v>0</v>
          </cell>
          <cell r="H26">
            <v>5579438</v>
          </cell>
        </row>
        <row r="27">
          <cell r="B27">
            <v>824007</v>
          </cell>
          <cell r="C27">
            <v>99999999</v>
          </cell>
          <cell r="D27" t="str">
            <v>BIAYA RUMAH TANGGA</v>
          </cell>
          <cell r="E27">
            <v>234900</v>
          </cell>
          <cell r="F27">
            <v>1191300</v>
          </cell>
          <cell r="G27">
            <v>0</v>
          </cell>
          <cell r="H27">
            <v>1426200</v>
          </cell>
        </row>
        <row r="28">
          <cell r="B28">
            <v>824033</v>
          </cell>
          <cell r="C28">
            <v>99999999</v>
          </cell>
          <cell r="D28" t="str">
            <v>KEAMANAN</v>
          </cell>
          <cell r="E28">
            <v>0</v>
          </cell>
          <cell r="F28">
            <v>250000</v>
          </cell>
          <cell r="G28">
            <v>0</v>
          </cell>
          <cell r="H28">
            <v>250000</v>
          </cell>
        </row>
        <row r="29">
          <cell r="B29">
            <v>824099</v>
          </cell>
          <cell r="C29">
            <v>99999999</v>
          </cell>
          <cell r="D29" t="str">
            <v>LAIN-LAIN</v>
          </cell>
          <cell r="E29">
            <v>760000</v>
          </cell>
          <cell r="F29">
            <v>3265000</v>
          </cell>
          <cell r="G29">
            <v>0</v>
          </cell>
          <cell r="H29">
            <v>4025000</v>
          </cell>
        </row>
        <row r="30">
          <cell r="B30">
            <v>919900</v>
          </cell>
          <cell r="C30">
            <v>99999999</v>
          </cell>
          <cell r="D30" t="str">
            <v>PENDAPATAN LAIN-LAIN</v>
          </cell>
          <cell r="E30">
            <v>0</v>
          </cell>
          <cell r="F30">
            <v>0</v>
          </cell>
          <cell r="G30">
            <v>972000</v>
          </cell>
          <cell r="H30">
            <v>-972000</v>
          </cell>
        </row>
        <row r="32">
          <cell r="E32">
            <v>23087550</v>
          </cell>
          <cell r="F32">
            <v>2593583294</v>
          </cell>
          <cell r="G32">
            <v>2593583294</v>
          </cell>
          <cell r="H32">
            <v>23409411</v>
          </cell>
        </row>
        <row r="33">
          <cell r="B33">
            <v>1</v>
          </cell>
          <cell r="C33">
            <v>2</v>
          </cell>
          <cell r="D33">
            <v>3</v>
          </cell>
          <cell r="E33">
            <v>4</v>
          </cell>
          <cell r="F33">
            <v>5</v>
          </cell>
          <cell r="G33">
            <v>6</v>
          </cell>
          <cell r="H33">
            <v>7</v>
          </cell>
        </row>
        <row r="34">
          <cell r="G34">
            <v>0</v>
          </cell>
        </row>
        <row r="35">
          <cell r="F35">
            <v>0</v>
          </cell>
          <cell r="G35">
            <v>0</v>
          </cell>
        </row>
      </sheetData>
      <sheetData sheetId="9" refreshError="1">
        <row r="1">
          <cell r="A1" t="str">
            <v>LAPORAN MUTASI PRODUK</v>
          </cell>
        </row>
        <row r="2">
          <cell r="A2" t="str">
            <v>PER  31 JANUARI  2011</v>
          </cell>
        </row>
        <row r="3">
          <cell r="A3" t="str">
            <v>ID PRODUK</v>
          </cell>
          <cell r="B3" t="str">
            <v>NAMA PRODUK</v>
          </cell>
          <cell r="C3" t="str">
            <v>SALDO AWAL</v>
          </cell>
          <cell r="D3" t="str">
            <v>SUPP(IN)</v>
          </cell>
          <cell r="E3" t="str">
            <v>DIST(IN)</v>
          </cell>
          <cell r="F3" t="str">
            <v>DEPO(IN)</v>
          </cell>
          <cell r="G3" t="str">
            <v>CABANG(IN)</v>
          </cell>
          <cell r="H3" t="str">
            <v>SUPP(OUT)</v>
          </cell>
          <cell r="I3" t="str">
            <v>DIST(OUT)</v>
          </cell>
          <cell r="J3" t="str">
            <v>DEPO(OUT)</v>
          </cell>
          <cell r="K3" t="str">
            <v>CABANG(OUT)</v>
          </cell>
          <cell r="L3" t="str">
            <v>KOREKSI</v>
          </cell>
          <cell r="M3" t="str">
            <v>SALDO AKHIR</v>
          </cell>
        </row>
        <row r="4">
          <cell r="A4">
            <v>10110</v>
          </cell>
          <cell r="B4" t="str">
            <v>AQ.5GLN ISI</v>
          </cell>
          <cell r="C4">
            <v>17179</v>
          </cell>
          <cell r="D4">
            <v>77795</v>
          </cell>
          <cell r="E4">
            <v>14737</v>
          </cell>
          <cell r="F4">
            <v>0</v>
          </cell>
          <cell r="G4">
            <v>661</v>
          </cell>
          <cell r="H4">
            <v>1938</v>
          </cell>
          <cell r="I4">
            <v>72950</v>
          </cell>
          <cell r="J4">
            <v>0</v>
          </cell>
          <cell r="K4">
            <v>14914</v>
          </cell>
          <cell r="L4">
            <v>0</v>
          </cell>
          <cell r="M4">
            <v>18927</v>
          </cell>
        </row>
        <row r="5">
          <cell r="A5">
            <v>10111</v>
          </cell>
          <cell r="B5" t="str">
            <v>AQ.5GLN BTL</v>
          </cell>
          <cell r="C5">
            <v>21483</v>
          </cell>
          <cell r="D5">
            <v>79202</v>
          </cell>
          <cell r="E5">
            <v>72852</v>
          </cell>
          <cell r="F5">
            <v>1311</v>
          </cell>
          <cell r="G5">
            <v>11555</v>
          </cell>
          <cell r="H5">
            <v>77868</v>
          </cell>
          <cell r="I5">
            <v>72751</v>
          </cell>
          <cell r="J5">
            <v>0</v>
          </cell>
          <cell r="K5">
            <v>15604</v>
          </cell>
          <cell r="L5">
            <v>0</v>
          </cell>
          <cell r="M5">
            <v>21980</v>
          </cell>
        </row>
        <row r="6">
          <cell r="A6">
            <v>12613</v>
          </cell>
          <cell r="B6" t="str">
            <v>AQ.240ML 1X48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A7">
            <v>20110</v>
          </cell>
          <cell r="B7" t="str">
            <v>VT.5GLN ISI</v>
          </cell>
          <cell r="C7">
            <v>1084</v>
          </cell>
          <cell r="D7">
            <v>2928</v>
          </cell>
          <cell r="E7">
            <v>170</v>
          </cell>
          <cell r="F7">
            <v>0</v>
          </cell>
          <cell r="G7">
            <v>59</v>
          </cell>
          <cell r="H7">
            <v>15</v>
          </cell>
          <cell r="I7">
            <v>1151</v>
          </cell>
          <cell r="J7">
            <v>0</v>
          </cell>
          <cell r="K7">
            <v>685</v>
          </cell>
          <cell r="L7">
            <v>0</v>
          </cell>
          <cell r="M7">
            <v>2390</v>
          </cell>
        </row>
        <row r="8">
          <cell r="A8">
            <v>20111</v>
          </cell>
          <cell r="B8" t="str">
            <v>VT.5GLN BTL</v>
          </cell>
          <cell r="C8">
            <v>3227</v>
          </cell>
          <cell r="D8">
            <v>2928</v>
          </cell>
          <cell r="E8">
            <v>1107</v>
          </cell>
          <cell r="F8">
            <v>0</v>
          </cell>
          <cell r="G8">
            <v>661</v>
          </cell>
          <cell r="H8">
            <v>3028</v>
          </cell>
          <cell r="I8">
            <v>1151</v>
          </cell>
          <cell r="J8">
            <v>0</v>
          </cell>
          <cell r="K8">
            <v>686</v>
          </cell>
          <cell r="L8">
            <v>0</v>
          </cell>
          <cell r="M8">
            <v>3058</v>
          </cell>
        </row>
        <row r="16">
          <cell r="B16" t="str">
            <v>TOTAL</v>
          </cell>
          <cell r="C16">
            <v>42973</v>
          </cell>
          <cell r="D16">
            <v>162853</v>
          </cell>
          <cell r="E16">
            <v>88866</v>
          </cell>
          <cell r="F16">
            <v>1311</v>
          </cell>
          <cell r="G16">
            <v>12936</v>
          </cell>
          <cell r="H16">
            <v>82849</v>
          </cell>
          <cell r="I16">
            <v>148003</v>
          </cell>
          <cell r="J16">
            <v>0</v>
          </cell>
          <cell r="K16">
            <v>31889</v>
          </cell>
          <cell r="L16">
            <v>0</v>
          </cell>
          <cell r="M16">
            <v>46355</v>
          </cell>
        </row>
        <row r="17">
          <cell r="A17">
            <v>1</v>
          </cell>
          <cell r="B17">
            <v>2</v>
          </cell>
          <cell r="C17">
            <v>3</v>
          </cell>
          <cell r="D17">
            <v>4</v>
          </cell>
          <cell r="E17">
            <v>5</v>
          </cell>
          <cell r="F17">
            <v>6</v>
          </cell>
          <cell r="G17">
            <v>7</v>
          </cell>
          <cell r="H17">
            <v>8</v>
          </cell>
          <cell r="I17">
            <v>9</v>
          </cell>
          <cell r="J17">
            <v>10</v>
          </cell>
          <cell r="K17">
            <v>11</v>
          </cell>
          <cell r="L17">
            <v>12</v>
          </cell>
          <cell r="M17">
            <v>13</v>
          </cell>
        </row>
        <row r="18">
          <cell r="M18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"/>
      <sheetName val="RUGILABA"/>
      <sheetName val="NERACA LAJUR"/>
      <sheetName val="DETAIL BIAYA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RSEDIAAN"/>
      <sheetName val="REKAP PENJUALAN"/>
      <sheetName val="REKAP HPP"/>
      <sheetName val="SEGMEN"/>
      <sheetName val="TYPE"/>
      <sheetName val="Titipan pelanggan"/>
      <sheetName val="BBM"/>
      <sheetName val="Bank"/>
      <sheetName val="GIRO"/>
      <sheetName val="LKH"/>
      <sheetName val="BD"/>
      <sheetName val="KB"/>
      <sheetName val="Kroscek"/>
      <sheetName val="REKAP TITIPAN PUSAT"/>
      <sheetName val="KO"/>
      <sheetName val="Rekap Ms.Support"/>
      <sheetName val="LKH SPS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DEPO SPS</v>
          </cell>
        </row>
      </sheetData>
      <sheetData sheetId="4" refreshError="1"/>
      <sheetData sheetId="5">
        <row r="2">
          <cell r="B2" t="str">
            <v>DEPO SPS</v>
          </cell>
        </row>
        <row r="3">
          <cell r="B3" t="str">
            <v>LAPORAN MUTASI PRODUK</v>
          </cell>
        </row>
        <row r="4">
          <cell r="B4" t="str">
            <v>PER  31 MEI  2011</v>
          </cell>
        </row>
        <row r="5">
          <cell r="B5" t="str">
            <v>ID PRODUK</v>
          </cell>
          <cell r="C5" t="str">
            <v>NAMA PRODUK</v>
          </cell>
          <cell r="D5" t="str">
            <v>SALDO AWAL</v>
          </cell>
          <cell r="F5" t="str">
            <v>HARGA BELI</v>
          </cell>
          <cell r="G5" t="str">
            <v>SUPP(IN)</v>
          </cell>
          <cell r="I5" t="str">
            <v>DIST(IN)</v>
          </cell>
          <cell r="K5" t="str">
            <v>DEPO(IN)</v>
          </cell>
          <cell r="M5" t="str">
            <v>CABANG(IN)</v>
          </cell>
          <cell r="O5" t="str">
            <v>SUPP(OUT)</v>
          </cell>
          <cell r="Q5" t="str">
            <v>DIST(OUT)</v>
          </cell>
          <cell r="S5" t="str">
            <v>DEPO(OUT)</v>
          </cell>
          <cell r="U5" t="str">
            <v>CABANG(OUT)</v>
          </cell>
          <cell r="W5" t="str">
            <v>KOREKSI</v>
          </cell>
          <cell r="Y5" t="str">
            <v>SALDO AKHIR</v>
          </cell>
          <cell r="AA5" t="str">
            <v>PEMBELIAN</v>
          </cell>
          <cell r="AC5" t="str">
            <v>HPP</v>
          </cell>
          <cell r="AE5" t="str">
            <v>CTRL</v>
          </cell>
        </row>
        <row r="6">
          <cell r="D6" t="str">
            <v>QTY</v>
          </cell>
          <cell r="E6" t="str">
            <v>Rp</v>
          </cell>
          <cell r="F6" t="str">
            <v>(HPP)</v>
          </cell>
          <cell r="G6" t="str">
            <v>QTY</v>
          </cell>
          <cell r="H6" t="str">
            <v>Rp</v>
          </cell>
          <cell r="I6" t="str">
            <v>QTY</v>
          </cell>
          <cell r="J6" t="str">
            <v>Rp</v>
          </cell>
          <cell r="K6" t="str">
            <v>QTY</v>
          </cell>
          <cell r="L6" t="str">
            <v>Rp</v>
          </cell>
          <cell r="M6" t="str">
            <v>QTY</v>
          </cell>
          <cell r="N6" t="str">
            <v>Rp</v>
          </cell>
          <cell r="O6" t="str">
            <v>QTY</v>
          </cell>
          <cell r="P6" t="str">
            <v>Rp</v>
          </cell>
          <cell r="Q6" t="str">
            <v>QTY</v>
          </cell>
          <cell r="R6" t="str">
            <v>Rp</v>
          </cell>
          <cell r="S6" t="str">
            <v>QTY</v>
          </cell>
          <cell r="T6" t="str">
            <v>Rp</v>
          </cell>
          <cell r="U6" t="str">
            <v>QTY</v>
          </cell>
          <cell r="V6" t="str">
            <v>Rp</v>
          </cell>
          <cell r="W6" t="str">
            <v>QTY</v>
          </cell>
          <cell r="X6" t="str">
            <v>Rp</v>
          </cell>
          <cell r="Y6" t="str">
            <v>QTY</v>
          </cell>
          <cell r="Z6" t="str">
            <v>Rp</v>
          </cell>
          <cell r="AA6" t="str">
            <v>QTY</v>
          </cell>
          <cell r="AB6" t="str">
            <v>Rp</v>
          </cell>
          <cell r="AC6" t="str">
            <v>QTY</v>
          </cell>
          <cell r="AD6" t="str">
            <v>Rp</v>
          </cell>
        </row>
        <row r="7">
          <cell r="B7">
            <v>10110</v>
          </cell>
          <cell r="C7" t="str">
            <v>AQ.5GLN ISI</v>
          </cell>
          <cell r="D7">
            <v>301</v>
          </cell>
          <cell r="E7">
            <v>2558500</v>
          </cell>
          <cell r="F7">
            <v>8500</v>
          </cell>
          <cell r="G7">
            <v>1008</v>
          </cell>
          <cell r="H7">
            <v>8568000</v>
          </cell>
          <cell r="I7">
            <v>602</v>
          </cell>
          <cell r="J7">
            <v>5117000</v>
          </cell>
          <cell r="K7">
            <v>2667</v>
          </cell>
          <cell r="L7">
            <v>22669500</v>
          </cell>
          <cell r="M7">
            <v>4214</v>
          </cell>
          <cell r="N7">
            <v>35819000</v>
          </cell>
          <cell r="O7">
            <v>0</v>
          </cell>
          <cell r="P7">
            <v>0</v>
          </cell>
          <cell r="Q7">
            <v>4246</v>
          </cell>
          <cell r="R7">
            <v>36091000</v>
          </cell>
          <cell r="S7">
            <v>2587</v>
          </cell>
          <cell r="T7">
            <v>21989500</v>
          </cell>
          <cell r="U7">
            <v>1548</v>
          </cell>
          <cell r="V7">
            <v>13158000</v>
          </cell>
          <cell r="X7">
            <v>0</v>
          </cell>
          <cell r="Y7">
            <v>411</v>
          </cell>
          <cell r="Z7">
            <v>3493500</v>
          </cell>
          <cell r="AA7">
            <v>3754</v>
          </cell>
          <cell r="AB7">
            <v>31909000</v>
          </cell>
          <cell r="AC7">
            <v>3644</v>
          </cell>
          <cell r="AD7">
            <v>30974000</v>
          </cell>
          <cell r="AE7">
            <v>0</v>
          </cell>
        </row>
        <row r="8">
          <cell r="B8">
            <v>10111</v>
          </cell>
          <cell r="C8" t="str">
            <v>AQ.5GLN BTL</v>
          </cell>
          <cell r="D8">
            <v>524</v>
          </cell>
          <cell r="E8">
            <v>15720000</v>
          </cell>
          <cell r="F8">
            <v>30000</v>
          </cell>
          <cell r="G8">
            <v>1008</v>
          </cell>
          <cell r="H8">
            <v>30240000</v>
          </cell>
          <cell r="I8">
            <v>2439</v>
          </cell>
          <cell r="J8">
            <v>73170000</v>
          </cell>
          <cell r="K8">
            <v>4221</v>
          </cell>
          <cell r="L8">
            <v>126630000</v>
          </cell>
          <cell r="M8">
            <v>4215</v>
          </cell>
          <cell r="N8">
            <v>126450000</v>
          </cell>
          <cell r="O8">
            <v>0</v>
          </cell>
          <cell r="P8">
            <v>0</v>
          </cell>
          <cell r="Q8">
            <v>2606</v>
          </cell>
          <cell r="R8">
            <v>78180000</v>
          </cell>
          <cell r="S8">
            <v>4141</v>
          </cell>
          <cell r="T8">
            <v>124230000</v>
          </cell>
          <cell r="U8">
            <v>4982</v>
          </cell>
          <cell r="V8">
            <v>149460000</v>
          </cell>
          <cell r="X8">
            <v>0</v>
          </cell>
          <cell r="Y8">
            <v>678</v>
          </cell>
          <cell r="Z8">
            <v>20340000</v>
          </cell>
          <cell r="AA8">
            <v>321</v>
          </cell>
          <cell r="AB8">
            <v>9630000</v>
          </cell>
          <cell r="AC8">
            <v>167</v>
          </cell>
          <cell r="AD8">
            <v>5010000</v>
          </cell>
          <cell r="AE8">
            <v>0</v>
          </cell>
        </row>
        <row r="9">
          <cell r="B9">
            <v>10114</v>
          </cell>
          <cell r="C9" t="str">
            <v>PALLET KAYU</v>
          </cell>
          <cell r="D9">
            <v>607</v>
          </cell>
          <cell r="E9">
            <v>12747000</v>
          </cell>
          <cell r="F9">
            <v>21000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X9">
            <v>0</v>
          </cell>
          <cell r="Y9">
            <v>607</v>
          </cell>
          <cell r="Z9">
            <v>12747000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</row>
        <row r="10">
          <cell r="B10">
            <v>102000556</v>
          </cell>
          <cell r="C10" t="str">
            <v>1 MILKUAT INSTAN STROWBERI</v>
          </cell>
          <cell r="D10">
            <v>0</v>
          </cell>
          <cell r="E10">
            <v>0</v>
          </cell>
          <cell r="F10">
            <v>15200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</row>
        <row r="11">
          <cell r="B11">
            <v>102000556</v>
          </cell>
          <cell r="C11" t="str">
            <v>2 MILKUAT INSTAN ORANGE</v>
          </cell>
          <cell r="D11">
            <v>0</v>
          </cell>
          <cell r="E11">
            <v>0</v>
          </cell>
          <cell r="F11">
            <v>5900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</row>
        <row r="12">
          <cell r="B12">
            <v>102000556</v>
          </cell>
          <cell r="C12" t="str">
            <v>3 MILKUAT INSTANT COKLAT</v>
          </cell>
          <cell r="D12">
            <v>0</v>
          </cell>
          <cell r="E12">
            <v>0</v>
          </cell>
          <cell r="F12">
            <v>30000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B13">
            <v>10510</v>
          </cell>
          <cell r="C13" t="str">
            <v>AQ.380 ML ISI 1X24</v>
          </cell>
          <cell r="D13">
            <v>43</v>
          </cell>
          <cell r="E13">
            <v>748200</v>
          </cell>
          <cell r="F13">
            <v>17400</v>
          </cell>
          <cell r="G13">
            <v>0</v>
          </cell>
          <cell r="H13">
            <v>0</v>
          </cell>
          <cell r="I13">
            <v>9</v>
          </cell>
          <cell r="J13">
            <v>156600</v>
          </cell>
          <cell r="K13">
            <v>41</v>
          </cell>
          <cell r="L13">
            <v>713400</v>
          </cell>
          <cell r="M13">
            <v>1200</v>
          </cell>
          <cell r="N13">
            <v>20880000</v>
          </cell>
          <cell r="O13">
            <v>0</v>
          </cell>
          <cell r="P13">
            <v>0</v>
          </cell>
          <cell r="Q13">
            <v>24</v>
          </cell>
          <cell r="R13">
            <v>417600</v>
          </cell>
          <cell r="S13">
            <v>41</v>
          </cell>
          <cell r="T13">
            <v>713400</v>
          </cell>
          <cell r="U13">
            <v>0</v>
          </cell>
          <cell r="V13">
            <v>0</v>
          </cell>
          <cell r="X13">
            <v>0</v>
          </cell>
          <cell r="Y13">
            <v>1228</v>
          </cell>
          <cell r="Z13">
            <v>21367200</v>
          </cell>
          <cell r="AA13">
            <v>1200</v>
          </cell>
          <cell r="AB13">
            <v>20880000</v>
          </cell>
          <cell r="AC13">
            <v>15</v>
          </cell>
          <cell r="AD13">
            <v>261000</v>
          </cell>
          <cell r="AE13">
            <v>0</v>
          </cell>
        </row>
        <row r="14">
          <cell r="B14">
            <v>10511</v>
          </cell>
          <cell r="C14" t="str">
            <v>AQ.380 ML BTL</v>
          </cell>
          <cell r="D14">
            <v>2805</v>
          </cell>
          <cell r="E14">
            <v>1402500</v>
          </cell>
          <cell r="F14">
            <v>500</v>
          </cell>
          <cell r="G14">
            <v>4080</v>
          </cell>
          <cell r="H14">
            <v>2040000</v>
          </cell>
          <cell r="I14">
            <v>408</v>
          </cell>
          <cell r="J14">
            <v>204000</v>
          </cell>
          <cell r="K14">
            <v>1032</v>
          </cell>
          <cell r="L14">
            <v>516000</v>
          </cell>
          <cell r="M14">
            <v>1200</v>
          </cell>
          <cell r="N14">
            <v>600000</v>
          </cell>
          <cell r="O14">
            <v>0</v>
          </cell>
          <cell r="P14">
            <v>0</v>
          </cell>
          <cell r="Q14">
            <v>408</v>
          </cell>
          <cell r="R14">
            <v>204000</v>
          </cell>
          <cell r="S14">
            <v>1032</v>
          </cell>
          <cell r="T14">
            <v>516000</v>
          </cell>
          <cell r="U14">
            <v>4080</v>
          </cell>
          <cell r="V14">
            <v>2040000</v>
          </cell>
          <cell r="X14">
            <v>0</v>
          </cell>
          <cell r="Y14">
            <v>4005</v>
          </cell>
          <cell r="Z14">
            <v>2002500</v>
          </cell>
          <cell r="AA14">
            <v>1200</v>
          </cell>
          <cell r="AB14">
            <v>600000</v>
          </cell>
          <cell r="AC14">
            <v>0</v>
          </cell>
          <cell r="AD14">
            <v>0</v>
          </cell>
          <cell r="AE14">
            <v>0</v>
          </cell>
        </row>
        <row r="15">
          <cell r="B15">
            <v>10512</v>
          </cell>
          <cell r="C15" t="str">
            <v>AQ.380 ML KRAT/PALET</v>
          </cell>
          <cell r="D15">
            <v>118</v>
          </cell>
          <cell r="E15">
            <v>1534000</v>
          </cell>
          <cell r="F15">
            <v>13000</v>
          </cell>
          <cell r="G15">
            <v>170</v>
          </cell>
          <cell r="H15">
            <v>2210000</v>
          </cell>
          <cell r="I15">
            <v>17</v>
          </cell>
          <cell r="J15">
            <v>221000</v>
          </cell>
          <cell r="K15">
            <v>43</v>
          </cell>
          <cell r="L15">
            <v>559000</v>
          </cell>
          <cell r="M15">
            <v>50</v>
          </cell>
          <cell r="N15">
            <v>650000</v>
          </cell>
          <cell r="O15">
            <v>0</v>
          </cell>
          <cell r="P15">
            <v>0</v>
          </cell>
          <cell r="Q15">
            <v>17</v>
          </cell>
          <cell r="R15">
            <v>221000</v>
          </cell>
          <cell r="S15">
            <v>43</v>
          </cell>
          <cell r="T15">
            <v>559000</v>
          </cell>
          <cell r="U15">
            <v>170</v>
          </cell>
          <cell r="V15">
            <v>2210000</v>
          </cell>
          <cell r="X15">
            <v>0</v>
          </cell>
          <cell r="Y15">
            <v>168</v>
          </cell>
          <cell r="Z15">
            <v>2184000</v>
          </cell>
          <cell r="AA15">
            <v>50</v>
          </cell>
          <cell r="AB15">
            <v>650000</v>
          </cell>
          <cell r="AC15">
            <v>0</v>
          </cell>
          <cell r="AD15">
            <v>0</v>
          </cell>
          <cell r="AE15">
            <v>0</v>
          </cell>
        </row>
        <row r="16">
          <cell r="B16">
            <v>12111</v>
          </cell>
          <cell r="C16" t="str">
            <v>AQ.1500ML 1X12</v>
          </cell>
          <cell r="D16">
            <v>10019</v>
          </cell>
          <cell r="E16">
            <v>292053850</v>
          </cell>
          <cell r="F16">
            <v>29150</v>
          </cell>
          <cell r="G16">
            <v>52300</v>
          </cell>
          <cell r="H16">
            <v>1524545000</v>
          </cell>
          <cell r="I16">
            <v>8336</v>
          </cell>
          <cell r="J16">
            <v>242994400</v>
          </cell>
          <cell r="K16">
            <v>8356</v>
          </cell>
          <cell r="L16">
            <v>243577400</v>
          </cell>
          <cell r="M16">
            <v>10400</v>
          </cell>
          <cell r="N16">
            <v>303160000</v>
          </cell>
          <cell r="O16">
            <v>0</v>
          </cell>
          <cell r="P16">
            <v>0</v>
          </cell>
          <cell r="Q16">
            <v>58581</v>
          </cell>
          <cell r="R16">
            <v>1707636150</v>
          </cell>
          <cell r="S16">
            <v>8356</v>
          </cell>
          <cell r="T16">
            <v>243577400</v>
          </cell>
          <cell r="U16">
            <v>5646</v>
          </cell>
          <cell r="V16">
            <v>164580900</v>
          </cell>
          <cell r="X16">
            <v>0</v>
          </cell>
          <cell r="Y16">
            <v>16828</v>
          </cell>
          <cell r="Z16">
            <v>490536200</v>
          </cell>
          <cell r="AA16">
            <v>57054</v>
          </cell>
          <cell r="AB16">
            <v>1663124100</v>
          </cell>
          <cell r="AC16">
            <v>50245</v>
          </cell>
          <cell r="AD16">
            <v>1464641750</v>
          </cell>
          <cell r="AE16">
            <v>0</v>
          </cell>
        </row>
        <row r="17">
          <cell r="B17">
            <v>12312</v>
          </cell>
          <cell r="C17" t="str">
            <v>AQ.600ML 1X24</v>
          </cell>
          <cell r="D17">
            <v>22345</v>
          </cell>
          <cell r="E17">
            <v>663646500</v>
          </cell>
          <cell r="F17">
            <v>29700</v>
          </cell>
          <cell r="G17">
            <v>43848</v>
          </cell>
          <cell r="H17">
            <v>1302285600</v>
          </cell>
          <cell r="I17">
            <v>5326</v>
          </cell>
          <cell r="J17">
            <v>158182200</v>
          </cell>
          <cell r="K17">
            <v>674</v>
          </cell>
          <cell r="L17">
            <v>20017800</v>
          </cell>
          <cell r="M17">
            <v>2</v>
          </cell>
          <cell r="N17">
            <v>59400</v>
          </cell>
          <cell r="O17">
            <v>0</v>
          </cell>
          <cell r="P17">
            <v>0</v>
          </cell>
          <cell r="Q17">
            <v>53663</v>
          </cell>
          <cell r="R17">
            <v>1593791100</v>
          </cell>
          <cell r="S17">
            <v>674</v>
          </cell>
          <cell r="T17">
            <v>20017800</v>
          </cell>
          <cell r="U17">
            <v>9502</v>
          </cell>
          <cell r="V17">
            <v>282209400</v>
          </cell>
          <cell r="X17">
            <v>0</v>
          </cell>
          <cell r="Y17">
            <v>8356</v>
          </cell>
          <cell r="Z17">
            <v>248173200</v>
          </cell>
          <cell r="AA17">
            <v>34348</v>
          </cell>
          <cell r="AB17">
            <v>1020135600</v>
          </cell>
          <cell r="AC17">
            <v>48337</v>
          </cell>
          <cell r="AD17">
            <v>1435608900</v>
          </cell>
          <cell r="AE17">
            <v>0</v>
          </cell>
        </row>
        <row r="18">
          <cell r="B18">
            <v>12512</v>
          </cell>
          <cell r="C18" t="str">
            <v>AQ.330ML 1X24</v>
          </cell>
          <cell r="D18">
            <v>15188</v>
          </cell>
          <cell r="E18">
            <v>354639800</v>
          </cell>
          <cell r="F18">
            <v>23350</v>
          </cell>
          <cell r="G18">
            <v>5616</v>
          </cell>
          <cell r="H18">
            <v>131133600</v>
          </cell>
          <cell r="I18">
            <v>1810</v>
          </cell>
          <cell r="J18">
            <v>42263500</v>
          </cell>
          <cell r="K18">
            <v>205</v>
          </cell>
          <cell r="L18">
            <v>4786750</v>
          </cell>
          <cell r="M18">
            <v>50</v>
          </cell>
          <cell r="N18">
            <v>1167500</v>
          </cell>
          <cell r="O18">
            <v>0</v>
          </cell>
          <cell r="P18">
            <v>0</v>
          </cell>
          <cell r="Q18">
            <v>7906</v>
          </cell>
          <cell r="R18">
            <v>184605100</v>
          </cell>
          <cell r="S18">
            <v>205</v>
          </cell>
          <cell r="T18">
            <v>4786750</v>
          </cell>
          <cell r="U18">
            <v>1801</v>
          </cell>
          <cell r="V18">
            <v>42053350</v>
          </cell>
          <cell r="X18">
            <v>0</v>
          </cell>
          <cell r="Y18">
            <v>12957</v>
          </cell>
          <cell r="Z18">
            <v>302545950</v>
          </cell>
          <cell r="AA18">
            <v>3865</v>
          </cell>
          <cell r="AB18">
            <v>90247750</v>
          </cell>
          <cell r="AC18">
            <v>6096</v>
          </cell>
          <cell r="AD18">
            <v>142341600</v>
          </cell>
          <cell r="AE18">
            <v>0</v>
          </cell>
        </row>
        <row r="19">
          <cell r="B19">
            <v>12613</v>
          </cell>
          <cell r="C19" t="str">
            <v>AQ.240ML 1X48</v>
          </cell>
          <cell r="D19">
            <v>22425</v>
          </cell>
          <cell r="E19">
            <v>356557500</v>
          </cell>
          <cell r="F19">
            <v>15900</v>
          </cell>
          <cell r="G19">
            <v>48024</v>
          </cell>
          <cell r="H19">
            <v>763581600</v>
          </cell>
          <cell r="I19">
            <v>13035</v>
          </cell>
          <cell r="J19">
            <v>207256500</v>
          </cell>
          <cell r="K19">
            <v>10988</v>
          </cell>
          <cell r="L19">
            <v>174709200</v>
          </cell>
          <cell r="M19">
            <v>2512</v>
          </cell>
          <cell r="N19">
            <v>39940800</v>
          </cell>
          <cell r="O19">
            <v>0</v>
          </cell>
          <cell r="P19">
            <v>0</v>
          </cell>
          <cell r="Q19">
            <v>87601</v>
          </cell>
          <cell r="R19">
            <v>1392855900</v>
          </cell>
          <cell r="S19">
            <v>988</v>
          </cell>
          <cell r="T19">
            <v>15709200</v>
          </cell>
          <cell r="U19">
            <v>4979</v>
          </cell>
          <cell r="V19">
            <v>79166100</v>
          </cell>
          <cell r="X19">
            <v>0</v>
          </cell>
          <cell r="Y19">
            <v>3416</v>
          </cell>
          <cell r="Z19">
            <v>54314400</v>
          </cell>
          <cell r="AA19">
            <v>55557</v>
          </cell>
          <cell r="AB19">
            <v>883356300</v>
          </cell>
          <cell r="AC19">
            <v>74566</v>
          </cell>
          <cell r="AD19">
            <v>1185599400</v>
          </cell>
          <cell r="AE19">
            <v>0</v>
          </cell>
        </row>
        <row r="20">
          <cell r="B20">
            <v>19310</v>
          </cell>
          <cell r="C20" t="str">
            <v>AQ.TISSUE</v>
          </cell>
          <cell r="D20">
            <v>852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X20">
            <v>0</v>
          </cell>
          <cell r="Y20">
            <v>852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B21">
            <v>20110</v>
          </cell>
          <cell r="C21" t="str">
            <v>VT.5GLN ISI</v>
          </cell>
          <cell r="D21">
            <v>164</v>
          </cell>
          <cell r="E21">
            <v>1000400</v>
          </cell>
          <cell r="F21">
            <v>6100</v>
          </cell>
          <cell r="G21">
            <v>0</v>
          </cell>
          <cell r="H21">
            <v>0</v>
          </cell>
          <cell r="I21">
            <v>182</v>
          </cell>
          <cell r="J21">
            <v>1110200</v>
          </cell>
          <cell r="K21">
            <v>572</v>
          </cell>
          <cell r="L21">
            <v>3489200</v>
          </cell>
          <cell r="M21">
            <v>912</v>
          </cell>
          <cell r="N21">
            <v>5563200</v>
          </cell>
          <cell r="O21">
            <v>0</v>
          </cell>
          <cell r="P21">
            <v>0</v>
          </cell>
          <cell r="Q21">
            <v>945</v>
          </cell>
          <cell r="R21">
            <v>5764500</v>
          </cell>
          <cell r="S21">
            <v>572</v>
          </cell>
          <cell r="T21">
            <v>3489200</v>
          </cell>
          <cell r="U21">
            <v>172</v>
          </cell>
          <cell r="V21">
            <v>1049200</v>
          </cell>
          <cell r="X21">
            <v>0</v>
          </cell>
          <cell r="Y21">
            <v>141</v>
          </cell>
          <cell r="Z21">
            <v>860100</v>
          </cell>
          <cell r="AA21">
            <v>740</v>
          </cell>
          <cell r="AB21">
            <v>4514000</v>
          </cell>
          <cell r="AC21">
            <v>763</v>
          </cell>
          <cell r="AD21">
            <v>4654300</v>
          </cell>
          <cell r="AE21">
            <v>0</v>
          </cell>
        </row>
        <row r="22">
          <cell r="B22">
            <v>20111</v>
          </cell>
          <cell r="C22" t="str">
            <v>VT.5GLN BTL</v>
          </cell>
          <cell r="D22">
            <v>311</v>
          </cell>
          <cell r="E22">
            <v>9330000</v>
          </cell>
          <cell r="F22">
            <v>30000</v>
          </cell>
          <cell r="G22">
            <v>0</v>
          </cell>
          <cell r="H22">
            <v>0</v>
          </cell>
          <cell r="I22">
            <v>389</v>
          </cell>
          <cell r="J22">
            <v>11670000</v>
          </cell>
          <cell r="K22">
            <v>1040</v>
          </cell>
          <cell r="L22">
            <v>31200000</v>
          </cell>
          <cell r="M22">
            <v>912</v>
          </cell>
          <cell r="N22">
            <v>27360000</v>
          </cell>
          <cell r="O22">
            <v>0</v>
          </cell>
          <cell r="P22">
            <v>0</v>
          </cell>
          <cell r="Q22">
            <v>391</v>
          </cell>
          <cell r="R22">
            <v>11730000</v>
          </cell>
          <cell r="S22">
            <v>1040</v>
          </cell>
          <cell r="T22">
            <v>31200000</v>
          </cell>
          <cell r="U22">
            <v>958</v>
          </cell>
          <cell r="V22">
            <v>28740000</v>
          </cell>
          <cell r="X22">
            <v>0</v>
          </cell>
          <cell r="Y22">
            <v>263</v>
          </cell>
          <cell r="Z22">
            <v>7890000</v>
          </cell>
          <cell r="AA22">
            <v>-46</v>
          </cell>
          <cell r="AB22">
            <v>-1380000</v>
          </cell>
          <cell r="AC22">
            <v>2</v>
          </cell>
          <cell r="AD22">
            <v>60000</v>
          </cell>
          <cell r="AE22">
            <v>0</v>
          </cell>
        </row>
        <row r="23">
          <cell r="B23">
            <v>22111</v>
          </cell>
          <cell r="C23" t="str">
            <v>VT.1500ML 1X12</v>
          </cell>
          <cell r="D23">
            <v>279</v>
          </cell>
          <cell r="E23">
            <v>5482350</v>
          </cell>
          <cell r="F23">
            <v>19650</v>
          </cell>
          <cell r="G23">
            <v>3325</v>
          </cell>
          <cell r="H23">
            <v>65336250</v>
          </cell>
          <cell r="I23">
            <v>405</v>
          </cell>
          <cell r="J23">
            <v>7958250</v>
          </cell>
          <cell r="K23">
            <v>12</v>
          </cell>
          <cell r="L23">
            <v>235800</v>
          </cell>
          <cell r="M23">
            <v>418</v>
          </cell>
          <cell r="N23">
            <v>8213700</v>
          </cell>
          <cell r="O23">
            <v>0</v>
          </cell>
          <cell r="P23">
            <v>0</v>
          </cell>
          <cell r="Q23">
            <v>547</v>
          </cell>
          <cell r="R23">
            <v>10748550</v>
          </cell>
          <cell r="S23">
            <v>12</v>
          </cell>
          <cell r="T23">
            <v>235800</v>
          </cell>
          <cell r="U23">
            <v>0</v>
          </cell>
          <cell r="V23">
            <v>0</v>
          </cell>
          <cell r="X23">
            <v>0</v>
          </cell>
          <cell r="Y23">
            <v>3880</v>
          </cell>
          <cell r="Z23">
            <v>76242000</v>
          </cell>
          <cell r="AA23">
            <v>3743</v>
          </cell>
          <cell r="AB23">
            <v>73549950</v>
          </cell>
          <cell r="AC23">
            <v>142</v>
          </cell>
          <cell r="AD23">
            <v>2790300</v>
          </cell>
          <cell r="AE23">
            <v>0</v>
          </cell>
        </row>
        <row r="24">
          <cell r="B24">
            <v>22312</v>
          </cell>
          <cell r="C24" t="str">
            <v>VT.600ML 1X24</v>
          </cell>
          <cell r="D24">
            <v>3764</v>
          </cell>
          <cell r="E24">
            <v>77350200</v>
          </cell>
          <cell r="F24">
            <v>20550</v>
          </cell>
          <cell r="G24">
            <v>3689</v>
          </cell>
          <cell r="H24">
            <v>75808950</v>
          </cell>
          <cell r="I24">
            <v>784</v>
          </cell>
          <cell r="J24">
            <v>16111200</v>
          </cell>
          <cell r="K24">
            <v>70</v>
          </cell>
          <cell r="L24">
            <v>1438500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1483</v>
          </cell>
          <cell r="R24">
            <v>30475650</v>
          </cell>
          <cell r="S24">
            <v>70</v>
          </cell>
          <cell r="T24">
            <v>1438500</v>
          </cell>
          <cell r="U24">
            <v>0</v>
          </cell>
          <cell r="V24">
            <v>0</v>
          </cell>
          <cell r="X24">
            <v>0</v>
          </cell>
          <cell r="Y24">
            <v>6754</v>
          </cell>
          <cell r="Z24">
            <v>138794700</v>
          </cell>
          <cell r="AA24">
            <v>3689</v>
          </cell>
          <cell r="AB24">
            <v>75808950</v>
          </cell>
          <cell r="AC24">
            <v>699</v>
          </cell>
          <cell r="AD24">
            <v>14364450</v>
          </cell>
          <cell r="AE24">
            <v>0</v>
          </cell>
        </row>
        <row r="25">
          <cell r="B25">
            <v>22613</v>
          </cell>
          <cell r="C25" t="str">
            <v>VT.240ML 1X48</v>
          </cell>
          <cell r="D25">
            <v>2671</v>
          </cell>
          <cell r="E25">
            <v>32719750</v>
          </cell>
          <cell r="F25">
            <v>12250</v>
          </cell>
          <cell r="G25">
            <v>5981</v>
          </cell>
          <cell r="H25">
            <v>73267250</v>
          </cell>
          <cell r="I25">
            <v>1460</v>
          </cell>
          <cell r="J25">
            <v>17885000</v>
          </cell>
          <cell r="K25">
            <v>606</v>
          </cell>
          <cell r="L25">
            <v>7423500</v>
          </cell>
          <cell r="M25">
            <v>448</v>
          </cell>
          <cell r="N25">
            <v>5488000</v>
          </cell>
          <cell r="O25">
            <v>0</v>
          </cell>
          <cell r="P25">
            <v>0</v>
          </cell>
          <cell r="Q25">
            <v>2256</v>
          </cell>
          <cell r="R25">
            <v>27636000</v>
          </cell>
          <cell r="S25">
            <v>606</v>
          </cell>
          <cell r="T25">
            <v>7423500</v>
          </cell>
          <cell r="U25">
            <v>32</v>
          </cell>
          <cell r="V25">
            <v>392000</v>
          </cell>
          <cell r="X25">
            <v>0</v>
          </cell>
          <cell r="Y25">
            <v>8272</v>
          </cell>
          <cell r="Z25">
            <v>101332000</v>
          </cell>
          <cell r="AA25">
            <v>6397</v>
          </cell>
          <cell r="AB25">
            <v>78363250</v>
          </cell>
          <cell r="AC25">
            <v>796</v>
          </cell>
          <cell r="AD25">
            <v>9751000</v>
          </cell>
          <cell r="AE25">
            <v>0</v>
          </cell>
        </row>
        <row r="26">
          <cell r="B26">
            <v>29310</v>
          </cell>
          <cell r="C26" t="str">
            <v>VT.TISSUE</v>
          </cell>
          <cell r="D26">
            <v>136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X26">
            <v>0</v>
          </cell>
          <cell r="Y26">
            <v>136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B27">
            <v>40410</v>
          </cell>
          <cell r="C27" t="str">
            <v>MIZONE ORANGE LIME  500ML</v>
          </cell>
          <cell r="D27">
            <v>9166</v>
          </cell>
          <cell r="E27">
            <v>267647200</v>
          </cell>
          <cell r="F27">
            <v>29200</v>
          </cell>
          <cell r="G27">
            <v>10164</v>
          </cell>
          <cell r="H27">
            <v>296788800</v>
          </cell>
          <cell r="I27">
            <v>1913</v>
          </cell>
          <cell r="J27">
            <v>55859600</v>
          </cell>
          <cell r="K27">
            <v>31</v>
          </cell>
          <cell r="L27">
            <v>905200</v>
          </cell>
          <cell r="M27">
            <v>897</v>
          </cell>
          <cell r="N27">
            <v>26192400</v>
          </cell>
          <cell r="O27">
            <v>0</v>
          </cell>
          <cell r="P27">
            <v>0</v>
          </cell>
          <cell r="Q27">
            <v>5558</v>
          </cell>
          <cell r="R27">
            <v>162293600</v>
          </cell>
          <cell r="S27">
            <v>31</v>
          </cell>
          <cell r="T27">
            <v>905200</v>
          </cell>
          <cell r="U27">
            <v>250</v>
          </cell>
          <cell r="V27">
            <v>7300000</v>
          </cell>
          <cell r="X27">
            <v>0</v>
          </cell>
          <cell r="Y27">
            <v>16332</v>
          </cell>
          <cell r="Z27">
            <v>476894400</v>
          </cell>
          <cell r="AA27">
            <v>10811</v>
          </cell>
          <cell r="AB27">
            <v>315681200</v>
          </cell>
          <cell r="AC27">
            <v>3645</v>
          </cell>
          <cell r="AD27">
            <v>106434000</v>
          </cell>
          <cell r="AE27">
            <v>0</v>
          </cell>
        </row>
        <row r="28">
          <cell r="B28">
            <v>40411</v>
          </cell>
          <cell r="C28" t="str">
            <v>MIZONE PASSION FRUIT 500M</v>
          </cell>
          <cell r="D28">
            <v>126</v>
          </cell>
          <cell r="E28">
            <v>3679200</v>
          </cell>
          <cell r="F28">
            <v>29200</v>
          </cell>
          <cell r="G28">
            <v>1232</v>
          </cell>
          <cell r="H28">
            <v>35974400</v>
          </cell>
          <cell r="I28">
            <v>1286</v>
          </cell>
          <cell r="J28">
            <v>37551200</v>
          </cell>
          <cell r="K28">
            <v>2</v>
          </cell>
          <cell r="L28">
            <v>58400</v>
          </cell>
          <cell r="M28">
            <v>200</v>
          </cell>
          <cell r="N28">
            <v>5840000</v>
          </cell>
          <cell r="O28">
            <v>0</v>
          </cell>
          <cell r="P28">
            <v>0</v>
          </cell>
          <cell r="Q28">
            <v>2674</v>
          </cell>
          <cell r="R28">
            <v>78080800</v>
          </cell>
          <cell r="S28">
            <v>32</v>
          </cell>
          <cell r="T28">
            <v>934400</v>
          </cell>
          <cell r="U28">
            <v>30</v>
          </cell>
          <cell r="V28">
            <v>876000</v>
          </cell>
          <cell r="X28">
            <v>0</v>
          </cell>
          <cell r="Y28">
            <v>110</v>
          </cell>
          <cell r="Z28">
            <v>3212000</v>
          </cell>
          <cell r="AA28">
            <v>1372</v>
          </cell>
          <cell r="AB28">
            <v>40062400</v>
          </cell>
          <cell r="AC28">
            <v>1388</v>
          </cell>
          <cell r="AD28">
            <v>40529600</v>
          </cell>
          <cell r="AE28">
            <v>0</v>
          </cell>
        </row>
        <row r="29">
          <cell r="B29">
            <v>40412</v>
          </cell>
          <cell r="C29" t="str">
            <v>MIZONE LYCHEE LEMON 500 M</v>
          </cell>
          <cell r="D29">
            <v>7915</v>
          </cell>
          <cell r="E29">
            <v>231118000</v>
          </cell>
          <cell r="F29">
            <v>29200</v>
          </cell>
          <cell r="G29">
            <v>5236</v>
          </cell>
          <cell r="H29">
            <v>152891200</v>
          </cell>
          <cell r="I29">
            <v>2342</v>
          </cell>
          <cell r="J29">
            <v>68386400</v>
          </cell>
          <cell r="K29">
            <v>84</v>
          </cell>
          <cell r="L29">
            <v>2452800</v>
          </cell>
          <cell r="M29">
            <v>1225</v>
          </cell>
          <cell r="N29">
            <v>35770000</v>
          </cell>
          <cell r="O29">
            <v>0</v>
          </cell>
          <cell r="P29">
            <v>0</v>
          </cell>
          <cell r="Q29">
            <v>10501</v>
          </cell>
          <cell r="R29">
            <v>306629200</v>
          </cell>
          <cell r="S29">
            <v>84</v>
          </cell>
          <cell r="T29">
            <v>2452800</v>
          </cell>
          <cell r="U29">
            <v>50</v>
          </cell>
          <cell r="V29">
            <v>1460000</v>
          </cell>
          <cell r="X29">
            <v>0</v>
          </cell>
          <cell r="Y29">
            <v>6167</v>
          </cell>
          <cell r="Z29">
            <v>180076400</v>
          </cell>
          <cell r="AA29">
            <v>6411</v>
          </cell>
          <cell r="AB29">
            <v>187201200</v>
          </cell>
          <cell r="AC29">
            <v>8159</v>
          </cell>
          <cell r="AD29">
            <v>238242800</v>
          </cell>
          <cell r="AE29">
            <v>0</v>
          </cell>
        </row>
        <row r="30">
          <cell r="B30">
            <v>40413</v>
          </cell>
          <cell r="C30" t="str">
            <v>MIZONE M.PACK TT 500ML 1X</v>
          </cell>
          <cell r="D30">
            <v>0</v>
          </cell>
          <cell r="E30">
            <v>0</v>
          </cell>
          <cell r="F30">
            <v>29200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B31">
            <v>40418</v>
          </cell>
          <cell r="C31" t="str">
            <v>MIZONE APPLE GUAVA 500 ML</v>
          </cell>
          <cell r="D31">
            <v>8497</v>
          </cell>
          <cell r="E31">
            <v>248112400</v>
          </cell>
          <cell r="F31">
            <v>29200</v>
          </cell>
          <cell r="G31">
            <v>9464</v>
          </cell>
          <cell r="H31">
            <v>276348800</v>
          </cell>
          <cell r="I31">
            <v>1532</v>
          </cell>
          <cell r="J31">
            <v>44734400</v>
          </cell>
          <cell r="K31">
            <v>41</v>
          </cell>
          <cell r="L31">
            <v>1197200</v>
          </cell>
          <cell r="M31">
            <v>150</v>
          </cell>
          <cell r="N31">
            <v>4380000</v>
          </cell>
          <cell r="O31">
            <v>0</v>
          </cell>
          <cell r="P31">
            <v>0</v>
          </cell>
          <cell r="Q31">
            <v>4453</v>
          </cell>
          <cell r="R31">
            <v>130027600</v>
          </cell>
          <cell r="S31">
            <v>71</v>
          </cell>
          <cell r="T31">
            <v>2073200</v>
          </cell>
          <cell r="U31">
            <v>430</v>
          </cell>
          <cell r="V31">
            <v>12556000</v>
          </cell>
          <cell r="X31">
            <v>0</v>
          </cell>
          <cell r="Y31">
            <v>14730</v>
          </cell>
          <cell r="Z31">
            <v>430116000</v>
          </cell>
          <cell r="AA31">
            <v>9154</v>
          </cell>
          <cell r="AB31">
            <v>267296800</v>
          </cell>
          <cell r="AC31">
            <v>2921</v>
          </cell>
          <cell r="AD31">
            <v>85293200</v>
          </cell>
          <cell r="AE31">
            <v>0</v>
          </cell>
        </row>
        <row r="32">
          <cell r="B32" t="str">
            <v>40419</v>
          </cell>
          <cell r="C32" t="str">
            <v>MIZONE MANGGO KWENI 500ML</v>
          </cell>
          <cell r="D32">
            <v>8330</v>
          </cell>
          <cell r="E32">
            <v>243236000</v>
          </cell>
          <cell r="F32">
            <v>29200</v>
          </cell>
          <cell r="G32">
            <v>924</v>
          </cell>
          <cell r="H32">
            <v>26980800</v>
          </cell>
          <cell r="I32">
            <v>1878</v>
          </cell>
          <cell r="J32">
            <v>54837600</v>
          </cell>
          <cell r="K32">
            <v>41</v>
          </cell>
          <cell r="L32">
            <v>1197200</v>
          </cell>
          <cell r="M32">
            <v>201</v>
          </cell>
          <cell r="N32">
            <v>5869200</v>
          </cell>
          <cell r="O32">
            <v>0</v>
          </cell>
          <cell r="P32">
            <v>0</v>
          </cell>
          <cell r="Q32">
            <v>4866</v>
          </cell>
          <cell r="R32">
            <v>142087200</v>
          </cell>
          <cell r="S32">
            <v>71</v>
          </cell>
          <cell r="T32">
            <v>2073200</v>
          </cell>
          <cell r="U32">
            <v>530</v>
          </cell>
          <cell r="V32">
            <v>15476000</v>
          </cell>
          <cell r="X32">
            <v>0</v>
          </cell>
          <cell r="Y32">
            <v>5907</v>
          </cell>
          <cell r="Z32">
            <v>172484400</v>
          </cell>
          <cell r="AA32">
            <v>565</v>
          </cell>
          <cell r="AB32">
            <v>16498000</v>
          </cell>
          <cell r="AC32">
            <v>2988</v>
          </cell>
          <cell r="AD32">
            <v>87249600</v>
          </cell>
          <cell r="AE32">
            <v>0</v>
          </cell>
        </row>
        <row r="34">
          <cell r="C34" t="str">
            <v>TOTAL</v>
          </cell>
          <cell r="D34">
            <v>116586</v>
          </cell>
          <cell r="E34">
            <v>2821283350</v>
          </cell>
          <cell r="F34">
            <v>503350</v>
          </cell>
          <cell r="G34">
            <v>196069</v>
          </cell>
          <cell r="H34">
            <v>4768000250</v>
          </cell>
          <cell r="I34">
            <v>44153</v>
          </cell>
          <cell r="J34">
            <v>1045669050</v>
          </cell>
          <cell r="K34">
            <v>30726</v>
          </cell>
          <cell r="L34">
            <v>643776850</v>
          </cell>
          <cell r="M34">
            <v>29206</v>
          </cell>
          <cell r="N34">
            <v>653403200</v>
          </cell>
          <cell r="O34">
            <v>0</v>
          </cell>
          <cell r="P34">
            <v>0</v>
          </cell>
          <cell r="Q34">
            <v>248726</v>
          </cell>
          <cell r="R34">
            <v>5899474950</v>
          </cell>
          <cell r="S34">
            <v>20656</v>
          </cell>
          <cell r="T34">
            <v>484324850</v>
          </cell>
          <cell r="U34">
            <v>35160</v>
          </cell>
          <cell r="V34">
            <v>802726950</v>
          </cell>
          <cell r="W34">
            <v>0</v>
          </cell>
          <cell r="X34">
            <v>0</v>
          </cell>
          <cell r="Y34">
            <v>112198</v>
          </cell>
          <cell r="Z34">
            <v>2745605950</v>
          </cell>
          <cell r="AA34">
            <v>200185</v>
          </cell>
          <cell r="AB34">
            <v>4778128500</v>
          </cell>
          <cell r="AC34">
            <v>204573</v>
          </cell>
          <cell r="AD34">
            <v>4853805900</v>
          </cell>
          <cell r="AE34">
            <v>0</v>
          </cell>
        </row>
        <row r="35">
          <cell r="G35">
            <v>4</v>
          </cell>
          <cell r="I35">
            <v>5</v>
          </cell>
          <cell r="K35">
            <v>6</v>
          </cell>
          <cell r="M35">
            <v>7</v>
          </cell>
          <cell r="O35">
            <v>8</v>
          </cell>
          <cell r="Q35">
            <v>9</v>
          </cell>
          <cell r="S35">
            <v>10</v>
          </cell>
          <cell r="U35">
            <v>11</v>
          </cell>
          <cell r="W35">
            <v>12</v>
          </cell>
        </row>
        <row r="36">
          <cell r="D36">
            <v>0</v>
          </cell>
          <cell r="G36">
            <v>0</v>
          </cell>
          <cell r="I36">
            <v>0</v>
          </cell>
          <cell r="K36">
            <v>0</v>
          </cell>
          <cell r="M36">
            <v>0</v>
          </cell>
          <cell r="O36">
            <v>0</v>
          </cell>
          <cell r="Q36">
            <v>0</v>
          </cell>
          <cell r="S36">
            <v>0</v>
          </cell>
          <cell r="U36">
            <v>0</v>
          </cell>
          <cell r="W36">
            <v>0</v>
          </cell>
          <cell r="Y36">
            <v>0</v>
          </cell>
          <cell r="AC36">
            <v>0</v>
          </cell>
        </row>
        <row r="38">
          <cell r="Z38">
            <v>7599411850</v>
          </cell>
        </row>
        <row r="39">
          <cell r="Z39">
            <v>4853805900</v>
          </cell>
        </row>
        <row r="41">
          <cell r="C41" t="str">
            <v>HPP</v>
          </cell>
          <cell r="E41" t="str">
            <v>HPP NEW APRIL</v>
          </cell>
        </row>
        <row r="42">
          <cell r="C42" t="str">
            <v>Aqua 240 ml</v>
          </cell>
          <cell r="D42">
            <v>15300</v>
          </cell>
          <cell r="E42" t="str">
            <v>Aqua 240 ml</v>
          </cell>
          <cell r="F42">
            <v>15900</v>
          </cell>
          <cell r="H42">
            <v>2453150</v>
          </cell>
        </row>
        <row r="43">
          <cell r="C43" t="str">
            <v>Aqua 330 ml</v>
          </cell>
          <cell r="D43">
            <v>22450</v>
          </cell>
          <cell r="E43" t="str">
            <v>Aqua 330 ml</v>
          </cell>
          <cell r="F43">
            <v>23350</v>
          </cell>
          <cell r="H43">
            <v>15720000</v>
          </cell>
        </row>
        <row r="44">
          <cell r="C44" t="str">
            <v>Aqua 380 ml</v>
          </cell>
          <cell r="D44">
            <v>15000</v>
          </cell>
          <cell r="E44" t="str">
            <v>Aqua 380 ml</v>
          </cell>
          <cell r="F44">
            <v>17400</v>
          </cell>
          <cell r="H44">
            <v>12747000</v>
          </cell>
        </row>
        <row r="45">
          <cell r="C45" t="str">
            <v>Aqua 600 ml</v>
          </cell>
          <cell r="D45">
            <v>28700</v>
          </cell>
          <cell r="E45" t="str">
            <v>Aqua 600 ml</v>
          </cell>
          <cell r="F45">
            <v>29700</v>
          </cell>
          <cell r="H45">
            <v>645000</v>
          </cell>
        </row>
        <row r="46">
          <cell r="C46" t="str">
            <v>Aqua 1500 ml</v>
          </cell>
          <cell r="D46">
            <v>28200</v>
          </cell>
          <cell r="E46" t="str">
            <v>Aqua 1500 ml</v>
          </cell>
          <cell r="F46">
            <v>29150</v>
          </cell>
          <cell r="H46">
            <v>1402500</v>
          </cell>
        </row>
        <row r="47">
          <cell r="C47" t="str">
            <v>MIZONE</v>
          </cell>
          <cell r="D47">
            <v>27450</v>
          </cell>
          <cell r="E47" t="str">
            <v>MIZONE</v>
          </cell>
          <cell r="F47">
            <v>29200</v>
          </cell>
          <cell r="H47">
            <v>1534000</v>
          </cell>
        </row>
        <row r="48">
          <cell r="C48" t="str">
            <v>MILKUAT</v>
          </cell>
          <cell r="E48" t="str">
            <v>MILKUAT</v>
          </cell>
          <cell r="H48">
            <v>282535800</v>
          </cell>
        </row>
        <row r="49">
          <cell r="C49" t="str">
            <v>MILKUAT CHC-135</v>
          </cell>
          <cell r="E49" t="str">
            <v>MILKUAT CHC-135</v>
          </cell>
          <cell r="H49">
            <v>641301500</v>
          </cell>
        </row>
        <row r="50">
          <cell r="C50" t="str">
            <v>MILKUAT CHC-70</v>
          </cell>
          <cell r="E50" t="str">
            <v>MILKUAT CHC-70</v>
          </cell>
          <cell r="H50">
            <v>340970600</v>
          </cell>
        </row>
        <row r="51">
          <cell r="C51" t="str">
            <v>MILKUAT PREB./40</v>
          </cell>
          <cell r="E51" t="str">
            <v>MILKUAT PREB./40</v>
          </cell>
          <cell r="H51">
            <v>343102500</v>
          </cell>
        </row>
        <row r="52">
          <cell r="C52" t="str">
            <v>Vit 240 ml</v>
          </cell>
          <cell r="D52">
            <v>11800</v>
          </cell>
          <cell r="E52" t="str">
            <v>Vit 240 ml</v>
          </cell>
          <cell r="F52">
            <v>12250</v>
          </cell>
          <cell r="H52">
            <v>967600</v>
          </cell>
        </row>
        <row r="53">
          <cell r="C53" t="str">
            <v>Vit 600 ml</v>
          </cell>
          <cell r="D53">
            <v>19900</v>
          </cell>
          <cell r="E53" t="str">
            <v>Vit 600 ml</v>
          </cell>
          <cell r="F53">
            <v>20550</v>
          </cell>
          <cell r="H53">
            <v>9330000</v>
          </cell>
        </row>
        <row r="54">
          <cell r="C54" t="str">
            <v>Vit 1500 ml</v>
          </cell>
          <cell r="D54">
            <v>19000</v>
          </cell>
          <cell r="E54" t="str">
            <v>Vit 1500 ml</v>
          </cell>
          <cell r="F54">
            <v>19650</v>
          </cell>
          <cell r="H54">
            <v>5301000</v>
          </cell>
        </row>
        <row r="55">
          <cell r="H55">
            <v>74903600</v>
          </cell>
        </row>
        <row r="56">
          <cell r="C56" t="str">
            <v>Aqua 5 Gallon</v>
          </cell>
          <cell r="D56">
            <v>8150</v>
          </cell>
          <cell r="E56" t="str">
            <v>Aqua 5 Gallon</v>
          </cell>
          <cell r="F56">
            <v>8500</v>
          </cell>
          <cell r="H56">
            <v>31517800</v>
          </cell>
        </row>
        <row r="57">
          <cell r="C57" t="str">
            <v>Vit 5 Gallon</v>
          </cell>
          <cell r="D57">
            <v>5900</v>
          </cell>
          <cell r="E57" t="str">
            <v>Vit 5 Gallon</v>
          </cell>
          <cell r="F57">
            <v>6100</v>
          </cell>
          <cell r="H57">
            <v>934233300</v>
          </cell>
        </row>
        <row r="58">
          <cell r="H58">
            <v>2698665350</v>
          </cell>
        </row>
        <row r="59">
          <cell r="H59">
            <v>2821283350</v>
          </cell>
        </row>
        <row r="60">
          <cell r="H60">
            <v>-122618000</v>
          </cell>
        </row>
      </sheetData>
      <sheetData sheetId="6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  <cell r="L5" t="str">
            <v>ID PRODUK</v>
          </cell>
          <cell r="M5" t="str">
            <v>NAMA PRODUK</v>
          </cell>
          <cell r="N5" t="str">
            <v>KUANTITAS</v>
          </cell>
          <cell r="O5" t="str">
            <v>JUMLAH</v>
          </cell>
          <cell r="P5" t="str">
            <v>DISCOUNT</v>
          </cell>
          <cell r="Q5" t="str">
            <v>NETT</v>
          </cell>
          <cell r="R5" t="str">
            <v>HPP</v>
          </cell>
          <cell r="S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2098</v>
          </cell>
          <cell r="E7">
            <v>20982450</v>
          </cell>
          <cell r="F7">
            <v>12400</v>
          </cell>
          <cell r="G7">
            <v>20970050</v>
          </cell>
          <cell r="L7">
            <v>10110</v>
          </cell>
          <cell r="M7" t="str">
            <v>AQ.5GLN ISI</v>
          </cell>
          <cell r="N7">
            <v>1546</v>
          </cell>
          <cell r="O7">
            <v>14775250</v>
          </cell>
          <cell r="P7">
            <v>49250</v>
          </cell>
          <cell r="Q7">
            <v>14726000</v>
          </cell>
        </row>
        <row r="8">
          <cell r="B8">
            <v>10111</v>
          </cell>
          <cell r="C8" t="str">
            <v>AQ.5GLN BTL</v>
          </cell>
          <cell r="D8">
            <v>95</v>
          </cell>
          <cell r="E8">
            <v>2850000</v>
          </cell>
          <cell r="G8">
            <v>2850000</v>
          </cell>
          <cell r="L8">
            <v>10111</v>
          </cell>
          <cell r="M8" t="str">
            <v>AQ.5GLN BTL</v>
          </cell>
          <cell r="N8">
            <v>72</v>
          </cell>
          <cell r="O8">
            <v>2160000</v>
          </cell>
          <cell r="Q8">
            <v>2160000</v>
          </cell>
        </row>
        <row r="9">
          <cell r="B9">
            <v>10510</v>
          </cell>
          <cell r="C9" t="str">
            <v>AQ.380 ML ISI 1X24</v>
          </cell>
          <cell r="D9">
            <v>15</v>
          </cell>
          <cell r="E9">
            <v>277500</v>
          </cell>
          <cell r="G9">
            <v>277500</v>
          </cell>
          <cell r="L9">
            <v>10510</v>
          </cell>
          <cell r="M9" t="str">
            <v>AQ.380 ML ISI 1X24</v>
          </cell>
          <cell r="Q9">
            <v>0</v>
          </cell>
        </row>
        <row r="10">
          <cell r="B10">
            <v>10511</v>
          </cell>
          <cell r="C10" t="str">
            <v>AQ.380 ML BTL</v>
          </cell>
          <cell r="G10">
            <v>0</v>
          </cell>
          <cell r="L10">
            <v>10511</v>
          </cell>
          <cell r="M10" t="str">
            <v>AQ.380 ML BTL</v>
          </cell>
          <cell r="Q10">
            <v>0</v>
          </cell>
        </row>
        <row r="11">
          <cell r="B11">
            <v>12111</v>
          </cell>
          <cell r="C11" t="str">
            <v>AQ.1500ML 1X12</v>
          </cell>
          <cell r="D11">
            <v>13848</v>
          </cell>
          <cell r="E11">
            <v>423791500</v>
          </cell>
          <cell r="F11">
            <v>7064700</v>
          </cell>
          <cell r="G11">
            <v>416726800</v>
          </cell>
          <cell r="L11">
            <v>12111</v>
          </cell>
          <cell r="M11" t="str">
            <v>AQ.1500ML 1X12</v>
          </cell>
          <cell r="N11">
            <v>36397</v>
          </cell>
          <cell r="O11">
            <v>1072938750</v>
          </cell>
          <cell r="P11">
            <v>50828900</v>
          </cell>
          <cell r="Q11">
            <v>1022109850</v>
          </cell>
        </row>
        <row r="12">
          <cell r="B12">
            <v>12312</v>
          </cell>
          <cell r="C12" t="str">
            <v>AQ.600ML 1X24</v>
          </cell>
          <cell r="D12">
            <v>11302</v>
          </cell>
          <cell r="E12">
            <v>350587600</v>
          </cell>
          <cell r="F12">
            <v>3000</v>
          </cell>
          <cell r="G12">
            <v>350584600</v>
          </cell>
          <cell r="L12">
            <v>12312</v>
          </cell>
          <cell r="M12" t="str">
            <v>AQ.600ML 1X24</v>
          </cell>
          <cell r="N12">
            <v>37035</v>
          </cell>
          <cell r="O12">
            <v>1112128350</v>
          </cell>
          <cell r="P12">
            <v>8892</v>
          </cell>
          <cell r="Q12">
            <v>1112119458</v>
          </cell>
        </row>
        <row r="13">
          <cell r="B13">
            <v>12512</v>
          </cell>
          <cell r="C13" t="str">
            <v>AQ.330ML 1X24</v>
          </cell>
          <cell r="D13">
            <v>2020</v>
          </cell>
          <cell r="E13">
            <v>49634900</v>
          </cell>
          <cell r="G13">
            <v>49634900</v>
          </cell>
          <cell r="L13">
            <v>12512</v>
          </cell>
          <cell r="M13" t="str">
            <v>AQ.330ML 1X24</v>
          </cell>
          <cell r="N13">
            <v>4076</v>
          </cell>
          <cell r="O13">
            <v>96492350</v>
          </cell>
          <cell r="Q13">
            <v>96492350</v>
          </cell>
        </row>
        <row r="14">
          <cell r="B14">
            <v>12613</v>
          </cell>
          <cell r="C14" t="str">
            <v>AQ.240ML 1X48</v>
          </cell>
          <cell r="D14">
            <v>22707</v>
          </cell>
          <cell r="E14">
            <v>377255200</v>
          </cell>
          <cell r="F14">
            <v>17330800</v>
          </cell>
          <cell r="G14">
            <v>359924400</v>
          </cell>
          <cell r="L14">
            <v>12613</v>
          </cell>
          <cell r="M14" t="str">
            <v>AQ.240ML 1X48</v>
          </cell>
          <cell r="N14">
            <v>51859</v>
          </cell>
          <cell r="O14">
            <v>836408400</v>
          </cell>
          <cell r="P14">
            <v>63238450</v>
          </cell>
          <cell r="Q14">
            <v>773169950</v>
          </cell>
        </row>
        <row r="15">
          <cell r="B15">
            <v>20110</v>
          </cell>
          <cell r="C15" t="str">
            <v>VT.5GLN ISI</v>
          </cell>
          <cell r="D15">
            <v>687</v>
          </cell>
          <cell r="E15">
            <v>4396650</v>
          </cell>
          <cell r="F15">
            <v>2000</v>
          </cell>
          <cell r="G15">
            <v>4394650</v>
          </cell>
          <cell r="L15">
            <v>20110</v>
          </cell>
          <cell r="M15" t="str">
            <v>VT.5GLN ISI</v>
          </cell>
          <cell r="N15">
            <v>76</v>
          </cell>
          <cell r="O15">
            <v>604500</v>
          </cell>
          <cell r="Q15">
            <v>604500</v>
          </cell>
        </row>
        <row r="16">
          <cell r="B16">
            <v>22111</v>
          </cell>
          <cell r="C16" t="str">
            <v>VT.1500ML 1X12</v>
          </cell>
          <cell r="D16">
            <v>127</v>
          </cell>
          <cell r="E16">
            <v>2625150</v>
          </cell>
          <cell r="G16">
            <v>2625150</v>
          </cell>
          <cell r="L16">
            <v>22111</v>
          </cell>
          <cell r="M16" t="str">
            <v>VT.1500ML 1X12</v>
          </cell>
          <cell r="N16">
            <v>15</v>
          </cell>
          <cell r="O16">
            <v>321300</v>
          </cell>
          <cell r="P16">
            <v>1458</v>
          </cell>
          <cell r="Q16">
            <v>319842</v>
          </cell>
        </row>
        <row r="17">
          <cell r="B17">
            <v>22312</v>
          </cell>
          <cell r="C17" t="str">
            <v>VT.600ML 1X24</v>
          </cell>
          <cell r="D17">
            <v>190</v>
          </cell>
          <cell r="E17">
            <v>4209700</v>
          </cell>
          <cell r="G17">
            <v>4209700</v>
          </cell>
          <cell r="L17">
            <v>22312</v>
          </cell>
          <cell r="M17" t="str">
            <v>VT.600ML 1X24</v>
          </cell>
          <cell r="N17">
            <v>509</v>
          </cell>
          <cell r="O17">
            <v>10632900</v>
          </cell>
          <cell r="P17">
            <v>1548</v>
          </cell>
          <cell r="Q17">
            <v>10631352</v>
          </cell>
        </row>
        <row r="18">
          <cell r="B18">
            <v>22613</v>
          </cell>
          <cell r="C18" t="str">
            <v>VT.240ML 1X48</v>
          </cell>
          <cell r="D18">
            <v>748</v>
          </cell>
          <cell r="E18">
            <v>9743700</v>
          </cell>
          <cell r="F18">
            <v>18750</v>
          </cell>
          <cell r="G18">
            <v>9724950</v>
          </cell>
          <cell r="L18">
            <v>22613</v>
          </cell>
          <cell r="M18" t="str">
            <v>VT.240ML 1X48</v>
          </cell>
          <cell r="N18">
            <v>48</v>
          </cell>
          <cell r="O18">
            <v>613000</v>
          </cell>
          <cell r="Q18">
            <v>613000</v>
          </cell>
        </row>
        <row r="19">
          <cell r="B19">
            <v>40410</v>
          </cell>
          <cell r="C19" t="str">
            <v>Mizone Orange Lime</v>
          </cell>
          <cell r="D19">
            <v>732</v>
          </cell>
          <cell r="E19">
            <v>22739300</v>
          </cell>
          <cell r="F19">
            <v>357950</v>
          </cell>
          <cell r="G19">
            <v>22381350</v>
          </cell>
          <cell r="L19">
            <v>40410</v>
          </cell>
          <cell r="M19" t="str">
            <v>Mizone Orange Lime</v>
          </cell>
          <cell r="N19">
            <v>2913</v>
          </cell>
          <cell r="O19">
            <v>86037600</v>
          </cell>
          <cell r="P19">
            <v>3548200</v>
          </cell>
          <cell r="Q19">
            <v>82489400</v>
          </cell>
        </row>
        <row r="20">
          <cell r="B20">
            <v>40411</v>
          </cell>
          <cell r="C20" t="str">
            <v>Mizone Passion Fruit</v>
          </cell>
          <cell r="D20">
            <v>411</v>
          </cell>
          <cell r="E20">
            <v>12751300</v>
          </cell>
          <cell r="F20">
            <v>202100</v>
          </cell>
          <cell r="G20">
            <v>12549200</v>
          </cell>
          <cell r="L20">
            <v>40411</v>
          </cell>
          <cell r="M20" t="str">
            <v>Mizone Passion Fruit</v>
          </cell>
          <cell r="N20">
            <v>977</v>
          </cell>
          <cell r="O20">
            <v>28901600</v>
          </cell>
          <cell r="P20">
            <v>1158550</v>
          </cell>
          <cell r="Q20">
            <v>27743050</v>
          </cell>
        </row>
        <row r="21">
          <cell r="B21">
            <v>40412</v>
          </cell>
          <cell r="C21" t="str">
            <v>MIZONE LYCHEE LEMON</v>
          </cell>
          <cell r="D21">
            <v>1072</v>
          </cell>
          <cell r="E21">
            <v>33721800</v>
          </cell>
          <cell r="F21">
            <v>229900</v>
          </cell>
          <cell r="G21">
            <v>33491900</v>
          </cell>
          <cell r="L21">
            <v>40412</v>
          </cell>
          <cell r="M21" t="str">
            <v>MIZONE LYCHEE LEMON</v>
          </cell>
          <cell r="N21">
            <v>7087</v>
          </cell>
          <cell r="O21">
            <v>209323650</v>
          </cell>
          <cell r="P21">
            <v>8511900</v>
          </cell>
          <cell r="Q21">
            <v>200811750</v>
          </cell>
        </row>
        <row r="22">
          <cell r="B22">
            <v>40418</v>
          </cell>
          <cell r="C22" t="str">
            <v>MIZONE APPLE GUAVA 5</v>
          </cell>
          <cell r="D22">
            <v>709</v>
          </cell>
          <cell r="E22">
            <v>22048050</v>
          </cell>
          <cell r="F22">
            <v>326400</v>
          </cell>
          <cell r="G22">
            <v>21721650</v>
          </cell>
          <cell r="L22">
            <v>40418</v>
          </cell>
          <cell r="M22" t="str">
            <v>MIZONE APPLE GUAVA 5</v>
          </cell>
          <cell r="N22">
            <v>2212</v>
          </cell>
          <cell r="O22">
            <v>65370100</v>
          </cell>
          <cell r="P22">
            <v>2665000</v>
          </cell>
          <cell r="Q22">
            <v>62705100</v>
          </cell>
        </row>
        <row r="23">
          <cell r="B23">
            <v>40419</v>
          </cell>
          <cell r="C23" t="str">
            <v>MIZONE MANGGO KWENI</v>
          </cell>
          <cell r="D23">
            <v>798</v>
          </cell>
          <cell r="E23">
            <v>24902150</v>
          </cell>
          <cell r="F23">
            <v>323000</v>
          </cell>
          <cell r="G23">
            <v>24579150</v>
          </cell>
          <cell r="L23">
            <v>40419</v>
          </cell>
          <cell r="M23" t="str">
            <v>MIZONE MANGGO KWENI</v>
          </cell>
          <cell r="N23">
            <v>2190</v>
          </cell>
          <cell r="O23">
            <v>64756600</v>
          </cell>
          <cell r="P23">
            <v>2628450</v>
          </cell>
          <cell r="Q23">
            <v>62128150</v>
          </cell>
        </row>
        <row r="24">
          <cell r="B24">
            <v>20111</v>
          </cell>
          <cell r="C24" t="str">
            <v>VT.5GLN BTL</v>
          </cell>
          <cell r="D24">
            <v>-4</v>
          </cell>
          <cell r="E24">
            <v>-120000</v>
          </cell>
          <cell r="G24">
            <v>-120000</v>
          </cell>
          <cell r="L24">
            <v>20111</v>
          </cell>
          <cell r="M24" t="str">
            <v>VT.5GLN BTL</v>
          </cell>
          <cell r="N24">
            <v>6</v>
          </cell>
          <cell r="O24">
            <v>180000</v>
          </cell>
          <cell r="Q24">
            <v>180000</v>
          </cell>
        </row>
        <row r="25">
          <cell r="B25">
            <v>10512</v>
          </cell>
          <cell r="C25" t="str">
            <v>AQ.380 ML KRAT/PALET</v>
          </cell>
          <cell r="G25">
            <v>0</v>
          </cell>
          <cell r="L25">
            <v>10512</v>
          </cell>
          <cell r="M25" t="str">
            <v>AQ.380 ML KRAT/PALET</v>
          </cell>
        </row>
        <row r="29">
          <cell r="D29">
            <v>57555</v>
          </cell>
          <cell r="E29">
            <v>1362396950</v>
          </cell>
          <cell r="F29">
            <v>25871000</v>
          </cell>
          <cell r="G29">
            <v>1336525950</v>
          </cell>
          <cell r="H29">
            <v>0</v>
          </cell>
          <cell r="I29">
            <v>0</v>
          </cell>
          <cell r="N29">
            <v>147018</v>
          </cell>
          <cell r="O29">
            <v>3601644350</v>
          </cell>
          <cell r="P29">
            <v>132640598</v>
          </cell>
          <cell r="Q29">
            <v>3469003752</v>
          </cell>
          <cell r="R29">
            <v>0</v>
          </cell>
          <cell r="S29">
            <v>0</v>
          </cell>
        </row>
        <row r="30">
          <cell r="B30">
            <v>1</v>
          </cell>
          <cell r="C30">
            <v>2</v>
          </cell>
          <cell r="D30">
            <v>3</v>
          </cell>
          <cell r="E30">
            <v>4</v>
          </cell>
          <cell r="F30">
            <v>5</v>
          </cell>
          <cell r="G30">
            <v>6</v>
          </cell>
          <cell r="L30">
            <v>1</v>
          </cell>
          <cell r="M30">
            <v>2</v>
          </cell>
          <cell r="N30">
            <v>3</v>
          </cell>
          <cell r="O30">
            <v>4</v>
          </cell>
          <cell r="P30">
            <v>5</v>
          </cell>
          <cell r="Q30">
            <v>6</v>
          </cell>
        </row>
        <row r="31">
          <cell r="D31">
            <v>204573</v>
          </cell>
          <cell r="E31" t="str">
            <v>TTL PENJUALAN</v>
          </cell>
          <cell r="G31">
            <v>-158511598</v>
          </cell>
          <cell r="Q31">
            <v>0</v>
          </cell>
        </row>
        <row r="32">
          <cell r="D32">
            <v>204573</v>
          </cell>
          <cell r="E32" t="str">
            <v>COGS</v>
          </cell>
          <cell r="O32" t="str">
            <v>TTL SALES</v>
          </cell>
          <cell r="P32">
            <v>4964041300</v>
          </cell>
          <cell r="Q32">
            <v>-1122212050</v>
          </cell>
        </row>
        <row r="33">
          <cell r="D33">
            <v>0</v>
          </cell>
          <cell r="E33" t="str">
            <v>SELISIH</v>
          </cell>
          <cell r="I33">
            <v>158511598</v>
          </cell>
        </row>
        <row r="34">
          <cell r="I34">
            <v>59223858</v>
          </cell>
          <cell r="M34" t="str">
            <v>V NBN</v>
          </cell>
        </row>
      </sheetData>
      <sheetData sheetId="7" refreshError="1"/>
      <sheetData sheetId="8">
        <row r="3">
          <cell r="B3" t="str">
            <v>NO PERKIRAAN</v>
          </cell>
        </row>
      </sheetData>
      <sheetData sheetId="9">
        <row r="1">
          <cell r="A1" t="str">
            <v>LAPORAN MUTASI PRODUK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nL"/>
      <sheetName val="LABA KOTOR"/>
      <sheetName val="HPP+OA"/>
      <sheetName val="MENU"/>
      <sheetName val="NERACA"/>
      <sheetName val="RUGILABA"/>
      <sheetName val="NERACA LAJUR"/>
      <sheetName val="LAP PENJUALAN"/>
      <sheetName val="COGS"/>
      <sheetName val="MEMO JURNAL"/>
      <sheetName val="REKAP GL"/>
      <sheetName val="LAP MUTASI PRODUK"/>
      <sheetName val="ANALISA PIUTANG"/>
      <sheetName val="REKAP PERSEDIAAN"/>
      <sheetName val="REKAP PEMBELIAN"/>
      <sheetName val="REKAP PENJUALAN"/>
      <sheetName val="REKAP HPP"/>
      <sheetName val="MUT IN"/>
      <sheetName val="MUT OUT"/>
      <sheetName val="DIST OUT"/>
      <sheetName val="DIST IN"/>
      <sheetName val="BTB SUPP"/>
      <sheetName val="BKB SUPP"/>
      <sheetName val="TBG"/>
      <sheetName val="PVT"/>
      <sheetName val="SD"/>
      <sheetName val="KO"/>
      <sheetName val="KB"/>
      <sheetName val="BD"/>
      <sheetName val="BP"/>
      <sheetName val="TARIKAN PUSAT"/>
      <sheetName val="RKP TAG MS SUPPORT"/>
      <sheetName val="RINC TAG MS SUPPORT"/>
      <sheetName val="RKP TAG BENGKEL"/>
      <sheetName val="RINC TAG BENGKEL"/>
      <sheetName val="RKP PIUT PST"/>
      <sheetName val="PIUT PST DMS"/>
      <sheetName val="PIUT MS SUPPORT DMS"/>
      <sheetName val="RKP PIUT MS SUPPORT"/>
      <sheetName val="BANK"/>
      <sheetName val="CROSCEK"/>
      <sheetName val="PIUT TIV  DMS"/>
      <sheetName val="RKP PIUT TIV"/>
      <sheetName val="LKH"/>
      <sheetName val="GL PERHARI"/>
      <sheetName val="KK"/>
      <sheetName val="PIUTANG TIV PROG"/>
      <sheetName val="RKP GAJI"/>
      <sheetName val="TIPEL"/>
      <sheetName val="BBM"/>
    </sheetNames>
    <sheetDataSet>
      <sheetData sheetId="0" refreshError="1"/>
      <sheetData sheetId="1">
        <row r="35">
          <cell r="D35">
            <v>1422530467</v>
          </cell>
        </row>
      </sheetData>
      <sheetData sheetId="2">
        <row r="5">
          <cell r="A5">
            <v>12613</v>
          </cell>
        </row>
      </sheetData>
      <sheetData sheetId="3" refreshError="1"/>
      <sheetData sheetId="4" refreshError="1"/>
      <sheetData sheetId="5">
        <row r="20">
          <cell r="C20">
            <v>811001</v>
          </cell>
        </row>
      </sheetData>
      <sheetData sheetId="6">
        <row r="1">
          <cell r="A1" t="str">
            <v>DEPO SITUBONDO</v>
          </cell>
        </row>
      </sheetData>
      <sheetData sheetId="7" refreshError="1"/>
      <sheetData sheetId="8">
        <row r="2">
          <cell r="B2" t="str">
            <v>DEPO SITUBONDO</v>
          </cell>
        </row>
        <row r="3">
          <cell r="B3" t="str">
            <v>LAPORAN MUTASI PRODUK</v>
          </cell>
        </row>
        <row r="4">
          <cell r="B4" t="str">
            <v>PER 30 SEPTEMBER 2016</v>
          </cell>
        </row>
        <row r="5">
          <cell r="B5" t="str">
            <v>ID PRODUK</v>
          </cell>
          <cell r="C5" t="str">
            <v>NAMA PRODUK</v>
          </cell>
          <cell r="D5" t="str">
            <v>SALDO AWAL</v>
          </cell>
          <cell r="F5" t="str">
            <v>HARGA BELI</v>
          </cell>
          <cell r="G5" t="str">
            <v>HARGA BELI</v>
          </cell>
          <cell r="H5" t="str">
            <v>SUPP(IN)</v>
          </cell>
          <cell r="J5" t="str">
            <v>DIST(IN)</v>
          </cell>
          <cell r="L5" t="str">
            <v>DEPO(IN)</v>
          </cell>
          <cell r="N5" t="str">
            <v>CABANG(IN)</v>
          </cell>
          <cell r="P5" t="str">
            <v>SUPP(OUT)</v>
          </cell>
          <cell r="R5" t="str">
            <v>DIST(OUT)</v>
          </cell>
          <cell r="T5" t="str">
            <v>DEPO(OUT)</v>
          </cell>
          <cell r="V5" t="str">
            <v>CABANG(OUT)</v>
          </cell>
          <cell r="X5" t="str">
            <v>KOREKSI</v>
          </cell>
          <cell r="Z5" t="str">
            <v>SALDO AKHIR</v>
          </cell>
          <cell r="AB5" t="str">
            <v>PEMBELIAN</v>
          </cell>
          <cell r="AD5" t="str">
            <v>HPP</v>
          </cell>
          <cell r="AF5" t="str">
            <v>CTRL</v>
          </cell>
        </row>
        <row r="6">
          <cell r="D6" t="str">
            <v>QTY</v>
          </cell>
          <cell r="E6" t="str">
            <v>Rp</v>
          </cell>
          <cell r="F6" t="str">
            <v xml:space="preserve">(HPP) </v>
          </cell>
          <cell r="G6" t="str">
            <v>(HPP) NEW</v>
          </cell>
          <cell r="H6" t="str">
            <v>QTY</v>
          </cell>
          <cell r="I6" t="str">
            <v>Rp</v>
          </cell>
          <cell r="J6" t="str">
            <v>QTY</v>
          </cell>
          <cell r="K6" t="str">
            <v>Rp</v>
          </cell>
          <cell r="L6" t="str">
            <v>QTY</v>
          </cell>
          <cell r="M6" t="str">
            <v>Rp</v>
          </cell>
          <cell r="N6" t="str">
            <v>QTY</v>
          </cell>
          <cell r="O6" t="str">
            <v>Rp</v>
          </cell>
          <cell r="P6" t="str">
            <v>QTY</v>
          </cell>
          <cell r="Q6" t="str">
            <v>Rp</v>
          </cell>
          <cell r="R6" t="str">
            <v>QTY</v>
          </cell>
          <cell r="S6" t="str">
            <v>Rp</v>
          </cell>
          <cell r="T6" t="str">
            <v>QTY</v>
          </cell>
          <cell r="U6" t="str">
            <v>Rp</v>
          </cell>
          <cell r="V6" t="str">
            <v>QTY</v>
          </cell>
          <cell r="W6" t="str">
            <v>Rp</v>
          </cell>
          <cell r="X6" t="str">
            <v>QTY</v>
          </cell>
          <cell r="Y6" t="str">
            <v>Rp</v>
          </cell>
          <cell r="Z6" t="str">
            <v>QTY</v>
          </cell>
          <cell r="AA6" t="str">
            <v>Rp</v>
          </cell>
          <cell r="AB6" t="str">
            <v>QTY</v>
          </cell>
          <cell r="AC6" t="str">
            <v>Rp</v>
          </cell>
          <cell r="AD6" t="str">
            <v>QTY</v>
          </cell>
          <cell r="AE6" t="str">
            <v>Rp</v>
          </cell>
        </row>
        <row r="7">
          <cell r="B7">
            <v>10110</v>
          </cell>
          <cell r="C7" t="str">
            <v>AQ.5GLN ISI</v>
          </cell>
          <cell r="D7">
            <v>7012</v>
          </cell>
          <cell r="E7">
            <v>83793400</v>
          </cell>
          <cell r="F7">
            <v>11750</v>
          </cell>
          <cell r="G7">
            <v>11250</v>
          </cell>
          <cell r="H7">
            <v>46452</v>
          </cell>
          <cell r="I7">
            <v>522585000</v>
          </cell>
          <cell r="J7">
            <v>12644</v>
          </cell>
          <cell r="K7">
            <v>142245000</v>
          </cell>
          <cell r="L7">
            <v>0</v>
          </cell>
          <cell r="M7">
            <v>0</v>
          </cell>
          <cell r="N7">
            <v>2880</v>
          </cell>
          <cell r="O7">
            <v>32400000</v>
          </cell>
          <cell r="P7">
            <v>1366</v>
          </cell>
          <cell r="Q7">
            <v>15367500</v>
          </cell>
          <cell r="R7">
            <v>60410</v>
          </cell>
          <cell r="S7">
            <v>679612500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Y7">
            <v>0</v>
          </cell>
          <cell r="Z7">
            <v>7212</v>
          </cell>
          <cell r="AA7">
            <v>86043400</v>
          </cell>
          <cell r="AB7">
            <v>47966</v>
          </cell>
          <cell r="AC7">
            <v>539617500</v>
          </cell>
          <cell r="AD7">
            <v>47766</v>
          </cell>
          <cell r="AE7">
            <v>537367500</v>
          </cell>
          <cell r="AF7">
            <v>0</v>
          </cell>
        </row>
        <row r="8">
          <cell r="B8">
            <v>10111</v>
          </cell>
          <cell r="C8" t="str">
            <v>AQ.5GLN BTL</v>
          </cell>
          <cell r="D8">
            <v>17881</v>
          </cell>
          <cell r="E8">
            <v>536430000</v>
          </cell>
          <cell r="F8">
            <v>30000</v>
          </cell>
          <cell r="G8">
            <v>30000</v>
          </cell>
          <cell r="H8">
            <v>46452</v>
          </cell>
          <cell r="I8">
            <v>1393560000</v>
          </cell>
          <cell r="J8">
            <v>60324</v>
          </cell>
          <cell r="K8">
            <v>1809720000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53163</v>
          </cell>
          <cell r="Q8">
            <v>1594890000</v>
          </cell>
          <cell r="R8">
            <v>60774</v>
          </cell>
          <cell r="S8">
            <v>1823220000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Y8">
            <v>0</v>
          </cell>
          <cell r="Z8">
            <v>10720</v>
          </cell>
          <cell r="AA8">
            <v>321600000</v>
          </cell>
          <cell r="AB8">
            <v>-6711</v>
          </cell>
          <cell r="AC8">
            <v>-201330000</v>
          </cell>
          <cell r="AD8">
            <v>450</v>
          </cell>
          <cell r="AE8">
            <v>13500000</v>
          </cell>
          <cell r="AF8">
            <v>0</v>
          </cell>
        </row>
        <row r="9">
          <cell r="B9">
            <v>10112</v>
          </cell>
          <cell r="C9" t="str">
            <v>AQ.5GLN CR/PL</v>
          </cell>
          <cell r="D9">
            <v>0</v>
          </cell>
          <cell r="E9">
            <v>0</v>
          </cell>
          <cell r="G9">
            <v>30000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B10">
            <v>10114</v>
          </cell>
          <cell r="C10" t="str">
            <v>PALLET KAYU</v>
          </cell>
          <cell r="D10">
            <v>155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Y10">
            <v>0</v>
          </cell>
          <cell r="Z10">
            <v>155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B11">
            <v>10116</v>
          </cell>
          <cell r="C11" t="str">
            <v>PALLET LOSCAM</v>
          </cell>
          <cell r="D11">
            <v>48</v>
          </cell>
          <cell r="E11">
            <v>0</v>
          </cell>
          <cell r="F11">
            <v>0</v>
          </cell>
          <cell r="G11">
            <v>0</v>
          </cell>
          <cell r="H11">
            <v>240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240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Y11">
            <v>0</v>
          </cell>
          <cell r="Z11">
            <v>48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B12">
            <v>10510</v>
          </cell>
          <cell r="C12" t="str">
            <v>AQ.380 ML ISI 1X24</v>
          </cell>
          <cell r="D12">
            <v>0</v>
          </cell>
          <cell r="E12">
            <v>0</v>
          </cell>
          <cell r="F12">
            <v>17400</v>
          </cell>
          <cell r="G12">
            <v>17400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3">
          <cell r="B13">
            <v>10511</v>
          </cell>
          <cell r="C13" t="str">
            <v>AQ.380 ML BTL</v>
          </cell>
          <cell r="D13">
            <v>0</v>
          </cell>
          <cell r="E13">
            <v>0</v>
          </cell>
          <cell r="F13">
            <v>500</v>
          </cell>
          <cell r="G13">
            <v>200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</row>
        <row r="14">
          <cell r="B14">
            <v>10512</v>
          </cell>
          <cell r="C14" t="str">
            <v>AQ.380 ML KRAT/PALET</v>
          </cell>
          <cell r="D14">
            <v>19</v>
          </cell>
          <cell r="E14">
            <v>247000</v>
          </cell>
          <cell r="F14">
            <v>13000</v>
          </cell>
          <cell r="G14">
            <v>12700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Y14">
            <v>0</v>
          </cell>
          <cell r="Z14">
            <v>19</v>
          </cell>
          <cell r="AA14">
            <v>247000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B15">
            <v>10520</v>
          </cell>
          <cell r="C15" t="str">
            <v>380 ML AQUA REFLECTION 1X12</v>
          </cell>
          <cell r="D15">
            <v>0</v>
          </cell>
          <cell r="E15">
            <v>0</v>
          </cell>
          <cell r="F15">
            <v>0</v>
          </cell>
          <cell r="G15">
            <v>68100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3</v>
          </cell>
          <cell r="O15">
            <v>204300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Y15">
            <v>0</v>
          </cell>
          <cell r="Z15">
            <v>3</v>
          </cell>
          <cell r="AA15">
            <v>204300</v>
          </cell>
          <cell r="AB15">
            <v>3</v>
          </cell>
          <cell r="AC15">
            <v>204300</v>
          </cell>
          <cell r="AD15">
            <v>0</v>
          </cell>
          <cell r="AE15">
            <v>0</v>
          </cell>
          <cell r="AF15">
            <v>0</v>
          </cell>
        </row>
        <row r="16">
          <cell r="B16">
            <v>12111</v>
          </cell>
          <cell r="C16" t="str">
            <v>AQ.1500ML 1X12</v>
          </cell>
          <cell r="D16">
            <v>2241</v>
          </cell>
          <cell r="E16">
            <v>84821850</v>
          </cell>
          <cell r="F16">
            <v>37850</v>
          </cell>
          <cell r="G16">
            <v>36900</v>
          </cell>
          <cell r="H16">
            <v>10570</v>
          </cell>
          <cell r="I16">
            <v>390033000</v>
          </cell>
          <cell r="J16">
            <v>900</v>
          </cell>
          <cell r="K16">
            <v>33210000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1120</v>
          </cell>
          <cell r="Q16">
            <v>41328000</v>
          </cell>
          <cell r="R16">
            <v>8802</v>
          </cell>
          <cell r="S16">
            <v>324793800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Y16">
            <v>0</v>
          </cell>
          <cell r="Z16">
            <v>3789</v>
          </cell>
          <cell r="AA16">
            <v>141943050</v>
          </cell>
          <cell r="AB16">
            <v>9450</v>
          </cell>
          <cell r="AC16">
            <v>348705000</v>
          </cell>
          <cell r="AD16">
            <v>7902</v>
          </cell>
          <cell r="AE16">
            <v>291583800</v>
          </cell>
          <cell r="AF16">
            <v>0</v>
          </cell>
        </row>
        <row r="17">
          <cell r="B17">
            <v>12312</v>
          </cell>
          <cell r="C17" t="str">
            <v>AQ.600ML 1X24</v>
          </cell>
          <cell r="D17">
            <v>1848</v>
          </cell>
          <cell r="E17">
            <v>69854400</v>
          </cell>
          <cell r="F17">
            <v>34900</v>
          </cell>
          <cell r="G17">
            <v>36900</v>
          </cell>
          <cell r="H17">
            <v>2560</v>
          </cell>
          <cell r="I17">
            <v>94464000</v>
          </cell>
          <cell r="J17">
            <v>1003</v>
          </cell>
          <cell r="K17">
            <v>37010700</v>
          </cell>
          <cell r="L17">
            <v>0</v>
          </cell>
          <cell r="M17">
            <v>0</v>
          </cell>
          <cell r="N17">
            <v>4331</v>
          </cell>
          <cell r="O17">
            <v>159813900</v>
          </cell>
          <cell r="P17">
            <v>0</v>
          </cell>
          <cell r="Q17">
            <v>0</v>
          </cell>
          <cell r="R17">
            <v>8351</v>
          </cell>
          <cell r="S17">
            <v>308151900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Y17">
            <v>0</v>
          </cell>
          <cell r="Z17">
            <v>1391</v>
          </cell>
          <cell r="AA17">
            <v>52991100</v>
          </cell>
          <cell r="AB17">
            <v>6891</v>
          </cell>
          <cell r="AC17">
            <v>254277900</v>
          </cell>
          <cell r="AD17">
            <v>7348</v>
          </cell>
          <cell r="AE17">
            <v>271141200</v>
          </cell>
          <cell r="AF17">
            <v>0</v>
          </cell>
        </row>
        <row r="18">
          <cell r="B18" t="str">
            <v>12312P</v>
          </cell>
          <cell r="C18" t="str">
            <v>AQUA 600ML 1X1</v>
          </cell>
          <cell r="D18">
            <v>0</v>
          </cell>
          <cell r="E18">
            <v>0</v>
          </cell>
          <cell r="F18">
            <v>0</v>
          </cell>
          <cell r="G18">
            <v>1537.5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B19">
            <v>12313</v>
          </cell>
          <cell r="C19" t="str">
            <v>AQ. 600 ML  1 X 24 PCS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B20">
            <v>12512</v>
          </cell>
          <cell r="C20" t="str">
            <v>AQ.330ML 1X24</v>
          </cell>
          <cell r="D20">
            <v>0</v>
          </cell>
          <cell r="E20">
            <v>0</v>
          </cell>
          <cell r="F20">
            <v>25800</v>
          </cell>
          <cell r="G20">
            <v>27300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B21">
            <v>12513</v>
          </cell>
          <cell r="C21" t="str">
            <v>AQ. 330 ML 1 X 24 PCS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B22">
            <v>12613</v>
          </cell>
          <cell r="C22" t="str">
            <v>AQ.240ML 1X48</v>
          </cell>
          <cell r="D22">
            <v>2244</v>
          </cell>
          <cell r="E22">
            <v>47236200</v>
          </cell>
          <cell r="F22">
            <v>19650</v>
          </cell>
          <cell r="G22">
            <v>20250</v>
          </cell>
          <cell r="H22">
            <v>6144</v>
          </cell>
          <cell r="I22">
            <v>124416000</v>
          </cell>
          <cell r="J22">
            <v>726</v>
          </cell>
          <cell r="K22">
            <v>14701500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4802</v>
          </cell>
          <cell r="S22">
            <v>97240500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Y22">
            <v>0</v>
          </cell>
          <cell r="Z22">
            <v>4312</v>
          </cell>
          <cell r="AA22">
            <v>89113200</v>
          </cell>
          <cell r="AB22">
            <v>6144</v>
          </cell>
          <cell r="AC22">
            <v>124416000</v>
          </cell>
          <cell r="AD22">
            <v>4076</v>
          </cell>
          <cell r="AE22">
            <v>82539000</v>
          </cell>
          <cell r="AF22">
            <v>0</v>
          </cell>
        </row>
        <row r="23">
          <cell r="B23">
            <v>12812</v>
          </cell>
          <cell r="C23" t="str">
            <v>AQ 750ML 1X18</v>
          </cell>
          <cell r="D23">
            <v>172</v>
          </cell>
          <cell r="E23">
            <v>12328272</v>
          </cell>
          <cell r="F23">
            <v>71676</v>
          </cell>
          <cell r="G23">
            <v>62800</v>
          </cell>
          <cell r="H23">
            <v>0</v>
          </cell>
          <cell r="I23">
            <v>0</v>
          </cell>
          <cell r="J23">
            <v>23</v>
          </cell>
          <cell r="K23">
            <v>1444400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88</v>
          </cell>
          <cell r="S23">
            <v>5526400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Y23">
            <v>0</v>
          </cell>
          <cell r="Z23">
            <v>107</v>
          </cell>
          <cell r="AA23">
            <v>8246272</v>
          </cell>
          <cell r="AB23">
            <v>0</v>
          </cell>
          <cell r="AC23">
            <v>0</v>
          </cell>
          <cell r="AD23">
            <v>65</v>
          </cell>
          <cell r="AE23">
            <v>4082000</v>
          </cell>
          <cell r="AF23">
            <v>0</v>
          </cell>
        </row>
        <row r="24">
          <cell r="B24" t="str">
            <v>12812P</v>
          </cell>
          <cell r="C24" t="str">
            <v>AQ 750ML 1X1</v>
          </cell>
          <cell r="D24">
            <v>0</v>
          </cell>
          <cell r="E24">
            <v>0</v>
          </cell>
          <cell r="F24">
            <v>0</v>
          </cell>
          <cell r="G24">
            <v>3488.8888888888887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B25">
            <v>17110</v>
          </cell>
          <cell r="C25" t="str">
            <v>AQ.GUCI BIRU</v>
          </cell>
          <cell r="D25">
            <v>11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Y25">
            <v>0</v>
          </cell>
          <cell r="Z25">
            <v>11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6">
          <cell r="B26">
            <v>19310</v>
          </cell>
          <cell r="C26" t="str">
            <v>AQ.TISSUE</v>
          </cell>
          <cell r="D26">
            <v>7012</v>
          </cell>
          <cell r="E26">
            <v>0</v>
          </cell>
          <cell r="F26">
            <v>0</v>
          </cell>
          <cell r="G26">
            <v>0</v>
          </cell>
          <cell r="H26">
            <v>46452</v>
          </cell>
          <cell r="I26">
            <v>0</v>
          </cell>
          <cell r="J26">
            <v>12654</v>
          </cell>
          <cell r="K26">
            <v>0</v>
          </cell>
          <cell r="L26">
            <v>0</v>
          </cell>
          <cell r="M26">
            <v>0</v>
          </cell>
          <cell r="N26">
            <v>2880</v>
          </cell>
          <cell r="O26">
            <v>0</v>
          </cell>
          <cell r="P26">
            <v>1366</v>
          </cell>
          <cell r="Q26">
            <v>0</v>
          </cell>
          <cell r="R26">
            <v>60420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Y26">
            <v>0</v>
          </cell>
          <cell r="Z26">
            <v>7212</v>
          </cell>
          <cell r="AA26">
            <v>0</v>
          </cell>
          <cell r="AB26">
            <v>47966</v>
          </cell>
          <cell r="AC26">
            <v>0</v>
          </cell>
          <cell r="AD26">
            <v>47766</v>
          </cell>
          <cell r="AE26">
            <v>0</v>
          </cell>
          <cell r="AF26">
            <v>0</v>
          </cell>
        </row>
        <row r="27">
          <cell r="B27">
            <v>20110</v>
          </cell>
          <cell r="C27" t="str">
            <v>VT.5GLN ISI</v>
          </cell>
          <cell r="D27">
            <v>623</v>
          </cell>
          <cell r="E27">
            <v>5544700</v>
          </cell>
          <cell r="F27">
            <v>8200</v>
          </cell>
          <cell r="G27">
            <v>8400</v>
          </cell>
          <cell r="H27">
            <v>1060</v>
          </cell>
          <cell r="I27">
            <v>8904000</v>
          </cell>
          <cell r="J27">
            <v>592</v>
          </cell>
          <cell r="K27">
            <v>4972800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9</v>
          </cell>
          <cell r="Q27">
            <v>75600</v>
          </cell>
          <cell r="R27">
            <v>1170</v>
          </cell>
          <cell r="S27">
            <v>9828000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Y27">
            <v>0</v>
          </cell>
          <cell r="Z27">
            <v>1096</v>
          </cell>
          <cell r="AA27">
            <v>9517900</v>
          </cell>
          <cell r="AB27">
            <v>1051</v>
          </cell>
          <cell r="AC27">
            <v>8828400</v>
          </cell>
          <cell r="AD27">
            <v>578</v>
          </cell>
          <cell r="AE27">
            <v>4855200</v>
          </cell>
          <cell r="AF27">
            <v>0</v>
          </cell>
        </row>
        <row r="28">
          <cell r="B28">
            <v>20111</v>
          </cell>
          <cell r="C28" t="str">
            <v>VT.5GLN BTL</v>
          </cell>
          <cell r="D28">
            <v>2249</v>
          </cell>
          <cell r="E28">
            <v>67470000</v>
          </cell>
          <cell r="F28">
            <v>30000</v>
          </cell>
          <cell r="G28">
            <v>30000</v>
          </cell>
          <cell r="H28">
            <v>1060</v>
          </cell>
          <cell r="I28">
            <v>31800000</v>
          </cell>
          <cell r="J28">
            <v>1192</v>
          </cell>
          <cell r="K28">
            <v>35760000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1060</v>
          </cell>
          <cell r="Q28">
            <v>31800000</v>
          </cell>
          <cell r="R28">
            <v>1177</v>
          </cell>
          <cell r="S28">
            <v>35310000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Y28">
            <v>0</v>
          </cell>
          <cell r="Z28">
            <v>2264</v>
          </cell>
          <cell r="AA28">
            <v>67920000</v>
          </cell>
          <cell r="AB28">
            <v>0</v>
          </cell>
          <cell r="AC28">
            <v>0</v>
          </cell>
          <cell r="AD28">
            <v>-15</v>
          </cell>
          <cell r="AE28">
            <v>-450000</v>
          </cell>
          <cell r="AF28">
            <v>0</v>
          </cell>
        </row>
        <row r="29">
          <cell r="B29">
            <v>22111</v>
          </cell>
          <cell r="C29" t="str">
            <v>VT.1500ML 1X12</v>
          </cell>
          <cell r="D29">
            <v>252</v>
          </cell>
          <cell r="E29">
            <v>5919400</v>
          </cell>
          <cell r="F29">
            <v>23300</v>
          </cell>
          <cell r="G29">
            <v>23400</v>
          </cell>
          <cell r="H29">
            <v>1100</v>
          </cell>
          <cell r="I29">
            <v>25740000</v>
          </cell>
          <cell r="J29">
            <v>203</v>
          </cell>
          <cell r="K29">
            <v>4750200</v>
          </cell>
          <cell r="L29">
            <v>0</v>
          </cell>
          <cell r="M29">
            <v>0</v>
          </cell>
          <cell r="N29">
            <v>570</v>
          </cell>
          <cell r="O29">
            <v>13338000</v>
          </cell>
          <cell r="P29">
            <v>0</v>
          </cell>
          <cell r="Q29">
            <v>0</v>
          </cell>
          <cell r="R29">
            <v>1684</v>
          </cell>
          <cell r="S29">
            <v>39405600</v>
          </cell>
          <cell r="T29">
            <v>0</v>
          </cell>
          <cell r="U29">
            <v>0</v>
          </cell>
          <cell r="V29">
            <v>15</v>
          </cell>
          <cell r="W29">
            <v>351000</v>
          </cell>
          <cell r="Y29">
            <v>0</v>
          </cell>
          <cell r="Z29">
            <v>426</v>
          </cell>
          <cell r="AA29">
            <v>9991000</v>
          </cell>
          <cell r="AB29">
            <v>1655</v>
          </cell>
          <cell r="AC29">
            <v>38727000</v>
          </cell>
          <cell r="AD29">
            <v>1481</v>
          </cell>
          <cell r="AE29">
            <v>34655400</v>
          </cell>
          <cell r="AF29">
            <v>0</v>
          </cell>
        </row>
        <row r="30">
          <cell r="B30" t="str">
            <v>22111P</v>
          </cell>
          <cell r="C30" t="str">
            <v>VT.1500ML 1X1</v>
          </cell>
          <cell r="D30">
            <v>24</v>
          </cell>
          <cell r="E30">
            <v>47000</v>
          </cell>
          <cell r="F30">
            <v>0</v>
          </cell>
          <cell r="G30">
            <v>1950</v>
          </cell>
          <cell r="H30">
            <v>0</v>
          </cell>
          <cell r="I30">
            <v>0</v>
          </cell>
          <cell r="J30">
            <v>6</v>
          </cell>
          <cell r="K30">
            <v>11700</v>
          </cell>
          <cell r="L30">
            <v>0</v>
          </cell>
          <cell r="M30">
            <v>0</v>
          </cell>
          <cell r="N30">
            <v>180</v>
          </cell>
          <cell r="O30">
            <v>351000</v>
          </cell>
          <cell r="P30">
            <v>0</v>
          </cell>
          <cell r="Q30">
            <v>0</v>
          </cell>
          <cell r="R30">
            <v>84</v>
          </cell>
          <cell r="S30">
            <v>163800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Y30">
            <v>0</v>
          </cell>
          <cell r="Z30">
            <v>126</v>
          </cell>
          <cell r="AA30">
            <v>245900</v>
          </cell>
          <cell r="AB30">
            <v>180</v>
          </cell>
          <cell r="AC30">
            <v>351000</v>
          </cell>
          <cell r="AD30">
            <v>78</v>
          </cell>
          <cell r="AE30">
            <v>152100</v>
          </cell>
          <cell r="AF30">
            <v>0</v>
          </cell>
        </row>
        <row r="31">
          <cell r="B31">
            <v>22312</v>
          </cell>
          <cell r="C31" t="str">
            <v>VT.600ML 1X24</v>
          </cell>
          <cell r="D31">
            <v>1445</v>
          </cell>
          <cell r="E31">
            <v>34824500</v>
          </cell>
          <cell r="F31">
            <v>23000</v>
          </cell>
          <cell r="G31">
            <v>24100</v>
          </cell>
          <cell r="H31">
            <v>0</v>
          </cell>
          <cell r="I31">
            <v>0</v>
          </cell>
          <cell r="J31">
            <v>212</v>
          </cell>
          <cell r="K31">
            <v>5109200</v>
          </cell>
          <cell r="L31">
            <v>0</v>
          </cell>
          <cell r="M31">
            <v>0</v>
          </cell>
          <cell r="N31">
            <v>1250</v>
          </cell>
          <cell r="O31">
            <v>30125000</v>
          </cell>
          <cell r="P31">
            <v>0</v>
          </cell>
          <cell r="Q31">
            <v>0</v>
          </cell>
          <cell r="R31">
            <v>1770</v>
          </cell>
          <cell r="S31">
            <v>42657000</v>
          </cell>
          <cell r="T31">
            <v>0</v>
          </cell>
          <cell r="U31">
            <v>0</v>
          </cell>
          <cell r="V31">
            <v>5</v>
          </cell>
          <cell r="W31">
            <v>120500</v>
          </cell>
          <cell r="Y31">
            <v>0</v>
          </cell>
          <cell r="Z31">
            <v>1132</v>
          </cell>
          <cell r="AA31">
            <v>27281200</v>
          </cell>
          <cell r="AB31">
            <v>1245</v>
          </cell>
          <cell r="AC31">
            <v>30004500</v>
          </cell>
          <cell r="AD31">
            <v>1558</v>
          </cell>
          <cell r="AE31">
            <v>37547800</v>
          </cell>
          <cell r="AF31">
            <v>0</v>
          </cell>
        </row>
        <row r="32">
          <cell r="B32" t="str">
            <v>22312P</v>
          </cell>
          <cell r="C32" t="str">
            <v>VIT 600ML 1X1</v>
          </cell>
          <cell r="D32">
            <v>0</v>
          </cell>
          <cell r="E32">
            <v>-2.9103830456733704E-11</v>
          </cell>
          <cell r="F32">
            <v>0</v>
          </cell>
          <cell r="G32">
            <v>1004.1666666666666</v>
          </cell>
          <cell r="H32">
            <v>0</v>
          </cell>
          <cell r="I32">
            <v>0</v>
          </cell>
          <cell r="J32">
            <v>40</v>
          </cell>
          <cell r="K32">
            <v>40166.666666666664</v>
          </cell>
          <cell r="L32">
            <v>0</v>
          </cell>
          <cell r="M32">
            <v>0</v>
          </cell>
          <cell r="N32">
            <v>120</v>
          </cell>
          <cell r="O32">
            <v>120500</v>
          </cell>
          <cell r="P32">
            <v>0</v>
          </cell>
          <cell r="Q32">
            <v>0</v>
          </cell>
          <cell r="R32">
            <v>100</v>
          </cell>
          <cell r="S32">
            <v>100416.66666666666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Y32">
            <v>0</v>
          </cell>
          <cell r="Z32">
            <v>60</v>
          </cell>
          <cell r="AA32">
            <v>60249.999999999971</v>
          </cell>
          <cell r="AB32">
            <v>120</v>
          </cell>
          <cell r="AC32">
            <v>120500</v>
          </cell>
          <cell r="AD32">
            <v>60</v>
          </cell>
          <cell r="AE32">
            <v>60250</v>
          </cell>
          <cell r="AF32">
            <v>0</v>
          </cell>
        </row>
        <row r="33">
          <cell r="B33">
            <v>22322</v>
          </cell>
          <cell r="C33" t="str">
            <v>VT. 600 ML PCS</v>
          </cell>
          <cell r="D33">
            <v>0</v>
          </cell>
          <cell r="E33">
            <v>0</v>
          </cell>
          <cell r="G33">
            <v>1004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B34">
            <v>22512</v>
          </cell>
          <cell r="C34" t="str">
            <v>VT.330ML 1X24</v>
          </cell>
          <cell r="D34">
            <v>119</v>
          </cell>
          <cell r="E34">
            <v>2737000</v>
          </cell>
          <cell r="F34">
            <v>23000</v>
          </cell>
          <cell r="G34">
            <v>24900</v>
          </cell>
          <cell r="H34">
            <v>0</v>
          </cell>
          <cell r="I34">
            <v>0</v>
          </cell>
          <cell r="J34">
            <v>84</v>
          </cell>
          <cell r="K34">
            <v>2091600</v>
          </cell>
          <cell r="L34">
            <v>0</v>
          </cell>
          <cell r="M34">
            <v>0</v>
          </cell>
          <cell r="N34">
            <v>510</v>
          </cell>
          <cell r="O34">
            <v>12699000</v>
          </cell>
          <cell r="P34">
            <v>0</v>
          </cell>
          <cell r="Q34">
            <v>0</v>
          </cell>
          <cell r="R34">
            <v>365</v>
          </cell>
          <cell r="S34">
            <v>9088500</v>
          </cell>
          <cell r="T34">
            <v>0</v>
          </cell>
          <cell r="U34">
            <v>0</v>
          </cell>
          <cell r="V34">
            <v>50</v>
          </cell>
          <cell r="W34">
            <v>1245000</v>
          </cell>
          <cell r="Y34">
            <v>0</v>
          </cell>
          <cell r="Z34">
            <v>298</v>
          </cell>
          <cell r="AA34">
            <v>7194100</v>
          </cell>
          <cell r="AB34">
            <v>460</v>
          </cell>
          <cell r="AC34">
            <v>11454000</v>
          </cell>
          <cell r="AD34">
            <v>281</v>
          </cell>
          <cell r="AE34">
            <v>6996900</v>
          </cell>
          <cell r="AF34">
            <v>0</v>
          </cell>
        </row>
        <row r="35">
          <cell r="B35">
            <v>22613</v>
          </cell>
          <cell r="C35" t="str">
            <v>VT.240ML 1X48</v>
          </cell>
          <cell r="D35">
            <v>5644</v>
          </cell>
          <cell r="E35">
            <v>86071000</v>
          </cell>
          <cell r="F35">
            <v>14550</v>
          </cell>
          <cell r="G35">
            <v>15150</v>
          </cell>
          <cell r="H35">
            <v>0</v>
          </cell>
          <cell r="I35">
            <v>0</v>
          </cell>
          <cell r="J35">
            <v>90</v>
          </cell>
          <cell r="K35">
            <v>1363500</v>
          </cell>
          <cell r="L35">
            <v>0</v>
          </cell>
          <cell r="M35">
            <v>0</v>
          </cell>
          <cell r="N35">
            <v>1000</v>
          </cell>
          <cell r="O35">
            <v>15150000</v>
          </cell>
          <cell r="P35">
            <v>0</v>
          </cell>
          <cell r="Q35">
            <v>0</v>
          </cell>
          <cell r="R35">
            <v>519</v>
          </cell>
          <cell r="S35">
            <v>7862850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Y35">
            <v>0</v>
          </cell>
          <cell r="Z35">
            <v>6215</v>
          </cell>
          <cell r="AA35">
            <v>94721650</v>
          </cell>
          <cell r="AB35">
            <v>1000</v>
          </cell>
          <cell r="AC35">
            <v>15150000</v>
          </cell>
          <cell r="AD35">
            <v>429</v>
          </cell>
          <cell r="AE35">
            <v>6499350</v>
          </cell>
          <cell r="AF35">
            <v>0</v>
          </cell>
        </row>
        <row r="36">
          <cell r="B36">
            <v>26000</v>
          </cell>
          <cell r="C36" t="str">
            <v>VIT LEVITE ORANGE 350ML 1</v>
          </cell>
          <cell r="D36">
            <v>165</v>
          </cell>
          <cell r="E36">
            <v>5445000</v>
          </cell>
          <cell r="F36">
            <v>33000</v>
          </cell>
          <cell r="G36">
            <v>33000</v>
          </cell>
          <cell r="H36">
            <v>420</v>
          </cell>
          <cell r="I36">
            <v>13860000</v>
          </cell>
          <cell r="J36">
            <v>16</v>
          </cell>
          <cell r="K36">
            <v>528000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24</v>
          </cell>
          <cell r="S36">
            <v>792000</v>
          </cell>
          <cell r="T36">
            <v>0</v>
          </cell>
          <cell r="U36">
            <v>0</v>
          </cell>
          <cell r="V36">
            <v>116</v>
          </cell>
          <cell r="W36">
            <v>3828000</v>
          </cell>
          <cell r="Y36">
            <v>0</v>
          </cell>
          <cell r="Z36">
            <v>461</v>
          </cell>
          <cell r="AA36">
            <v>15213000</v>
          </cell>
          <cell r="AB36">
            <v>304</v>
          </cell>
          <cell r="AC36">
            <v>10032000</v>
          </cell>
          <cell r="AD36">
            <v>8</v>
          </cell>
          <cell r="AE36">
            <v>264000</v>
          </cell>
          <cell r="AF36">
            <v>0</v>
          </cell>
        </row>
        <row r="37">
          <cell r="B37" t="str">
            <v>26000P</v>
          </cell>
          <cell r="C37" t="str">
            <v>VIT LEVITE ORANGE 350ML 1</v>
          </cell>
          <cell r="D37">
            <v>111</v>
          </cell>
          <cell r="E37">
            <v>305250</v>
          </cell>
          <cell r="F37">
            <v>0</v>
          </cell>
          <cell r="G37">
            <v>2750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12</v>
          </cell>
          <cell r="S37">
            <v>33000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Y37">
            <v>0</v>
          </cell>
          <cell r="Z37">
            <v>99</v>
          </cell>
          <cell r="AA37">
            <v>272250</v>
          </cell>
          <cell r="AB37">
            <v>0</v>
          </cell>
          <cell r="AC37">
            <v>0</v>
          </cell>
          <cell r="AD37">
            <v>12</v>
          </cell>
          <cell r="AE37">
            <v>33000</v>
          </cell>
          <cell r="AF37">
            <v>0</v>
          </cell>
        </row>
        <row r="38">
          <cell r="B38">
            <v>26001</v>
          </cell>
          <cell r="C38" t="str">
            <v>VIT LEVITE JAMBU BIJI 350</v>
          </cell>
          <cell r="D38">
            <v>217</v>
          </cell>
          <cell r="E38">
            <v>7161000</v>
          </cell>
          <cell r="F38">
            <v>33000</v>
          </cell>
          <cell r="G38">
            <v>33000</v>
          </cell>
          <cell r="H38">
            <v>210</v>
          </cell>
          <cell r="I38">
            <v>6930000</v>
          </cell>
          <cell r="J38">
            <v>15</v>
          </cell>
          <cell r="K38">
            <v>495000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23</v>
          </cell>
          <cell r="S38">
            <v>759000</v>
          </cell>
          <cell r="T38">
            <v>0</v>
          </cell>
          <cell r="U38">
            <v>0</v>
          </cell>
          <cell r="V38">
            <v>108</v>
          </cell>
          <cell r="W38">
            <v>3564000</v>
          </cell>
          <cell r="Y38">
            <v>0</v>
          </cell>
          <cell r="Z38">
            <v>311</v>
          </cell>
          <cell r="AA38">
            <v>10263000</v>
          </cell>
          <cell r="AB38">
            <v>102</v>
          </cell>
          <cell r="AC38">
            <v>3366000</v>
          </cell>
          <cell r="AD38">
            <v>8</v>
          </cell>
          <cell r="AE38">
            <v>264000</v>
          </cell>
          <cell r="AF38">
            <v>0</v>
          </cell>
        </row>
        <row r="39">
          <cell r="B39" t="str">
            <v>26001P</v>
          </cell>
          <cell r="C39" t="str">
            <v>VIT LEVITE JAMBU BIJI 350</v>
          </cell>
          <cell r="D39">
            <v>78</v>
          </cell>
          <cell r="E39">
            <v>214500</v>
          </cell>
          <cell r="F39">
            <v>0</v>
          </cell>
          <cell r="G39">
            <v>2750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16500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Y39">
            <v>0</v>
          </cell>
          <cell r="Z39">
            <v>72</v>
          </cell>
          <cell r="AA39">
            <v>198000</v>
          </cell>
          <cell r="AB39">
            <v>0</v>
          </cell>
          <cell r="AC39">
            <v>0</v>
          </cell>
          <cell r="AD39">
            <v>6</v>
          </cell>
          <cell r="AE39">
            <v>16500</v>
          </cell>
          <cell r="AF39">
            <v>0</v>
          </cell>
        </row>
        <row r="40">
          <cell r="B40">
            <v>26002</v>
          </cell>
          <cell r="C40" t="str">
            <v>VIT LEVITE COMBO 350ML 1</v>
          </cell>
          <cell r="D40">
            <v>0</v>
          </cell>
          <cell r="E40">
            <v>0</v>
          </cell>
          <cell r="F40">
            <v>33000</v>
          </cell>
          <cell r="G40">
            <v>33000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B41">
            <v>26003</v>
          </cell>
          <cell r="C41" t="str">
            <v>VIT LEVITE COMBO 350ML 1 X 6</v>
          </cell>
          <cell r="D41">
            <v>18</v>
          </cell>
          <cell r="E41">
            <v>297000</v>
          </cell>
          <cell r="F41">
            <v>33000</v>
          </cell>
          <cell r="G41">
            <v>16500</v>
          </cell>
          <cell r="H41">
            <v>0</v>
          </cell>
          <cell r="I41">
            <v>0</v>
          </cell>
          <cell r="J41">
            <v>105</v>
          </cell>
          <cell r="K41">
            <v>1732500</v>
          </cell>
          <cell r="L41">
            <v>0</v>
          </cell>
          <cell r="M41">
            <v>0</v>
          </cell>
          <cell r="N41">
            <v>630</v>
          </cell>
          <cell r="O41">
            <v>10395000</v>
          </cell>
          <cell r="P41">
            <v>0</v>
          </cell>
          <cell r="Q41">
            <v>0</v>
          </cell>
          <cell r="R41">
            <v>685</v>
          </cell>
          <cell r="S41">
            <v>11302500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Y41">
            <v>0</v>
          </cell>
          <cell r="Z41">
            <v>68</v>
          </cell>
          <cell r="AA41">
            <v>1122000</v>
          </cell>
          <cell r="AB41">
            <v>630</v>
          </cell>
          <cell r="AC41">
            <v>10395000</v>
          </cell>
          <cell r="AD41">
            <v>580</v>
          </cell>
          <cell r="AE41">
            <v>9570000</v>
          </cell>
          <cell r="AF41">
            <v>0</v>
          </cell>
        </row>
        <row r="42">
          <cell r="B42">
            <v>26004</v>
          </cell>
          <cell r="C42" t="str">
            <v>VIT LEVITE SIRSAK 350ML 1 X 12</v>
          </cell>
          <cell r="D42">
            <v>139</v>
          </cell>
          <cell r="E42">
            <v>4587000</v>
          </cell>
          <cell r="G42">
            <v>33000</v>
          </cell>
          <cell r="H42">
            <v>420</v>
          </cell>
          <cell r="I42">
            <v>13860000</v>
          </cell>
          <cell r="J42">
            <v>14</v>
          </cell>
          <cell r="K42">
            <v>462000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19</v>
          </cell>
          <cell r="S42">
            <v>627000</v>
          </cell>
          <cell r="T42">
            <v>0</v>
          </cell>
          <cell r="U42">
            <v>0</v>
          </cell>
          <cell r="V42">
            <v>105</v>
          </cell>
          <cell r="W42">
            <v>3465000</v>
          </cell>
          <cell r="Y42">
            <v>0</v>
          </cell>
          <cell r="Z42">
            <v>449</v>
          </cell>
          <cell r="AA42">
            <v>14817000</v>
          </cell>
          <cell r="AB42">
            <v>315</v>
          </cell>
          <cell r="AC42">
            <v>10395000</v>
          </cell>
          <cell r="AD42">
            <v>5</v>
          </cell>
          <cell r="AE42">
            <v>165000</v>
          </cell>
          <cell r="AF42">
            <v>0</v>
          </cell>
        </row>
        <row r="43">
          <cell r="B43" t="str">
            <v>26004P</v>
          </cell>
          <cell r="C43" t="str">
            <v>VIT LEVITE SIRSAK 350ML 1</v>
          </cell>
          <cell r="D43">
            <v>80</v>
          </cell>
          <cell r="E43">
            <v>220000</v>
          </cell>
          <cell r="G43">
            <v>2750</v>
          </cell>
          <cell r="H43">
            <v>0</v>
          </cell>
          <cell r="I43">
            <v>0</v>
          </cell>
          <cell r="J43">
            <v>6</v>
          </cell>
          <cell r="K43">
            <v>16500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30</v>
          </cell>
          <cell r="S43">
            <v>82500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Y43">
            <v>0</v>
          </cell>
          <cell r="Z43">
            <v>56</v>
          </cell>
          <cell r="AA43">
            <v>154000</v>
          </cell>
          <cell r="AB43">
            <v>0</v>
          </cell>
          <cell r="AC43">
            <v>0</v>
          </cell>
          <cell r="AD43">
            <v>24</v>
          </cell>
          <cell r="AE43">
            <v>66000</v>
          </cell>
          <cell r="AF43">
            <v>0</v>
          </cell>
        </row>
        <row r="44">
          <cell r="B44">
            <v>26005</v>
          </cell>
          <cell r="C44" t="str">
            <v>VIT LEVITE ORANGE 350ML 1 X 6</v>
          </cell>
          <cell r="D44">
            <v>0</v>
          </cell>
          <cell r="E44">
            <v>0</v>
          </cell>
          <cell r="F44">
            <v>0</v>
          </cell>
          <cell r="G44">
            <v>16500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B45">
            <v>26006</v>
          </cell>
          <cell r="C45" t="str">
            <v>VIT LEVITE JAMBU BIJI 350 1 X 6</v>
          </cell>
          <cell r="D45">
            <v>0</v>
          </cell>
          <cell r="E45">
            <v>0</v>
          </cell>
          <cell r="F45">
            <v>0</v>
          </cell>
          <cell r="G45">
            <v>16500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B46">
            <v>29310</v>
          </cell>
          <cell r="C46" t="str">
            <v>VT.TISSUE</v>
          </cell>
          <cell r="D46">
            <v>1104</v>
          </cell>
          <cell r="E46">
            <v>0</v>
          </cell>
          <cell r="F46">
            <v>0</v>
          </cell>
          <cell r="G46">
            <v>0</v>
          </cell>
          <cell r="H46">
            <v>1060</v>
          </cell>
          <cell r="I46">
            <v>0</v>
          </cell>
          <cell r="J46">
            <v>802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9</v>
          </cell>
          <cell r="Q46">
            <v>0</v>
          </cell>
          <cell r="R46">
            <v>1380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Y46">
            <v>0</v>
          </cell>
          <cell r="Z46">
            <v>1577</v>
          </cell>
          <cell r="AA46">
            <v>0</v>
          </cell>
          <cell r="AB46">
            <v>1051</v>
          </cell>
          <cell r="AC46">
            <v>0</v>
          </cell>
          <cell r="AD46">
            <v>578</v>
          </cell>
          <cell r="AE46">
            <v>0</v>
          </cell>
          <cell r="AF46">
            <v>0</v>
          </cell>
        </row>
        <row r="47">
          <cell r="B47">
            <v>40410</v>
          </cell>
          <cell r="C47" t="str">
            <v>MIZONE ORANGE LIME  500ML</v>
          </cell>
          <cell r="D47">
            <v>658</v>
          </cell>
          <cell r="E47">
            <v>20759900</v>
          </cell>
          <cell r="F47">
            <v>30600</v>
          </cell>
          <cell r="G47">
            <v>31550</v>
          </cell>
          <cell r="H47">
            <v>154</v>
          </cell>
          <cell r="I47">
            <v>4858700</v>
          </cell>
          <cell r="J47">
            <v>25</v>
          </cell>
          <cell r="K47">
            <v>788750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140</v>
          </cell>
          <cell r="S47">
            <v>4417000</v>
          </cell>
          <cell r="T47">
            <v>0</v>
          </cell>
          <cell r="U47">
            <v>0</v>
          </cell>
          <cell r="V47">
            <v>180</v>
          </cell>
          <cell r="W47">
            <v>5679000</v>
          </cell>
          <cell r="Y47">
            <v>0</v>
          </cell>
          <cell r="Z47">
            <v>517</v>
          </cell>
          <cell r="AA47">
            <v>16311350</v>
          </cell>
          <cell r="AB47">
            <v>-26</v>
          </cell>
          <cell r="AC47">
            <v>-820300</v>
          </cell>
          <cell r="AD47">
            <v>115</v>
          </cell>
          <cell r="AE47">
            <v>3628250</v>
          </cell>
          <cell r="AF47">
            <v>0</v>
          </cell>
        </row>
        <row r="48">
          <cell r="B48" t="str">
            <v>40410P</v>
          </cell>
          <cell r="C48" t="str">
            <v>MIZONE ORANGE LIME  500ML</v>
          </cell>
          <cell r="D48">
            <v>404</v>
          </cell>
          <cell r="E48">
            <v>1062183.333333334</v>
          </cell>
          <cell r="F48">
            <v>0</v>
          </cell>
          <cell r="G48">
            <v>2629.1666666666665</v>
          </cell>
          <cell r="H48">
            <v>0</v>
          </cell>
          <cell r="I48">
            <v>0</v>
          </cell>
          <cell r="J48">
            <v>373</v>
          </cell>
          <cell r="K48">
            <v>980679.16666666663</v>
          </cell>
          <cell r="L48">
            <v>0</v>
          </cell>
          <cell r="M48">
            <v>0</v>
          </cell>
          <cell r="N48">
            <v>2160</v>
          </cell>
          <cell r="O48">
            <v>5679000</v>
          </cell>
          <cell r="P48">
            <v>0</v>
          </cell>
          <cell r="Q48">
            <v>0</v>
          </cell>
          <cell r="R48">
            <v>2386</v>
          </cell>
          <cell r="S48">
            <v>6273191.666666666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Y48">
            <v>0</v>
          </cell>
          <cell r="Z48">
            <v>551</v>
          </cell>
          <cell r="AA48">
            <v>1448670.833333334</v>
          </cell>
          <cell r="AB48">
            <v>2160</v>
          </cell>
          <cell r="AC48">
            <v>5679000</v>
          </cell>
          <cell r="AD48">
            <v>2013</v>
          </cell>
          <cell r="AE48">
            <v>5292512.5</v>
          </cell>
          <cell r="AF48">
            <v>0</v>
          </cell>
        </row>
        <row r="49">
          <cell r="B49">
            <v>40411</v>
          </cell>
          <cell r="C49" t="str">
            <v>MIZONE PASSION FRUIT 500M</v>
          </cell>
          <cell r="D49">
            <v>0</v>
          </cell>
          <cell r="E49">
            <v>0</v>
          </cell>
          <cell r="F49">
            <v>30600</v>
          </cell>
          <cell r="G49">
            <v>31550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</row>
        <row r="50">
          <cell r="B50" t="str">
            <v>40411P</v>
          </cell>
          <cell r="C50" t="str">
            <v>MIZONE PASSION FRUIT 500M</v>
          </cell>
          <cell r="D50">
            <v>0</v>
          </cell>
          <cell r="E50">
            <v>0</v>
          </cell>
          <cell r="F50">
            <v>0</v>
          </cell>
          <cell r="G50">
            <v>2629.1666666666665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</row>
        <row r="51">
          <cell r="B51">
            <v>40412</v>
          </cell>
          <cell r="C51" t="str">
            <v>MIZONE LYCHEE LEMON 500 M</v>
          </cell>
          <cell r="D51">
            <v>693</v>
          </cell>
          <cell r="E51">
            <v>21864150</v>
          </cell>
          <cell r="F51">
            <v>30600</v>
          </cell>
          <cell r="G51">
            <v>31550</v>
          </cell>
          <cell r="H51">
            <v>308</v>
          </cell>
          <cell r="I51">
            <v>9717400</v>
          </cell>
          <cell r="J51">
            <v>40</v>
          </cell>
          <cell r="K51">
            <v>1262000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272</v>
          </cell>
          <cell r="S51">
            <v>8581600</v>
          </cell>
          <cell r="T51">
            <v>0</v>
          </cell>
          <cell r="U51">
            <v>0</v>
          </cell>
          <cell r="V51">
            <v>460</v>
          </cell>
          <cell r="W51">
            <v>14513000</v>
          </cell>
          <cell r="Y51">
            <v>0</v>
          </cell>
          <cell r="Z51">
            <v>309</v>
          </cell>
          <cell r="AA51">
            <v>9748950</v>
          </cell>
          <cell r="AB51">
            <v>-152</v>
          </cell>
          <cell r="AC51">
            <v>-4795600</v>
          </cell>
          <cell r="AD51">
            <v>232</v>
          </cell>
          <cell r="AE51">
            <v>7319600</v>
          </cell>
          <cell r="AF51">
            <v>0</v>
          </cell>
        </row>
        <row r="52">
          <cell r="B52" t="str">
            <v>40412P</v>
          </cell>
          <cell r="C52" t="str">
            <v>MIZONE LYCHEE LEMON 500 M</v>
          </cell>
          <cell r="D52">
            <v>459</v>
          </cell>
          <cell r="E52">
            <v>1206787.5000000019</v>
          </cell>
          <cell r="F52">
            <v>2550</v>
          </cell>
          <cell r="G52">
            <v>2629.1666666666665</v>
          </cell>
          <cell r="H52">
            <v>0</v>
          </cell>
          <cell r="I52">
            <v>0</v>
          </cell>
          <cell r="J52">
            <v>645</v>
          </cell>
          <cell r="K52">
            <v>1695812.5</v>
          </cell>
          <cell r="L52">
            <v>0</v>
          </cell>
          <cell r="M52">
            <v>0</v>
          </cell>
          <cell r="N52">
            <v>5520</v>
          </cell>
          <cell r="O52">
            <v>14513000</v>
          </cell>
          <cell r="P52">
            <v>0</v>
          </cell>
          <cell r="Q52">
            <v>0</v>
          </cell>
          <cell r="R52">
            <v>5704</v>
          </cell>
          <cell r="S52">
            <v>14996766.666666666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Y52">
            <v>0</v>
          </cell>
          <cell r="Z52">
            <v>920</v>
          </cell>
          <cell r="AA52">
            <v>2418833.333333334</v>
          </cell>
          <cell r="AB52">
            <v>5520</v>
          </cell>
          <cell r="AC52">
            <v>14513000</v>
          </cell>
          <cell r="AD52">
            <v>5059</v>
          </cell>
          <cell r="AE52">
            <v>13300954.166666668</v>
          </cell>
          <cell r="AF52">
            <v>0</v>
          </cell>
        </row>
        <row r="53">
          <cell r="B53">
            <v>40413</v>
          </cell>
          <cell r="C53" t="str">
            <v>MIZONE M.PACK TT 500ML 1X</v>
          </cell>
          <cell r="D53">
            <v>0</v>
          </cell>
          <cell r="E53">
            <v>0</v>
          </cell>
          <cell r="F53">
            <v>30600</v>
          </cell>
          <cell r="G53">
            <v>31550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</row>
        <row r="54">
          <cell r="B54">
            <v>40418</v>
          </cell>
          <cell r="C54" t="str">
            <v>MIZONE APPLE GUAVA 500 ML</v>
          </cell>
          <cell r="D54">
            <v>301</v>
          </cell>
          <cell r="E54">
            <v>9496550</v>
          </cell>
          <cell r="F54">
            <v>30600</v>
          </cell>
          <cell r="G54">
            <v>31550</v>
          </cell>
          <cell r="H54">
            <v>308</v>
          </cell>
          <cell r="I54">
            <v>9717400</v>
          </cell>
          <cell r="J54">
            <v>21</v>
          </cell>
          <cell r="K54">
            <v>662550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128</v>
          </cell>
          <cell r="S54">
            <v>4038400</v>
          </cell>
          <cell r="T54">
            <v>0</v>
          </cell>
          <cell r="U54">
            <v>0</v>
          </cell>
          <cell r="V54">
            <v>110</v>
          </cell>
          <cell r="W54">
            <v>3470500</v>
          </cell>
          <cell r="Y54">
            <v>0</v>
          </cell>
          <cell r="Z54">
            <v>392</v>
          </cell>
          <cell r="AA54">
            <v>12367600</v>
          </cell>
          <cell r="AB54">
            <v>198</v>
          </cell>
          <cell r="AC54">
            <v>6246900</v>
          </cell>
          <cell r="AD54">
            <v>107</v>
          </cell>
          <cell r="AE54">
            <v>3375850</v>
          </cell>
          <cell r="AF54">
            <v>0</v>
          </cell>
        </row>
        <row r="55">
          <cell r="B55" t="str">
            <v>40418P</v>
          </cell>
          <cell r="C55" t="str">
            <v>MIZONE APPLE GUAVA 500 ML</v>
          </cell>
          <cell r="D55">
            <v>361</v>
          </cell>
          <cell r="E55">
            <v>948812.50000000047</v>
          </cell>
          <cell r="F55">
            <v>2550</v>
          </cell>
          <cell r="G55">
            <v>2629.1666666666665</v>
          </cell>
          <cell r="H55">
            <v>0</v>
          </cell>
          <cell r="I55">
            <v>0</v>
          </cell>
          <cell r="J55">
            <v>272</v>
          </cell>
          <cell r="K55">
            <v>715133.33333333326</v>
          </cell>
          <cell r="L55">
            <v>0</v>
          </cell>
          <cell r="M55">
            <v>0</v>
          </cell>
          <cell r="N55">
            <v>1320</v>
          </cell>
          <cell r="O55">
            <v>3470500</v>
          </cell>
          <cell r="P55">
            <v>0</v>
          </cell>
          <cell r="Q55">
            <v>0</v>
          </cell>
          <cell r="R55">
            <v>1476</v>
          </cell>
          <cell r="S55">
            <v>3880650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Y55">
            <v>0</v>
          </cell>
          <cell r="Z55">
            <v>477</v>
          </cell>
          <cell r="AA55">
            <v>1253795.833333334</v>
          </cell>
          <cell r="AB55">
            <v>1320</v>
          </cell>
          <cell r="AC55">
            <v>3470500</v>
          </cell>
          <cell r="AD55">
            <v>1204</v>
          </cell>
          <cell r="AE55">
            <v>3165516.666666666</v>
          </cell>
          <cell r="AF55">
            <v>0</v>
          </cell>
        </row>
        <row r="56">
          <cell r="B56">
            <v>40419</v>
          </cell>
          <cell r="C56" t="str">
            <v>MIZONE MANGGO KWENI 500ML</v>
          </cell>
          <cell r="D56">
            <v>0</v>
          </cell>
          <cell r="E56">
            <v>0</v>
          </cell>
          <cell r="F56">
            <v>30600</v>
          </cell>
          <cell r="G56">
            <v>31550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B57">
            <v>40426</v>
          </cell>
          <cell r="C57" t="str">
            <v>MIZONE LYCHEE LEMON 1500</v>
          </cell>
          <cell r="D57">
            <v>0</v>
          </cell>
          <cell r="E57">
            <v>0</v>
          </cell>
          <cell r="F57">
            <v>39100</v>
          </cell>
          <cell r="G57">
            <v>39100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B58">
            <v>40427</v>
          </cell>
          <cell r="C58" t="str">
            <v>MIZONE COOLIN BLEWAH 500</v>
          </cell>
          <cell r="D58">
            <v>0</v>
          </cell>
          <cell r="E58">
            <v>0</v>
          </cell>
          <cell r="F58">
            <v>30600</v>
          </cell>
          <cell r="G58">
            <v>31550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59">
          <cell r="B59">
            <v>40428</v>
          </cell>
          <cell r="C59" t="str">
            <v>MIZONE COOLIN BLEWAH 500</v>
          </cell>
          <cell r="D59">
            <v>0</v>
          </cell>
          <cell r="E59">
            <v>0</v>
          </cell>
          <cell r="F59">
            <v>30600</v>
          </cell>
          <cell r="G59">
            <v>31550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</row>
        <row r="60">
          <cell r="B60">
            <v>40429</v>
          </cell>
          <cell r="C60" t="str">
            <v>MIZONE COCOPINA 500ML1X12</v>
          </cell>
          <cell r="D60">
            <v>0</v>
          </cell>
          <cell r="E60">
            <v>0</v>
          </cell>
          <cell r="F60">
            <v>30600</v>
          </cell>
          <cell r="G60">
            <v>30600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</row>
        <row r="61">
          <cell r="B61" t="str">
            <v>40429B</v>
          </cell>
          <cell r="C61" t="str">
            <v>MIZONE COCOPINA BRAZIL PI</v>
          </cell>
          <cell r="D61">
            <v>0</v>
          </cell>
          <cell r="E61">
            <v>0</v>
          </cell>
          <cell r="F61">
            <v>30600</v>
          </cell>
          <cell r="G61">
            <v>30600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B62" t="str">
            <v>40429C</v>
          </cell>
          <cell r="C62" t="str">
            <v>MIZONE COCOPINA BRAZIL FU</v>
          </cell>
          <cell r="D62">
            <v>0</v>
          </cell>
          <cell r="E62">
            <v>0</v>
          </cell>
          <cell r="F62">
            <v>30600</v>
          </cell>
          <cell r="G62">
            <v>30600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B63" t="str">
            <v>40429P</v>
          </cell>
          <cell r="C63" t="str">
            <v>MIZONE COCOPINA 500ML1X12</v>
          </cell>
          <cell r="D63">
            <v>0</v>
          </cell>
          <cell r="E63">
            <v>0</v>
          </cell>
          <cell r="F63">
            <v>0</v>
          </cell>
          <cell r="G63">
            <v>2550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B64">
            <v>40430</v>
          </cell>
          <cell r="C64" t="str">
            <v>MIZONE FRES-IN CRISPY APP</v>
          </cell>
          <cell r="D64">
            <v>0</v>
          </cell>
          <cell r="E64">
            <v>0</v>
          </cell>
          <cell r="F64">
            <v>43200</v>
          </cell>
          <cell r="G64">
            <v>43200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B65" t="str">
            <v>40430P</v>
          </cell>
          <cell r="C65" t="str">
            <v>MIZONE FRES-IN CRISPY APP</v>
          </cell>
          <cell r="D65">
            <v>0</v>
          </cell>
          <cell r="E65">
            <v>0</v>
          </cell>
          <cell r="F65">
            <v>0</v>
          </cell>
          <cell r="G65">
            <v>3600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B66">
            <v>40431</v>
          </cell>
          <cell r="C66" t="str">
            <v>MIZONE FRES-IN JC STRAWBE</v>
          </cell>
          <cell r="D66">
            <v>0</v>
          </cell>
          <cell r="E66">
            <v>0</v>
          </cell>
          <cell r="F66">
            <v>43200</v>
          </cell>
          <cell r="G66">
            <v>43200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B67" t="str">
            <v>40431P</v>
          </cell>
          <cell r="C67" t="str">
            <v>MIZONE FRES-IN JC STRAWBE</v>
          </cell>
          <cell r="D67">
            <v>0</v>
          </cell>
          <cell r="E67">
            <v>0</v>
          </cell>
          <cell r="F67">
            <v>0</v>
          </cell>
          <cell r="G67">
            <v>3600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B68">
            <v>40432</v>
          </cell>
          <cell r="C68" t="str">
            <v>FRES-IN COMBO STRAW-APPLE</v>
          </cell>
          <cell r="D68">
            <v>0</v>
          </cell>
          <cell r="E68">
            <v>0</v>
          </cell>
          <cell r="F68">
            <v>43200</v>
          </cell>
          <cell r="G68">
            <v>43200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B69">
            <v>40434</v>
          </cell>
          <cell r="C69" t="str">
            <v>MIZONE FRES-IN CRISPY APP 1x6</v>
          </cell>
          <cell r="D69">
            <v>0</v>
          </cell>
          <cell r="E69">
            <v>0</v>
          </cell>
          <cell r="F69">
            <v>21600</v>
          </cell>
          <cell r="G69">
            <v>21600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B70">
            <v>40435</v>
          </cell>
          <cell r="C70" t="str">
            <v>MIZONE FRES-IN JC STRAWBE 1x6</v>
          </cell>
          <cell r="D70">
            <v>0</v>
          </cell>
          <cell r="E70">
            <v>0</v>
          </cell>
          <cell r="F70">
            <v>21600</v>
          </cell>
          <cell r="G70">
            <v>21600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B71">
            <v>40436</v>
          </cell>
          <cell r="C71" t="str">
            <v>MIZONE ACTIVE 500ML 1X12</v>
          </cell>
          <cell r="D71">
            <v>388</v>
          </cell>
          <cell r="E71">
            <v>12241400</v>
          </cell>
          <cell r="G71">
            <v>31550</v>
          </cell>
          <cell r="H71">
            <v>308</v>
          </cell>
          <cell r="I71">
            <v>9717400</v>
          </cell>
          <cell r="J71">
            <v>19</v>
          </cell>
          <cell r="K71">
            <v>599450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121</v>
          </cell>
          <cell r="S71">
            <v>3817550</v>
          </cell>
          <cell r="T71">
            <v>0</v>
          </cell>
          <cell r="U71">
            <v>0</v>
          </cell>
          <cell r="V71">
            <v>230</v>
          </cell>
          <cell r="W71">
            <v>7256500</v>
          </cell>
          <cell r="Y71">
            <v>0</v>
          </cell>
          <cell r="Z71">
            <v>364</v>
          </cell>
          <cell r="AA71">
            <v>11484200</v>
          </cell>
          <cell r="AB71">
            <v>78</v>
          </cell>
          <cell r="AC71">
            <v>2460900</v>
          </cell>
          <cell r="AD71">
            <v>102</v>
          </cell>
          <cell r="AE71">
            <v>3218100</v>
          </cell>
          <cell r="AF71">
            <v>0</v>
          </cell>
        </row>
        <row r="72">
          <cell r="B72" t="str">
            <v>40436P</v>
          </cell>
          <cell r="C72" t="str">
            <v>MIZONE ACTIVE 500ML 1X1</v>
          </cell>
          <cell r="D72">
            <v>153</v>
          </cell>
          <cell r="E72">
            <v>402262.50000000093</v>
          </cell>
          <cell r="G72">
            <v>2629.1666666666665</v>
          </cell>
          <cell r="H72">
            <v>0</v>
          </cell>
          <cell r="I72">
            <v>0</v>
          </cell>
          <cell r="J72">
            <v>234</v>
          </cell>
          <cell r="K72">
            <v>615225</v>
          </cell>
          <cell r="L72">
            <v>0</v>
          </cell>
          <cell r="M72">
            <v>0</v>
          </cell>
          <cell r="N72">
            <v>2760</v>
          </cell>
          <cell r="O72">
            <v>7256500</v>
          </cell>
          <cell r="P72">
            <v>0</v>
          </cell>
          <cell r="Q72">
            <v>0</v>
          </cell>
          <cell r="R72">
            <v>2760</v>
          </cell>
          <cell r="S72">
            <v>7256500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Y72">
            <v>0</v>
          </cell>
          <cell r="Z72">
            <v>387</v>
          </cell>
          <cell r="AA72">
            <v>1017487.5000000009</v>
          </cell>
          <cell r="AB72">
            <v>2760</v>
          </cell>
          <cell r="AC72">
            <v>7256500</v>
          </cell>
          <cell r="AD72">
            <v>2526</v>
          </cell>
          <cell r="AE72">
            <v>6641275</v>
          </cell>
          <cell r="AF72">
            <v>0</v>
          </cell>
        </row>
        <row r="73">
          <cell r="B73">
            <v>81110</v>
          </cell>
          <cell r="C73" t="str">
            <v>KARTON LAYER 240 ML/KARTO</v>
          </cell>
          <cell r="D73">
            <v>306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Y73">
            <v>0</v>
          </cell>
          <cell r="Z73">
            <v>306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</row>
        <row r="74">
          <cell r="B74">
            <v>81613</v>
          </cell>
          <cell r="C74" t="str">
            <v>AQ.KRTN 240 ML 1X1</v>
          </cell>
          <cell r="D74">
            <v>2374</v>
          </cell>
          <cell r="E74">
            <v>0</v>
          </cell>
          <cell r="F74">
            <v>0</v>
          </cell>
          <cell r="G74">
            <v>0</v>
          </cell>
          <cell r="H74">
            <v>120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Y74">
            <v>0</v>
          </cell>
          <cell r="Z74">
            <v>2494</v>
          </cell>
          <cell r="AA74">
            <v>0</v>
          </cell>
          <cell r="AB74">
            <v>120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</row>
        <row r="75">
          <cell r="B75">
            <v>82111</v>
          </cell>
          <cell r="C75" t="str">
            <v>VIT KRTN 1500 ML 1X1</v>
          </cell>
          <cell r="D75">
            <v>18</v>
          </cell>
          <cell r="E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Y75">
            <v>0</v>
          </cell>
          <cell r="Z75">
            <v>18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6">
          <cell r="B76">
            <v>82312</v>
          </cell>
          <cell r="C76" t="str">
            <v>VIT KRTN 600 ML 1X1</v>
          </cell>
          <cell r="D76">
            <v>11</v>
          </cell>
          <cell r="E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Y76">
            <v>0</v>
          </cell>
          <cell r="Z76">
            <v>11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</row>
        <row r="77">
          <cell r="B77">
            <v>82613</v>
          </cell>
          <cell r="C77" t="str">
            <v>VIT KRTN 240 ML 1X1</v>
          </cell>
          <cell r="D77">
            <v>377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Y77">
            <v>0</v>
          </cell>
          <cell r="Z77">
            <v>377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</row>
        <row r="78">
          <cell r="B78">
            <v>90002</v>
          </cell>
          <cell r="C78" t="str">
            <v>TRIPLEK/TRAY</v>
          </cell>
          <cell r="D78">
            <v>352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Y78">
            <v>0</v>
          </cell>
          <cell r="Z78">
            <v>352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</row>
        <row r="81">
          <cell r="C81" t="str">
            <v>TOTAL</v>
          </cell>
          <cell r="D81">
            <v>57766</v>
          </cell>
          <cell r="E81">
            <v>1123536517.8333333</v>
          </cell>
          <cell r="F81">
            <v>1070176</v>
          </cell>
          <cell r="G81">
            <v>1289030.3888888888</v>
          </cell>
          <cell r="H81">
            <v>165398</v>
          </cell>
          <cell r="I81">
            <v>2660162900</v>
          </cell>
          <cell r="J81">
            <v>93280</v>
          </cell>
          <cell r="K81">
            <v>2102984366.6666667</v>
          </cell>
          <cell r="L81">
            <v>0</v>
          </cell>
          <cell r="M81">
            <v>0</v>
          </cell>
          <cell r="N81">
            <v>26114</v>
          </cell>
          <cell r="O81">
            <v>305515700</v>
          </cell>
          <cell r="P81">
            <v>58333</v>
          </cell>
          <cell r="Q81">
            <v>1683461100</v>
          </cell>
          <cell r="R81">
            <v>225682</v>
          </cell>
          <cell r="S81">
            <v>3449835424.9999995</v>
          </cell>
          <cell r="T81">
            <v>0</v>
          </cell>
          <cell r="U81">
            <v>0</v>
          </cell>
          <cell r="V81">
            <v>1379</v>
          </cell>
          <cell r="W81">
            <v>43492500</v>
          </cell>
          <cell r="X81">
            <v>0</v>
          </cell>
          <cell r="Y81">
            <v>0</v>
          </cell>
          <cell r="Z81">
            <v>57164</v>
          </cell>
          <cell r="AA81">
            <v>1015410459.5000001</v>
          </cell>
          <cell r="AB81">
            <v>131800</v>
          </cell>
          <cell r="AC81">
            <v>1238725000</v>
          </cell>
          <cell r="AD81">
            <v>132402</v>
          </cell>
          <cell r="AE81">
            <v>1346851058.3333335</v>
          </cell>
          <cell r="AF81">
            <v>0</v>
          </cell>
        </row>
        <row r="82">
          <cell r="H82">
            <v>4</v>
          </cell>
          <cell r="J82">
            <v>5</v>
          </cell>
          <cell r="L82">
            <v>6</v>
          </cell>
          <cell r="N82">
            <v>7</v>
          </cell>
          <cell r="P82">
            <v>8</v>
          </cell>
          <cell r="R82">
            <v>9</v>
          </cell>
          <cell r="T82">
            <v>10</v>
          </cell>
          <cell r="V82">
            <v>11</v>
          </cell>
          <cell r="X82">
            <v>12</v>
          </cell>
        </row>
        <row r="83">
          <cell r="D83">
            <v>0</v>
          </cell>
          <cell r="E83">
            <v>0</v>
          </cell>
          <cell r="H83">
            <v>0</v>
          </cell>
          <cell r="J83">
            <v>0</v>
          </cell>
          <cell r="L83">
            <v>0</v>
          </cell>
          <cell r="N83">
            <v>0</v>
          </cell>
          <cell r="P83">
            <v>0</v>
          </cell>
          <cell r="R83">
            <v>0</v>
          </cell>
          <cell r="T83">
            <v>0</v>
          </cell>
          <cell r="V83">
            <v>0</v>
          </cell>
          <cell r="X83">
            <v>0</v>
          </cell>
          <cell r="Z83">
            <v>0</v>
          </cell>
          <cell r="AA83">
            <v>0</v>
          </cell>
          <cell r="AD83">
            <v>0</v>
          </cell>
        </row>
      </sheetData>
      <sheetData sheetId="9" refreshError="1"/>
      <sheetData sheetId="10">
        <row r="2">
          <cell r="E2">
            <v>0</v>
          </cell>
        </row>
      </sheetData>
      <sheetData sheetId="11">
        <row r="1">
          <cell r="A1" t="str">
            <v>LAPORAN MUTASI PRODUK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Invoice"/>
      <sheetName val="Customer"/>
      <sheetName val="Barang"/>
      <sheetName val="Kartu Piutang"/>
      <sheetName val="FORMULA"/>
    </sheetNames>
    <sheetDataSet>
      <sheetData sheetId="0" refreshError="1"/>
      <sheetData sheetId="1" refreshError="1"/>
      <sheetData sheetId="2">
        <row r="2">
          <cell r="A2" t="str">
            <v>ARIS</v>
          </cell>
        </row>
        <row r="3">
          <cell r="A3" t="str">
            <v>SULEMAN</v>
          </cell>
        </row>
        <row r="4">
          <cell r="A4" t="str">
            <v>MUNAWIR</v>
          </cell>
        </row>
        <row r="5">
          <cell r="A5" t="str">
            <v>ROIS</v>
          </cell>
        </row>
        <row r="6">
          <cell r="A6" t="str">
            <v>SOLIKIN B</v>
          </cell>
        </row>
        <row r="7">
          <cell r="A7" t="str">
            <v xml:space="preserve">NUR SALIM </v>
          </cell>
        </row>
        <row r="8">
          <cell r="A8" t="str">
            <v>SYAIFUL T</v>
          </cell>
        </row>
        <row r="9">
          <cell r="A9" t="str">
            <v>SULIS B</v>
          </cell>
        </row>
        <row r="10">
          <cell r="A10" t="str">
            <v>GITO</v>
          </cell>
        </row>
        <row r="11">
          <cell r="A11" t="str">
            <v>SUGIK</v>
          </cell>
        </row>
        <row r="12">
          <cell r="A12" t="str">
            <v>RONI</v>
          </cell>
        </row>
        <row r="13">
          <cell r="A13" t="str">
            <v>SYAIFUL . A</v>
          </cell>
        </row>
        <row r="14">
          <cell r="A14" t="str">
            <v>SUCIPTO B</v>
          </cell>
        </row>
        <row r="15">
          <cell r="A15" t="str">
            <v>FATCHUR</v>
          </cell>
        </row>
        <row r="16">
          <cell r="A16" t="str">
            <v>TONI</v>
          </cell>
        </row>
        <row r="17">
          <cell r="A17" t="str">
            <v>JUMAD</v>
          </cell>
        </row>
        <row r="18">
          <cell r="A18" t="str">
            <v>HERIANTO</v>
          </cell>
        </row>
        <row r="19">
          <cell r="A19" t="str">
            <v>SUGIONO</v>
          </cell>
        </row>
        <row r="20">
          <cell r="A20" t="str">
            <v>TAUFIK</v>
          </cell>
        </row>
        <row r="21">
          <cell r="A21" t="str">
            <v>KHOIRUL H</v>
          </cell>
        </row>
        <row r="22">
          <cell r="A22" t="str">
            <v>MASKUL.H</v>
          </cell>
        </row>
        <row r="23">
          <cell r="A23" t="str">
            <v>SUHARIADI</v>
          </cell>
        </row>
        <row r="24">
          <cell r="A24" t="str">
            <v>ZEMY</v>
          </cell>
        </row>
        <row r="25">
          <cell r="A25" t="str">
            <v>MUSLIMIN</v>
          </cell>
        </row>
        <row r="26">
          <cell r="A26" t="str">
            <v>RONI</v>
          </cell>
        </row>
        <row r="27">
          <cell r="A27" t="str">
            <v>IRKHAM</v>
          </cell>
        </row>
        <row r="28">
          <cell r="A28" t="str">
            <v>SYAIIN</v>
          </cell>
        </row>
        <row r="29">
          <cell r="A29" t="str">
            <v>KHOIRUL.U</v>
          </cell>
        </row>
        <row r="30">
          <cell r="A30" t="str">
            <v>SUBANDI</v>
          </cell>
        </row>
        <row r="31">
          <cell r="A31" t="str">
            <v xml:space="preserve">SLAMET </v>
          </cell>
        </row>
        <row r="32">
          <cell r="A32" t="str">
            <v>AGUS HR</v>
          </cell>
        </row>
        <row r="33">
          <cell r="A33" t="str">
            <v>MUSTAHAR</v>
          </cell>
        </row>
        <row r="34">
          <cell r="A34" t="str">
            <v>SARBINI</v>
          </cell>
        </row>
        <row r="35">
          <cell r="A35" t="str">
            <v>A.ROHMAN</v>
          </cell>
        </row>
        <row r="36">
          <cell r="A36" t="str">
            <v>AGUS BANDI</v>
          </cell>
        </row>
        <row r="37">
          <cell r="A37" t="str">
            <v>ROHANI</v>
          </cell>
        </row>
        <row r="38">
          <cell r="A38" t="str">
            <v>MAT ALI</v>
          </cell>
        </row>
        <row r="39">
          <cell r="A39" t="str">
            <v>YANTO A</v>
          </cell>
        </row>
        <row r="40">
          <cell r="A40" t="str">
            <v>BAMBANG</v>
          </cell>
        </row>
        <row r="41">
          <cell r="A41" t="str">
            <v>DENNY R</v>
          </cell>
        </row>
        <row r="42">
          <cell r="A42" t="str">
            <v>KASIONO</v>
          </cell>
        </row>
        <row r="43">
          <cell r="A43" t="str">
            <v>HANAN</v>
          </cell>
        </row>
        <row r="44">
          <cell r="A44" t="str">
            <v>SUKANDAR</v>
          </cell>
        </row>
        <row r="45">
          <cell r="A45" t="str">
            <v>TONY</v>
          </cell>
        </row>
        <row r="46">
          <cell r="A46" t="str">
            <v>MONGAL</v>
          </cell>
        </row>
        <row r="47">
          <cell r="A47" t="str">
            <v>NUR SANTO</v>
          </cell>
        </row>
        <row r="48">
          <cell r="A48" t="str">
            <v>M.SOLIKIN</v>
          </cell>
        </row>
        <row r="49">
          <cell r="A49" t="str">
            <v>NASOR</v>
          </cell>
        </row>
        <row r="50">
          <cell r="A50" t="str">
            <v>SIYARI</v>
          </cell>
        </row>
        <row r="51">
          <cell r="A51" t="str">
            <v>NADIR</v>
          </cell>
        </row>
        <row r="52">
          <cell r="A52" t="str">
            <v>SUKANDAR</v>
          </cell>
        </row>
        <row r="53">
          <cell r="A53" t="str">
            <v>HUDA</v>
          </cell>
        </row>
        <row r="54">
          <cell r="A54" t="str">
            <v>NUR KHOLIS</v>
          </cell>
        </row>
        <row r="55">
          <cell r="A55" t="str">
            <v>SOLIKIN A</v>
          </cell>
        </row>
        <row r="56">
          <cell r="A56" t="str">
            <v>HADI.S</v>
          </cell>
        </row>
        <row r="57">
          <cell r="A57" t="str">
            <v>MASRIDI</v>
          </cell>
        </row>
        <row r="58">
          <cell r="A58" t="str">
            <v>NUR HADI</v>
          </cell>
        </row>
        <row r="59">
          <cell r="A59" t="str">
            <v>CHOLILI</v>
          </cell>
        </row>
        <row r="60">
          <cell r="A60" t="str">
            <v>AGUS R</v>
          </cell>
        </row>
        <row r="61">
          <cell r="A61" t="str">
            <v>AHMAD</v>
          </cell>
        </row>
        <row r="62">
          <cell r="A62" t="str">
            <v>DENNY S</v>
          </cell>
        </row>
        <row r="63">
          <cell r="A63" t="str">
            <v>SUYONO</v>
          </cell>
        </row>
        <row r="64">
          <cell r="A64" t="str">
            <v>UZER</v>
          </cell>
        </row>
        <row r="65">
          <cell r="A65" t="str">
            <v>AGUS CAKIL</v>
          </cell>
        </row>
        <row r="66">
          <cell r="A66" t="str">
            <v>ASIK</v>
          </cell>
        </row>
        <row r="67">
          <cell r="A67" t="str">
            <v>TOSIM</v>
          </cell>
        </row>
        <row r="68">
          <cell r="A68" t="str">
            <v>WACHID</v>
          </cell>
        </row>
        <row r="69">
          <cell r="A69" t="str">
            <v>SUYONO</v>
          </cell>
        </row>
        <row r="70">
          <cell r="A70" t="str">
            <v>HENDRO</v>
          </cell>
        </row>
        <row r="71">
          <cell r="A71" t="str">
            <v>WAWAN</v>
          </cell>
        </row>
        <row r="72">
          <cell r="A72" t="str">
            <v>ADIM</v>
          </cell>
        </row>
        <row r="73">
          <cell r="A73" t="str">
            <v>ANWAR</v>
          </cell>
        </row>
        <row r="74">
          <cell r="A74" t="str">
            <v>SIFAK</v>
          </cell>
        </row>
        <row r="75">
          <cell r="A75" t="str">
            <v>JONO</v>
          </cell>
        </row>
        <row r="76">
          <cell r="A76" t="str">
            <v>RUDI</v>
          </cell>
        </row>
        <row r="77">
          <cell r="A77" t="str">
            <v>SUYANTO</v>
          </cell>
        </row>
        <row r="78">
          <cell r="A78" t="str">
            <v>MARSONO</v>
          </cell>
        </row>
        <row r="79">
          <cell r="A79" t="str">
            <v>DIDIT</v>
          </cell>
        </row>
        <row r="80">
          <cell r="A80" t="str">
            <v>MAHMUDI</v>
          </cell>
        </row>
        <row r="81">
          <cell r="A81" t="str">
            <v>TOHA</v>
          </cell>
        </row>
        <row r="82">
          <cell r="A82" t="str">
            <v>YANTO B</v>
          </cell>
        </row>
        <row r="83">
          <cell r="A83" t="str">
            <v>DODIK</v>
          </cell>
        </row>
        <row r="84">
          <cell r="A84" t="str">
            <v>SUKADI</v>
          </cell>
        </row>
        <row r="85">
          <cell r="A85" t="str">
            <v>JAFAR</v>
          </cell>
        </row>
        <row r="86">
          <cell r="A86" t="str">
            <v>SUKIR</v>
          </cell>
        </row>
        <row r="87">
          <cell r="A87" t="str">
            <v>MULYADI</v>
          </cell>
        </row>
        <row r="88">
          <cell r="A88" t="str">
            <v>MUHAMMAD</v>
          </cell>
        </row>
        <row r="89">
          <cell r="A89" t="str">
            <v>RIAWAN</v>
          </cell>
        </row>
        <row r="90">
          <cell r="A90" t="str">
            <v>SUGENG</v>
          </cell>
        </row>
        <row r="91">
          <cell r="A91" t="str">
            <v>AMIN</v>
          </cell>
        </row>
        <row r="92">
          <cell r="A92" t="str">
            <v>SANTO</v>
          </cell>
        </row>
        <row r="93">
          <cell r="A93" t="str">
            <v>MAHRUS</v>
          </cell>
        </row>
        <row r="94">
          <cell r="A94" t="str">
            <v>IBRAHIM</v>
          </cell>
        </row>
        <row r="95">
          <cell r="A95" t="str">
            <v>RISTANTO</v>
          </cell>
        </row>
        <row r="96">
          <cell r="A96" t="str">
            <v>HADI</v>
          </cell>
        </row>
        <row r="97">
          <cell r="A97" t="str">
            <v>BUANG</v>
          </cell>
        </row>
        <row r="98">
          <cell r="A98" t="str">
            <v>ABDUL</v>
          </cell>
        </row>
        <row r="99">
          <cell r="A99" t="str">
            <v>RATMO</v>
          </cell>
        </row>
        <row r="100">
          <cell r="A100" t="str">
            <v>SULISWANTO</v>
          </cell>
        </row>
        <row r="101">
          <cell r="A101" t="str">
            <v>HOLILI</v>
          </cell>
        </row>
        <row r="102">
          <cell r="A102" t="str">
            <v>YUSUF</v>
          </cell>
        </row>
        <row r="103">
          <cell r="A103" t="str">
            <v>JUMANTO</v>
          </cell>
        </row>
        <row r="104">
          <cell r="A104" t="str">
            <v>AGUS B</v>
          </cell>
        </row>
        <row r="105">
          <cell r="A105" t="str">
            <v>SAFI'I</v>
          </cell>
        </row>
        <row r="106">
          <cell r="A106" t="str">
            <v>CHOIRUL</v>
          </cell>
        </row>
        <row r="107">
          <cell r="A107" t="str">
            <v>SIARI</v>
          </cell>
        </row>
        <row r="108">
          <cell r="A108" t="str">
            <v>SAMSUL</v>
          </cell>
        </row>
        <row r="109">
          <cell r="A109" t="str">
            <v>EKO</v>
          </cell>
        </row>
        <row r="110">
          <cell r="A110" t="str">
            <v>SAFIUDIN</v>
          </cell>
        </row>
        <row r="111">
          <cell r="A111" t="str">
            <v>CIPTO</v>
          </cell>
        </row>
        <row r="112">
          <cell r="A112" t="str">
            <v>YONO</v>
          </cell>
        </row>
        <row r="113">
          <cell r="A113" t="str">
            <v>NASOR</v>
          </cell>
        </row>
        <row r="114">
          <cell r="A114" t="str">
            <v>WARIMAN</v>
          </cell>
        </row>
        <row r="115">
          <cell r="A115" t="str">
            <v>ROBY</v>
          </cell>
        </row>
        <row r="116">
          <cell r="A116" t="str">
            <v>KARIM</v>
          </cell>
        </row>
        <row r="117">
          <cell r="A117" t="str">
            <v>JEFRI</v>
          </cell>
        </row>
        <row r="118">
          <cell r="A118" t="str">
            <v>JATMIKO</v>
          </cell>
        </row>
        <row r="119">
          <cell r="A119" t="str">
            <v>YASIN</v>
          </cell>
        </row>
        <row r="120">
          <cell r="A120" t="str">
            <v>SUNARYO</v>
          </cell>
        </row>
        <row r="121">
          <cell r="A121" t="str">
            <v>SUDARSONO</v>
          </cell>
        </row>
        <row r="122">
          <cell r="A122" t="str">
            <v>JAKIK</v>
          </cell>
        </row>
        <row r="123">
          <cell r="A123" t="str">
            <v>ASNAN</v>
          </cell>
        </row>
        <row r="124">
          <cell r="A124" t="str">
            <v>NANANG</v>
          </cell>
        </row>
        <row r="125">
          <cell r="A125" t="str">
            <v>KASIM</v>
          </cell>
        </row>
        <row r="126">
          <cell r="A126" t="str">
            <v>LATIF</v>
          </cell>
        </row>
        <row r="127">
          <cell r="A127" t="str">
            <v>SANTOSO</v>
          </cell>
        </row>
        <row r="128">
          <cell r="A128" t="str">
            <v>IWAN</v>
          </cell>
        </row>
        <row r="129">
          <cell r="A129" t="str">
            <v>TARMUJI</v>
          </cell>
        </row>
        <row r="130">
          <cell r="A130" t="str">
            <v>MAHRUS A</v>
          </cell>
        </row>
        <row r="131">
          <cell r="A131" t="str">
            <v>BUNYAMIN</v>
          </cell>
        </row>
        <row r="132">
          <cell r="A132" t="str">
            <v>AGUS D</v>
          </cell>
        </row>
        <row r="133">
          <cell r="A133" t="str">
            <v>BURAMIN</v>
          </cell>
        </row>
        <row r="134">
          <cell r="A134" t="str">
            <v>SABAR</v>
          </cell>
        </row>
        <row r="135">
          <cell r="A135" t="str">
            <v>SYAIFUL T</v>
          </cell>
        </row>
        <row r="136">
          <cell r="A136" t="str">
            <v>PURWADI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V0"/>
      <sheetName val="Sheet1"/>
      <sheetName val="JAN'04"/>
      <sheetName val="FEB'04"/>
      <sheetName val="MARET 2004"/>
      <sheetName val="APRIL'04"/>
      <sheetName val="MEI'04"/>
      <sheetName val="JUNI'04"/>
      <sheetName val="JUL'04"/>
      <sheetName val="AGUS'04"/>
      <sheetName val="SEP'04"/>
      <sheetName val="OKT'04"/>
      <sheetName val="NOV'04"/>
      <sheetName val="Sheet3"/>
      <sheetName val="Sheet2"/>
      <sheetName val="Sheet4"/>
      <sheetName val="Sheet5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B2" t="str">
            <v>A-001</v>
          </cell>
          <cell r="C2">
            <v>64800</v>
          </cell>
          <cell r="E2" t="str">
            <v>A-001</v>
          </cell>
          <cell r="F2">
            <v>0</v>
          </cell>
          <cell r="H2" t="str">
            <v>A-001</v>
          </cell>
          <cell r="I2">
            <v>220077.34</v>
          </cell>
          <cell r="K2" t="str">
            <v>A-001</v>
          </cell>
          <cell r="L2">
            <v>0</v>
          </cell>
          <cell r="N2" t="str">
            <v>A-001</v>
          </cell>
          <cell r="O2">
            <v>0</v>
          </cell>
          <cell r="T2" t="str">
            <v>A-001</v>
          </cell>
          <cell r="U2">
            <v>0</v>
          </cell>
        </row>
        <row r="3">
          <cell r="B3" t="str">
            <v>A-001</v>
          </cell>
          <cell r="C3">
            <v>328500</v>
          </cell>
          <cell r="E3" t="str">
            <v>A-077</v>
          </cell>
          <cell r="F3">
            <v>10050</v>
          </cell>
          <cell r="H3" t="str">
            <v>A-003</v>
          </cell>
          <cell r="I3">
            <v>377767.92</v>
          </cell>
          <cell r="K3" t="str">
            <v>A-002</v>
          </cell>
          <cell r="L3">
            <v>594264.96</v>
          </cell>
          <cell r="N3" t="str">
            <v>A-002</v>
          </cell>
          <cell r="O3">
            <v>863723.52000000002</v>
          </cell>
          <cell r="T3" t="str">
            <v>A-002</v>
          </cell>
          <cell r="U3">
            <v>155000.24</v>
          </cell>
        </row>
        <row r="4">
          <cell r="B4" t="str">
            <v>A-001</v>
          </cell>
          <cell r="C4">
            <v>328500</v>
          </cell>
          <cell r="E4" t="str">
            <v>A-077</v>
          </cell>
          <cell r="F4">
            <v>421000</v>
          </cell>
          <cell r="H4" t="str">
            <v>A-003</v>
          </cell>
          <cell r="I4">
            <v>377767.92</v>
          </cell>
          <cell r="K4" t="str">
            <v>A-007</v>
          </cell>
          <cell r="L4">
            <v>596494.07999999996</v>
          </cell>
          <cell r="N4" t="str">
            <v>A-002</v>
          </cell>
          <cell r="O4">
            <v>201231.35999999999</v>
          </cell>
          <cell r="T4" t="str">
            <v>A-004</v>
          </cell>
          <cell r="U4">
            <v>232500.36</v>
          </cell>
        </row>
        <row r="5">
          <cell r="B5" t="str">
            <v>A-001</v>
          </cell>
          <cell r="C5">
            <v>721800</v>
          </cell>
          <cell r="E5" t="str">
            <v>A-077</v>
          </cell>
          <cell r="F5">
            <v>451155</v>
          </cell>
          <cell r="H5" t="str">
            <v>A-004</v>
          </cell>
          <cell r="I5">
            <v>198000</v>
          </cell>
          <cell r="K5" t="str">
            <v>A-007</v>
          </cell>
          <cell r="L5">
            <v>567244.80000000005</v>
          </cell>
          <cell r="N5" t="str">
            <v>A-002</v>
          </cell>
          <cell r="O5">
            <v>1064954.8799999999</v>
          </cell>
          <cell r="T5" t="str">
            <v>A-004</v>
          </cell>
          <cell r="U5">
            <v>232500.36</v>
          </cell>
        </row>
        <row r="6">
          <cell r="B6" t="str">
            <v>A-002</v>
          </cell>
          <cell r="C6">
            <v>1147775</v>
          </cell>
          <cell r="E6" t="str">
            <v>A-101</v>
          </cell>
          <cell r="F6">
            <v>10050</v>
          </cell>
          <cell r="H6" t="str">
            <v>A-004</v>
          </cell>
          <cell r="I6">
            <v>198000</v>
          </cell>
          <cell r="K6" t="str">
            <v>A-007</v>
          </cell>
          <cell r="L6">
            <v>1163738.8799999999</v>
          </cell>
          <cell r="N6" t="str">
            <v>A-003</v>
          </cell>
          <cell r="O6">
            <v>431861.76000000001</v>
          </cell>
          <cell r="T6" t="str">
            <v>A-007</v>
          </cell>
          <cell r="U6">
            <v>697501.08</v>
          </cell>
        </row>
        <row r="7">
          <cell r="B7" t="str">
            <v>A-002</v>
          </cell>
          <cell r="C7">
            <v>240000</v>
          </cell>
          <cell r="E7" t="str">
            <v>A-101</v>
          </cell>
          <cell r="F7">
            <v>10050</v>
          </cell>
          <cell r="H7" t="str">
            <v>A-007</v>
          </cell>
          <cell r="I7">
            <v>432000</v>
          </cell>
          <cell r="K7" t="str">
            <v>A-014</v>
          </cell>
          <cell r="L7">
            <v>407963.75</v>
          </cell>
          <cell r="N7" t="str">
            <v>A-003</v>
          </cell>
          <cell r="O7">
            <v>431861.76000000001</v>
          </cell>
          <cell r="T7" t="str">
            <v>A-007</v>
          </cell>
          <cell r="U7">
            <v>697501.08</v>
          </cell>
        </row>
        <row r="8">
          <cell r="B8" t="str">
            <v>A-002</v>
          </cell>
          <cell r="C8">
            <v>392000</v>
          </cell>
          <cell r="E8" t="str">
            <v>A-101</v>
          </cell>
          <cell r="F8">
            <v>20100</v>
          </cell>
          <cell r="H8" t="str">
            <v>A-007</v>
          </cell>
          <cell r="I8">
            <v>432000</v>
          </cell>
          <cell r="K8" t="str">
            <v>A-014</v>
          </cell>
          <cell r="L8">
            <v>110955.6</v>
          </cell>
          <cell r="N8" t="str">
            <v>A-004</v>
          </cell>
          <cell r="O8">
            <v>508920.19</v>
          </cell>
          <cell r="T8" t="str">
            <v>A-014</v>
          </cell>
          <cell r="U8">
            <v>465000.72</v>
          </cell>
        </row>
        <row r="9">
          <cell r="B9" t="str">
            <v>A-002</v>
          </cell>
          <cell r="C9">
            <v>1779775</v>
          </cell>
          <cell r="E9" t="str">
            <v>A-101</v>
          </cell>
          <cell r="F9">
            <v>20100</v>
          </cell>
          <cell r="H9" t="str">
            <v>A-009</v>
          </cell>
          <cell r="I9">
            <v>73500</v>
          </cell>
          <cell r="K9" t="str">
            <v>A-014</v>
          </cell>
          <cell r="L9">
            <v>25980</v>
          </cell>
          <cell r="N9" t="str">
            <v>A-004</v>
          </cell>
          <cell r="O9">
            <v>224294.39999999999</v>
          </cell>
          <cell r="T9" t="str">
            <v>A-014</v>
          </cell>
          <cell r="U9">
            <v>465000.72</v>
          </cell>
        </row>
        <row r="10">
          <cell r="B10" t="str">
            <v>A-004</v>
          </cell>
          <cell r="C10">
            <v>768000</v>
          </cell>
          <cell r="E10" t="str">
            <v>A-101</v>
          </cell>
          <cell r="F10">
            <v>60300</v>
          </cell>
          <cell r="H10" t="str">
            <v>A-009</v>
          </cell>
          <cell r="I10">
            <v>227860.02</v>
          </cell>
          <cell r="K10" t="str">
            <v>A-014</v>
          </cell>
          <cell r="L10">
            <v>544899.35</v>
          </cell>
          <cell r="N10" t="str">
            <v>A-004</v>
          </cell>
          <cell r="O10">
            <v>733214.59</v>
          </cell>
          <cell r="T10" t="str">
            <v>A-020</v>
          </cell>
          <cell r="U10">
            <v>310000.48</v>
          </cell>
        </row>
        <row r="11">
          <cell r="B11" t="str">
            <v>A-004</v>
          </cell>
          <cell r="C11">
            <v>768000</v>
          </cell>
          <cell r="E11" t="str">
            <v>C-019</v>
          </cell>
          <cell r="F11">
            <v>28750</v>
          </cell>
          <cell r="H11" t="str">
            <v>A-009</v>
          </cell>
          <cell r="I11">
            <v>301360.02</v>
          </cell>
          <cell r="K11" t="str">
            <v>A-018</v>
          </cell>
          <cell r="L11">
            <v>318182.40000000002</v>
          </cell>
          <cell r="N11" t="str">
            <v>A-007</v>
          </cell>
          <cell r="O11">
            <v>395366.40000000002</v>
          </cell>
          <cell r="T11" t="str">
            <v>A-020</v>
          </cell>
          <cell r="U11">
            <v>310000.48</v>
          </cell>
        </row>
        <row r="12">
          <cell r="B12" t="str">
            <v>A-007</v>
          </cell>
          <cell r="C12">
            <v>288000</v>
          </cell>
          <cell r="E12" t="str">
            <v>C-019</v>
          </cell>
          <cell r="F12">
            <v>28750</v>
          </cell>
          <cell r="H12" t="str">
            <v>A-014</v>
          </cell>
          <cell r="I12">
            <v>331339.98</v>
          </cell>
          <cell r="K12" t="str">
            <v>A-018</v>
          </cell>
          <cell r="L12">
            <v>364492.79999999999</v>
          </cell>
          <cell r="N12" t="str">
            <v>A-007</v>
          </cell>
          <cell r="O12">
            <v>395366.40000000002</v>
          </cell>
          <cell r="T12" t="str">
            <v>A-036</v>
          </cell>
          <cell r="U12">
            <v>25999.919999999998</v>
          </cell>
        </row>
        <row r="13">
          <cell r="B13" t="str">
            <v>A-007</v>
          </cell>
          <cell r="C13">
            <v>1920000</v>
          </cell>
          <cell r="E13" t="str">
            <v>E-069</v>
          </cell>
          <cell r="F13">
            <v>9000</v>
          </cell>
          <cell r="H13" t="str">
            <v>A-014</v>
          </cell>
          <cell r="I13">
            <v>331339.98</v>
          </cell>
          <cell r="K13" t="str">
            <v>A-018</v>
          </cell>
          <cell r="L13">
            <v>682675.19999999995</v>
          </cell>
          <cell r="N13" t="str">
            <v>A-014</v>
          </cell>
          <cell r="O13">
            <v>269913.59999999998</v>
          </cell>
          <cell r="T13" t="str">
            <v>A-036</v>
          </cell>
          <cell r="U13">
            <v>25999.919999999998</v>
          </cell>
        </row>
        <row r="14">
          <cell r="B14" t="str">
            <v>A-007</v>
          </cell>
          <cell r="C14">
            <v>2208000</v>
          </cell>
          <cell r="E14" t="str">
            <v>E-069</v>
          </cell>
          <cell r="F14">
            <v>9000</v>
          </cell>
          <cell r="H14" t="str">
            <v>A-016</v>
          </cell>
          <cell r="I14">
            <v>343043.88</v>
          </cell>
          <cell r="K14" t="str">
            <v>A-020</v>
          </cell>
          <cell r="L14">
            <v>358176.96</v>
          </cell>
          <cell r="N14" t="str">
            <v>A-014</v>
          </cell>
          <cell r="O14">
            <v>269913.59999999998</v>
          </cell>
          <cell r="T14" t="str">
            <v>A-036</v>
          </cell>
          <cell r="U14">
            <v>51999.839999999997</v>
          </cell>
        </row>
        <row r="15">
          <cell r="B15" t="str">
            <v>A-009</v>
          </cell>
          <cell r="C15">
            <v>555150</v>
          </cell>
          <cell r="E15" t="str">
            <v>F-014</v>
          </cell>
          <cell r="F15">
            <v>401500</v>
          </cell>
          <cell r="H15" t="str">
            <v>A-016</v>
          </cell>
          <cell r="I15">
            <v>155400</v>
          </cell>
          <cell r="K15" t="str">
            <v>A-020</v>
          </cell>
          <cell r="L15">
            <v>474624</v>
          </cell>
          <cell r="N15" t="str">
            <v>A-018</v>
          </cell>
          <cell r="O15">
            <v>544325.76</v>
          </cell>
          <cell r="T15" t="str">
            <v>A-038</v>
          </cell>
          <cell r="U15">
            <v>25999.919999999998</v>
          </cell>
        </row>
        <row r="16">
          <cell r="B16" t="str">
            <v>A-009</v>
          </cell>
          <cell r="C16">
            <v>555150</v>
          </cell>
          <cell r="E16" t="str">
            <v>F-014</v>
          </cell>
          <cell r="F16">
            <v>2527500</v>
          </cell>
          <cell r="H16" t="str">
            <v>A-016</v>
          </cell>
          <cell r="I16">
            <v>498443.88</v>
          </cell>
          <cell r="K16" t="str">
            <v>A-020</v>
          </cell>
          <cell r="L16">
            <v>832800.96</v>
          </cell>
          <cell r="N16" t="str">
            <v>A-018</v>
          </cell>
          <cell r="O16">
            <v>544325.76</v>
          </cell>
          <cell r="T16" t="str">
            <v>A-038</v>
          </cell>
          <cell r="U16">
            <v>25999.919999999998</v>
          </cell>
        </row>
        <row r="17">
          <cell r="B17" t="str">
            <v>A-010</v>
          </cell>
          <cell r="C17">
            <v>102000</v>
          </cell>
          <cell r="E17" t="str">
            <v>F-014</v>
          </cell>
          <cell r="F17">
            <v>694500</v>
          </cell>
          <cell r="H17" t="str">
            <v>A-021</v>
          </cell>
          <cell r="I17">
            <v>125600</v>
          </cell>
          <cell r="K17" t="str">
            <v>A-021</v>
          </cell>
          <cell r="L17">
            <v>298752.58</v>
          </cell>
          <cell r="N17" t="str">
            <v>A-020</v>
          </cell>
          <cell r="O17">
            <v>1148115</v>
          </cell>
          <cell r="T17" t="str">
            <v>A-059</v>
          </cell>
          <cell r="U17">
            <v>76200</v>
          </cell>
        </row>
        <row r="18">
          <cell r="B18" t="str">
            <v>A-010</v>
          </cell>
          <cell r="C18">
            <v>483800</v>
          </cell>
          <cell r="E18" t="str">
            <v>F-014</v>
          </cell>
          <cell r="F18">
            <v>12611250</v>
          </cell>
          <cell r="H18" t="str">
            <v>A-021</v>
          </cell>
          <cell r="I18">
            <v>125600</v>
          </cell>
          <cell r="K18" t="str">
            <v>A-021</v>
          </cell>
          <cell r="L18">
            <v>298752.58</v>
          </cell>
          <cell r="N18" t="str">
            <v>A-020</v>
          </cell>
          <cell r="O18">
            <v>525000.07999999996</v>
          </cell>
          <cell r="T18" t="str">
            <v>A-059</v>
          </cell>
          <cell r="U18">
            <v>76200</v>
          </cell>
        </row>
        <row r="19">
          <cell r="B19" t="str">
            <v>A-010</v>
          </cell>
          <cell r="C19">
            <v>585800</v>
          </cell>
          <cell r="E19" t="str">
            <v>F-014</v>
          </cell>
          <cell r="F19">
            <v>7785000</v>
          </cell>
          <cell r="H19" t="str">
            <v>A-022</v>
          </cell>
          <cell r="I19">
            <v>91652.04</v>
          </cell>
          <cell r="K19" t="str">
            <v>A-022</v>
          </cell>
          <cell r="L19">
            <v>93360</v>
          </cell>
          <cell r="N19" t="str">
            <v>A-020</v>
          </cell>
          <cell r="O19">
            <v>1514189.4</v>
          </cell>
          <cell r="T19" t="str">
            <v>A-064</v>
          </cell>
          <cell r="U19">
            <v>465000.72</v>
          </cell>
        </row>
        <row r="20">
          <cell r="B20" t="str">
            <v>A-014</v>
          </cell>
          <cell r="C20">
            <v>192000</v>
          </cell>
          <cell r="E20" t="str">
            <v>F-014</v>
          </cell>
          <cell r="F20">
            <v>2664000</v>
          </cell>
          <cell r="H20" t="str">
            <v>A-022</v>
          </cell>
          <cell r="I20">
            <v>233061.96</v>
          </cell>
          <cell r="K20" t="str">
            <v>A-022</v>
          </cell>
          <cell r="L20">
            <v>120696.8</v>
          </cell>
          <cell r="N20" t="str">
            <v>A-020</v>
          </cell>
          <cell r="O20">
            <v>3187304.48</v>
          </cell>
          <cell r="T20" t="str">
            <v>A-064</v>
          </cell>
          <cell r="U20">
            <v>465000.72</v>
          </cell>
        </row>
        <row r="21">
          <cell r="B21" t="str">
            <v>A-014</v>
          </cell>
          <cell r="C21">
            <v>192000</v>
          </cell>
          <cell r="E21" t="str">
            <v>F-014</v>
          </cell>
          <cell r="F21">
            <v>26683750</v>
          </cell>
          <cell r="H21" t="str">
            <v>A-022</v>
          </cell>
          <cell r="I21">
            <v>324714</v>
          </cell>
          <cell r="K21" t="str">
            <v>A-022</v>
          </cell>
          <cell r="L21">
            <v>214056.8</v>
          </cell>
          <cell r="N21" t="str">
            <v>A-021</v>
          </cell>
          <cell r="O21">
            <v>373985</v>
          </cell>
          <cell r="T21" t="str">
            <v>A-081</v>
          </cell>
          <cell r="U21">
            <v>55000.24</v>
          </cell>
        </row>
        <row r="22">
          <cell r="B22" t="str">
            <v>A-015</v>
          </cell>
          <cell r="C22">
            <v>141600</v>
          </cell>
          <cell r="E22" t="str">
            <v>H-011</v>
          </cell>
          <cell r="F22">
            <v>405000</v>
          </cell>
          <cell r="H22" t="str">
            <v>A-024</v>
          </cell>
          <cell r="I22">
            <v>506980</v>
          </cell>
          <cell r="K22" t="str">
            <v>A-024</v>
          </cell>
          <cell r="L22">
            <v>864777.99</v>
          </cell>
          <cell r="N22" t="str">
            <v>A-021</v>
          </cell>
          <cell r="O22">
            <v>373985</v>
          </cell>
          <cell r="T22" t="str">
            <v>A-081</v>
          </cell>
          <cell r="U22">
            <v>55000.24</v>
          </cell>
        </row>
        <row r="23">
          <cell r="B23" t="str">
            <v>A-015</v>
          </cell>
          <cell r="C23">
            <v>134625</v>
          </cell>
          <cell r="E23" t="str">
            <v>H-011</v>
          </cell>
          <cell r="F23">
            <v>965000</v>
          </cell>
          <cell r="H23" t="str">
            <v>A-024</v>
          </cell>
          <cell r="I23">
            <v>506980</v>
          </cell>
          <cell r="K23" t="str">
            <v>A-024</v>
          </cell>
          <cell r="L23">
            <v>864777.99</v>
          </cell>
          <cell r="N23" t="str">
            <v>A-022</v>
          </cell>
          <cell r="O23">
            <v>52575.66</v>
          </cell>
          <cell r="T23" t="str">
            <v>A-088</v>
          </cell>
          <cell r="U23">
            <v>232500.36</v>
          </cell>
        </row>
        <row r="24">
          <cell r="B24" t="str">
            <v>A-015</v>
          </cell>
          <cell r="C24">
            <v>276225</v>
          </cell>
          <cell r="E24" t="str">
            <v>H-011</v>
          </cell>
          <cell r="F24">
            <v>115000</v>
          </cell>
          <cell r="H24" t="str">
            <v>A-026</v>
          </cell>
          <cell r="I24">
            <v>18750</v>
          </cell>
          <cell r="K24" t="str">
            <v>A-026</v>
          </cell>
          <cell r="L24">
            <v>63960</v>
          </cell>
          <cell r="N24" t="str">
            <v>A-022</v>
          </cell>
          <cell r="O24">
            <v>52575.66</v>
          </cell>
          <cell r="T24" t="str">
            <v>A-088</v>
          </cell>
          <cell r="U24">
            <v>232500.36</v>
          </cell>
        </row>
        <row r="25">
          <cell r="B25" t="str">
            <v>A-016</v>
          </cell>
          <cell r="C25">
            <v>496050</v>
          </cell>
          <cell r="E25" t="str">
            <v>H-011</v>
          </cell>
          <cell r="F25">
            <v>1485000</v>
          </cell>
          <cell r="H25" t="str">
            <v>A-026</v>
          </cell>
          <cell r="I25">
            <v>485095.01</v>
          </cell>
          <cell r="K25" t="str">
            <v>A-026</v>
          </cell>
          <cell r="L25">
            <v>63960</v>
          </cell>
          <cell r="N25" t="str">
            <v>A-025</v>
          </cell>
          <cell r="O25">
            <v>372024.4</v>
          </cell>
          <cell r="T25" t="str">
            <v>A-095</v>
          </cell>
          <cell r="U25">
            <v>465000.72</v>
          </cell>
        </row>
        <row r="26">
          <cell r="B26" t="str">
            <v>A-016</v>
          </cell>
          <cell r="C26">
            <v>77100</v>
          </cell>
          <cell r="E26" t="str">
            <v>M-004</v>
          </cell>
          <cell r="F26">
            <v>14136250</v>
          </cell>
          <cell r="H26" t="str">
            <v>A-026</v>
          </cell>
          <cell r="I26">
            <v>135940.01999999999</v>
          </cell>
          <cell r="K26" t="str">
            <v>A-026</v>
          </cell>
          <cell r="L26">
            <v>63960</v>
          </cell>
          <cell r="N26" t="str">
            <v>A-025</v>
          </cell>
          <cell r="O26">
            <v>244200</v>
          </cell>
          <cell r="T26" t="str">
            <v>A-095</v>
          </cell>
          <cell r="U26">
            <v>465000.72</v>
          </cell>
        </row>
        <row r="27">
          <cell r="B27" t="str">
            <v>A-016</v>
          </cell>
          <cell r="C27">
            <v>132900</v>
          </cell>
          <cell r="E27" t="str">
            <v>M-004</v>
          </cell>
          <cell r="F27">
            <v>14136250</v>
          </cell>
          <cell r="H27" t="str">
            <v>A-026</v>
          </cell>
          <cell r="I27">
            <v>295190.02</v>
          </cell>
          <cell r="K27" t="str">
            <v>A-026</v>
          </cell>
          <cell r="L27">
            <v>228790.8</v>
          </cell>
          <cell r="N27" t="str">
            <v>A-025</v>
          </cell>
          <cell r="O27">
            <v>616224.4</v>
          </cell>
          <cell r="T27" t="str">
            <v>A-096</v>
          </cell>
          <cell r="U27">
            <v>77500.12</v>
          </cell>
        </row>
        <row r="28">
          <cell r="B28" t="str">
            <v>A-016</v>
          </cell>
          <cell r="C28">
            <v>706050</v>
          </cell>
          <cell r="E28" t="str">
            <v>N-003</v>
          </cell>
          <cell r="F28">
            <v>11500</v>
          </cell>
          <cell r="H28" t="str">
            <v>A-026</v>
          </cell>
          <cell r="I28">
            <v>422134.65</v>
          </cell>
          <cell r="K28" t="str">
            <v>A-026</v>
          </cell>
          <cell r="L28">
            <v>420670.8</v>
          </cell>
          <cell r="N28" t="str">
            <v>A-026</v>
          </cell>
          <cell r="O28">
            <v>155760</v>
          </cell>
          <cell r="T28" t="str">
            <v>A-096</v>
          </cell>
          <cell r="U28">
            <v>77500.12</v>
          </cell>
        </row>
        <row r="29">
          <cell r="B29" t="str">
            <v>A-018</v>
          </cell>
          <cell r="C29">
            <v>380550</v>
          </cell>
          <cell r="E29" t="str">
            <v>N-003</v>
          </cell>
          <cell r="F29">
            <v>11500</v>
          </cell>
          <cell r="H29" t="str">
            <v>A-026</v>
          </cell>
          <cell r="I29">
            <v>96000</v>
          </cell>
          <cell r="K29" t="str">
            <v>A-028</v>
          </cell>
          <cell r="L29">
            <v>93729</v>
          </cell>
          <cell r="N29" t="str">
            <v>A-026</v>
          </cell>
          <cell r="O29">
            <v>41700</v>
          </cell>
          <cell r="T29" t="str">
            <v>A-115</v>
          </cell>
          <cell r="U29">
            <v>465000.72</v>
          </cell>
        </row>
        <row r="30">
          <cell r="B30" t="str">
            <v>A-018</v>
          </cell>
          <cell r="C30">
            <v>380550</v>
          </cell>
          <cell r="H30" t="str">
            <v>A-026</v>
          </cell>
          <cell r="I30">
            <v>106669.96</v>
          </cell>
          <cell r="K30" t="str">
            <v>A-028</v>
          </cell>
          <cell r="L30">
            <v>241816.55</v>
          </cell>
          <cell r="N30" t="str">
            <v>A-026</v>
          </cell>
          <cell r="O30">
            <v>198110</v>
          </cell>
          <cell r="T30" t="str">
            <v>A-115</v>
          </cell>
          <cell r="U30">
            <v>465000.72</v>
          </cell>
        </row>
        <row r="31">
          <cell r="B31" t="str">
            <v>A-020</v>
          </cell>
          <cell r="C31">
            <v>2516400</v>
          </cell>
          <cell r="H31" t="str">
            <v>A-026</v>
          </cell>
          <cell r="I31">
            <v>370383.32</v>
          </cell>
          <cell r="K31" t="str">
            <v>A-028</v>
          </cell>
          <cell r="L31">
            <v>335545.55</v>
          </cell>
          <cell r="N31" t="str">
            <v>A-026</v>
          </cell>
          <cell r="O31">
            <v>97500</v>
          </cell>
          <cell r="T31" t="str">
            <v>A-117</v>
          </cell>
          <cell r="U31">
            <v>465000.72</v>
          </cell>
        </row>
        <row r="32">
          <cell r="B32" t="str">
            <v>A-020</v>
          </cell>
          <cell r="C32">
            <v>1383300</v>
          </cell>
          <cell r="H32" t="str">
            <v>A-026</v>
          </cell>
          <cell r="I32">
            <v>143700</v>
          </cell>
          <cell r="K32" t="str">
            <v>A-031</v>
          </cell>
          <cell r="L32">
            <v>85680</v>
          </cell>
          <cell r="N32" t="str">
            <v>A-026</v>
          </cell>
          <cell r="O32">
            <v>10725</v>
          </cell>
          <cell r="T32" t="str">
            <v>A-117</v>
          </cell>
          <cell r="U32">
            <v>465000.72</v>
          </cell>
        </row>
        <row r="33">
          <cell r="B33" t="str">
            <v>A-020</v>
          </cell>
          <cell r="C33">
            <v>1739750</v>
          </cell>
          <cell r="H33" t="str">
            <v>A-026</v>
          </cell>
          <cell r="I33">
            <v>246263</v>
          </cell>
          <cell r="K33" t="str">
            <v>A-031</v>
          </cell>
          <cell r="L33">
            <v>85680</v>
          </cell>
          <cell r="N33" t="str">
            <v>A-026</v>
          </cell>
          <cell r="O33">
            <v>75130</v>
          </cell>
          <cell r="T33" t="str">
            <v>A-118</v>
          </cell>
          <cell r="U33">
            <v>775001.2</v>
          </cell>
        </row>
        <row r="34">
          <cell r="B34" t="str">
            <v>A-020</v>
          </cell>
          <cell r="C34">
            <v>2207400</v>
          </cell>
          <cell r="H34" t="str">
            <v>A-026</v>
          </cell>
          <cell r="I34">
            <v>207500.04</v>
          </cell>
          <cell r="K34" t="str">
            <v>A-032</v>
          </cell>
          <cell r="L34">
            <v>506681.28</v>
          </cell>
          <cell r="N34" t="str">
            <v>A-026</v>
          </cell>
          <cell r="O34">
            <v>46640</v>
          </cell>
          <cell r="T34" t="str">
            <v>A-118</v>
          </cell>
          <cell r="U34">
            <v>775001.2</v>
          </cell>
        </row>
        <row r="35">
          <cell r="B35" t="str">
            <v>A-020</v>
          </cell>
          <cell r="C35">
            <v>7846850</v>
          </cell>
          <cell r="H35" t="str">
            <v>A-026</v>
          </cell>
          <cell r="I35">
            <v>185995.02</v>
          </cell>
          <cell r="K35" t="str">
            <v>A-032</v>
          </cell>
          <cell r="L35">
            <v>598159.68000000005</v>
          </cell>
          <cell r="N35" t="str">
            <v>A-026</v>
          </cell>
          <cell r="O35">
            <v>106229.98</v>
          </cell>
          <cell r="T35" t="str">
            <v>A-121</v>
          </cell>
          <cell r="U35">
            <v>775001.2</v>
          </cell>
        </row>
        <row r="36">
          <cell r="B36" t="str">
            <v>A-021</v>
          </cell>
          <cell r="C36">
            <v>404950</v>
          </cell>
          <cell r="H36" t="str">
            <v>A-026</v>
          </cell>
          <cell r="I36">
            <v>91500.03</v>
          </cell>
          <cell r="K36" t="str">
            <v>A-032</v>
          </cell>
          <cell r="L36">
            <v>332858.88</v>
          </cell>
          <cell r="N36" t="str">
            <v>A-026</v>
          </cell>
          <cell r="O36">
            <v>38940</v>
          </cell>
          <cell r="T36" t="str">
            <v>A-121</v>
          </cell>
          <cell r="U36">
            <v>775001.2</v>
          </cell>
        </row>
        <row r="37">
          <cell r="B37" t="str">
            <v>A-021</v>
          </cell>
          <cell r="C37">
            <v>404950</v>
          </cell>
          <cell r="H37" t="str">
            <v>A-026</v>
          </cell>
          <cell r="I37">
            <v>115233.36</v>
          </cell>
          <cell r="K37" t="str">
            <v>A-032</v>
          </cell>
          <cell r="L37">
            <v>1437699.84</v>
          </cell>
          <cell r="N37" t="str">
            <v>A-026</v>
          </cell>
          <cell r="O37">
            <v>307440.02</v>
          </cell>
          <cell r="T37" t="str">
            <v>A-151</v>
          </cell>
          <cell r="U37">
            <v>465000.72</v>
          </cell>
        </row>
        <row r="38">
          <cell r="B38" t="str">
            <v>A-022</v>
          </cell>
          <cell r="C38">
            <v>380000</v>
          </cell>
          <cell r="H38" t="str">
            <v>A-026</v>
          </cell>
          <cell r="I38">
            <v>130679.96</v>
          </cell>
          <cell r="K38" t="str">
            <v>A-035</v>
          </cell>
          <cell r="L38">
            <v>3595</v>
          </cell>
          <cell r="N38" t="str">
            <v>A-026</v>
          </cell>
          <cell r="O38">
            <v>22999.98</v>
          </cell>
          <cell r="T38" t="str">
            <v>A-151</v>
          </cell>
          <cell r="U38">
            <v>465000.72</v>
          </cell>
        </row>
        <row r="39">
          <cell r="B39" t="str">
            <v>A-022</v>
          </cell>
          <cell r="C39">
            <v>186900</v>
          </cell>
          <cell r="H39" t="str">
            <v>A-026</v>
          </cell>
          <cell r="I39">
            <v>218460</v>
          </cell>
          <cell r="K39" t="str">
            <v>A-035</v>
          </cell>
          <cell r="L39">
            <v>3595</v>
          </cell>
          <cell r="N39" t="str">
            <v>A-026</v>
          </cell>
          <cell r="O39">
            <v>77880</v>
          </cell>
          <cell r="T39" t="str">
            <v>A-161</v>
          </cell>
          <cell r="U39">
            <v>465000.72</v>
          </cell>
        </row>
        <row r="40">
          <cell r="B40" t="str">
            <v>A-022</v>
          </cell>
          <cell r="C40">
            <v>566900</v>
          </cell>
          <cell r="H40" t="str">
            <v>A-026</v>
          </cell>
          <cell r="I40">
            <v>357739.94</v>
          </cell>
          <cell r="K40" t="str">
            <v>A-036</v>
          </cell>
          <cell r="L40">
            <v>94455</v>
          </cell>
          <cell r="N40" t="str">
            <v>A-026</v>
          </cell>
          <cell r="O40">
            <v>245100</v>
          </cell>
          <cell r="T40" t="str">
            <v>A-161</v>
          </cell>
          <cell r="U40">
            <v>387500.6</v>
          </cell>
        </row>
        <row r="41">
          <cell r="B41" t="str">
            <v>A-024</v>
          </cell>
          <cell r="C41">
            <v>1841650</v>
          </cell>
          <cell r="H41" t="str">
            <v>A-026</v>
          </cell>
          <cell r="I41">
            <v>50400</v>
          </cell>
          <cell r="K41" t="str">
            <v>A-036</v>
          </cell>
          <cell r="L41">
            <v>94455</v>
          </cell>
          <cell r="N41" t="str">
            <v>A-026</v>
          </cell>
          <cell r="O41">
            <v>1424154.98</v>
          </cell>
          <cell r="T41" t="str">
            <v>A-161</v>
          </cell>
          <cell r="U41">
            <v>465000.72</v>
          </cell>
        </row>
        <row r="42">
          <cell r="B42" t="str">
            <v>A-024</v>
          </cell>
          <cell r="C42">
            <v>1866150</v>
          </cell>
          <cell r="H42" t="str">
            <v>A-026</v>
          </cell>
          <cell r="I42">
            <v>118506.65</v>
          </cell>
          <cell r="K42" t="str">
            <v>A-037</v>
          </cell>
          <cell r="L42">
            <v>1128672</v>
          </cell>
          <cell r="N42" t="str">
            <v>A-031</v>
          </cell>
          <cell r="O42">
            <v>118599.96</v>
          </cell>
          <cell r="T42" t="str">
            <v>A-161</v>
          </cell>
          <cell r="U42">
            <v>1317502.04</v>
          </cell>
        </row>
        <row r="43">
          <cell r="B43" t="str">
            <v>A-024</v>
          </cell>
          <cell r="C43">
            <v>3707800</v>
          </cell>
          <cell r="H43" t="str">
            <v>A-026</v>
          </cell>
          <cell r="I43">
            <v>233780</v>
          </cell>
          <cell r="K43" t="str">
            <v>A-037</v>
          </cell>
          <cell r="L43">
            <v>1128672</v>
          </cell>
          <cell r="N43" t="str">
            <v>A-031</v>
          </cell>
          <cell r="O43">
            <v>118599.96</v>
          </cell>
          <cell r="T43" t="str">
            <v>A-216</v>
          </cell>
          <cell r="U43">
            <v>99999.6</v>
          </cell>
        </row>
        <row r="44">
          <cell r="B44" t="str">
            <v>A-025</v>
          </cell>
          <cell r="C44">
            <v>764325</v>
          </cell>
          <cell r="H44" t="str">
            <v>A-026</v>
          </cell>
          <cell r="I44">
            <v>18999.96</v>
          </cell>
          <cell r="K44" t="str">
            <v>A-038</v>
          </cell>
          <cell r="L44">
            <v>450282.23999999999</v>
          </cell>
          <cell r="N44" t="str">
            <v>A-032</v>
          </cell>
          <cell r="O44">
            <v>215930.88</v>
          </cell>
          <cell r="T44" t="str">
            <v>A-216</v>
          </cell>
          <cell r="U44">
            <v>47500.12</v>
          </cell>
        </row>
        <row r="45">
          <cell r="B45" t="str">
            <v>A-025</v>
          </cell>
          <cell r="C45">
            <v>150000</v>
          </cell>
          <cell r="H45" t="str">
            <v>A-026</v>
          </cell>
          <cell r="I45">
            <v>113299.92</v>
          </cell>
          <cell r="K45" t="str">
            <v>A-038</v>
          </cell>
          <cell r="L45">
            <v>99160.320000000007</v>
          </cell>
          <cell r="N45" t="str">
            <v>A-032</v>
          </cell>
          <cell r="O45">
            <v>280764</v>
          </cell>
          <cell r="T45" t="str">
            <v>A-216</v>
          </cell>
          <cell r="U45">
            <v>147499.72</v>
          </cell>
        </row>
        <row r="46">
          <cell r="B46" t="str">
            <v>A-025</v>
          </cell>
          <cell r="C46">
            <v>914325</v>
          </cell>
          <cell r="H46" t="str">
            <v>A-026</v>
          </cell>
          <cell r="I46">
            <v>188100</v>
          </cell>
          <cell r="K46" t="str">
            <v>A-038</v>
          </cell>
          <cell r="L46">
            <v>549442.56000000006</v>
          </cell>
          <cell r="N46" t="str">
            <v>A-032</v>
          </cell>
          <cell r="O46">
            <v>178000</v>
          </cell>
          <cell r="T46" t="str">
            <v>A-253</v>
          </cell>
          <cell r="U46">
            <v>232500.36</v>
          </cell>
        </row>
        <row r="47">
          <cell r="B47" t="str">
            <v>A-026</v>
          </cell>
          <cell r="C47">
            <v>367800</v>
          </cell>
          <cell r="H47" t="str">
            <v>A-026</v>
          </cell>
          <cell r="I47">
            <v>18999.96</v>
          </cell>
          <cell r="K47" t="str">
            <v>A-040</v>
          </cell>
          <cell r="L47">
            <v>173636.4</v>
          </cell>
          <cell r="N47" t="str">
            <v>A-032</v>
          </cell>
          <cell r="O47">
            <v>180500</v>
          </cell>
          <cell r="T47" t="str">
            <v>A-253</v>
          </cell>
          <cell r="U47">
            <v>232500.36</v>
          </cell>
        </row>
        <row r="48">
          <cell r="B48" t="str">
            <v>A-026</v>
          </cell>
          <cell r="C48">
            <v>662325</v>
          </cell>
          <cell r="H48" t="str">
            <v>A-026</v>
          </cell>
          <cell r="I48">
            <v>142143.32</v>
          </cell>
          <cell r="K48" t="str">
            <v>A-040</v>
          </cell>
          <cell r="L48">
            <v>173636.4</v>
          </cell>
          <cell r="N48" t="str">
            <v>A-032</v>
          </cell>
          <cell r="O48">
            <v>260000</v>
          </cell>
          <cell r="T48" t="str">
            <v>A-333</v>
          </cell>
          <cell r="U48">
            <v>620000.96</v>
          </cell>
        </row>
        <row r="49">
          <cell r="B49" t="str">
            <v>A-026</v>
          </cell>
          <cell r="C49">
            <v>1341300</v>
          </cell>
          <cell r="H49" t="str">
            <v>A-026</v>
          </cell>
          <cell r="I49">
            <v>62273.36</v>
          </cell>
          <cell r="K49" t="str">
            <v>A-043</v>
          </cell>
          <cell r="L49">
            <v>152742.79999999999</v>
          </cell>
          <cell r="N49" t="str">
            <v>A-032</v>
          </cell>
          <cell r="O49">
            <v>141600</v>
          </cell>
          <cell r="T49" t="str">
            <v>A-333</v>
          </cell>
          <cell r="U49">
            <v>620000.96</v>
          </cell>
        </row>
        <row r="50">
          <cell r="B50" t="str">
            <v>A-026</v>
          </cell>
          <cell r="C50">
            <v>468300</v>
          </cell>
          <cell r="H50" t="str">
            <v>A-026</v>
          </cell>
          <cell r="I50">
            <v>67650</v>
          </cell>
          <cell r="K50" t="str">
            <v>A-043</v>
          </cell>
          <cell r="L50">
            <v>35385</v>
          </cell>
          <cell r="N50" t="str">
            <v>A-032</v>
          </cell>
          <cell r="O50">
            <v>595400</v>
          </cell>
          <cell r="T50" t="str">
            <v>B-007</v>
          </cell>
          <cell r="U50">
            <v>542500.84</v>
          </cell>
        </row>
        <row r="51">
          <cell r="B51" t="str">
            <v>A-026</v>
          </cell>
          <cell r="C51">
            <v>351725</v>
          </cell>
          <cell r="H51" t="str">
            <v>A-026</v>
          </cell>
          <cell r="I51">
            <v>31666.6</v>
          </cell>
          <cell r="K51" t="str">
            <v>A-043</v>
          </cell>
          <cell r="L51">
            <v>188127.8</v>
          </cell>
          <cell r="N51" t="str">
            <v>A-032</v>
          </cell>
          <cell r="O51">
            <v>1852194.88</v>
          </cell>
          <cell r="T51" t="str">
            <v>B-007</v>
          </cell>
          <cell r="U51">
            <v>310000.48</v>
          </cell>
        </row>
        <row r="52">
          <cell r="B52" t="str">
            <v>A-026</v>
          </cell>
          <cell r="C52">
            <v>513750</v>
          </cell>
          <cell r="H52" t="str">
            <v>A-026</v>
          </cell>
          <cell r="I52">
            <v>68399.94</v>
          </cell>
          <cell r="K52" t="str">
            <v>A-044</v>
          </cell>
          <cell r="L52">
            <v>463104</v>
          </cell>
          <cell r="N52" t="str">
            <v>A-035</v>
          </cell>
          <cell r="O52">
            <v>5060</v>
          </cell>
          <cell r="T52" t="str">
            <v>B-007</v>
          </cell>
          <cell r="U52">
            <v>775001.2</v>
          </cell>
        </row>
        <row r="53">
          <cell r="B53" t="str">
            <v>A-026</v>
          </cell>
          <cell r="C53">
            <v>76200</v>
          </cell>
          <cell r="H53" t="str">
            <v>A-026</v>
          </cell>
          <cell r="I53">
            <v>112981.65</v>
          </cell>
          <cell r="K53" t="str">
            <v>A-044</v>
          </cell>
          <cell r="L53">
            <v>186043.2</v>
          </cell>
          <cell r="N53" t="str">
            <v>A-035</v>
          </cell>
          <cell r="O53">
            <v>5060</v>
          </cell>
          <cell r="T53" t="str">
            <v>B-007</v>
          </cell>
          <cell r="U53">
            <v>1627502.52</v>
          </cell>
        </row>
        <row r="54">
          <cell r="B54" t="str">
            <v>A-026</v>
          </cell>
          <cell r="C54">
            <v>702800</v>
          </cell>
          <cell r="H54" t="str">
            <v>A-026</v>
          </cell>
          <cell r="I54">
            <v>180400</v>
          </cell>
          <cell r="K54" t="str">
            <v>A-044</v>
          </cell>
          <cell r="L54">
            <v>236376</v>
          </cell>
          <cell r="N54" t="str">
            <v>A-037</v>
          </cell>
          <cell r="O54">
            <v>873113.47</v>
          </cell>
          <cell r="T54" t="str">
            <v>B-009</v>
          </cell>
          <cell r="U54">
            <v>232500.36</v>
          </cell>
        </row>
        <row r="55">
          <cell r="B55" t="str">
            <v>A-026</v>
          </cell>
          <cell r="C55">
            <v>53400</v>
          </cell>
          <cell r="H55" t="str">
            <v>A-026</v>
          </cell>
          <cell r="I55">
            <v>50400</v>
          </cell>
          <cell r="K55" t="str">
            <v>A-044</v>
          </cell>
          <cell r="L55">
            <v>885523.2</v>
          </cell>
          <cell r="N55" t="str">
            <v>A-037</v>
          </cell>
          <cell r="O55">
            <v>873113.47</v>
          </cell>
          <cell r="T55" t="str">
            <v>B-009</v>
          </cell>
          <cell r="U55">
            <v>232500.36</v>
          </cell>
        </row>
        <row r="56">
          <cell r="B56" t="str">
            <v>A-026</v>
          </cell>
          <cell r="C56">
            <v>288100</v>
          </cell>
          <cell r="H56" t="str">
            <v>A-026</v>
          </cell>
          <cell r="I56">
            <v>269644.02</v>
          </cell>
          <cell r="K56" t="str">
            <v>A-059</v>
          </cell>
          <cell r="L56">
            <v>92316</v>
          </cell>
          <cell r="N56" t="str">
            <v>A-040</v>
          </cell>
          <cell r="O56">
            <v>150480</v>
          </cell>
          <cell r="T56" t="str">
            <v>B-016</v>
          </cell>
          <cell r="U56">
            <v>232500.36</v>
          </cell>
        </row>
        <row r="57">
          <cell r="B57" t="str">
            <v>A-026</v>
          </cell>
          <cell r="C57">
            <v>558900</v>
          </cell>
          <cell r="H57" t="str">
            <v>A-026</v>
          </cell>
          <cell r="I57">
            <v>188100</v>
          </cell>
          <cell r="K57" t="str">
            <v>A-059</v>
          </cell>
          <cell r="L57">
            <v>358672.32</v>
          </cell>
          <cell r="N57" t="str">
            <v>A-040</v>
          </cell>
          <cell r="O57">
            <v>134652</v>
          </cell>
          <cell r="T57" t="str">
            <v>B-016</v>
          </cell>
          <cell r="U57">
            <v>232500.36</v>
          </cell>
        </row>
        <row r="58">
          <cell r="B58" t="str">
            <v>A-026</v>
          </cell>
          <cell r="C58">
            <v>699300</v>
          </cell>
          <cell r="H58" t="str">
            <v>A-026</v>
          </cell>
          <cell r="I58">
            <v>18999.96</v>
          </cell>
          <cell r="K58" t="str">
            <v>A-059</v>
          </cell>
          <cell r="L58">
            <v>450988.32</v>
          </cell>
          <cell r="N58" t="str">
            <v>A-040</v>
          </cell>
          <cell r="O58">
            <v>285132</v>
          </cell>
          <cell r="T58" t="str">
            <v>B-029</v>
          </cell>
          <cell r="U58">
            <v>387500.6</v>
          </cell>
        </row>
        <row r="59">
          <cell r="B59" t="str">
            <v>A-026</v>
          </cell>
          <cell r="C59">
            <v>273750</v>
          </cell>
          <cell r="H59" t="str">
            <v>A-026</v>
          </cell>
          <cell r="I59">
            <v>190490</v>
          </cell>
          <cell r="K59" t="str">
            <v>A-064</v>
          </cell>
          <cell r="L59">
            <v>179173.4</v>
          </cell>
          <cell r="N59" t="str">
            <v>A-044</v>
          </cell>
          <cell r="O59">
            <v>494968.32000000001</v>
          </cell>
          <cell r="T59" t="str">
            <v>B-029</v>
          </cell>
          <cell r="U59">
            <v>310000.48</v>
          </cell>
        </row>
        <row r="60">
          <cell r="B60" t="str">
            <v>A-026</v>
          </cell>
          <cell r="C60">
            <v>27375</v>
          </cell>
          <cell r="H60" t="str">
            <v>A-026</v>
          </cell>
          <cell r="I60">
            <v>5752469.6700000009</v>
          </cell>
          <cell r="K60" t="str">
            <v>A-064</v>
          </cell>
          <cell r="L60">
            <v>179173.4</v>
          </cell>
          <cell r="N60" t="str">
            <v>A-044</v>
          </cell>
          <cell r="O60">
            <v>494968.32000000001</v>
          </cell>
          <cell r="T60" t="str">
            <v>B-029</v>
          </cell>
          <cell r="U60">
            <v>697501.08</v>
          </cell>
        </row>
        <row r="61">
          <cell r="B61" t="str">
            <v>A-026</v>
          </cell>
          <cell r="C61">
            <v>348400</v>
          </cell>
          <cell r="H61" t="str">
            <v>A-027</v>
          </cell>
          <cell r="I61">
            <v>230335</v>
          </cell>
          <cell r="K61" t="str">
            <v>A-071</v>
          </cell>
          <cell r="L61">
            <v>86208</v>
          </cell>
          <cell r="N61" t="str">
            <v>A-046</v>
          </cell>
          <cell r="O61">
            <v>121650</v>
          </cell>
          <cell r="T61" t="str">
            <v>B-052</v>
          </cell>
          <cell r="U61">
            <v>25999.919999999998</v>
          </cell>
        </row>
        <row r="62">
          <cell r="B62" t="str">
            <v>A-026</v>
          </cell>
          <cell r="C62">
            <v>453100</v>
          </cell>
          <cell r="H62" t="str">
            <v>A-027</v>
          </cell>
          <cell r="I62">
            <v>230335</v>
          </cell>
          <cell r="K62" t="str">
            <v>A-071</v>
          </cell>
          <cell r="L62">
            <v>169108.8</v>
          </cell>
          <cell r="N62" t="str">
            <v>A-046</v>
          </cell>
          <cell r="O62">
            <v>121650</v>
          </cell>
          <cell r="T62" t="str">
            <v>B-052</v>
          </cell>
          <cell r="U62">
            <v>232500.36</v>
          </cell>
        </row>
        <row r="63">
          <cell r="B63" t="str">
            <v>A-026</v>
          </cell>
          <cell r="C63">
            <v>175200</v>
          </cell>
          <cell r="H63" t="str">
            <v>A-028</v>
          </cell>
          <cell r="I63">
            <v>36000</v>
          </cell>
          <cell r="K63" t="str">
            <v>A-071</v>
          </cell>
          <cell r="L63">
            <v>143516.69</v>
          </cell>
          <cell r="N63" t="str">
            <v>A-050</v>
          </cell>
          <cell r="O63">
            <v>93720</v>
          </cell>
          <cell r="T63" t="str">
            <v>B-052</v>
          </cell>
          <cell r="U63">
            <v>258500.28</v>
          </cell>
        </row>
        <row r="64">
          <cell r="B64" t="str">
            <v>A-026</v>
          </cell>
          <cell r="C64">
            <v>235700</v>
          </cell>
          <cell r="H64" t="str">
            <v>A-028</v>
          </cell>
          <cell r="I64">
            <v>36000</v>
          </cell>
          <cell r="K64" t="str">
            <v>A-071</v>
          </cell>
          <cell r="L64">
            <v>398833.49</v>
          </cell>
          <cell r="N64" t="str">
            <v>A-050</v>
          </cell>
          <cell r="O64">
            <v>93720</v>
          </cell>
          <cell r="T64" t="str">
            <v>B-079</v>
          </cell>
          <cell r="U64">
            <v>77999.759999999995</v>
          </cell>
        </row>
        <row r="65">
          <cell r="B65" t="str">
            <v>A-026</v>
          </cell>
          <cell r="C65">
            <v>714675</v>
          </cell>
          <cell r="H65" t="str">
            <v>A-029</v>
          </cell>
          <cell r="I65">
            <v>166042.01999999999</v>
          </cell>
          <cell r="K65" t="str">
            <v>A-095</v>
          </cell>
          <cell r="L65">
            <v>85680</v>
          </cell>
          <cell r="N65" t="str">
            <v>A-057</v>
          </cell>
          <cell r="O65">
            <v>386242.56</v>
          </cell>
          <cell r="T65" t="str">
            <v>B-079</v>
          </cell>
          <cell r="U65">
            <v>77999.759999999995</v>
          </cell>
        </row>
        <row r="66">
          <cell r="B66" t="str">
            <v>A-026</v>
          </cell>
          <cell r="C66">
            <v>557700</v>
          </cell>
          <cell r="H66" t="str">
            <v>A-029</v>
          </cell>
          <cell r="I66">
            <v>166042.01999999999</v>
          </cell>
          <cell r="K66" t="str">
            <v>A-095</v>
          </cell>
          <cell r="L66">
            <v>85680</v>
          </cell>
          <cell r="N66" t="str">
            <v>A-057</v>
          </cell>
          <cell r="O66">
            <v>386242.56</v>
          </cell>
          <cell r="T66" t="str">
            <v>C-002</v>
          </cell>
          <cell r="U66">
            <v>2325003.6</v>
          </cell>
        </row>
        <row r="67">
          <cell r="B67" t="str">
            <v>A-026</v>
          </cell>
          <cell r="C67">
            <v>76200</v>
          </cell>
          <cell r="H67" t="str">
            <v>A-035</v>
          </cell>
          <cell r="I67">
            <v>24158.33</v>
          </cell>
          <cell r="K67" t="str">
            <v>A-100</v>
          </cell>
          <cell r="L67">
            <v>141825.60000000001</v>
          </cell>
          <cell r="N67" t="str">
            <v>A-059</v>
          </cell>
          <cell r="O67">
            <v>264680</v>
          </cell>
          <cell r="T67" t="str">
            <v>C-002</v>
          </cell>
          <cell r="U67">
            <v>2325003.6</v>
          </cell>
        </row>
        <row r="68">
          <cell r="B68" t="str">
            <v>A-026</v>
          </cell>
          <cell r="C68">
            <v>75000</v>
          </cell>
          <cell r="H68" t="str">
            <v>A-035</v>
          </cell>
          <cell r="I68">
            <v>24158.33</v>
          </cell>
          <cell r="K68" t="str">
            <v>A-100</v>
          </cell>
          <cell r="L68">
            <v>205153.2</v>
          </cell>
          <cell r="N68" t="str">
            <v>A-059</v>
          </cell>
          <cell r="O68">
            <v>264680</v>
          </cell>
          <cell r="T68" t="str">
            <v>C-004</v>
          </cell>
          <cell r="U68">
            <v>77999.759999999995</v>
          </cell>
        </row>
        <row r="69">
          <cell r="B69" t="str">
            <v>A-026</v>
          </cell>
          <cell r="C69">
            <v>95250</v>
          </cell>
          <cell r="H69" t="str">
            <v>A-036</v>
          </cell>
          <cell r="I69">
            <v>295770</v>
          </cell>
          <cell r="K69" t="str">
            <v>A-100</v>
          </cell>
          <cell r="L69">
            <v>346978.8</v>
          </cell>
          <cell r="N69" t="str">
            <v>A-064</v>
          </cell>
          <cell r="O69">
            <v>497249.28000000003</v>
          </cell>
          <cell r="T69" t="str">
            <v>C-004</v>
          </cell>
          <cell r="U69">
            <v>77999.759999999995</v>
          </cell>
        </row>
        <row r="70">
          <cell r="B70" t="str">
            <v>A-026</v>
          </cell>
          <cell r="C70">
            <v>146700</v>
          </cell>
          <cell r="H70" t="str">
            <v>A-036</v>
          </cell>
          <cell r="I70">
            <v>295770</v>
          </cell>
          <cell r="K70" t="str">
            <v>A-103</v>
          </cell>
          <cell r="L70">
            <v>56610</v>
          </cell>
          <cell r="N70" t="str">
            <v>A-064</v>
          </cell>
          <cell r="O70">
            <v>497249.28000000003</v>
          </cell>
          <cell r="T70" t="str">
            <v>C-009</v>
          </cell>
          <cell r="U70">
            <v>2325003.6</v>
          </cell>
        </row>
        <row r="71">
          <cell r="B71" t="str">
            <v>A-026</v>
          </cell>
          <cell r="C71">
            <v>75000</v>
          </cell>
          <cell r="H71" t="str">
            <v>A-040</v>
          </cell>
          <cell r="I71">
            <v>796760</v>
          </cell>
          <cell r="K71" t="str">
            <v>A-103</v>
          </cell>
          <cell r="L71">
            <v>63960</v>
          </cell>
          <cell r="N71" t="str">
            <v>A-071</v>
          </cell>
          <cell r="O71">
            <v>431861.76000000001</v>
          </cell>
          <cell r="T71" t="str">
            <v>C-009</v>
          </cell>
          <cell r="U71">
            <v>775001.2</v>
          </cell>
        </row>
        <row r="72">
          <cell r="B72" t="str">
            <v>A-026</v>
          </cell>
          <cell r="C72">
            <v>330000</v>
          </cell>
          <cell r="H72" t="str">
            <v>A-040</v>
          </cell>
          <cell r="I72">
            <v>186000</v>
          </cell>
          <cell r="K72" t="str">
            <v>A-103</v>
          </cell>
          <cell r="L72">
            <v>190953</v>
          </cell>
          <cell r="N72" t="str">
            <v>A-071</v>
          </cell>
          <cell r="O72">
            <v>431861.76000000001</v>
          </cell>
          <cell r="T72" t="str">
            <v>C-009</v>
          </cell>
          <cell r="U72">
            <v>3100004.8</v>
          </cell>
        </row>
        <row r="73">
          <cell r="B73" t="str">
            <v>A-026</v>
          </cell>
          <cell r="C73">
            <v>188700</v>
          </cell>
          <cell r="H73" t="str">
            <v>A-040</v>
          </cell>
          <cell r="I73">
            <v>105000</v>
          </cell>
          <cell r="K73" t="str">
            <v>A-103</v>
          </cell>
          <cell r="L73">
            <v>311523</v>
          </cell>
          <cell r="N73" t="str">
            <v>A-078</v>
          </cell>
          <cell r="O73">
            <v>431861.76000000001</v>
          </cell>
          <cell r="T73" t="str">
            <v>C-011</v>
          </cell>
          <cell r="U73">
            <v>232500.36</v>
          </cell>
        </row>
        <row r="74">
          <cell r="B74" t="str">
            <v>A-026</v>
          </cell>
          <cell r="C74">
            <v>157400</v>
          </cell>
          <cell r="H74" t="str">
            <v>A-040</v>
          </cell>
          <cell r="I74">
            <v>1087760</v>
          </cell>
          <cell r="K74" t="str">
            <v>A-112</v>
          </cell>
          <cell r="L74">
            <v>151860</v>
          </cell>
          <cell r="N74" t="str">
            <v>A-078</v>
          </cell>
          <cell r="O74">
            <v>431861.76000000001</v>
          </cell>
          <cell r="T74" t="str">
            <v>C-011</v>
          </cell>
          <cell r="U74">
            <v>232500.36</v>
          </cell>
        </row>
        <row r="75">
          <cell r="B75" t="str">
            <v>A-026</v>
          </cell>
          <cell r="C75">
            <v>104700</v>
          </cell>
          <cell r="H75" t="str">
            <v>A-042</v>
          </cell>
          <cell r="I75">
            <v>155008.29999999999</v>
          </cell>
          <cell r="K75" t="str">
            <v>A-112</v>
          </cell>
          <cell r="L75">
            <v>151860</v>
          </cell>
          <cell r="N75" t="str">
            <v>A-081</v>
          </cell>
          <cell r="O75">
            <v>93720</v>
          </cell>
          <cell r="T75" t="str">
            <v>C-017</v>
          </cell>
          <cell r="U75">
            <v>102199.92</v>
          </cell>
        </row>
        <row r="76">
          <cell r="B76" t="str">
            <v>A-026</v>
          </cell>
          <cell r="C76">
            <v>307050</v>
          </cell>
          <cell r="H76" t="str">
            <v>A-042</v>
          </cell>
          <cell r="I76">
            <v>155008.29999999999</v>
          </cell>
          <cell r="K76" t="str">
            <v>A-120</v>
          </cell>
          <cell r="L76">
            <v>312244.8</v>
          </cell>
          <cell r="N76" t="str">
            <v>A-081</v>
          </cell>
          <cell r="O76">
            <v>140580</v>
          </cell>
          <cell r="T76" t="str">
            <v>C-017</v>
          </cell>
          <cell r="U76">
            <v>25999.919999999998</v>
          </cell>
        </row>
        <row r="77">
          <cell r="B77" t="str">
            <v>A-026</v>
          </cell>
          <cell r="C77">
            <v>375100</v>
          </cell>
          <cell r="H77" t="str">
            <v>A-043</v>
          </cell>
          <cell r="I77">
            <v>50400</v>
          </cell>
          <cell r="K77" t="str">
            <v>A-120</v>
          </cell>
          <cell r="L77">
            <v>312244.8</v>
          </cell>
          <cell r="N77" t="str">
            <v>A-081</v>
          </cell>
          <cell r="O77">
            <v>234300</v>
          </cell>
          <cell r="T77" t="str">
            <v>C-017</v>
          </cell>
          <cell r="U77">
            <v>128199.84</v>
          </cell>
        </row>
        <row r="78">
          <cell r="B78" t="str">
            <v>A-026</v>
          </cell>
          <cell r="C78">
            <v>44400</v>
          </cell>
          <cell r="H78" t="str">
            <v>A-043</v>
          </cell>
          <cell r="I78">
            <v>50400</v>
          </cell>
          <cell r="K78" t="str">
            <v>A-122</v>
          </cell>
          <cell r="L78">
            <v>377460</v>
          </cell>
          <cell r="N78" t="str">
            <v>A-082</v>
          </cell>
          <cell r="O78">
            <v>897177.59999999998</v>
          </cell>
          <cell r="T78" t="str">
            <v>C-019</v>
          </cell>
          <cell r="U78">
            <v>465000.72</v>
          </cell>
        </row>
        <row r="79">
          <cell r="B79" t="str">
            <v>A-026</v>
          </cell>
          <cell r="C79">
            <v>142650</v>
          </cell>
          <cell r="H79" t="str">
            <v>A-044</v>
          </cell>
          <cell r="I79">
            <v>902711.38</v>
          </cell>
          <cell r="K79" t="str">
            <v>A-122</v>
          </cell>
          <cell r="L79">
            <v>377460</v>
          </cell>
          <cell r="N79" t="str">
            <v>A-082</v>
          </cell>
          <cell r="O79">
            <v>897177.59999999998</v>
          </cell>
          <cell r="T79" t="str">
            <v>C-019</v>
          </cell>
          <cell r="U79">
            <v>465000.72</v>
          </cell>
        </row>
        <row r="80">
          <cell r="B80" t="str">
            <v>A-026</v>
          </cell>
          <cell r="C80">
            <v>698550</v>
          </cell>
          <cell r="H80" t="str">
            <v>A-044</v>
          </cell>
          <cell r="I80">
            <v>84979.8</v>
          </cell>
          <cell r="K80" t="str">
            <v>A-123</v>
          </cell>
          <cell r="L80">
            <v>132720</v>
          </cell>
          <cell r="N80" t="str">
            <v>A-085</v>
          </cell>
          <cell r="O80">
            <v>233016.86</v>
          </cell>
          <cell r="T80" t="str">
            <v>C-024</v>
          </cell>
          <cell r="U80">
            <v>232500.36</v>
          </cell>
        </row>
        <row r="81">
          <cell r="B81" t="str">
            <v>A-026</v>
          </cell>
          <cell r="C81">
            <v>17700</v>
          </cell>
          <cell r="H81" t="str">
            <v>A-044</v>
          </cell>
          <cell r="I81">
            <v>987691.18</v>
          </cell>
          <cell r="K81" t="str">
            <v>A-123</v>
          </cell>
          <cell r="L81">
            <v>132720</v>
          </cell>
          <cell r="N81" t="str">
            <v>A-085</v>
          </cell>
          <cell r="O81">
            <v>233016.86</v>
          </cell>
          <cell r="T81" t="str">
            <v>C-024</v>
          </cell>
          <cell r="U81">
            <v>232500.36</v>
          </cell>
        </row>
        <row r="82">
          <cell r="B82" t="str">
            <v>A-026</v>
          </cell>
          <cell r="C82">
            <v>37500</v>
          </cell>
          <cell r="H82" t="str">
            <v>A-047</v>
          </cell>
          <cell r="I82">
            <v>57372</v>
          </cell>
          <cell r="K82" t="str">
            <v>A-126</v>
          </cell>
          <cell r="L82">
            <v>336921.59999999998</v>
          </cell>
          <cell r="N82" t="str">
            <v>A-092</v>
          </cell>
          <cell r="O82">
            <v>146190</v>
          </cell>
          <cell r="T82" t="str">
            <v>D-012</v>
          </cell>
          <cell r="U82">
            <v>155000.24</v>
          </cell>
        </row>
        <row r="83">
          <cell r="B83" t="str">
            <v>A-026</v>
          </cell>
          <cell r="C83">
            <v>194400</v>
          </cell>
          <cell r="H83" t="str">
            <v>A-047</v>
          </cell>
          <cell r="I83">
            <v>57372</v>
          </cell>
          <cell r="K83" t="str">
            <v>A-126</v>
          </cell>
          <cell r="L83">
            <v>336921.59999999998</v>
          </cell>
          <cell r="N83" t="str">
            <v>A-092</v>
          </cell>
          <cell r="O83">
            <v>146124</v>
          </cell>
          <cell r="T83" t="str">
            <v>D-012</v>
          </cell>
          <cell r="U83">
            <v>465000.72</v>
          </cell>
        </row>
        <row r="84">
          <cell r="B84" t="str">
            <v>A-026</v>
          </cell>
          <cell r="C84">
            <v>122700</v>
          </cell>
          <cell r="H84" t="str">
            <v>A-049</v>
          </cell>
          <cell r="I84">
            <v>155400</v>
          </cell>
          <cell r="K84" t="str">
            <v>A-128</v>
          </cell>
          <cell r="L84">
            <v>564416.87</v>
          </cell>
          <cell r="N84" t="str">
            <v>A-092</v>
          </cell>
          <cell r="O84">
            <v>243686.31</v>
          </cell>
          <cell r="T84" t="str">
            <v>D-012</v>
          </cell>
          <cell r="U84">
            <v>232500.36</v>
          </cell>
        </row>
        <row r="85">
          <cell r="B85" t="str">
            <v>A-026</v>
          </cell>
          <cell r="C85">
            <v>172400</v>
          </cell>
          <cell r="H85" t="str">
            <v>A-049</v>
          </cell>
          <cell r="I85">
            <v>190800</v>
          </cell>
          <cell r="K85" t="str">
            <v>A-128</v>
          </cell>
          <cell r="L85">
            <v>564416.87</v>
          </cell>
          <cell r="N85" t="str">
            <v>A-092</v>
          </cell>
          <cell r="O85">
            <v>249389.91</v>
          </cell>
          <cell r="T85" t="str">
            <v>D-012</v>
          </cell>
          <cell r="U85">
            <v>852501.32</v>
          </cell>
        </row>
        <row r="86">
          <cell r="B86" t="str">
            <v>A-026</v>
          </cell>
          <cell r="C86">
            <v>141600</v>
          </cell>
          <cell r="H86" t="str">
            <v>A-049</v>
          </cell>
          <cell r="I86">
            <v>346200</v>
          </cell>
          <cell r="K86" t="str">
            <v>A-132</v>
          </cell>
          <cell r="L86">
            <v>85980</v>
          </cell>
          <cell r="N86" t="str">
            <v>A-092</v>
          </cell>
          <cell r="O86">
            <v>249389.91</v>
          </cell>
          <cell r="T86" t="str">
            <v>D-017</v>
          </cell>
          <cell r="U86">
            <v>775001.2</v>
          </cell>
        </row>
        <row r="87">
          <cell r="B87" t="str">
            <v>A-026</v>
          </cell>
          <cell r="C87">
            <v>478350</v>
          </cell>
          <cell r="H87" t="str">
            <v>A-050</v>
          </cell>
          <cell r="I87">
            <v>97638</v>
          </cell>
          <cell r="K87" t="str">
            <v>A-132</v>
          </cell>
          <cell r="L87">
            <v>85980</v>
          </cell>
          <cell r="N87" t="str">
            <v>A-092</v>
          </cell>
          <cell r="O87">
            <v>244827.03</v>
          </cell>
          <cell r="T87" t="str">
            <v>D-017</v>
          </cell>
          <cell r="U87">
            <v>775001.2</v>
          </cell>
        </row>
        <row r="88">
          <cell r="B88" t="str">
            <v>A-026</v>
          </cell>
          <cell r="C88">
            <v>151200</v>
          </cell>
          <cell r="H88" t="str">
            <v>A-050</v>
          </cell>
          <cell r="I88">
            <v>97638</v>
          </cell>
          <cell r="K88" t="str">
            <v>A-144</v>
          </cell>
          <cell r="L88">
            <v>357647.62</v>
          </cell>
          <cell r="N88" t="str">
            <v>A-092</v>
          </cell>
          <cell r="O88">
            <v>243686.31</v>
          </cell>
          <cell r="T88" t="str">
            <v>D-019</v>
          </cell>
          <cell r="U88">
            <v>155999.51999999999</v>
          </cell>
        </row>
        <row r="89">
          <cell r="B89" t="str">
            <v>A-026</v>
          </cell>
          <cell r="C89">
            <v>13002350</v>
          </cell>
          <cell r="H89" t="str">
            <v>A-054</v>
          </cell>
          <cell r="I89">
            <v>186000</v>
          </cell>
          <cell r="K89" t="str">
            <v>A-144</v>
          </cell>
          <cell r="L89">
            <v>357647.62</v>
          </cell>
          <cell r="N89" t="str">
            <v>A-092</v>
          </cell>
          <cell r="O89">
            <v>243847.91</v>
          </cell>
          <cell r="T89" t="str">
            <v>D-019</v>
          </cell>
          <cell r="U89">
            <v>155999.51999999999</v>
          </cell>
        </row>
        <row r="90">
          <cell r="B90" t="str">
            <v>A-027</v>
          </cell>
          <cell r="C90">
            <v>243975</v>
          </cell>
          <cell r="H90" t="str">
            <v>A-054</v>
          </cell>
          <cell r="I90">
            <v>186000</v>
          </cell>
          <cell r="K90" t="str">
            <v>A-151</v>
          </cell>
          <cell r="L90">
            <v>108427.2</v>
          </cell>
          <cell r="N90" t="str">
            <v>A-092</v>
          </cell>
          <cell r="O90">
            <v>243686.31</v>
          </cell>
          <cell r="T90" t="str">
            <v>D-085</v>
          </cell>
          <cell r="U90">
            <v>775001.2</v>
          </cell>
        </row>
        <row r="91">
          <cell r="B91" t="str">
            <v>A-027</v>
          </cell>
          <cell r="C91">
            <v>75000</v>
          </cell>
          <cell r="H91" t="str">
            <v>A-071</v>
          </cell>
          <cell r="I91">
            <v>332908.08</v>
          </cell>
          <cell r="K91" t="str">
            <v>A-151</v>
          </cell>
          <cell r="L91">
            <v>56604</v>
          </cell>
          <cell r="N91" t="str">
            <v>A-092</v>
          </cell>
          <cell r="O91">
            <v>238305.91</v>
          </cell>
          <cell r="T91" t="str">
            <v>D-085</v>
          </cell>
          <cell r="U91">
            <v>775001.2</v>
          </cell>
        </row>
        <row r="92">
          <cell r="B92" t="str">
            <v>A-027</v>
          </cell>
          <cell r="C92">
            <v>318975</v>
          </cell>
          <cell r="H92" t="str">
            <v>A-071</v>
          </cell>
          <cell r="I92">
            <v>332908.08</v>
          </cell>
          <cell r="K92" t="str">
            <v>A-151</v>
          </cell>
          <cell r="L92">
            <v>462425.7</v>
          </cell>
          <cell r="N92" t="str">
            <v>A-092</v>
          </cell>
          <cell r="O92">
            <v>231993.93</v>
          </cell>
          <cell r="T92" t="str">
            <v>F-003</v>
          </cell>
          <cell r="U92">
            <v>1828800</v>
          </cell>
        </row>
        <row r="93">
          <cell r="B93" t="str">
            <v>A-028</v>
          </cell>
          <cell r="C93">
            <v>202875</v>
          </cell>
          <cell r="H93" t="str">
            <v>A-082</v>
          </cell>
          <cell r="I93">
            <v>288799.39</v>
          </cell>
          <cell r="K93" t="str">
            <v>A-151</v>
          </cell>
          <cell r="L93">
            <v>571248</v>
          </cell>
          <cell r="N93" t="str">
            <v>A-092</v>
          </cell>
          <cell r="O93">
            <v>231993.93</v>
          </cell>
          <cell r="T93" t="str">
            <v>F-003</v>
          </cell>
          <cell r="U93">
            <v>1828800</v>
          </cell>
        </row>
        <row r="94">
          <cell r="B94" t="str">
            <v>A-028</v>
          </cell>
          <cell r="C94">
            <v>202875</v>
          </cell>
          <cell r="H94" t="str">
            <v>A-082</v>
          </cell>
          <cell r="I94">
            <v>288799.39</v>
          </cell>
          <cell r="K94" t="str">
            <v>A-151</v>
          </cell>
          <cell r="L94">
            <v>1198704.8999999999</v>
          </cell>
          <cell r="N94" t="str">
            <v>A-092</v>
          </cell>
          <cell r="O94">
            <v>243686.31</v>
          </cell>
          <cell r="T94" t="str">
            <v>F-004</v>
          </cell>
          <cell r="U94">
            <v>465000.72</v>
          </cell>
        </row>
        <row r="95">
          <cell r="B95" t="str">
            <v>A-029</v>
          </cell>
          <cell r="C95">
            <v>229900</v>
          </cell>
          <cell r="H95" t="str">
            <v>A-092</v>
          </cell>
          <cell r="I95">
            <v>86600</v>
          </cell>
          <cell r="K95" t="str">
            <v>A-161</v>
          </cell>
          <cell r="L95">
            <v>289330.56</v>
          </cell>
          <cell r="N95" t="str">
            <v>A-092</v>
          </cell>
          <cell r="O95">
            <v>249389.91</v>
          </cell>
          <cell r="T95" t="str">
            <v>F-004</v>
          </cell>
          <cell r="U95">
            <v>770001.2</v>
          </cell>
        </row>
        <row r="96">
          <cell r="B96" t="str">
            <v>A-029</v>
          </cell>
          <cell r="C96">
            <v>229900</v>
          </cell>
          <cell r="H96" t="str">
            <v>A-092</v>
          </cell>
          <cell r="I96">
            <v>241200</v>
          </cell>
          <cell r="K96" t="str">
            <v>A-161</v>
          </cell>
          <cell r="L96">
            <v>434315.52000000002</v>
          </cell>
          <cell r="N96" t="str">
            <v>A-092</v>
          </cell>
          <cell r="O96">
            <v>231993.93</v>
          </cell>
          <cell r="T96" t="str">
            <v>F-004</v>
          </cell>
          <cell r="U96">
            <v>1235001.92</v>
          </cell>
        </row>
        <row r="97">
          <cell r="B97" t="str">
            <v>A-032</v>
          </cell>
          <cell r="C97">
            <v>1381500</v>
          </cell>
          <cell r="H97" t="str">
            <v>A-092</v>
          </cell>
          <cell r="I97">
            <v>327800</v>
          </cell>
          <cell r="K97" t="str">
            <v>A-161</v>
          </cell>
          <cell r="L97">
            <v>240333.24</v>
          </cell>
          <cell r="N97" t="str">
            <v>A-092</v>
          </cell>
          <cell r="O97">
            <v>231993.93</v>
          </cell>
          <cell r="T97" t="str">
            <v>F-009</v>
          </cell>
          <cell r="U97">
            <v>1350002.4</v>
          </cell>
        </row>
        <row r="98">
          <cell r="B98" t="str">
            <v>A-032</v>
          </cell>
          <cell r="C98">
            <v>615075</v>
          </cell>
          <cell r="H98" t="str">
            <v>A-100</v>
          </cell>
          <cell r="I98">
            <v>106699.92</v>
          </cell>
          <cell r="K98" t="str">
            <v>A-161</v>
          </cell>
          <cell r="L98">
            <v>963979.32</v>
          </cell>
          <cell r="N98" t="str">
            <v>A-092</v>
          </cell>
          <cell r="O98">
            <v>246252.93</v>
          </cell>
          <cell r="T98" t="str">
            <v>F-009</v>
          </cell>
          <cell r="U98">
            <v>155000.24</v>
          </cell>
        </row>
        <row r="99">
          <cell r="B99" t="str">
            <v>A-032</v>
          </cell>
          <cell r="C99">
            <v>723225</v>
          </cell>
          <cell r="H99" t="str">
            <v>A-100</v>
          </cell>
          <cell r="I99">
            <v>106699.92</v>
          </cell>
          <cell r="K99" t="str">
            <v>A-192</v>
          </cell>
          <cell r="L99">
            <v>43104</v>
          </cell>
          <cell r="N99" t="str">
            <v>A-092</v>
          </cell>
          <cell r="O99">
            <v>246252.93</v>
          </cell>
          <cell r="T99" t="str">
            <v>F-009</v>
          </cell>
          <cell r="U99">
            <v>1505002.64</v>
          </cell>
        </row>
        <row r="100">
          <cell r="B100" t="str">
            <v>A-032</v>
          </cell>
          <cell r="C100">
            <v>2719800</v>
          </cell>
          <cell r="H100" t="str">
            <v>A-103</v>
          </cell>
          <cell r="I100">
            <v>17250</v>
          </cell>
          <cell r="K100" t="str">
            <v>A-192</v>
          </cell>
          <cell r="L100">
            <v>43104</v>
          </cell>
          <cell r="N100" t="str">
            <v>A-092</v>
          </cell>
          <cell r="O100">
            <v>238305.91</v>
          </cell>
          <cell r="T100" t="str">
            <v>F-018</v>
          </cell>
          <cell r="U100">
            <v>465000.72</v>
          </cell>
        </row>
        <row r="101">
          <cell r="B101" t="str">
            <v>A-035</v>
          </cell>
          <cell r="C101">
            <v>24300</v>
          </cell>
          <cell r="H101" t="str">
            <v>A-103</v>
          </cell>
          <cell r="I101">
            <v>103125</v>
          </cell>
          <cell r="K101" t="str">
            <v>A-216</v>
          </cell>
          <cell r="L101">
            <v>63360</v>
          </cell>
          <cell r="N101" t="str">
            <v>A-092</v>
          </cell>
          <cell r="O101">
            <v>238305.91</v>
          </cell>
          <cell r="T101" t="str">
            <v>F-018</v>
          </cell>
          <cell r="U101">
            <v>465000.72</v>
          </cell>
        </row>
        <row r="102">
          <cell r="B102" t="str">
            <v>A-035</v>
          </cell>
          <cell r="C102">
            <v>24300</v>
          </cell>
          <cell r="H102" t="str">
            <v>A-103</v>
          </cell>
          <cell r="I102">
            <v>38625</v>
          </cell>
          <cell r="K102" t="str">
            <v>A-216</v>
          </cell>
          <cell r="L102">
            <v>63360</v>
          </cell>
          <cell r="N102" t="str">
            <v>A-092</v>
          </cell>
          <cell r="O102">
            <v>238305.91</v>
          </cell>
          <cell r="T102" t="str">
            <v>G-002</v>
          </cell>
          <cell r="U102">
            <v>2325003.6</v>
          </cell>
        </row>
        <row r="103">
          <cell r="B103" t="str">
            <v>A-036</v>
          </cell>
          <cell r="C103">
            <v>257700</v>
          </cell>
          <cell r="H103" t="str">
            <v>A-103</v>
          </cell>
          <cell r="I103">
            <v>21600</v>
          </cell>
          <cell r="K103" t="str">
            <v>A-311</v>
          </cell>
          <cell r="L103">
            <v>156734.72</v>
          </cell>
          <cell r="N103" t="str">
            <v>A-092</v>
          </cell>
          <cell r="O103">
            <v>4877609.13</v>
          </cell>
          <cell r="T103" t="str">
            <v>G-002</v>
          </cell>
          <cell r="U103">
            <v>2325003.6</v>
          </cell>
        </row>
        <row r="104">
          <cell r="B104" t="str">
            <v>A-036</v>
          </cell>
          <cell r="C104">
            <v>275600</v>
          </cell>
          <cell r="H104" t="str">
            <v>A-103</v>
          </cell>
          <cell r="I104">
            <v>43200</v>
          </cell>
          <cell r="K104" t="str">
            <v>A-311</v>
          </cell>
          <cell r="L104">
            <v>156734.72</v>
          </cell>
          <cell r="N104" t="str">
            <v>A-100</v>
          </cell>
          <cell r="O104">
            <v>544389.12</v>
          </cell>
          <cell r="T104" t="str">
            <v>G-004</v>
          </cell>
          <cell r="U104">
            <v>1162501.8</v>
          </cell>
        </row>
        <row r="105">
          <cell r="B105" t="str">
            <v>A-036</v>
          </cell>
          <cell r="C105">
            <v>253350</v>
          </cell>
          <cell r="H105" t="str">
            <v>A-103</v>
          </cell>
          <cell r="I105">
            <v>43200</v>
          </cell>
          <cell r="K105" t="str">
            <v>A-333</v>
          </cell>
          <cell r="L105">
            <v>581918.98</v>
          </cell>
          <cell r="N105" t="str">
            <v>A-100</v>
          </cell>
          <cell r="O105">
            <v>215930.88</v>
          </cell>
          <cell r="T105" t="str">
            <v>G-004</v>
          </cell>
          <cell r="U105">
            <v>1162501.8</v>
          </cell>
        </row>
        <row r="106">
          <cell r="B106" t="str">
            <v>A-036</v>
          </cell>
          <cell r="C106">
            <v>162200</v>
          </cell>
          <cell r="H106" t="str">
            <v>A-103</v>
          </cell>
          <cell r="I106">
            <v>72000</v>
          </cell>
          <cell r="K106" t="str">
            <v>A-333</v>
          </cell>
          <cell r="L106">
            <v>581918.98</v>
          </cell>
          <cell r="N106" t="str">
            <v>A-100</v>
          </cell>
          <cell r="O106">
            <v>431861.76000000001</v>
          </cell>
          <cell r="T106" t="str">
            <v>G-006</v>
          </cell>
          <cell r="U106">
            <v>150000.35999999999</v>
          </cell>
        </row>
        <row r="107">
          <cell r="B107" t="str">
            <v>A-036</v>
          </cell>
          <cell r="C107">
            <v>948850</v>
          </cell>
          <cell r="H107" t="str">
            <v>A-103</v>
          </cell>
          <cell r="I107">
            <v>16995.96</v>
          </cell>
          <cell r="K107" t="str">
            <v>A-341</v>
          </cell>
          <cell r="L107">
            <v>153791.4</v>
          </cell>
          <cell r="N107" t="str">
            <v>A-100</v>
          </cell>
          <cell r="O107">
            <v>297430.86</v>
          </cell>
          <cell r="T107" t="str">
            <v>G-006</v>
          </cell>
          <cell r="U107">
            <v>155000.24</v>
          </cell>
        </row>
        <row r="108">
          <cell r="B108" t="str">
            <v>A-037</v>
          </cell>
          <cell r="C108">
            <v>972500</v>
          </cell>
          <cell r="H108" t="str">
            <v>A-103</v>
          </cell>
          <cell r="I108">
            <v>216570</v>
          </cell>
          <cell r="K108" t="str">
            <v>A-341</v>
          </cell>
          <cell r="L108">
            <v>234906</v>
          </cell>
          <cell r="N108" t="str">
            <v>A-100</v>
          </cell>
          <cell r="O108">
            <v>1489612.62</v>
          </cell>
          <cell r="T108" t="str">
            <v>G-006</v>
          </cell>
          <cell r="U108">
            <v>305000.59999999998</v>
          </cell>
        </row>
        <row r="109">
          <cell r="B109" t="str">
            <v>A-037</v>
          </cell>
          <cell r="C109">
            <v>972500</v>
          </cell>
          <cell r="H109" t="str">
            <v>A-103</v>
          </cell>
          <cell r="I109">
            <v>572565.96</v>
          </cell>
          <cell r="K109" t="str">
            <v>A-341</v>
          </cell>
          <cell r="L109">
            <v>388697.4</v>
          </cell>
          <cell r="N109" t="str">
            <v>A-103</v>
          </cell>
          <cell r="O109">
            <v>51000.02</v>
          </cell>
          <cell r="T109" t="str">
            <v>G-027</v>
          </cell>
          <cell r="U109">
            <v>155000.24</v>
          </cell>
        </row>
        <row r="110">
          <cell r="B110" t="str">
            <v>A-040</v>
          </cell>
          <cell r="C110">
            <v>1273650</v>
          </cell>
          <cell r="H110" t="str">
            <v>A-104</v>
          </cell>
          <cell r="I110">
            <v>215930.88</v>
          </cell>
          <cell r="K110" t="str">
            <v>A-384</v>
          </cell>
          <cell r="L110">
            <v>98929.04</v>
          </cell>
          <cell r="N110" t="str">
            <v>A-103</v>
          </cell>
          <cell r="O110">
            <v>99350</v>
          </cell>
          <cell r="T110" t="str">
            <v>G-027</v>
          </cell>
          <cell r="U110">
            <v>232500.36</v>
          </cell>
        </row>
        <row r="111">
          <cell r="B111" t="str">
            <v>A-040</v>
          </cell>
          <cell r="C111">
            <v>881850</v>
          </cell>
          <cell r="H111" t="str">
            <v>A-104</v>
          </cell>
          <cell r="I111">
            <v>215930.88</v>
          </cell>
          <cell r="K111" t="str">
            <v>A-384</v>
          </cell>
          <cell r="L111">
            <v>98929.04</v>
          </cell>
          <cell r="N111" t="str">
            <v>A-103</v>
          </cell>
          <cell r="O111">
            <v>150350.01999999999</v>
          </cell>
          <cell r="T111" t="str">
            <v>G-027</v>
          </cell>
          <cell r="U111">
            <v>387500.6</v>
          </cell>
        </row>
        <row r="112">
          <cell r="B112" t="str">
            <v>A-040</v>
          </cell>
          <cell r="C112">
            <v>292050</v>
          </cell>
          <cell r="H112" t="str">
            <v>A-111</v>
          </cell>
          <cell r="I112">
            <v>620980.31000000006</v>
          </cell>
          <cell r="K112" t="str">
            <v>A-410</v>
          </cell>
          <cell r="L112">
            <v>391785.22</v>
          </cell>
          <cell r="N112" t="str">
            <v>A-115</v>
          </cell>
          <cell r="O112">
            <v>431861.76000000001</v>
          </cell>
          <cell r="T112" t="str">
            <v>H-001</v>
          </cell>
          <cell r="U112">
            <v>77500.12</v>
          </cell>
        </row>
        <row r="113">
          <cell r="B113" t="str">
            <v>A-040</v>
          </cell>
          <cell r="C113">
            <v>75000</v>
          </cell>
          <cell r="H113" t="str">
            <v>A-111</v>
          </cell>
          <cell r="I113">
            <v>620980.31000000006</v>
          </cell>
          <cell r="K113" t="str">
            <v>A-410</v>
          </cell>
          <cell r="L113">
            <v>391785.22</v>
          </cell>
          <cell r="N113" t="str">
            <v>A-115</v>
          </cell>
          <cell r="O113">
            <v>431861.76000000001</v>
          </cell>
          <cell r="T113" t="str">
            <v>H-001</v>
          </cell>
          <cell r="U113">
            <v>77500.12</v>
          </cell>
        </row>
        <row r="114">
          <cell r="B114" t="str">
            <v>A-040</v>
          </cell>
          <cell r="C114">
            <v>477600</v>
          </cell>
          <cell r="H114" t="str">
            <v>A-112</v>
          </cell>
          <cell r="I114">
            <v>260099.76</v>
          </cell>
          <cell r="K114" t="str">
            <v>B-005</v>
          </cell>
          <cell r="L114">
            <v>96729</v>
          </cell>
          <cell r="N114" t="str">
            <v>A-128</v>
          </cell>
          <cell r="O114">
            <v>356970.23999999999</v>
          </cell>
          <cell r="T114" t="str">
            <v>H-005</v>
          </cell>
          <cell r="U114">
            <v>1162501.8</v>
          </cell>
        </row>
        <row r="115">
          <cell r="B115" t="str">
            <v>A-040</v>
          </cell>
          <cell r="C115">
            <v>437625</v>
          </cell>
          <cell r="H115" t="str">
            <v>A-112</v>
          </cell>
          <cell r="I115">
            <v>260099.76</v>
          </cell>
          <cell r="K115" t="str">
            <v>B-005</v>
          </cell>
          <cell r="L115">
            <v>96729</v>
          </cell>
          <cell r="N115" t="str">
            <v>A-128</v>
          </cell>
          <cell r="O115">
            <v>215930.88</v>
          </cell>
          <cell r="T115" t="str">
            <v>H-005</v>
          </cell>
          <cell r="U115">
            <v>1162501.8</v>
          </cell>
        </row>
        <row r="116">
          <cell r="B116" t="str">
            <v>A-040</v>
          </cell>
          <cell r="C116">
            <v>3437775</v>
          </cell>
          <cell r="H116" t="str">
            <v>A-113</v>
          </cell>
          <cell r="I116">
            <v>267700.02</v>
          </cell>
          <cell r="K116" t="str">
            <v>B-006</v>
          </cell>
          <cell r="L116">
            <v>182985.60000000001</v>
          </cell>
          <cell r="N116" t="str">
            <v>A-128</v>
          </cell>
          <cell r="O116">
            <v>572901.12</v>
          </cell>
          <cell r="T116" t="str">
            <v>H-011</v>
          </cell>
          <cell r="U116">
            <v>254981.22</v>
          </cell>
        </row>
        <row r="117">
          <cell r="B117" t="str">
            <v>A-042</v>
          </cell>
          <cell r="C117">
            <v>216350</v>
          </cell>
          <cell r="H117" t="str">
            <v>A-113</v>
          </cell>
          <cell r="I117">
            <v>267700.02</v>
          </cell>
          <cell r="K117" t="str">
            <v>B-006</v>
          </cell>
          <cell r="L117">
            <v>182985.60000000001</v>
          </cell>
          <cell r="N117" t="str">
            <v>A-133</v>
          </cell>
          <cell r="O117">
            <v>536785.92000000004</v>
          </cell>
          <cell r="T117" t="str">
            <v>H-011</v>
          </cell>
          <cell r="U117">
            <v>546000.84</v>
          </cell>
        </row>
        <row r="118">
          <cell r="B118" t="str">
            <v>A-042</v>
          </cell>
          <cell r="C118">
            <v>89400</v>
          </cell>
          <cell r="H118" t="str">
            <v>A-115</v>
          </cell>
          <cell r="I118">
            <v>479639.03999999998</v>
          </cell>
          <cell r="K118" t="str">
            <v>B-007</v>
          </cell>
          <cell r="L118">
            <v>93360</v>
          </cell>
          <cell r="N118" t="str">
            <v>A-133</v>
          </cell>
          <cell r="O118">
            <v>230012.68</v>
          </cell>
          <cell r="T118" t="str">
            <v>H-011</v>
          </cell>
          <cell r="U118">
            <v>780001.2</v>
          </cell>
        </row>
        <row r="119">
          <cell r="B119" t="str">
            <v>A-042</v>
          </cell>
          <cell r="C119">
            <v>305750</v>
          </cell>
          <cell r="H119" t="str">
            <v>A-115</v>
          </cell>
          <cell r="I119">
            <v>754219.28</v>
          </cell>
          <cell r="K119" t="str">
            <v>B-007</v>
          </cell>
          <cell r="L119">
            <v>93360</v>
          </cell>
          <cell r="N119" t="str">
            <v>A-133</v>
          </cell>
          <cell r="O119">
            <v>236021.04</v>
          </cell>
          <cell r="T119" t="str">
            <v>H-011</v>
          </cell>
          <cell r="U119">
            <v>780001.2</v>
          </cell>
        </row>
        <row r="120">
          <cell r="B120" t="str">
            <v>A-043</v>
          </cell>
          <cell r="C120">
            <v>468350</v>
          </cell>
          <cell r="H120" t="str">
            <v>A-115</v>
          </cell>
          <cell r="I120">
            <v>1233858.32</v>
          </cell>
          <cell r="K120" t="str">
            <v>B-008</v>
          </cell>
          <cell r="L120">
            <v>68247</v>
          </cell>
          <cell r="N120" t="str">
            <v>A-133</v>
          </cell>
          <cell r="O120">
            <v>1002819.64</v>
          </cell>
          <cell r="T120" t="str">
            <v>H-011</v>
          </cell>
          <cell r="U120">
            <v>5624783.6399999997</v>
          </cell>
        </row>
        <row r="121">
          <cell r="B121" t="str">
            <v>A-043</v>
          </cell>
          <cell r="C121">
            <v>124650</v>
          </cell>
          <cell r="H121" t="str">
            <v>A-116</v>
          </cell>
          <cell r="I121">
            <v>51916.68</v>
          </cell>
          <cell r="K121" t="str">
            <v>B-008</v>
          </cell>
          <cell r="L121">
            <v>68247</v>
          </cell>
          <cell r="N121" t="str">
            <v>A-141</v>
          </cell>
          <cell r="O121">
            <v>358576.02</v>
          </cell>
          <cell r="T121" t="str">
            <v>H-011</v>
          </cell>
          <cell r="U121">
            <v>2249913.4500000002</v>
          </cell>
        </row>
        <row r="122">
          <cell r="B122" t="str">
            <v>A-043</v>
          </cell>
          <cell r="C122">
            <v>217050</v>
          </cell>
          <cell r="H122" t="str">
            <v>A-116</v>
          </cell>
          <cell r="I122">
            <v>51916.68</v>
          </cell>
          <cell r="K122" t="str">
            <v>B-009</v>
          </cell>
          <cell r="L122">
            <v>161215.49</v>
          </cell>
          <cell r="N122" t="str">
            <v>A-141</v>
          </cell>
          <cell r="O122">
            <v>358576.02</v>
          </cell>
          <cell r="T122" t="str">
            <v>H-011</v>
          </cell>
          <cell r="U122">
            <v>4499826.93</v>
          </cell>
        </row>
        <row r="123">
          <cell r="B123" t="str">
            <v>A-043</v>
          </cell>
          <cell r="C123">
            <v>810050</v>
          </cell>
          <cell r="H123" t="str">
            <v>A-122</v>
          </cell>
          <cell r="I123">
            <v>72600</v>
          </cell>
          <cell r="K123" t="str">
            <v>B-009</v>
          </cell>
          <cell r="L123">
            <v>161215.49</v>
          </cell>
          <cell r="N123" t="str">
            <v>A-143</v>
          </cell>
          <cell r="O123">
            <v>11666.66</v>
          </cell>
          <cell r="T123" t="str">
            <v>H-011</v>
          </cell>
          <cell r="U123">
            <v>127490.61</v>
          </cell>
        </row>
        <row r="124">
          <cell r="B124" t="str">
            <v>A-044</v>
          </cell>
          <cell r="C124">
            <v>3072000</v>
          </cell>
          <cell r="H124" t="str">
            <v>A-122</v>
          </cell>
          <cell r="I124">
            <v>72600</v>
          </cell>
          <cell r="K124" t="str">
            <v>B-016</v>
          </cell>
          <cell r="L124">
            <v>20000</v>
          </cell>
          <cell r="N124" t="str">
            <v>A-143</v>
          </cell>
          <cell r="O124">
            <v>11666.66</v>
          </cell>
          <cell r="T124" t="str">
            <v>H-011</v>
          </cell>
          <cell r="U124">
            <v>14862999.09</v>
          </cell>
        </row>
        <row r="125">
          <cell r="B125" t="str">
            <v>A-044</v>
          </cell>
          <cell r="C125">
            <v>3072000</v>
          </cell>
          <cell r="H125" t="str">
            <v>A-123</v>
          </cell>
          <cell r="I125">
            <v>175000</v>
          </cell>
          <cell r="K125" t="str">
            <v>B-016</v>
          </cell>
          <cell r="L125">
            <v>56604</v>
          </cell>
          <cell r="N125" t="str">
            <v>A-145</v>
          </cell>
          <cell r="O125">
            <v>881971.19999999995</v>
          </cell>
          <cell r="T125" t="str">
            <v>H-059</v>
          </cell>
          <cell r="U125">
            <v>775001.2</v>
          </cell>
        </row>
        <row r="126">
          <cell r="B126" t="str">
            <v>A-046</v>
          </cell>
          <cell r="C126">
            <v>127650</v>
          </cell>
          <cell r="H126" t="str">
            <v>A-123</v>
          </cell>
          <cell r="I126">
            <v>236000.16</v>
          </cell>
          <cell r="K126" t="str">
            <v>B-016</v>
          </cell>
          <cell r="L126">
            <v>113925</v>
          </cell>
          <cell r="N126" t="str">
            <v>A-145</v>
          </cell>
          <cell r="O126">
            <v>881971.19999999995</v>
          </cell>
          <cell r="T126" t="str">
            <v>H-059</v>
          </cell>
          <cell r="U126">
            <v>775001.2</v>
          </cell>
        </row>
        <row r="127">
          <cell r="B127" t="str">
            <v>A-046</v>
          </cell>
          <cell r="C127">
            <v>127650</v>
          </cell>
          <cell r="H127" t="str">
            <v>A-123</v>
          </cell>
          <cell r="I127">
            <v>411000.16</v>
          </cell>
          <cell r="K127" t="str">
            <v>B-016</v>
          </cell>
          <cell r="L127">
            <v>395410.18</v>
          </cell>
          <cell r="N127" t="str">
            <v>A-151</v>
          </cell>
          <cell r="O127">
            <v>505695</v>
          </cell>
          <cell r="T127" t="str">
            <v>H-096</v>
          </cell>
          <cell r="U127">
            <v>77500.12</v>
          </cell>
        </row>
        <row r="128">
          <cell r="B128" t="str">
            <v>A-059</v>
          </cell>
          <cell r="C128">
            <v>349200</v>
          </cell>
          <cell r="H128" t="str">
            <v>A-126</v>
          </cell>
          <cell r="I128">
            <v>492581.76</v>
          </cell>
          <cell r="K128" t="str">
            <v>B-016</v>
          </cell>
          <cell r="L128">
            <v>585939.18000000005</v>
          </cell>
          <cell r="N128" t="str">
            <v>A-151</v>
          </cell>
          <cell r="O128">
            <v>505695</v>
          </cell>
          <cell r="T128" t="str">
            <v>H-096</v>
          </cell>
          <cell r="U128">
            <v>77500.12</v>
          </cell>
        </row>
        <row r="129">
          <cell r="B129" t="str">
            <v>A-059</v>
          </cell>
          <cell r="C129">
            <v>655500</v>
          </cell>
          <cell r="H129" t="str">
            <v>A-126</v>
          </cell>
          <cell r="I129">
            <v>492581.76</v>
          </cell>
          <cell r="K129" t="str">
            <v>B-017</v>
          </cell>
          <cell r="L129">
            <v>358571.52000000002</v>
          </cell>
          <cell r="N129" t="str">
            <v>A-153</v>
          </cell>
          <cell r="O129">
            <v>898223.52</v>
          </cell>
          <cell r="T129" t="str">
            <v>H-123</v>
          </cell>
          <cell r="U129">
            <v>155000.24</v>
          </cell>
        </row>
        <row r="130">
          <cell r="B130" t="str">
            <v>A-059</v>
          </cell>
          <cell r="C130">
            <v>1004700</v>
          </cell>
          <cell r="H130" t="str">
            <v>A-128</v>
          </cell>
          <cell r="I130">
            <v>342430.24</v>
          </cell>
          <cell r="K130" t="str">
            <v>B-017</v>
          </cell>
          <cell r="L130">
            <v>358571.52000000002</v>
          </cell>
          <cell r="N130" t="str">
            <v>A-153</v>
          </cell>
          <cell r="O130">
            <v>898223.52</v>
          </cell>
          <cell r="T130" t="str">
            <v>H-123</v>
          </cell>
          <cell r="U130">
            <v>155000.24</v>
          </cell>
        </row>
        <row r="131">
          <cell r="B131" t="str">
            <v>A-061</v>
          </cell>
          <cell r="C131">
            <v>109500</v>
          </cell>
          <cell r="H131" t="str">
            <v>A-128</v>
          </cell>
          <cell r="I131">
            <v>342430.24</v>
          </cell>
          <cell r="K131" t="str">
            <v>B-024</v>
          </cell>
          <cell r="L131">
            <v>86244</v>
          </cell>
          <cell r="N131" t="str">
            <v>A-161</v>
          </cell>
          <cell r="O131">
            <v>158400</v>
          </cell>
          <cell r="T131" t="str">
            <v>H-157</v>
          </cell>
          <cell r="U131">
            <v>780001.2</v>
          </cell>
        </row>
        <row r="132">
          <cell r="B132" t="str">
            <v>A-061</v>
          </cell>
          <cell r="C132">
            <v>580200</v>
          </cell>
          <cell r="H132" t="str">
            <v>A-132</v>
          </cell>
          <cell r="I132">
            <v>263982</v>
          </cell>
          <cell r="K132" t="str">
            <v>B-024</v>
          </cell>
          <cell r="L132">
            <v>86244</v>
          </cell>
          <cell r="N132" t="str">
            <v>A-161</v>
          </cell>
          <cell r="O132">
            <v>333929.98</v>
          </cell>
          <cell r="T132" t="str">
            <v>H-157</v>
          </cell>
          <cell r="U132">
            <v>390000.6</v>
          </cell>
        </row>
        <row r="133">
          <cell r="B133" t="str">
            <v>A-061</v>
          </cell>
          <cell r="C133">
            <v>937200</v>
          </cell>
          <cell r="H133" t="str">
            <v>A-132</v>
          </cell>
          <cell r="I133">
            <v>263982</v>
          </cell>
          <cell r="K133" t="str">
            <v>B-052</v>
          </cell>
          <cell r="L133">
            <v>224498.4</v>
          </cell>
          <cell r="N133" t="str">
            <v>A-161</v>
          </cell>
          <cell r="O133">
            <v>492329.98</v>
          </cell>
          <cell r="T133" t="str">
            <v>H-157</v>
          </cell>
          <cell r="U133">
            <v>1170001.8</v>
          </cell>
        </row>
        <row r="134">
          <cell r="B134" t="str">
            <v>A-061</v>
          </cell>
          <cell r="C134">
            <v>1626900</v>
          </cell>
          <cell r="H134" t="str">
            <v>A-141</v>
          </cell>
          <cell r="I134">
            <v>546773.88</v>
          </cell>
          <cell r="K134" t="str">
            <v>B-052</v>
          </cell>
          <cell r="L134">
            <v>224498.4</v>
          </cell>
          <cell r="N134" t="str">
            <v>A-420</v>
          </cell>
          <cell r="O134">
            <v>185270.85</v>
          </cell>
          <cell r="T134" t="str">
            <v>H-157</v>
          </cell>
          <cell r="U134">
            <v>1124956.74</v>
          </cell>
        </row>
        <row r="135">
          <cell r="B135" t="str">
            <v>A-064</v>
          </cell>
          <cell r="C135">
            <v>768000</v>
          </cell>
          <cell r="H135" t="str">
            <v>A-141</v>
          </cell>
          <cell r="I135">
            <v>170066.64</v>
          </cell>
          <cell r="K135" t="str">
            <v>B-069</v>
          </cell>
          <cell r="L135">
            <v>221823</v>
          </cell>
          <cell r="N135" t="str">
            <v>A-420</v>
          </cell>
          <cell r="O135">
            <v>185270.85</v>
          </cell>
          <cell r="T135" t="str">
            <v>H-157</v>
          </cell>
          <cell r="U135">
            <v>3464960.34</v>
          </cell>
        </row>
        <row r="136">
          <cell r="B136" t="str">
            <v>A-064</v>
          </cell>
          <cell r="C136">
            <v>768000</v>
          </cell>
          <cell r="H136" t="str">
            <v>A-141</v>
          </cell>
          <cell r="I136">
            <v>370164</v>
          </cell>
          <cell r="K136" t="str">
            <v>B-069</v>
          </cell>
          <cell r="L136">
            <v>221823</v>
          </cell>
          <cell r="N136" t="str">
            <v>B-006</v>
          </cell>
          <cell r="O136">
            <v>2429222.4</v>
          </cell>
          <cell r="T136" t="str">
            <v>H-309</v>
          </cell>
          <cell r="U136">
            <v>155000.24</v>
          </cell>
        </row>
        <row r="137">
          <cell r="B137" t="str">
            <v>A-064</v>
          </cell>
          <cell r="C137">
            <v>1536000</v>
          </cell>
          <cell r="H137" t="str">
            <v>A-141</v>
          </cell>
          <cell r="I137">
            <v>1087004.52</v>
          </cell>
          <cell r="K137" t="str">
            <v>B-079</v>
          </cell>
          <cell r="L137">
            <v>13775</v>
          </cell>
          <cell r="N137" t="str">
            <v>B-006</v>
          </cell>
          <cell r="O137">
            <v>2429222.4</v>
          </cell>
          <cell r="T137" t="str">
            <v>H-309</v>
          </cell>
          <cell r="U137">
            <v>155000.24</v>
          </cell>
        </row>
        <row r="138">
          <cell r="B138" t="str">
            <v>A-071</v>
          </cell>
          <cell r="C138">
            <v>630450</v>
          </cell>
          <cell r="H138" t="str">
            <v>A-143</v>
          </cell>
          <cell r="I138">
            <v>139200</v>
          </cell>
          <cell r="K138" t="str">
            <v>B-079</v>
          </cell>
          <cell r="L138">
            <v>13775</v>
          </cell>
          <cell r="N138" t="str">
            <v>B-007</v>
          </cell>
          <cell r="O138">
            <v>471461.76</v>
          </cell>
          <cell r="T138" t="str">
            <v>H-337</v>
          </cell>
          <cell r="U138">
            <v>232500.36</v>
          </cell>
        </row>
        <row r="139">
          <cell r="B139" t="str">
            <v>A-071</v>
          </cell>
          <cell r="C139">
            <v>762600</v>
          </cell>
          <cell r="H139" t="str">
            <v>A-143</v>
          </cell>
          <cell r="I139">
            <v>139200</v>
          </cell>
          <cell r="K139" t="str">
            <v>C-002</v>
          </cell>
          <cell r="L139">
            <v>152174.39999999999</v>
          </cell>
          <cell r="N139" t="str">
            <v>B-007</v>
          </cell>
          <cell r="O139">
            <v>471461.76</v>
          </cell>
          <cell r="T139" t="str">
            <v>H-337</v>
          </cell>
          <cell r="U139">
            <v>232500.36</v>
          </cell>
        </row>
        <row r="140">
          <cell r="B140" t="str">
            <v>A-071</v>
          </cell>
          <cell r="C140">
            <v>651600</v>
          </cell>
          <cell r="H140" t="str">
            <v>A-144</v>
          </cell>
          <cell r="I140">
            <v>491710.34</v>
          </cell>
          <cell r="K140" t="str">
            <v>C-002</v>
          </cell>
          <cell r="L140">
            <v>152174.39999999999</v>
          </cell>
          <cell r="N140" t="str">
            <v>B-008</v>
          </cell>
          <cell r="O140">
            <v>184800</v>
          </cell>
          <cell r="T140" t="str">
            <v>I-030</v>
          </cell>
          <cell r="U140">
            <v>542500.84</v>
          </cell>
        </row>
        <row r="141">
          <cell r="B141" t="str">
            <v>A-071</v>
          </cell>
          <cell r="C141">
            <v>2044650</v>
          </cell>
          <cell r="H141" t="str">
            <v>A-144</v>
          </cell>
          <cell r="I141">
            <v>424100.02</v>
          </cell>
          <cell r="K141" t="str">
            <v>C-005</v>
          </cell>
          <cell r="L141">
            <v>1031155.2</v>
          </cell>
          <cell r="N141" t="str">
            <v>B-008</v>
          </cell>
          <cell r="O141">
            <v>184800</v>
          </cell>
          <cell r="T141" t="str">
            <v>I-030</v>
          </cell>
          <cell r="U141">
            <v>542500.84</v>
          </cell>
        </row>
        <row r="142">
          <cell r="B142" t="str">
            <v>A-092</v>
          </cell>
          <cell r="C142">
            <v>245400</v>
          </cell>
          <cell r="H142" t="str">
            <v>A-144</v>
          </cell>
          <cell r="I142">
            <v>432000</v>
          </cell>
          <cell r="K142" t="str">
            <v>C-005</v>
          </cell>
          <cell r="L142">
            <v>697969.15</v>
          </cell>
          <cell r="N142" t="str">
            <v>B-014</v>
          </cell>
          <cell r="O142">
            <v>1150063.3899999999</v>
          </cell>
          <cell r="T142" t="str">
            <v>I-032</v>
          </cell>
          <cell r="U142">
            <v>775001.2</v>
          </cell>
        </row>
        <row r="143">
          <cell r="B143" t="str">
            <v>A-092</v>
          </cell>
          <cell r="C143">
            <v>245400</v>
          </cell>
          <cell r="H143" t="str">
            <v>A-144</v>
          </cell>
          <cell r="I143">
            <v>1347810.36</v>
          </cell>
          <cell r="K143" t="str">
            <v>C-005</v>
          </cell>
          <cell r="L143">
            <v>1729124.35</v>
          </cell>
          <cell r="N143" t="str">
            <v>B-014</v>
          </cell>
          <cell r="O143">
            <v>1150063.3899999999</v>
          </cell>
          <cell r="T143" t="str">
            <v>I-032</v>
          </cell>
          <cell r="U143">
            <v>775001.2</v>
          </cell>
        </row>
        <row r="144">
          <cell r="B144" t="str">
            <v>A-100</v>
          </cell>
          <cell r="C144">
            <v>1625400</v>
          </cell>
          <cell r="H144" t="str">
            <v>A-145</v>
          </cell>
          <cell r="I144">
            <v>279000</v>
          </cell>
          <cell r="K144" t="str">
            <v>C-009</v>
          </cell>
          <cell r="L144">
            <v>17616.34</v>
          </cell>
          <cell r="N144" t="str">
            <v>B-016</v>
          </cell>
          <cell r="O144">
            <v>943363.52</v>
          </cell>
          <cell r="T144" t="str">
            <v>I-034</v>
          </cell>
          <cell r="U144">
            <v>155000.24</v>
          </cell>
        </row>
        <row r="145">
          <cell r="B145" t="str">
            <v>A-100</v>
          </cell>
          <cell r="C145">
            <v>301500</v>
          </cell>
          <cell r="H145" t="str">
            <v>A-145</v>
          </cell>
          <cell r="I145">
            <v>279000</v>
          </cell>
          <cell r="K145" t="str">
            <v>C-009</v>
          </cell>
          <cell r="L145">
            <v>517824</v>
          </cell>
          <cell r="N145" t="str">
            <v>B-016</v>
          </cell>
          <cell r="O145">
            <v>216444.1</v>
          </cell>
          <cell r="T145" t="str">
            <v>I-034</v>
          </cell>
          <cell r="U145">
            <v>155000.24</v>
          </cell>
        </row>
        <row r="146">
          <cell r="B146" t="str">
            <v>A-100</v>
          </cell>
          <cell r="C146">
            <v>301500</v>
          </cell>
          <cell r="H146" t="str">
            <v>A-151</v>
          </cell>
          <cell r="I146">
            <v>229804.05</v>
          </cell>
          <cell r="K146" t="str">
            <v>C-009</v>
          </cell>
          <cell r="L146">
            <v>1805814.72</v>
          </cell>
          <cell r="N146" t="str">
            <v>B-016</v>
          </cell>
          <cell r="O146">
            <v>100128</v>
          </cell>
          <cell r="T146" t="str">
            <v>I-100</v>
          </cell>
          <cell r="U146">
            <v>465000.72</v>
          </cell>
        </row>
        <row r="147">
          <cell r="B147" t="str">
            <v>A-100</v>
          </cell>
          <cell r="C147">
            <v>2228400</v>
          </cell>
          <cell r="H147" t="str">
            <v>A-151</v>
          </cell>
          <cell r="I147">
            <v>226009.92</v>
          </cell>
          <cell r="K147" t="str">
            <v>C-009</v>
          </cell>
          <cell r="L147">
            <v>861542.78</v>
          </cell>
          <cell r="N147" t="str">
            <v>B-016</v>
          </cell>
          <cell r="O147">
            <v>1259935.6200000001</v>
          </cell>
          <cell r="T147" t="str">
            <v>I-100</v>
          </cell>
          <cell r="U147">
            <v>51999.839999999997</v>
          </cell>
        </row>
        <row r="148">
          <cell r="B148" t="str">
            <v>A-103</v>
          </cell>
          <cell r="C148">
            <v>822400</v>
          </cell>
          <cell r="H148" t="str">
            <v>A-151</v>
          </cell>
          <cell r="I148">
            <v>320550</v>
          </cell>
          <cell r="K148" t="str">
            <v>C-009</v>
          </cell>
          <cell r="L148">
            <v>1121619.8400000001</v>
          </cell>
          <cell r="N148" t="str">
            <v>B-017</v>
          </cell>
          <cell r="O148">
            <v>431861.76000000001</v>
          </cell>
          <cell r="T148" t="str">
            <v>I-100</v>
          </cell>
          <cell r="U148">
            <v>517000.56</v>
          </cell>
        </row>
        <row r="149">
          <cell r="B149" t="str">
            <v>A-103</v>
          </cell>
          <cell r="C149">
            <v>230400</v>
          </cell>
          <cell r="H149" t="str">
            <v>A-151</v>
          </cell>
          <cell r="I149">
            <v>776363.97</v>
          </cell>
          <cell r="K149" t="str">
            <v>C-009</v>
          </cell>
          <cell r="L149">
            <v>1951591.68</v>
          </cell>
          <cell r="N149" t="str">
            <v>B-017</v>
          </cell>
          <cell r="O149">
            <v>431861.76000000001</v>
          </cell>
          <cell r="T149" t="str">
            <v>J-002</v>
          </cell>
          <cell r="U149">
            <v>129999.6</v>
          </cell>
        </row>
        <row r="150">
          <cell r="B150" t="str">
            <v>A-103</v>
          </cell>
          <cell r="C150">
            <v>294000</v>
          </cell>
          <cell r="H150" t="str">
            <v>A-178</v>
          </cell>
          <cell r="I150">
            <v>841592.64</v>
          </cell>
          <cell r="K150" t="str">
            <v>C-009</v>
          </cell>
          <cell r="L150">
            <v>227827.20000000001</v>
          </cell>
          <cell r="N150" t="str">
            <v>B-029</v>
          </cell>
          <cell r="O150">
            <v>13600</v>
          </cell>
          <cell r="T150" t="str">
            <v>J-002</v>
          </cell>
          <cell r="U150">
            <v>129999.6</v>
          </cell>
        </row>
        <row r="151">
          <cell r="B151" t="str">
            <v>A-103</v>
          </cell>
          <cell r="C151">
            <v>219000</v>
          </cell>
          <cell r="H151" t="str">
            <v>A-178</v>
          </cell>
          <cell r="I151">
            <v>841592.64</v>
          </cell>
          <cell r="K151" t="str">
            <v>C-009</v>
          </cell>
          <cell r="L151">
            <v>6503836.5599999996</v>
          </cell>
          <cell r="N151" t="str">
            <v>B-029</v>
          </cell>
          <cell r="O151">
            <v>13600</v>
          </cell>
          <cell r="T151" t="str">
            <v>J-022</v>
          </cell>
          <cell r="U151">
            <v>465000.72</v>
          </cell>
        </row>
        <row r="152">
          <cell r="B152" t="str">
            <v>A-103</v>
          </cell>
          <cell r="C152">
            <v>100000</v>
          </cell>
          <cell r="H152" t="str">
            <v>A-192</v>
          </cell>
          <cell r="I152">
            <v>65909.960000000006</v>
          </cell>
          <cell r="K152" t="str">
            <v>C-011</v>
          </cell>
          <cell r="L152">
            <v>29620</v>
          </cell>
          <cell r="N152" t="str">
            <v>C-005</v>
          </cell>
          <cell r="O152">
            <v>431861.76000000001</v>
          </cell>
          <cell r="T152" t="str">
            <v>J-022</v>
          </cell>
          <cell r="U152">
            <v>64099.92</v>
          </cell>
        </row>
        <row r="153">
          <cell r="B153" t="str">
            <v>A-103</v>
          </cell>
          <cell r="C153">
            <v>721300</v>
          </cell>
          <cell r="H153" t="str">
            <v>A-192</v>
          </cell>
          <cell r="I153">
            <v>65909.960000000006</v>
          </cell>
          <cell r="K153" t="str">
            <v>C-011</v>
          </cell>
          <cell r="L153">
            <v>227118.92</v>
          </cell>
          <cell r="N153" t="str">
            <v>C-005</v>
          </cell>
          <cell r="O153">
            <v>450109.44</v>
          </cell>
          <cell r="T153" t="str">
            <v>J-022</v>
          </cell>
          <cell r="U153">
            <v>529100.64</v>
          </cell>
        </row>
        <row r="154">
          <cell r="B154" t="str">
            <v>A-103</v>
          </cell>
          <cell r="C154">
            <v>126600</v>
          </cell>
          <cell r="H154" t="str">
            <v>A-239</v>
          </cell>
          <cell r="I154">
            <v>99000.24</v>
          </cell>
          <cell r="K154" t="str">
            <v>C-011</v>
          </cell>
          <cell r="L154">
            <v>256738.92</v>
          </cell>
          <cell r="N154" t="str">
            <v>C-005</v>
          </cell>
          <cell r="O154">
            <v>431861.76000000001</v>
          </cell>
          <cell r="T154" t="str">
            <v>J-046</v>
          </cell>
          <cell r="U154">
            <v>232500.36</v>
          </cell>
        </row>
        <row r="155">
          <cell r="B155" t="str">
            <v>A-103</v>
          </cell>
          <cell r="C155">
            <v>311500</v>
          </cell>
          <cell r="H155" t="str">
            <v>A-239</v>
          </cell>
          <cell r="I155">
            <v>268431.12</v>
          </cell>
          <cell r="K155" t="str">
            <v>C-013</v>
          </cell>
          <cell r="L155">
            <v>128784</v>
          </cell>
          <cell r="N155" t="str">
            <v>C-005</v>
          </cell>
          <cell r="O155">
            <v>431861.76000000001</v>
          </cell>
          <cell r="T155" t="str">
            <v>J-046</v>
          </cell>
          <cell r="U155">
            <v>232500.36</v>
          </cell>
        </row>
        <row r="156">
          <cell r="B156" t="str">
            <v>A-103</v>
          </cell>
          <cell r="C156">
            <v>730250</v>
          </cell>
          <cell r="H156" t="str">
            <v>A-239</v>
          </cell>
          <cell r="I156">
            <v>367431.36</v>
          </cell>
          <cell r="K156" t="str">
            <v>C-013</v>
          </cell>
          <cell r="L156">
            <v>128784</v>
          </cell>
          <cell r="N156" t="str">
            <v>C-005</v>
          </cell>
          <cell r="O156">
            <v>1745694.72</v>
          </cell>
          <cell r="T156" t="str">
            <v>J-047</v>
          </cell>
          <cell r="U156">
            <v>77500.12</v>
          </cell>
        </row>
        <row r="157">
          <cell r="B157" t="str">
            <v>A-103</v>
          </cell>
          <cell r="C157">
            <v>345700</v>
          </cell>
          <cell r="H157" t="str">
            <v>A-253</v>
          </cell>
          <cell r="I157">
            <v>308930.88</v>
          </cell>
          <cell r="K157" t="str">
            <v>C-015</v>
          </cell>
          <cell r="L157">
            <v>313551.35999999999</v>
          </cell>
          <cell r="N157" t="str">
            <v>C-007</v>
          </cell>
          <cell r="O157">
            <v>197698</v>
          </cell>
          <cell r="T157" t="str">
            <v>J-047</v>
          </cell>
          <cell r="U157">
            <v>77500.12</v>
          </cell>
        </row>
        <row r="158">
          <cell r="B158" t="str">
            <v>A-103</v>
          </cell>
          <cell r="C158">
            <v>64800</v>
          </cell>
          <cell r="H158" t="str">
            <v>A-253</v>
          </cell>
          <cell r="I158">
            <v>69960</v>
          </cell>
          <cell r="K158" t="str">
            <v>C-015</v>
          </cell>
          <cell r="L158">
            <v>70746</v>
          </cell>
          <cell r="N158" t="str">
            <v>C-007</v>
          </cell>
          <cell r="O158">
            <v>231000</v>
          </cell>
          <cell r="T158" t="str">
            <v>K-007</v>
          </cell>
          <cell r="U158">
            <v>775001.2</v>
          </cell>
        </row>
        <row r="159">
          <cell r="B159" t="str">
            <v>A-103</v>
          </cell>
          <cell r="C159">
            <v>119200</v>
          </cell>
          <cell r="H159" t="str">
            <v>A-253</v>
          </cell>
          <cell r="I159">
            <v>378890.88</v>
          </cell>
          <cell r="K159" t="str">
            <v>C-015</v>
          </cell>
          <cell r="L159">
            <v>630684.1</v>
          </cell>
          <cell r="N159" t="str">
            <v>C-007</v>
          </cell>
          <cell r="O159">
            <v>428698</v>
          </cell>
          <cell r="T159" t="str">
            <v>K-007</v>
          </cell>
          <cell r="U159">
            <v>775001.2</v>
          </cell>
        </row>
        <row r="160">
          <cell r="B160" t="str">
            <v>A-103</v>
          </cell>
          <cell r="C160">
            <v>4085150</v>
          </cell>
          <cell r="H160" t="str">
            <v>A-306</v>
          </cell>
          <cell r="I160">
            <v>244500</v>
          </cell>
          <cell r="K160" t="str">
            <v>C-015</v>
          </cell>
          <cell r="L160">
            <v>104105.4</v>
          </cell>
          <cell r="N160" t="str">
            <v>C-008</v>
          </cell>
          <cell r="O160">
            <v>854726.4</v>
          </cell>
          <cell r="T160" t="str">
            <v>K-011</v>
          </cell>
          <cell r="U160">
            <v>232500.36</v>
          </cell>
        </row>
        <row r="161">
          <cell r="B161" t="str">
            <v>A-111</v>
          </cell>
          <cell r="C161">
            <v>1819600</v>
          </cell>
          <cell r="H161" t="str">
            <v>A-306</v>
          </cell>
          <cell r="I161">
            <v>244500</v>
          </cell>
          <cell r="K161" t="str">
            <v>C-015</v>
          </cell>
          <cell r="L161">
            <v>1119086.8600000001</v>
          </cell>
          <cell r="N161" t="str">
            <v>C-008</v>
          </cell>
          <cell r="O161">
            <v>1442383.4</v>
          </cell>
          <cell r="T161" t="str">
            <v>K-011</v>
          </cell>
          <cell r="U161">
            <v>232500.36</v>
          </cell>
        </row>
        <row r="162">
          <cell r="B162" t="str">
            <v>A-111</v>
          </cell>
          <cell r="C162">
            <v>1819600</v>
          </cell>
          <cell r="H162" t="str">
            <v>A-333</v>
          </cell>
          <cell r="I162">
            <v>180000</v>
          </cell>
          <cell r="K162" t="str">
            <v>C-017</v>
          </cell>
          <cell r="L162">
            <v>712252.8</v>
          </cell>
          <cell r="N162" t="str">
            <v>C-008</v>
          </cell>
          <cell r="O162">
            <v>485100</v>
          </cell>
          <cell r="T162" t="str">
            <v>K-015</v>
          </cell>
          <cell r="U162">
            <v>770001.2</v>
          </cell>
        </row>
        <row r="163">
          <cell r="B163" t="str">
            <v>A-112</v>
          </cell>
          <cell r="C163">
            <v>480000</v>
          </cell>
          <cell r="H163" t="str">
            <v>A-333</v>
          </cell>
          <cell r="I163">
            <v>180000</v>
          </cell>
          <cell r="K163" t="str">
            <v>C-017</v>
          </cell>
          <cell r="L163">
            <v>768545.28000000003</v>
          </cell>
          <cell r="N163" t="str">
            <v>C-008</v>
          </cell>
          <cell r="O163">
            <v>2782209.8</v>
          </cell>
          <cell r="T163" t="str">
            <v>K-015</v>
          </cell>
          <cell r="U163">
            <v>1162501.8</v>
          </cell>
        </row>
        <row r="164">
          <cell r="B164" t="str">
            <v>A-112</v>
          </cell>
          <cell r="C164">
            <v>480000</v>
          </cell>
          <cell r="H164" t="str">
            <v>A-395</v>
          </cell>
          <cell r="I164">
            <v>125500.08</v>
          </cell>
          <cell r="K164" t="str">
            <v>C-017</v>
          </cell>
          <cell r="L164">
            <v>376008.02</v>
          </cell>
          <cell r="N164" t="str">
            <v>C-009</v>
          </cell>
          <cell r="O164">
            <v>1800000</v>
          </cell>
          <cell r="T164" t="str">
            <v>K-015</v>
          </cell>
          <cell r="U164">
            <v>1932503</v>
          </cell>
        </row>
        <row r="165">
          <cell r="B165" t="str">
            <v>A-115</v>
          </cell>
          <cell r="C165">
            <v>2304000</v>
          </cell>
          <cell r="H165" t="str">
            <v>A-395</v>
          </cell>
          <cell r="I165">
            <v>125500.08</v>
          </cell>
          <cell r="K165" t="str">
            <v>C-017</v>
          </cell>
          <cell r="L165">
            <v>1637681.74</v>
          </cell>
          <cell r="N165" t="str">
            <v>C-009</v>
          </cell>
          <cell r="O165">
            <v>180500</v>
          </cell>
          <cell r="T165" t="str">
            <v>K-019</v>
          </cell>
          <cell r="U165">
            <v>155000.24</v>
          </cell>
        </row>
        <row r="166">
          <cell r="B166" t="str">
            <v>A-115</v>
          </cell>
          <cell r="C166">
            <v>2304000</v>
          </cell>
          <cell r="H166" t="str">
            <v>A-452</v>
          </cell>
          <cell r="I166">
            <v>34500</v>
          </cell>
          <cell r="K166" t="str">
            <v>C-017</v>
          </cell>
          <cell r="L166">
            <v>161215.49</v>
          </cell>
          <cell r="N166" t="str">
            <v>C-009</v>
          </cell>
          <cell r="O166">
            <v>153999.96</v>
          </cell>
          <cell r="T166" t="str">
            <v>K-019</v>
          </cell>
          <cell r="U166">
            <v>155000.24</v>
          </cell>
        </row>
        <row r="167">
          <cell r="B167" t="str">
            <v>A-116</v>
          </cell>
          <cell r="C167">
            <v>75000</v>
          </cell>
          <cell r="H167" t="str">
            <v>A-452</v>
          </cell>
          <cell r="I167">
            <v>34500</v>
          </cell>
          <cell r="K167" t="str">
            <v>C-017</v>
          </cell>
          <cell r="L167">
            <v>1328526.72</v>
          </cell>
          <cell r="N167" t="str">
            <v>C-009</v>
          </cell>
          <cell r="O167">
            <v>1279824</v>
          </cell>
          <cell r="T167" t="str">
            <v>K-022</v>
          </cell>
          <cell r="U167">
            <v>152400</v>
          </cell>
        </row>
        <row r="168">
          <cell r="B168" t="str">
            <v>A-116</v>
          </cell>
          <cell r="C168">
            <v>75000</v>
          </cell>
          <cell r="H168" t="str">
            <v>B-005</v>
          </cell>
          <cell r="I168">
            <v>206500.08</v>
          </cell>
          <cell r="K168" t="str">
            <v>C-017</v>
          </cell>
          <cell r="L168">
            <v>1184780.1599999999</v>
          </cell>
          <cell r="N168" t="str">
            <v>C-009</v>
          </cell>
          <cell r="O168">
            <v>699600</v>
          </cell>
          <cell r="T168" t="str">
            <v>K-022</v>
          </cell>
          <cell r="U168">
            <v>232500.36</v>
          </cell>
        </row>
        <row r="169">
          <cell r="B169" t="str">
            <v>A-117</v>
          </cell>
          <cell r="C169">
            <v>195150</v>
          </cell>
          <cell r="H169" t="str">
            <v>B-005</v>
          </cell>
          <cell r="I169">
            <v>206500.08</v>
          </cell>
          <cell r="K169" t="str">
            <v>C-017</v>
          </cell>
          <cell r="L169">
            <v>760960.34</v>
          </cell>
          <cell r="N169" t="str">
            <v>C-009</v>
          </cell>
          <cell r="O169">
            <v>4113923.96</v>
          </cell>
          <cell r="T169" t="str">
            <v>K-022</v>
          </cell>
          <cell r="U169">
            <v>384900.36</v>
          </cell>
        </row>
        <row r="170">
          <cell r="B170" t="str">
            <v>A-117</v>
          </cell>
          <cell r="C170">
            <v>195150</v>
          </cell>
          <cell r="H170" t="str">
            <v>B-006</v>
          </cell>
          <cell r="I170">
            <v>2016351.22</v>
          </cell>
          <cell r="K170" t="str">
            <v>C-017</v>
          </cell>
          <cell r="L170">
            <v>945838.07999999996</v>
          </cell>
          <cell r="N170" t="str">
            <v>C-011</v>
          </cell>
          <cell r="O170">
            <v>298439.01</v>
          </cell>
          <cell r="T170" t="str">
            <v>K-035</v>
          </cell>
          <cell r="U170">
            <v>25999.919999999998</v>
          </cell>
        </row>
        <row r="171">
          <cell r="B171" t="str">
            <v>A-118</v>
          </cell>
          <cell r="C171">
            <v>345600</v>
          </cell>
          <cell r="H171" t="str">
            <v>B-006</v>
          </cell>
          <cell r="I171">
            <v>2016351.22</v>
          </cell>
          <cell r="K171" t="str">
            <v>C-017</v>
          </cell>
          <cell r="L171">
            <v>1660160.1</v>
          </cell>
          <cell r="N171" t="str">
            <v>C-011</v>
          </cell>
          <cell r="O171">
            <v>298439.01</v>
          </cell>
          <cell r="T171" t="str">
            <v>K-035</v>
          </cell>
          <cell r="U171">
            <v>155000.24</v>
          </cell>
        </row>
        <row r="172">
          <cell r="B172" t="str">
            <v>A-118</v>
          </cell>
          <cell r="C172">
            <v>345600</v>
          </cell>
          <cell r="H172" t="str">
            <v>B-007</v>
          </cell>
          <cell r="I172">
            <v>322736.52</v>
          </cell>
          <cell r="K172" t="str">
            <v>C-017</v>
          </cell>
          <cell r="L172">
            <v>999748.8</v>
          </cell>
          <cell r="N172" t="str">
            <v>C-015</v>
          </cell>
          <cell r="O172">
            <v>279930.90000000002</v>
          </cell>
          <cell r="T172" t="str">
            <v>K-035</v>
          </cell>
          <cell r="U172">
            <v>181000.16</v>
          </cell>
        </row>
        <row r="173">
          <cell r="B173" t="str">
            <v>A-119</v>
          </cell>
          <cell r="C173">
            <v>153000</v>
          </cell>
          <cell r="H173" t="str">
            <v>B-007</v>
          </cell>
          <cell r="I173">
            <v>500401.86</v>
          </cell>
          <cell r="K173" t="str">
            <v>C-017</v>
          </cell>
          <cell r="L173">
            <v>600014.42000000004</v>
          </cell>
          <cell r="N173" t="str">
            <v>C-015</v>
          </cell>
          <cell r="O173">
            <v>215930.88</v>
          </cell>
          <cell r="T173" t="str">
            <v>K-040</v>
          </cell>
          <cell r="U173">
            <v>232500.36</v>
          </cell>
        </row>
        <row r="174">
          <cell r="B174" t="str">
            <v>A-119</v>
          </cell>
          <cell r="C174">
            <v>153000</v>
          </cell>
          <cell r="H174" t="str">
            <v>B-007</v>
          </cell>
          <cell r="I174">
            <v>823138.38</v>
          </cell>
          <cell r="K174" t="str">
            <v>C-017</v>
          </cell>
          <cell r="L174">
            <v>11135731.950000001</v>
          </cell>
          <cell r="N174" t="str">
            <v>C-015</v>
          </cell>
          <cell r="O174">
            <v>495861.78</v>
          </cell>
          <cell r="T174" t="str">
            <v>K-040</v>
          </cell>
          <cell r="U174">
            <v>25999.919999999998</v>
          </cell>
        </row>
        <row r="175">
          <cell r="B175" t="str">
            <v>A-121</v>
          </cell>
          <cell r="C175">
            <v>111600</v>
          </cell>
          <cell r="H175" t="str">
            <v>B-008</v>
          </cell>
          <cell r="I175">
            <v>169895</v>
          </cell>
          <cell r="K175" t="str">
            <v>C-024</v>
          </cell>
          <cell r="L175">
            <v>165703.29999999999</v>
          </cell>
          <cell r="N175" t="str">
            <v>C-017</v>
          </cell>
          <cell r="O175">
            <v>32696</v>
          </cell>
          <cell r="T175" t="str">
            <v>K-040</v>
          </cell>
          <cell r="U175">
            <v>258500.28</v>
          </cell>
        </row>
        <row r="176">
          <cell r="B176" t="str">
            <v>A-121</v>
          </cell>
          <cell r="C176">
            <v>111600</v>
          </cell>
          <cell r="H176" t="str">
            <v>B-008</v>
          </cell>
          <cell r="I176">
            <v>169895</v>
          </cell>
          <cell r="K176" t="str">
            <v>C-024</v>
          </cell>
          <cell r="L176">
            <v>251208</v>
          </cell>
          <cell r="N176" t="str">
            <v>C-017</v>
          </cell>
          <cell r="O176">
            <v>45999.96</v>
          </cell>
          <cell r="T176" t="str">
            <v>K-053</v>
          </cell>
          <cell r="U176">
            <v>232500.36</v>
          </cell>
        </row>
        <row r="177">
          <cell r="B177" t="str">
            <v>A-122</v>
          </cell>
          <cell r="C177">
            <v>670950</v>
          </cell>
          <cell r="H177" t="str">
            <v>B-016</v>
          </cell>
          <cell r="I177">
            <v>262800</v>
          </cell>
          <cell r="K177" t="str">
            <v>C-024</v>
          </cell>
          <cell r="L177">
            <v>416911.3</v>
          </cell>
          <cell r="N177" t="str">
            <v>C-017</v>
          </cell>
          <cell r="O177">
            <v>966475.96</v>
          </cell>
          <cell r="T177" t="str">
            <v>K-053</v>
          </cell>
          <cell r="U177">
            <v>232500.36</v>
          </cell>
        </row>
        <row r="178">
          <cell r="B178" t="str">
            <v>A-122</v>
          </cell>
          <cell r="C178">
            <v>670950</v>
          </cell>
          <cell r="H178" t="str">
            <v>B-016</v>
          </cell>
          <cell r="I178">
            <v>155400</v>
          </cell>
          <cell r="K178" t="str">
            <v>C-043</v>
          </cell>
          <cell r="L178">
            <v>24510</v>
          </cell>
          <cell r="N178" t="str">
            <v>C-017</v>
          </cell>
          <cell r="O178">
            <v>197550</v>
          </cell>
          <cell r="T178" t="str">
            <v>K-096</v>
          </cell>
          <cell r="U178">
            <v>77500.12</v>
          </cell>
        </row>
        <row r="179">
          <cell r="B179" t="str">
            <v>A-123</v>
          </cell>
          <cell r="C179">
            <v>386400</v>
          </cell>
          <cell r="H179" t="str">
            <v>B-016</v>
          </cell>
          <cell r="I179">
            <v>418200</v>
          </cell>
          <cell r="K179" t="str">
            <v>C-043</v>
          </cell>
          <cell r="L179">
            <v>24510</v>
          </cell>
          <cell r="N179" t="str">
            <v>C-017</v>
          </cell>
          <cell r="O179">
            <v>180312</v>
          </cell>
          <cell r="T179" t="str">
            <v>K-096</v>
          </cell>
          <cell r="U179">
            <v>77500.12</v>
          </cell>
        </row>
        <row r="180">
          <cell r="B180" t="str">
            <v>A-123</v>
          </cell>
          <cell r="C180">
            <v>386400</v>
          </cell>
          <cell r="H180" t="str">
            <v>B-024</v>
          </cell>
          <cell r="I180">
            <v>357494.98</v>
          </cell>
          <cell r="K180" t="str">
            <v>C-061</v>
          </cell>
          <cell r="L180">
            <v>43140</v>
          </cell>
          <cell r="N180" t="str">
            <v>C-017</v>
          </cell>
          <cell r="O180">
            <v>750185.94</v>
          </cell>
          <cell r="T180" t="str">
            <v>K-130</v>
          </cell>
          <cell r="U180">
            <v>775001.2</v>
          </cell>
        </row>
        <row r="181">
          <cell r="B181" t="str">
            <v>A-124</v>
          </cell>
          <cell r="C181">
            <v>701850</v>
          </cell>
          <cell r="H181" t="str">
            <v>B-024</v>
          </cell>
          <cell r="I181">
            <v>357494.98</v>
          </cell>
          <cell r="K181" t="str">
            <v>C-061</v>
          </cell>
          <cell r="L181">
            <v>238140</v>
          </cell>
          <cell r="N181" t="str">
            <v>C-017</v>
          </cell>
          <cell r="O181">
            <v>1482843.88</v>
          </cell>
          <cell r="T181" t="str">
            <v>K-130</v>
          </cell>
          <cell r="U181">
            <v>775001.2</v>
          </cell>
        </row>
        <row r="182">
          <cell r="B182" t="str">
            <v>A-124</v>
          </cell>
          <cell r="C182">
            <v>764100</v>
          </cell>
          <cell r="H182" t="str">
            <v>B-029</v>
          </cell>
          <cell r="I182">
            <v>146970</v>
          </cell>
          <cell r="K182" t="str">
            <v>C-061</v>
          </cell>
          <cell r="L182">
            <v>416301.7</v>
          </cell>
          <cell r="N182" t="str">
            <v>C-017</v>
          </cell>
          <cell r="O182">
            <v>419880.12</v>
          </cell>
          <cell r="T182" t="str">
            <v>L-023</v>
          </cell>
          <cell r="U182">
            <v>461308.31</v>
          </cell>
        </row>
        <row r="183">
          <cell r="B183" t="str">
            <v>A-124</v>
          </cell>
          <cell r="C183">
            <v>424350</v>
          </cell>
          <cell r="H183" t="str">
            <v>B-029</v>
          </cell>
          <cell r="I183">
            <v>146970</v>
          </cell>
          <cell r="K183" t="str">
            <v>C-061</v>
          </cell>
          <cell r="L183">
            <v>697581.7</v>
          </cell>
          <cell r="N183" t="str">
            <v>C-017</v>
          </cell>
          <cell r="O183">
            <v>1262629.94</v>
          </cell>
          <cell r="T183" t="str">
            <v>L-023</v>
          </cell>
          <cell r="U183">
            <v>76884.72</v>
          </cell>
        </row>
        <row r="184">
          <cell r="B184" t="str">
            <v>A-124</v>
          </cell>
          <cell r="C184">
            <v>1051800</v>
          </cell>
          <cell r="H184" t="str">
            <v>B-069</v>
          </cell>
          <cell r="I184">
            <v>408327</v>
          </cell>
          <cell r="K184" t="str">
            <v>D-001</v>
          </cell>
          <cell r="L184">
            <v>225733.2</v>
          </cell>
          <cell r="N184" t="str">
            <v>C-017</v>
          </cell>
          <cell r="O184">
            <v>1004389.44</v>
          </cell>
          <cell r="T184" t="str">
            <v>L-023</v>
          </cell>
          <cell r="U184">
            <v>461308.31</v>
          </cell>
        </row>
        <row r="185">
          <cell r="B185" t="str">
            <v>A-124</v>
          </cell>
          <cell r="C185">
            <v>975800</v>
          </cell>
          <cell r="H185" t="str">
            <v>B-069</v>
          </cell>
          <cell r="I185">
            <v>408327</v>
          </cell>
          <cell r="K185" t="str">
            <v>D-001</v>
          </cell>
          <cell r="L185">
            <v>225733.2</v>
          </cell>
          <cell r="N185" t="str">
            <v>C-017</v>
          </cell>
          <cell r="O185">
            <v>354031.56</v>
          </cell>
          <cell r="T185" t="str">
            <v>L-023</v>
          </cell>
          <cell r="U185">
            <v>767120.4</v>
          </cell>
        </row>
        <row r="186">
          <cell r="B186" t="str">
            <v>A-124</v>
          </cell>
          <cell r="C186">
            <v>3917900</v>
          </cell>
          <cell r="H186" t="str">
            <v>C-005</v>
          </cell>
          <cell r="I186">
            <v>144399.70000000001</v>
          </cell>
          <cell r="K186" t="str">
            <v>D-003</v>
          </cell>
          <cell r="L186">
            <v>38900</v>
          </cell>
          <cell r="N186" t="str">
            <v>C-017</v>
          </cell>
          <cell r="O186">
            <v>1868997.2</v>
          </cell>
          <cell r="T186" t="str">
            <v>L-023</v>
          </cell>
          <cell r="U186">
            <v>1537200</v>
          </cell>
        </row>
        <row r="187">
          <cell r="B187" t="str">
            <v>A-128</v>
          </cell>
          <cell r="C187">
            <v>242200</v>
          </cell>
          <cell r="H187" t="str">
            <v>C-005</v>
          </cell>
          <cell r="I187">
            <v>144399.70000000001</v>
          </cell>
          <cell r="K187" t="str">
            <v>D-003</v>
          </cell>
          <cell r="L187">
            <v>38900</v>
          </cell>
          <cell r="N187" t="str">
            <v>C-017</v>
          </cell>
          <cell r="O187">
            <v>687331.96</v>
          </cell>
          <cell r="T187" t="str">
            <v>L-023</v>
          </cell>
          <cell r="U187">
            <v>768600</v>
          </cell>
        </row>
        <row r="188">
          <cell r="B188" t="str">
            <v>A-128</v>
          </cell>
          <cell r="C188">
            <v>297800</v>
          </cell>
          <cell r="H188" t="str">
            <v>C-009</v>
          </cell>
          <cell r="I188">
            <v>203500.02</v>
          </cell>
          <cell r="K188" t="str">
            <v>D-012</v>
          </cell>
          <cell r="L188">
            <v>180844.3</v>
          </cell>
          <cell r="N188" t="str">
            <v>C-017</v>
          </cell>
          <cell r="O188">
            <v>9253323.9600000009</v>
          </cell>
          <cell r="T188" t="str">
            <v>L-023</v>
          </cell>
          <cell r="U188">
            <v>153720</v>
          </cell>
        </row>
        <row r="189">
          <cell r="B189" t="str">
            <v>A-128</v>
          </cell>
          <cell r="C189">
            <v>540000</v>
          </cell>
          <cell r="H189" t="str">
            <v>C-009</v>
          </cell>
          <cell r="I189">
            <v>203500.02</v>
          </cell>
          <cell r="K189" t="str">
            <v>D-012</v>
          </cell>
          <cell r="L189">
            <v>298112.26</v>
          </cell>
          <cell r="N189" t="str">
            <v>D-008</v>
          </cell>
          <cell r="O189">
            <v>345019.02</v>
          </cell>
          <cell r="T189" t="str">
            <v>L-023</v>
          </cell>
          <cell r="U189">
            <v>4226141.74</v>
          </cell>
        </row>
        <row r="190">
          <cell r="B190" t="str">
            <v>A-132</v>
          </cell>
          <cell r="C190">
            <v>360825</v>
          </cell>
          <cell r="H190" t="str">
            <v>C-010</v>
          </cell>
          <cell r="I190">
            <v>145436.04</v>
          </cell>
          <cell r="K190" t="str">
            <v>D-012</v>
          </cell>
          <cell r="L190">
            <v>379065.59999999998</v>
          </cell>
          <cell r="N190" t="str">
            <v>D-008</v>
          </cell>
          <cell r="O190">
            <v>180500</v>
          </cell>
          <cell r="T190" t="str">
            <v>M-008</v>
          </cell>
          <cell r="U190">
            <v>259999.2</v>
          </cell>
        </row>
        <row r="191">
          <cell r="B191" t="str">
            <v>A-132</v>
          </cell>
          <cell r="C191">
            <v>360825</v>
          </cell>
          <cell r="H191" t="str">
            <v>C-010</v>
          </cell>
          <cell r="I191">
            <v>145436.04</v>
          </cell>
          <cell r="K191" t="str">
            <v>D-012</v>
          </cell>
          <cell r="L191">
            <v>858022.16</v>
          </cell>
          <cell r="N191" t="str">
            <v>D-008</v>
          </cell>
          <cell r="O191">
            <v>525519.02</v>
          </cell>
          <cell r="T191" t="str">
            <v>M-008</v>
          </cell>
          <cell r="U191">
            <v>259999.2</v>
          </cell>
        </row>
        <row r="192">
          <cell r="B192" t="str">
            <v>A-141</v>
          </cell>
          <cell r="C192">
            <v>1083450</v>
          </cell>
          <cell r="H192" t="str">
            <v>C-011</v>
          </cell>
          <cell r="I192">
            <v>433812.42</v>
          </cell>
          <cell r="K192" t="str">
            <v>D-017</v>
          </cell>
          <cell r="L192">
            <v>708870</v>
          </cell>
          <cell r="N192" t="str">
            <v>D-012</v>
          </cell>
          <cell r="O192">
            <v>431861.76000000001</v>
          </cell>
          <cell r="T192" t="str">
            <v>M-020</v>
          </cell>
          <cell r="U192">
            <v>1162501.8</v>
          </cell>
        </row>
        <row r="193">
          <cell r="B193" t="str">
            <v>A-141</v>
          </cell>
          <cell r="C193">
            <v>1196100</v>
          </cell>
          <cell r="H193" t="str">
            <v>C-011</v>
          </cell>
          <cell r="I193">
            <v>433812.42</v>
          </cell>
          <cell r="K193" t="str">
            <v>D-017</v>
          </cell>
          <cell r="L193">
            <v>708870</v>
          </cell>
          <cell r="N193" t="str">
            <v>D-012</v>
          </cell>
          <cell r="O193">
            <v>93720</v>
          </cell>
          <cell r="T193" t="str">
            <v>M-020</v>
          </cell>
          <cell r="U193">
            <v>1162501.8</v>
          </cell>
        </row>
        <row r="194">
          <cell r="B194" t="str">
            <v>A-141</v>
          </cell>
          <cell r="C194">
            <v>398700</v>
          </cell>
          <cell r="H194" t="str">
            <v>C-015</v>
          </cell>
          <cell r="I194">
            <v>235050</v>
          </cell>
          <cell r="K194" t="str">
            <v>D-019</v>
          </cell>
          <cell r="L194">
            <v>171178.56</v>
          </cell>
          <cell r="N194" t="str">
            <v>D-012</v>
          </cell>
          <cell r="O194">
            <v>525581.76</v>
          </cell>
          <cell r="T194" t="str">
            <v>M-026</v>
          </cell>
          <cell r="U194">
            <v>434799.6</v>
          </cell>
        </row>
        <row r="195">
          <cell r="B195" t="str">
            <v>A-141</v>
          </cell>
          <cell r="C195">
            <v>430175</v>
          </cell>
          <cell r="H195" t="str">
            <v>C-015</v>
          </cell>
          <cell r="I195">
            <v>235050</v>
          </cell>
          <cell r="K195" t="str">
            <v>D-019</v>
          </cell>
          <cell r="L195">
            <v>109673.76</v>
          </cell>
          <cell r="N195" t="str">
            <v>D-019</v>
          </cell>
          <cell r="O195">
            <v>216444.1</v>
          </cell>
          <cell r="T195" t="str">
            <v>M-026</v>
          </cell>
          <cell r="U195">
            <v>387500.6</v>
          </cell>
        </row>
        <row r="196">
          <cell r="B196" t="str">
            <v>A-141</v>
          </cell>
          <cell r="C196">
            <v>333000</v>
          </cell>
          <cell r="H196" t="str">
            <v>C-017</v>
          </cell>
          <cell r="I196">
            <v>1259600.04</v>
          </cell>
          <cell r="K196" t="str">
            <v>D-019</v>
          </cell>
          <cell r="L196">
            <v>280852.32</v>
          </cell>
          <cell r="N196" t="str">
            <v>D-019</v>
          </cell>
          <cell r="O196">
            <v>664777.02</v>
          </cell>
          <cell r="T196" t="str">
            <v>M-026</v>
          </cell>
          <cell r="U196">
            <v>360399.35999999999</v>
          </cell>
        </row>
        <row r="197">
          <cell r="B197" t="str">
            <v>A-141</v>
          </cell>
          <cell r="C197">
            <v>341700</v>
          </cell>
          <cell r="H197" t="str">
            <v>C-017</v>
          </cell>
          <cell r="I197">
            <v>1101757.6599999999</v>
          </cell>
          <cell r="K197" t="str">
            <v>D-024</v>
          </cell>
          <cell r="L197">
            <v>110640</v>
          </cell>
          <cell r="N197" t="str">
            <v>D-019</v>
          </cell>
          <cell r="O197">
            <v>566220</v>
          </cell>
          <cell r="T197" t="str">
            <v>M-026</v>
          </cell>
          <cell r="U197">
            <v>436599.36</v>
          </cell>
        </row>
        <row r="198">
          <cell r="B198" t="str">
            <v>A-141</v>
          </cell>
          <cell r="C198">
            <v>3783125</v>
          </cell>
          <cell r="H198" t="str">
            <v>C-017</v>
          </cell>
          <cell r="I198">
            <v>92500.08</v>
          </cell>
          <cell r="K198" t="str">
            <v>D-024</v>
          </cell>
          <cell r="L198">
            <v>110640</v>
          </cell>
          <cell r="N198" t="str">
            <v>D-019</v>
          </cell>
          <cell r="O198">
            <v>1447441.12</v>
          </cell>
          <cell r="T198" t="str">
            <v>M-026</v>
          </cell>
          <cell r="U198">
            <v>1162501.8</v>
          </cell>
        </row>
        <row r="199">
          <cell r="B199" t="str">
            <v>A-143</v>
          </cell>
          <cell r="C199">
            <v>225900</v>
          </cell>
          <cell r="H199" t="str">
            <v>C-017</v>
          </cell>
          <cell r="I199">
            <v>1174850.04</v>
          </cell>
          <cell r="K199" t="str">
            <v>D-085</v>
          </cell>
          <cell r="L199">
            <v>238920</v>
          </cell>
          <cell r="N199" t="str">
            <v>D-033</v>
          </cell>
          <cell r="O199">
            <v>29502.63</v>
          </cell>
          <cell r="T199" t="str">
            <v>M-026</v>
          </cell>
          <cell r="U199">
            <v>2781800.72</v>
          </cell>
        </row>
        <row r="200">
          <cell r="B200" t="str">
            <v>A-143</v>
          </cell>
          <cell r="C200">
            <v>109500</v>
          </cell>
          <cell r="H200" t="str">
            <v>C-017</v>
          </cell>
          <cell r="I200">
            <v>1278000</v>
          </cell>
          <cell r="K200" t="str">
            <v>D-085</v>
          </cell>
          <cell r="L200">
            <v>238920</v>
          </cell>
          <cell r="N200" t="str">
            <v>D-033</v>
          </cell>
          <cell r="O200">
            <v>29502.63</v>
          </cell>
          <cell r="T200" t="str">
            <v>M-030</v>
          </cell>
          <cell r="U200">
            <v>232500.36</v>
          </cell>
        </row>
        <row r="201">
          <cell r="B201" t="str">
            <v>A-143</v>
          </cell>
          <cell r="C201">
            <v>61350</v>
          </cell>
          <cell r="H201" t="str">
            <v>C-017</v>
          </cell>
          <cell r="I201">
            <v>597800.04</v>
          </cell>
          <cell r="K201" t="str">
            <v>E-006</v>
          </cell>
          <cell r="L201">
            <v>54750</v>
          </cell>
          <cell r="N201" t="str">
            <v>E-002</v>
          </cell>
          <cell r="O201">
            <v>863723.52000000002</v>
          </cell>
          <cell r="T201" t="str">
            <v>M-030</v>
          </cell>
          <cell r="U201">
            <v>129999.6</v>
          </cell>
        </row>
        <row r="202">
          <cell r="B202" t="str">
            <v>A-143</v>
          </cell>
          <cell r="C202">
            <v>396750</v>
          </cell>
          <cell r="H202" t="str">
            <v>C-017</v>
          </cell>
          <cell r="I202">
            <v>5504507.8600000003</v>
          </cell>
          <cell r="K202" t="str">
            <v>E-006</v>
          </cell>
          <cell r="L202">
            <v>54750</v>
          </cell>
          <cell r="N202" t="str">
            <v>E-002</v>
          </cell>
          <cell r="O202">
            <v>863723.52000000002</v>
          </cell>
          <cell r="T202" t="str">
            <v>M-030</v>
          </cell>
          <cell r="U202">
            <v>362499.96</v>
          </cell>
        </row>
        <row r="203">
          <cell r="B203" t="str">
            <v>A-144</v>
          </cell>
          <cell r="C203">
            <v>890925</v>
          </cell>
          <cell r="H203" t="str">
            <v>C-061</v>
          </cell>
          <cell r="I203">
            <v>69000</v>
          </cell>
          <cell r="K203" t="str">
            <v>F-003</v>
          </cell>
          <cell r="L203">
            <v>9545</v>
          </cell>
          <cell r="N203" t="str">
            <v>E-003</v>
          </cell>
          <cell r="O203">
            <v>127150</v>
          </cell>
          <cell r="T203" t="str">
            <v>M-043</v>
          </cell>
          <cell r="U203">
            <v>135000.24</v>
          </cell>
        </row>
        <row r="204">
          <cell r="B204" t="str">
            <v>A-144</v>
          </cell>
          <cell r="C204">
            <v>272400</v>
          </cell>
          <cell r="H204" t="str">
            <v>C-061</v>
          </cell>
          <cell r="I204">
            <v>210670.92</v>
          </cell>
          <cell r="K204" t="str">
            <v>F-003</v>
          </cell>
          <cell r="L204">
            <v>1094091.26</v>
          </cell>
          <cell r="N204" t="str">
            <v>E-003</v>
          </cell>
          <cell r="O204">
            <v>127150</v>
          </cell>
          <cell r="T204" t="str">
            <v>M-043</v>
          </cell>
          <cell r="U204">
            <v>135000.24</v>
          </cell>
        </row>
        <row r="205">
          <cell r="B205" t="str">
            <v>A-144</v>
          </cell>
          <cell r="C205">
            <v>1163325</v>
          </cell>
          <cell r="H205" t="str">
            <v>C-061</v>
          </cell>
          <cell r="I205">
            <v>212100</v>
          </cell>
          <cell r="K205" t="str">
            <v>F-003</v>
          </cell>
          <cell r="L205">
            <v>187689.60000000001</v>
          </cell>
          <cell r="N205" t="str">
            <v>F-003</v>
          </cell>
          <cell r="O205">
            <v>402</v>
          </cell>
          <cell r="T205" t="str">
            <v>M-048</v>
          </cell>
          <cell r="U205">
            <v>1162501.8</v>
          </cell>
        </row>
        <row r="206">
          <cell r="B206" t="str">
            <v>A-145</v>
          </cell>
          <cell r="C206">
            <v>2152500</v>
          </cell>
          <cell r="H206" t="str">
            <v>C-061</v>
          </cell>
          <cell r="I206">
            <v>491770.92</v>
          </cell>
          <cell r="K206" t="str">
            <v>F-003</v>
          </cell>
          <cell r="L206">
            <v>1291325.8600000001</v>
          </cell>
          <cell r="N206" t="str">
            <v>F-003</v>
          </cell>
          <cell r="O206">
            <v>445420.79999999999</v>
          </cell>
          <cell r="T206" t="str">
            <v>M-048</v>
          </cell>
          <cell r="U206">
            <v>1162501.8</v>
          </cell>
        </row>
        <row r="207">
          <cell r="B207" t="str">
            <v>A-145</v>
          </cell>
          <cell r="C207">
            <v>2152500</v>
          </cell>
          <cell r="H207" t="str">
            <v>D-003</v>
          </cell>
          <cell r="I207">
            <v>75576.02</v>
          </cell>
          <cell r="K207" t="str">
            <v>F-004</v>
          </cell>
          <cell r="L207">
            <v>161876.4</v>
          </cell>
          <cell r="N207" t="str">
            <v>F-003</v>
          </cell>
          <cell r="O207">
            <v>1602612</v>
          </cell>
          <cell r="T207" t="str">
            <v>M-074</v>
          </cell>
          <cell r="U207">
            <v>155000.24</v>
          </cell>
        </row>
        <row r="208">
          <cell r="B208" t="str">
            <v>A-151</v>
          </cell>
          <cell r="C208">
            <v>1483175</v>
          </cell>
          <cell r="H208" t="str">
            <v>D-003</v>
          </cell>
          <cell r="I208">
            <v>20327.330000000002</v>
          </cell>
          <cell r="K208" t="str">
            <v>F-004</v>
          </cell>
          <cell r="L208">
            <v>161876.4</v>
          </cell>
          <cell r="N208" t="str">
            <v>F-003</v>
          </cell>
          <cell r="O208">
            <v>1393674.66</v>
          </cell>
          <cell r="T208" t="str">
            <v>M-074</v>
          </cell>
          <cell r="U208">
            <v>155000.24</v>
          </cell>
        </row>
        <row r="209">
          <cell r="B209" t="str">
            <v>A-151</v>
          </cell>
          <cell r="C209">
            <v>328500</v>
          </cell>
          <cell r="H209" t="str">
            <v>D-003</v>
          </cell>
          <cell r="I209">
            <v>91454.56</v>
          </cell>
          <cell r="K209" t="str">
            <v>F-012</v>
          </cell>
          <cell r="L209">
            <v>211813.28</v>
          </cell>
          <cell r="N209" t="str">
            <v>F-003</v>
          </cell>
          <cell r="O209">
            <v>3442109.46</v>
          </cell>
          <cell r="T209" t="str">
            <v>M-162</v>
          </cell>
          <cell r="U209">
            <v>465000.72</v>
          </cell>
        </row>
        <row r="210">
          <cell r="B210" t="str">
            <v>A-151</v>
          </cell>
          <cell r="C210">
            <v>1811675</v>
          </cell>
          <cell r="H210" t="str">
            <v>D-003</v>
          </cell>
          <cell r="I210">
            <v>187357.91</v>
          </cell>
          <cell r="K210" t="str">
            <v>F-012</v>
          </cell>
          <cell r="L210">
            <v>211813.28</v>
          </cell>
          <cell r="N210" t="str">
            <v>F-067</v>
          </cell>
          <cell r="O210">
            <v>2759579.55</v>
          </cell>
          <cell r="T210" t="str">
            <v>M-162</v>
          </cell>
          <cell r="U210">
            <v>1162501.8</v>
          </cell>
        </row>
        <row r="211">
          <cell r="B211" t="str">
            <v>A-153</v>
          </cell>
          <cell r="C211">
            <v>1206000</v>
          </cell>
          <cell r="H211" t="str">
            <v>D-012</v>
          </cell>
          <cell r="I211">
            <v>455823.35999999999</v>
          </cell>
          <cell r="K211" t="str">
            <v>F-018</v>
          </cell>
          <cell r="L211">
            <v>112810</v>
          </cell>
          <cell r="N211" t="str">
            <v>F-067</v>
          </cell>
          <cell r="O211">
            <v>959060.34</v>
          </cell>
          <cell r="T211" t="str">
            <v>M-162</v>
          </cell>
          <cell r="U211">
            <v>1627502.52</v>
          </cell>
        </row>
        <row r="212">
          <cell r="B212" t="str">
            <v>A-153</v>
          </cell>
          <cell r="C212">
            <v>1206000</v>
          </cell>
          <cell r="H212" t="str">
            <v>D-012</v>
          </cell>
          <cell r="I212">
            <v>328500.34000000003</v>
          </cell>
          <cell r="K212" t="str">
            <v>F-018</v>
          </cell>
          <cell r="L212">
            <v>112810</v>
          </cell>
          <cell r="N212" t="str">
            <v>F-067</v>
          </cell>
          <cell r="O212">
            <v>2623656</v>
          </cell>
          <cell r="T212" t="str">
            <v>M-180</v>
          </cell>
          <cell r="U212">
            <v>155000.24</v>
          </cell>
        </row>
        <row r="213">
          <cell r="B213" t="str">
            <v>A-155</v>
          </cell>
          <cell r="C213">
            <v>40000</v>
          </cell>
          <cell r="H213" t="str">
            <v>D-012</v>
          </cell>
          <cell r="I213">
            <v>784323.7</v>
          </cell>
          <cell r="K213" t="str">
            <v>G-003</v>
          </cell>
          <cell r="L213">
            <v>108427.2</v>
          </cell>
          <cell r="N213" t="str">
            <v>F-067</v>
          </cell>
          <cell r="O213">
            <v>6342295.8899999997</v>
          </cell>
          <cell r="T213" t="str">
            <v>M-180</v>
          </cell>
          <cell r="U213">
            <v>155000.24</v>
          </cell>
        </row>
        <row r="214">
          <cell r="B214" t="str">
            <v>A-155</v>
          </cell>
          <cell r="C214">
            <v>40000</v>
          </cell>
          <cell r="H214" t="str">
            <v>D-019</v>
          </cell>
          <cell r="I214">
            <v>338299.92</v>
          </cell>
          <cell r="K214" t="str">
            <v>G-003</v>
          </cell>
          <cell r="L214">
            <v>108427.2</v>
          </cell>
          <cell r="N214" t="str">
            <v>G-002</v>
          </cell>
          <cell r="O214">
            <v>431861.76000000001</v>
          </cell>
          <cell r="T214" t="str">
            <v>M-230</v>
          </cell>
          <cell r="U214">
            <v>155000.24</v>
          </cell>
        </row>
        <row r="215">
          <cell r="B215" t="str">
            <v>A-161</v>
          </cell>
          <cell r="C215">
            <v>97700</v>
          </cell>
          <cell r="H215" t="str">
            <v>D-019</v>
          </cell>
          <cell r="I215">
            <v>301200</v>
          </cell>
          <cell r="K215" t="str">
            <v>G-004</v>
          </cell>
          <cell r="L215">
            <v>105256.9</v>
          </cell>
          <cell r="N215" t="str">
            <v>G-002</v>
          </cell>
          <cell r="O215">
            <v>431861.76000000001</v>
          </cell>
          <cell r="T215" t="str">
            <v>M-230</v>
          </cell>
          <cell r="U215">
            <v>155000.24</v>
          </cell>
        </row>
        <row r="216">
          <cell r="B216" t="str">
            <v>A-161</v>
          </cell>
          <cell r="C216">
            <v>2039025</v>
          </cell>
          <cell r="H216" t="str">
            <v>D-019</v>
          </cell>
          <cell r="I216">
            <v>639499.92000000004</v>
          </cell>
          <cell r="K216" t="str">
            <v>G-004</v>
          </cell>
          <cell r="L216">
            <v>289569.59999999998</v>
          </cell>
          <cell r="N216" t="str">
            <v>G-003</v>
          </cell>
          <cell r="O216">
            <v>216444.1</v>
          </cell>
          <cell r="T216" t="str">
            <v>N-004</v>
          </cell>
          <cell r="U216">
            <v>775001.2</v>
          </cell>
        </row>
        <row r="217">
          <cell r="B217" t="str">
            <v>A-161</v>
          </cell>
          <cell r="C217">
            <v>2136725</v>
          </cell>
          <cell r="H217" t="str">
            <v>D-021</v>
          </cell>
          <cell r="I217">
            <v>128462.03</v>
          </cell>
          <cell r="K217" t="str">
            <v>G-004</v>
          </cell>
          <cell r="L217">
            <v>394826.5</v>
          </cell>
          <cell r="N217" t="str">
            <v>G-003</v>
          </cell>
          <cell r="O217">
            <v>172500</v>
          </cell>
          <cell r="T217" t="str">
            <v>N-004</v>
          </cell>
          <cell r="U217">
            <v>775001.2</v>
          </cell>
        </row>
        <row r="218">
          <cell r="B218" t="str">
            <v>A-184</v>
          </cell>
          <cell r="C218">
            <v>132900</v>
          </cell>
          <cell r="H218" t="str">
            <v>D-021</v>
          </cell>
          <cell r="I218">
            <v>25635</v>
          </cell>
          <cell r="K218" t="str">
            <v>G-006</v>
          </cell>
          <cell r="L218">
            <v>9560</v>
          </cell>
          <cell r="N218" t="str">
            <v>G-003</v>
          </cell>
          <cell r="O218">
            <v>388944.1</v>
          </cell>
          <cell r="T218" t="str">
            <v>N-017</v>
          </cell>
          <cell r="U218">
            <v>465000.72</v>
          </cell>
        </row>
        <row r="219">
          <cell r="B219" t="str">
            <v>A-184</v>
          </cell>
          <cell r="C219">
            <v>132900</v>
          </cell>
          <cell r="H219" t="str">
            <v>D-021</v>
          </cell>
          <cell r="I219">
            <v>154097.03</v>
          </cell>
          <cell r="K219" t="str">
            <v>G-006</v>
          </cell>
          <cell r="L219">
            <v>9560</v>
          </cell>
          <cell r="N219" t="str">
            <v>G-006</v>
          </cell>
          <cell r="O219">
            <v>9372</v>
          </cell>
          <cell r="T219" t="str">
            <v>N-017</v>
          </cell>
          <cell r="U219">
            <v>465000.72</v>
          </cell>
        </row>
        <row r="220">
          <cell r="B220" t="str">
            <v>A-216</v>
          </cell>
          <cell r="C220">
            <v>168800</v>
          </cell>
          <cell r="H220" t="str">
            <v>D-024</v>
          </cell>
          <cell r="I220">
            <v>92620</v>
          </cell>
          <cell r="K220" t="str">
            <v>G-027</v>
          </cell>
          <cell r="L220">
            <v>272499.84000000003</v>
          </cell>
          <cell r="N220" t="str">
            <v>G-006</v>
          </cell>
          <cell r="O220">
            <v>9372</v>
          </cell>
          <cell r="T220" t="str">
            <v>N-097</v>
          </cell>
          <cell r="U220">
            <v>77500.12</v>
          </cell>
        </row>
        <row r="221">
          <cell r="B221" t="str">
            <v>A-216</v>
          </cell>
          <cell r="C221">
            <v>168800</v>
          </cell>
          <cell r="H221" t="str">
            <v>D-024</v>
          </cell>
          <cell r="I221">
            <v>92620</v>
          </cell>
          <cell r="K221" t="str">
            <v>G-027</v>
          </cell>
          <cell r="L221">
            <v>203022.68</v>
          </cell>
          <cell r="N221" t="str">
            <v>H-001</v>
          </cell>
          <cell r="O221">
            <v>215930.88</v>
          </cell>
          <cell r="T221" t="str">
            <v>N-097</v>
          </cell>
          <cell r="U221">
            <v>77500.12</v>
          </cell>
        </row>
        <row r="222">
          <cell r="B222" t="str">
            <v>A-253</v>
          </cell>
          <cell r="C222">
            <v>88800</v>
          </cell>
          <cell r="H222" t="str">
            <v>E-001</v>
          </cell>
          <cell r="I222">
            <v>248955.12</v>
          </cell>
          <cell r="K222" t="str">
            <v>G-027</v>
          </cell>
          <cell r="L222">
            <v>475522.52</v>
          </cell>
          <cell r="N222" t="str">
            <v>H-001</v>
          </cell>
          <cell r="O222">
            <v>215930.88</v>
          </cell>
          <cell r="T222" t="str">
            <v>R-034</v>
          </cell>
          <cell r="U222">
            <v>465000.72</v>
          </cell>
        </row>
        <row r="223">
          <cell r="B223" t="str">
            <v>A-253</v>
          </cell>
          <cell r="C223">
            <v>88800</v>
          </cell>
          <cell r="H223" t="str">
            <v>E-001</v>
          </cell>
          <cell r="I223">
            <v>248955.12</v>
          </cell>
          <cell r="K223" t="str">
            <v>H-001</v>
          </cell>
          <cell r="L223">
            <v>119367.92</v>
          </cell>
          <cell r="N223" t="str">
            <v>H-005</v>
          </cell>
          <cell r="O223">
            <v>648305.86</v>
          </cell>
          <cell r="T223" t="str">
            <v>R-034</v>
          </cell>
          <cell r="U223">
            <v>465000.72</v>
          </cell>
        </row>
        <row r="224">
          <cell r="B224" t="str">
            <v>A-291</v>
          </cell>
          <cell r="C224">
            <v>124000</v>
          </cell>
          <cell r="H224" t="str">
            <v>E-006</v>
          </cell>
          <cell r="I224">
            <v>230790</v>
          </cell>
          <cell r="K224" t="str">
            <v>H-001</v>
          </cell>
          <cell r="L224">
            <v>107133.6</v>
          </cell>
          <cell r="N224" t="str">
            <v>H-005</v>
          </cell>
          <cell r="O224">
            <v>648305.86</v>
          </cell>
          <cell r="T224" t="str">
            <v>R-036</v>
          </cell>
          <cell r="U224">
            <v>76200</v>
          </cell>
        </row>
        <row r="225">
          <cell r="B225" t="str">
            <v>A-291</v>
          </cell>
          <cell r="C225">
            <v>124000</v>
          </cell>
          <cell r="H225" t="str">
            <v>E-006</v>
          </cell>
          <cell r="I225">
            <v>230790</v>
          </cell>
          <cell r="K225" t="str">
            <v>H-001</v>
          </cell>
          <cell r="L225">
            <v>226501.52</v>
          </cell>
          <cell r="N225" t="str">
            <v>H-006</v>
          </cell>
          <cell r="O225">
            <v>338080.02</v>
          </cell>
          <cell r="T225" t="str">
            <v>R-036</v>
          </cell>
          <cell r="U225">
            <v>1162501.8</v>
          </cell>
        </row>
        <row r="226">
          <cell r="B226" t="str">
            <v>A-306</v>
          </cell>
          <cell r="C226">
            <v>396000</v>
          </cell>
          <cell r="H226" t="str">
            <v>F-003</v>
          </cell>
          <cell r="I226">
            <v>336300</v>
          </cell>
          <cell r="K226" t="str">
            <v>H-006</v>
          </cell>
          <cell r="L226">
            <v>85680</v>
          </cell>
          <cell r="N226" t="str">
            <v>H-006</v>
          </cell>
          <cell r="O226">
            <v>338080.02</v>
          </cell>
          <cell r="T226" t="str">
            <v>R-036</v>
          </cell>
          <cell r="U226">
            <v>1238701.8</v>
          </cell>
        </row>
        <row r="227">
          <cell r="B227" t="str">
            <v>A-306</v>
          </cell>
          <cell r="C227">
            <v>396000</v>
          </cell>
          <cell r="H227" t="str">
            <v>F-003</v>
          </cell>
          <cell r="I227">
            <v>336300</v>
          </cell>
          <cell r="K227" t="str">
            <v>H-006</v>
          </cell>
          <cell r="L227">
            <v>498243.46</v>
          </cell>
          <cell r="N227" t="str">
            <v>H-008</v>
          </cell>
          <cell r="O227">
            <v>533167.02</v>
          </cell>
          <cell r="T227" t="str">
            <v>R-048</v>
          </cell>
          <cell r="U227">
            <v>232500.36</v>
          </cell>
        </row>
        <row r="228">
          <cell r="B228" t="str">
            <v>A-318</v>
          </cell>
          <cell r="C228">
            <v>120000</v>
          </cell>
          <cell r="H228" t="str">
            <v>F-003</v>
          </cell>
          <cell r="I228">
            <v>672600</v>
          </cell>
          <cell r="K228" t="str">
            <v>H-006</v>
          </cell>
          <cell r="L228">
            <v>583923.46</v>
          </cell>
          <cell r="N228" t="str">
            <v>H-008</v>
          </cell>
          <cell r="O228">
            <v>533167.02</v>
          </cell>
          <cell r="T228" t="str">
            <v>R-048</v>
          </cell>
          <cell r="U228">
            <v>232500.36</v>
          </cell>
        </row>
        <row r="229">
          <cell r="B229" t="str">
            <v>A-318</v>
          </cell>
          <cell r="C229">
            <v>120000</v>
          </cell>
          <cell r="H229" t="str">
            <v>F-004</v>
          </cell>
          <cell r="I229">
            <v>402725</v>
          </cell>
          <cell r="K229" t="str">
            <v>H-008</v>
          </cell>
          <cell r="L229">
            <v>427591.3</v>
          </cell>
          <cell r="N229" t="str">
            <v>H-011</v>
          </cell>
          <cell r="O229">
            <v>36638.65</v>
          </cell>
          <cell r="T229" t="str">
            <v>R-049</v>
          </cell>
          <cell r="U229">
            <v>387500.6</v>
          </cell>
        </row>
        <row r="230">
          <cell r="B230" t="str">
            <v>A-322</v>
          </cell>
          <cell r="C230">
            <v>219300</v>
          </cell>
          <cell r="H230" t="str">
            <v>F-004</v>
          </cell>
          <cell r="I230">
            <v>456130.66</v>
          </cell>
          <cell r="K230" t="str">
            <v>H-008</v>
          </cell>
          <cell r="L230">
            <v>427591.3</v>
          </cell>
          <cell r="N230" t="str">
            <v>H-011</v>
          </cell>
          <cell r="O230">
            <v>188859</v>
          </cell>
          <cell r="T230" t="str">
            <v>R-049</v>
          </cell>
          <cell r="U230">
            <v>387500.6</v>
          </cell>
        </row>
        <row r="231">
          <cell r="B231" t="str">
            <v>A-322</v>
          </cell>
          <cell r="C231">
            <v>219300</v>
          </cell>
          <cell r="H231" t="str">
            <v>F-004</v>
          </cell>
          <cell r="I231">
            <v>243600</v>
          </cell>
          <cell r="K231" t="str">
            <v>H-010</v>
          </cell>
          <cell r="L231">
            <v>889539.84</v>
          </cell>
          <cell r="N231" t="str">
            <v>H-011</v>
          </cell>
          <cell r="O231">
            <v>451981.2</v>
          </cell>
          <cell r="T231" t="str">
            <v>R-081</v>
          </cell>
          <cell r="U231">
            <v>2339280</v>
          </cell>
        </row>
        <row r="232">
          <cell r="B232" t="str">
            <v>A-353</v>
          </cell>
          <cell r="C232">
            <v>38950</v>
          </cell>
          <cell r="H232" t="str">
            <v>F-004</v>
          </cell>
          <cell r="I232">
            <v>353412</v>
          </cell>
          <cell r="K232" t="str">
            <v>H-010</v>
          </cell>
          <cell r="L232">
            <v>327513.59999999998</v>
          </cell>
          <cell r="N232" t="str">
            <v>H-011</v>
          </cell>
          <cell r="O232">
            <v>110114.4</v>
          </cell>
          <cell r="T232" t="str">
            <v>R-081</v>
          </cell>
          <cell r="U232">
            <v>1949400</v>
          </cell>
        </row>
        <row r="233">
          <cell r="B233" t="str">
            <v>A-353</v>
          </cell>
          <cell r="C233">
            <v>88100</v>
          </cell>
          <cell r="H233" t="str">
            <v>F-004</v>
          </cell>
          <cell r="I233">
            <v>1455867.66</v>
          </cell>
          <cell r="K233" t="str">
            <v>H-010</v>
          </cell>
          <cell r="L233">
            <v>1217053.44</v>
          </cell>
          <cell r="N233" t="str">
            <v>H-011</v>
          </cell>
          <cell r="O233">
            <v>357577.5</v>
          </cell>
          <cell r="T233" t="str">
            <v>R-081</v>
          </cell>
          <cell r="U233">
            <v>779760</v>
          </cell>
        </row>
        <row r="234">
          <cell r="B234" t="str">
            <v>A-353</v>
          </cell>
          <cell r="C234">
            <v>127050</v>
          </cell>
          <cell r="H234" t="str">
            <v>F-012</v>
          </cell>
          <cell r="I234">
            <v>170304</v>
          </cell>
          <cell r="K234" t="str">
            <v>H-011</v>
          </cell>
          <cell r="L234">
            <v>2940</v>
          </cell>
          <cell r="N234" t="str">
            <v>H-011</v>
          </cell>
          <cell r="O234">
            <v>125656.11</v>
          </cell>
          <cell r="T234" t="str">
            <v>R-081</v>
          </cell>
          <cell r="U234">
            <v>5068440</v>
          </cell>
        </row>
        <row r="235">
          <cell r="B235" t="str">
            <v>A-375</v>
          </cell>
          <cell r="C235">
            <v>500000</v>
          </cell>
          <cell r="H235" t="str">
            <v>F-012</v>
          </cell>
          <cell r="I235">
            <v>170304</v>
          </cell>
          <cell r="K235" t="str">
            <v>H-011</v>
          </cell>
          <cell r="L235">
            <v>74995.7</v>
          </cell>
          <cell r="N235" t="str">
            <v>H-011</v>
          </cell>
          <cell r="O235">
            <v>117562.5</v>
          </cell>
          <cell r="T235" t="str">
            <v>R-158</v>
          </cell>
          <cell r="U235">
            <v>775001.2</v>
          </cell>
        </row>
        <row r="236">
          <cell r="B236" t="str">
            <v>A-375</v>
          </cell>
          <cell r="C236">
            <v>500000</v>
          </cell>
          <cell r="H236" t="str">
            <v>G-003</v>
          </cell>
          <cell r="I236">
            <v>118200</v>
          </cell>
          <cell r="K236" t="str">
            <v>H-011</v>
          </cell>
          <cell r="L236">
            <v>1176388.28</v>
          </cell>
          <cell r="N236" t="str">
            <v>H-011</v>
          </cell>
          <cell r="O236">
            <v>198718.07999999999</v>
          </cell>
          <cell r="T236" t="str">
            <v>R-158</v>
          </cell>
          <cell r="U236">
            <v>775001.2</v>
          </cell>
        </row>
        <row r="237">
          <cell r="B237" t="str">
            <v>A-434</v>
          </cell>
          <cell r="C237">
            <v>240000</v>
          </cell>
          <cell r="H237" t="str">
            <v>G-003</v>
          </cell>
          <cell r="I237">
            <v>118200</v>
          </cell>
          <cell r="K237" t="str">
            <v>H-011</v>
          </cell>
          <cell r="L237">
            <v>317161.28999999998</v>
          </cell>
          <cell r="N237" t="str">
            <v>H-011</v>
          </cell>
          <cell r="O237">
            <v>232845</v>
          </cell>
          <cell r="T237" t="str">
            <v>S-001</v>
          </cell>
          <cell r="U237">
            <v>310000.48</v>
          </cell>
        </row>
        <row r="238">
          <cell r="B238" t="str">
            <v>A-434</v>
          </cell>
          <cell r="C238">
            <v>960300</v>
          </cell>
          <cell r="H238" t="str">
            <v>G-006</v>
          </cell>
          <cell r="I238">
            <v>17750.009999999998</v>
          </cell>
          <cell r="K238" t="str">
            <v>H-011</v>
          </cell>
          <cell r="L238">
            <v>905437.34</v>
          </cell>
          <cell r="N238" t="str">
            <v>H-011</v>
          </cell>
          <cell r="O238">
            <v>123500</v>
          </cell>
          <cell r="T238" t="str">
            <v>S-001</v>
          </cell>
          <cell r="U238">
            <v>387500.6</v>
          </cell>
        </row>
        <row r="239">
          <cell r="B239" t="str">
            <v>A-434</v>
          </cell>
          <cell r="C239">
            <v>1200300</v>
          </cell>
          <cell r="H239" t="str">
            <v>G-006</v>
          </cell>
          <cell r="I239">
            <v>17750.009999999998</v>
          </cell>
          <cell r="K239" t="str">
            <v>H-011</v>
          </cell>
          <cell r="L239">
            <v>13006.82</v>
          </cell>
          <cell r="N239" t="str">
            <v>H-011</v>
          </cell>
          <cell r="O239">
            <v>1860955.03</v>
          </cell>
          <cell r="T239" t="str">
            <v>S-001</v>
          </cell>
          <cell r="U239">
            <v>697501.08</v>
          </cell>
        </row>
        <row r="240">
          <cell r="B240" t="str">
            <v>A-459</v>
          </cell>
          <cell r="C240">
            <v>62850</v>
          </cell>
          <cell r="H240" t="str">
            <v>H-001</v>
          </cell>
          <cell r="I240">
            <v>234000</v>
          </cell>
          <cell r="K240" t="str">
            <v>H-011</v>
          </cell>
          <cell r="L240">
            <v>999338.96</v>
          </cell>
          <cell r="N240" t="str">
            <v>H-011</v>
          </cell>
          <cell r="O240">
            <v>216090</v>
          </cell>
          <cell r="T240" t="str">
            <v>S-015</v>
          </cell>
          <cell r="U240">
            <v>1162501.8</v>
          </cell>
        </row>
        <row r="241">
          <cell r="B241" t="str">
            <v>A-459</v>
          </cell>
          <cell r="C241">
            <v>62850</v>
          </cell>
          <cell r="H241" t="str">
            <v>H-001</v>
          </cell>
          <cell r="I241">
            <v>234000</v>
          </cell>
          <cell r="K241" t="str">
            <v>H-011</v>
          </cell>
          <cell r="L241">
            <v>537466.87</v>
          </cell>
          <cell r="N241" t="str">
            <v>H-011</v>
          </cell>
          <cell r="O241">
            <v>113176.8</v>
          </cell>
          <cell r="T241" t="str">
            <v>S-015</v>
          </cell>
          <cell r="U241">
            <v>1162501.8</v>
          </cell>
        </row>
        <row r="242">
          <cell r="B242" t="str">
            <v>B-005</v>
          </cell>
          <cell r="C242">
            <v>274675</v>
          </cell>
          <cell r="H242" t="str">
            <v>H-003</v>
          </cell>
          <cell r="I242">
            <v>7949.94</v>
          </cell>
          <cell r="K242" t="str">
            <v>H-011</v>
          </cell>
          <cell r="L242">
            <v>449974.23</v>
          </cell>
          <cell r="N242" t="str">
            <v>H-011</v>
          </cell>
          <cell r="O242">
            <v>209985.6</v>
          </cell>
          <cell r="T242" t="str">
            <v>S-024</v>
          </cell>
          <cell r="U242">
            <v>1550002.4</v>
          </cell>
        </row>
        <row r="243">
          <cell r="B243" t="str">
            <v>B-005</v>
          </cell>
          <cell r="C243">
            <v>274675</v>
          </cell>
          <cell r="H243" t="str">
            <v>H-003</v>
          </cell>
          <cell r="I243">
            <v>7949.94</v>
          </cell>
          <cell r="K243" t="str">
            <v>H-011</v>
          </cell>
          <cell r="L243">
            <v>170901.9</v>
          </cell>
          <cell r="N243" t="str">
            <v>H-011</v>
          </cell>
          <cell r="O243">
            <v>862600</v>
          </cell>
          <cell r="T243" t="str">
            <v>S-024</v>
          </cell>
          <cell r="U243">
            <v>1550002.4</v>
          </cell>
        </row>
        <row r="244">
          <cell r="B244" t="str">
            <v>B-006</v>
          </cell>
          <cell r="C244">
            <v>3971550</v>
          </cell>
          <cell r="H244" t="str">
            <v>H-004</v>
          </cell>
          <cell r="I244">
            <v>164200.07999999999</v>
          </cell>
          <cell r="K244" t="str">
            <v>H-011</v>
          </cell>
          <cell r="L244">
            <v>456251.68</v>
          </cell>
          <cell r="N244" t="str">
            <v>H-011</v>
          </cell>
          <cell r="O244">
            <v>156750</v>
          </cell>
          <cell r="T244" t="str">
            <v>S-029</v>
          </cell>
          <cell r="U244">
            <v>155000.24</v>
          </cell>
        </row>
        <row r="245">
          <cell r="B245" t="str">
            <v>B-006</v>
          </cell>
          <cell r="C245">
            <v>1320300</v>
          </cell>
          <cell r="H245" t="str">
            <v>H-004</v>
          </cell>
          <cell r="I245">
            <v>164200.07999999999</v>
          </cell>
          <cell r="K245" t="str">
            <v>H-011</v>
          </cell>
          <cell r="L245">
            <v>47325.16</v>
          </cell>
          <cell r="N245" t="str">
            <v>H-011</v>
          </cell>
          <cell r="O245">
            <v>203763.65</v>
          </cell>
          <cell r="T245" t="str">
            <v>S-029</v>
          </cell>
          <cell r="U245">
            <v>155000.24</v>
          </cell>
        </row>
        <row r="246">
          <cell r="B246" t="str">
            <v>B-006</v>
          </cell>
          <cell r="C246">
            <v>5291850</v>
          </cell>
          <cell r="H246" t="str">
            <v>H-006</v>
          </cell>
          <cell r="I246">
            <v>479448.04</v>
          </cell>
          <cell r="K246" t="str">
            <v>H-011</v>
          </cell>
          <cell r="L246">
            <v>98760.06</v>
          </cell>
          <cell r="N246" t="str">
            <v>H-011</v>
          </cell>
          <cell r="O246">
            <v>1774322.64</v>
          </cell>
          <cell r="T246" t="str">
            <v>S-034</v>
          </cell>
          <cell r="U246">
            <v>155000.24</v>
          </cell>
        </row>
        <row r="247">
          <cell r="B247" t="str">
            <v>B-007</v>
          </cell>
          <cell r="C247">
            <v>345600</v>
          </cell>
          <cell r="H247" t="str">
            <v>H-006</v>
          </cell>
          <cell r="I247">
            <v>479448.04</v>
          </cell>
          <cell r="K247" t="str">
            <v>H-011</v>
          </cell>
          <cell r="L247">
            <v>170901.9</v>
          </cell>
          <cell r="N247" t="str">
            <v>H-011</v>
          </cell>
          <cell r="O247">
            <v>212546.4</v>
          </cell>
          <cell r="T247" t="str">
            <v>S-034</v>
          </cell>
          <cell r="U247">
            <v>155000.24</v>
          </cell>
        </row>
        <row r="248">
          <cell r="B248" t="str">
            <v>B-007</v>
          </cell>
          <cell r="C248">
            <v>345600</v>
          </cell>
          <cell r="H248" t="str">
            <v>H-008</v>
          </cell>
          <cell r="I248">
            <v>132720</v>
          </cell>
          <cell r="K248" t="str">
            <v>H-011</v>
          </cell>
          <cell r="L248">
            <v>151122.82</v>
          </cell>
          <cell r="N248" t="str">
            <v>H-011</v>
          </cell>
          <cell r="O248">
            <v>45050.89</v>
          </cell>
          <cell r="T248" t="str">
            <v>S-044</v>
          </cell>
          <cell r="U248">
            <v>465000.72</v>
          </cell>
        </row>
        <row r="249">
          <cell r="B249" t="str">
            <v>B-008</v>
          </cell>
          <cell r="C249">
            <v>44400</v>
          </cell>
          <cell r="H249" t="str">
            <v>H-008</v>
          </cell>
          <cell r="I249">
            <v>269900.03999999998</v>
          </cell>
          <cell r="K249" t="str">
            <v>H-011</v>
          </cell>
          <cell r="L249">
            <v>32491.41</v>
          </cell>
          <cell r="N249" t="str">
            <v>H-011</v>
          </cell>
          <cell r="O249">
            <v>82320</v>
          </cell>
          <cell r="T249" t="str">
            <v>S-044</v>
          </cell>
          <cell r="U249">
            <v>465000.72</v>
          </cell>
        </row>
        <row r="250">
          <cell r="B250" t="str">
            <v>B-008</v>
          </cell>
          <cell r="C250">
            <v>133800</v>
          </cell>
          <cell r="H250" t="str">
            <v>H-008</v>
          </cell>
          <cell r="I250">
            <v>402620.04</v>
          </cell>
          <cell r="K250" t="str">
            <v>H-011</v>
          </cell>
          <cell r="L250">
            <v>74995.7</v>
          </cell>
          <cell r="N250" t="str">
            <v>H-011</v>
          </cell>
          <cell r="O250">
            <v>216090</v>
          </cell>
          <cell r="T250" t="str">
            <v>S-045</v>
          </cell>
          <cell r="U250">
            <v>465000.72</v>
          </cell>
        </row>
        <row r="251">
          <cell r="B251" t="str">
            <v>B-008</v>
          </cell>
          <cell r="C251">
            <v>178200</v>
          </cell>
          <cell r="H251" t="str">
            <v>H-011</v>
          </cell>
          <cell r="I251">
            <v>72000</v>
          </cell>
          <cell r="K251" t="str">
            <v>H-011</v>
          </cell>
          <cell r="L251">
            <v>1263230.32</v>
          </cell>
          <cell r="N251" t="str">
            <v>H-011</v>
          </cell>
          <cell r="O251">
            <v>1341115</v>
          </cell>
          <cell r="T251" t="str">
            <v>S-045</v>
          </cell>
          <cell r="U251">
            <v>465000.72</v>
          </cell>
        </row>
        <row r="252">
          <cell r="B252" t="str">
            <v>B-017</v>
          </cell>
          <cell r="C252">
            <v>384000</v>
          </cell>
          <cell r="H252" t="str">
            <v>H-011</v>
          </cell>
          <cell r="I252">
            <v>56767.38</v>
          </cell>
          <cell r="K252" t="str">
            <v>H-011</v>
          </cell>
          <cell r="L252">
            <v>1098806.79</v>
          </cell>
          <cell r="N252" t="str">
            <v>H-011</v>
          </cell>
          <cell r="O252">
            <v>298077.12</v>
          </cell>
          <cell r="T252" t="str">
            <v>S-048</v>
          </cell>
          <cell r="U252">
            <v>77500.12</v>
          </cell>
        </row>
        <row r="253">
          <cell r="B253" t="str">
            <v>B-017</v>
          </cell>
          <cell r="C253">
            <v>1920000</v>
          </cell>
          <cell r="H253" t="str">
            <v>H-011</v>
          </cell>
          <cell r="I253">
            <v>110000.04</v>
          </cell>
          <cell r="K253" t="str">
            <v>H-011</v>
          </cell>
          <cell r="L253">
            <v>373536.74</v>
          </cell>
          <cell r="N253" t="str">
            <v>H-011</v>
          </cell>
          <cell r="O253">
            <v>120036.03</v>
          </cell>
          <cell r="T253" t="str">
            <v>S-048</v>
          </cell>
          <cell r="U253">
            <v>77500.12</v>
          </cell>
        </row>
        <row r="254">
          <cell r="B254" t="str">
            <v>B-017</v>
          </cell>
          <cell r="C254">
            <v>738000</v>
          </cell>
          <cell r="H254" t="str">
            <v>H-011</v>
          </cell>
          <cell r="I254">
            <v>188100</v>
          </cell>
          <cell r="K254" t="str">
            <v>H-011</v>
          </cell>
          <cell r="L254">
            <v>1154834.6499999999</v>
          </cell>
          <cell r="N254" t="str">
            <v>H-011</v>
          </cell>
          <cell r="O254">
            <v>138984.95999999999</v>
          </cell>
          <cell r="T254" t="str">
            <v>S-050</v>
          </cell>
          <cell r="U254">
            <v>387500.6</v>
          </cell>
        </row>
        <row r="255">
          <cell r="B255" t="str">
            <v>B-017</v>
          </cell>
          <cell r="C255">
            <v>3042000</v>
          </cell>
          <cell r="H255" t="str">
            <v>H-011</v>
          </cell>
          <cell r="I255">
            <v>379175.04</v>
          </cell>
          <cell r="K255" t="str">
            <v>H-011</v>
          </cell>
          <cell r="L255">
            <v>170901.92</v>
          </cell>
          <cell r="N255" t="str">
            <v>H-011</v>
          </cell>
          <cell r="O255">
            <v>77175</v>
          </cell>
          <cell r="T255" t="str">
            <v>S-050</v>
          </cell>
          <cell r="U255">
            <v>387500.6</v>
          </cell>
        </row>
        <row r="256">
          <cell r="B256" t="str">
            <v>B-024</v>
          </cell>
          <cell r="C256">
            <v>255550</v>
          </cell>
          <cell r="H256" t="str">
            <v>H-011</v>
          </cell>
          <cell r="I256">
            <v>307175.03999999998</v>
          </cell>
          <cell r="K256" t="str">
            <v>H-011</v>
          </cell>
          <cell r="L256">
            <v>449974.23</v>
          </cell>
          <cell r="N256" t="str">
            <v>H-011</v>
          </cell>
          <cell r="O256">
            <v>46550.080000000002</v>
          </cell>
          <cell r="T256" t="str">
            <v>S-070</v>
          </cell>
          <cell r="U256">
            <v>129999.6</v>
          </cell>
        </row>
        <row r="257">
          <cell r="B257" t="str">
            <v>B-024</v>
          </cell>
          <cell r="C257">
            <v>255550</v>
          </cell>
          <cell r="H257" t="str">
            <v>H-011</v>
          </cell>
          <cell r="I257">
            <v>110000.04</v>
          </cell>
          <cell r="K257" t="str">
            <v>H-011</v>
          </cell>
          <cell r="L257">
            <v>261943.2</v>
          </cell>
          <cell r="N257" t="str">
            <v>H-011</v>
          </cell>
          <cell r="O257">
            <v>156750</v>
          </cell>
          <cell r="T257" t="str">
            <v>S-070</v>
          </cell>
          <cell r="U257">
            <v>1162501.8</v>
          </cell>
        </row>
        <row r="258">
          <cell r="B258" t="str">
            <v>B-025</v>
          </cell>
          <cell r="C258">
            <v>255825</v>
          </cell>
          <cell r="H258" t="str">
            <v>H-011</v>
          </cell>
          <cell r="I258">
            <v>156199.92000000001</v>
          </cell>
          <cell r="K258" t="str">
            <v>H-011</v>
          </cell>
          <cell r="L258">
            <v>1074312.95</v>
          </cell>
          <cell r="N258" t="str">
            <v>H-011</v>
          </cell>
          <cell r="O258">
            <v>2761665.28</v>
          </cell>
          <cell r="T258" t="str">
            <v>S-070</v>
          </cell>
          <cell r="U258">
            <v>1292501.3999999999</v>
          </cell>
        </row>
        <row r="259">
          <cell r="B259" t="str">
            <v>B-025</v>
          </cell>
          <cell r="C259">
            <v>255825</v>
          </cell>
          <cell r="H259" t="str">
            <v>H-011</v>
          </cell>
          <cell r="I259">
            <v>72000</v>
          </cell>
          <cell r="K259" t="str">
            <v>H-011</v>
          </cell>
          <cell r="L259">
            <v>97773.68</v>
          </cell>
          <cell r="N259" t="str">
            <v>H-011</v>
          </cell>
          <cell r="O259">
            <v>293550.08000000002</v>
          </cell>
          <cell r="T259" t="str">
            <v>S-092</v>
          </cell>
          <cell r="U259">
            <v>624000.96</v>
          </cell>
        </row>
        <row r="260">
          <cell r="B260" t="str">
            <v>B-029</v>
          </cell>
          <cell r="C260">
            <v>34400</v>
          </cell>
          <cell r="H260" t="str">
            <v>H-011</v>
          </cell>
          <cell r="I260">
            <v>1451417.46</v>
          </cell>
          <cell r="K260" t="str">
            <v>H-011</v>
          </cell>
          <cell r="L260">
            <v>179872.49</v>
          </cell>
          <cell r="N260" t="str">
            <v>H-011</v>
          </cell>
          <cell r="O260">
            <v>516800.16</v>
          </cell>
          <cell r="T260" t="str">
            <v>S-092</v>
          </cell>
          <cell r="U260">
            <v>310000.48</v>
          </cell>
        </row>
        <row r="261">
          <cell r="B261" t="str">
            <v>B-029</v>
          </cell>
          <cell r="C261">
            <v>34400</v>
          </cell>
          <cell r="H261" t="str">
            <v>H-013</v>
          </cell>
          <cell r="I261">
            <v>85800</v>
          </cell>
          <cell r="K261" t="str">
            <v>H-011</v>
          </cell>
          <cell r="L261">
            <v>340780.96</v>
          </cell>
          <cell r="N261" t="str">
            <v>H-011</v>
          </cell>
          <cell r="O261">
            <v>217668</v>
          </cell>
          <cell r="T261" t="str">
            <v>S-092</v>
          </cell>
          <cell r="U261">
            <v>934001.44</v>
          </cell>
        </row>
        <row r="262">
          <cell r="B262" t="str">
            <v>C-008</v>
          </cell>
          <cell r="C262">
            <v>1270200</v>
          </cell>
          <cell r="H262" t="str">
            <v>H-013</v>
          </cell>
          <cell r="I262">
            <v>142530</v>
          </cell>
          <cell r="K262" t="str">
            <v>H-011</v>
          </cell>
          <cell r="L262">
            <v>443724.58</v>
          </cell>
          <cell r="N262" t="str">
            <v>H-011</v>
          </cell>
          <cell r="O262">
            <v>60018.02</v>
          </cell>
          <cell r="T262" t="str">
            <v>S-099</v>
          </cell>
          <cell r="U262">
            <v>697501.08</v>
          </cell>
        </row>
        <row r="263">
          <cell r="B263" t="str">
            <v>C-008</v>
          </cell>
          <cell r="C263">
            <v>1270200</v>
          </cell>
          <cell r="H263" t="str">
            <v>H-013</v>
          </cell>
          <cell r="I263">
            <v>228330</v>
          </cell>
          <cell r="K263" t="str">
            <v>H-011</v>
          </cell>
          <cell r="L263">
            <v>136046.63</v>
          </cell>
          <cell r="N263" t="str">
            <v>H-011</v>
          </cell>
          <cell r="O263">
            <v>116422.5</v>
          </cell>
          <cell r="T263" t="str">
            <v>S-099</v>
          </cell>
          <cell r="U263">
            <v>697501.08</v>
          </cell>
        </row>
        <row r="264">
          <cell r="B264" t="str">
            <v>C-009</v>
          </cell>
          <cell r="C264">
            <v>970800</v>
          </cell>
          <cell r="H264" t="str">
            <v>H-015</v>
          </cell>
          <cell r="I264">
            <v>55000.02</v>
          </cell>
          <cell r="K264" t="str">
            <v>H-011</v>
          </cell>
          <cell r="L264">
            <v>73060.2</v>
          </cell>
          <cell r="N264" t="str">
            <v>H-011</v>
          </cell>
          <cell r="O264">
            <v>169100</v>
          </cell>
          <cell r="T264" t="str">
            <v>S-166</v>
          </cell>
          <cell r="U264">
            <v>48379.360000000001</v>
          </cell>
        </row>
        <row r="265">
          <cell r="B265" t="str">
            <v>C-009</v>
          </cell>
          <cell r="C265">
            <v>2661200</v>
          </cell>
          <cell r="H265" t="str">
            <v>H-015</v>
          </cell>
          <cell r="I265">
            <v>312500.03999999998</v>
          </cell>
          <cell r="K265" t="str">
            <v>H-011</v>
          </cell>
          <cell r="L265">
            <v>586773.81000000006</v>
          </cell>
          <cell r="N265" t="str">
            <v>H-011</v>
          </cell>
          <cell r="O265">
            <v>74519.28</v>
          </cell>
          <cell r="T265" t="str">
            <v>S-166</v>
          </cell>
          <cell r="U265">
            <v>48379.360000000001</v>
          </cell>
        </row>
        <row r="266">
          <cell r="B266" t="str">
            <v>C-009</v>
          </cell>
          <cell r="C266">
            <v>171000</v>
          </cell>
          <cell r="H266" t="str">
            <v>H-015</v>
          </cell>
          <cell r="I266">
            <v>367500.06</v>
          </cell>
          <cell r="K266" t="str">
            <v>H-011</v>
          </cell>
          <cell r="L266">
            <v>149991.4</v>
          </cell>
          <cell r="N266" t="str">
            <v>H-011</v>
          </cell>
          <cell r="O266">
            <v>46550.080000000002</v>
          </cell>
          <cell r="T266" t="str">
            <v>S-194</v>
          </cell>
          <cell r="U266">
            <v>155000.24</v>
          </cell>
        </row>
        <row r="267">
          <cell r="B267" t="str">
            <v>C-009</v>
          </cell>
          <cell r="C267">
            <v>640125</v>
          </cell>
          <cell r="H267" t="str">
            <v>H-016</v>
          </cell>
          <cell r="I267">
            <v>215375.04</v>
          </cell>
          <cell r="K267" t="str">
            <v>H-011</v>
          </cell>
          <cell r="L267">
            <v>932192.9</v>
          </cell>
          <cell r="N267" t="str">
            <v>H-011</v>
          </cell>
          <cell r="O267">
            <v>173194.82</v>
          </cell>
          <cell r="T267" t="str">
            <v>S-194</v>
          </cell>
          <cell r="U267">
            <v>155000.24</v>
          </cell>
        </row>
        <row r="268">
          <cell r="B268" t="str">
            <v>C-009</v>
          </cell>
          <cell r="C268">
            <v>4443125</v>
          </cell>
          <cell r="H268" t="str">
            <v>H-016</v>
          </cell>
          <cell r="I268">
            <v>215375.04</v>
          </cell>
          <cell r="K268" t="str">
            <v>H-011</v>
          </cell>
          <cell r="L268">
            <v>1498359.16</v>
          </cell>
          <cell r="N268" t="str">
            <v>H-011</v>
          </cell>
          <cell r="O268">
            <v>164640</v>
          </cell>
          <cell r="T268" t="str">
            <v>S-209</v>
          </cell>
          <cell r="U268">
            <v>775001.2</v>
          </cell>
        </row>
        <row r="269">
          <cell r="B269" t="str">
            <v>C-011</v>
          </cell>
          <cell r="C269">
            <v>172350</v>
          </cell>
          <cell r="H269" t="str">
            <v>H-017</v>
          </cell>
          <cell r="I269">
            <v>87500.4</v>
          </cell>
          <cell r="K269" t="str">
            <v>H-011</v>
          </cell>
          <cell r="L269">
            <v>691283.53</v>
          </cell>
          <cell r="N269" t="str">
            <v>H-011</v>
          </cell>
          <cell r="O269">
            <v>212546.4</v>
          </cell>
          <cell r="T269" t="str">
            <v>S-209</v>
          </cell>
          <cell r="U269">
            <v>775001.2</v>
          </cell>
        </row>
        <row r="270">
          <cell r="B270" t="str">
            <v>C-011</v>
          </cell>
          <cell r="C270">
            <v>172350</v>
          </cell>
          <cell r="H270" t="str">
            <v>H-017</v>
          </cell>
          <cell r="I270">
            <v>87500.4</v>
          </cell>
          <cell r="K270" t="str">
            <v>H-011</v>
          </cell>
          <cell r="L270">
            <v>625565.12</v>
          </cell>
          <cell r="N270" t="str">
            <v>H-011</v>
          </cell>
          <cell r="O270">
            <v>74519.28</v>
          </cell>
          <cell r="T270" t="str">
            <v>S-276</v>
          </cell>
          <cell r="U270">
            <v>775001.2</v>
          </cell>
        </row>
        <row r="271">
          <cell r="B271" t="str">
            <v>C-013</v>
          </cell>
          <cell r="C271">
            <v>63300</v>
          </cell>
          <cell r="H271" t="str">
            <v>H-025</v>
          </cell>
          <cell r="I271">
            <v>530825</v>
          </cell>
          <cell r="K271" t="str">
            <v>H-011</v>
          </cell>
          <cell r="L271">
            <v>199709.67</v>
          </cell>
          <cell r="N271" t="str">
            <v>H-011</v>
          </cell>
          <cell r="O271">
            <v>58898.400000000001</v>
          </cell>
          <cell r="T271" t="str">
            <v>S-276</v>
          </cell>
          <cell r="U271">
            <v>775001.2</v>
          </cell>
        </row>
        <row r="272">
          <cell r="B272" t="str">
            <v>C-013</v>
          </cell>
          <cell r="C272">
            <v>63300</v>
          </cell>
          <cell r="H272" t="str">
            <v>H-025</v>
          </cell>
          <cell r="I272">
            <v>530825</v>
          </cell>
          <cell r="K272" t="str">
            <v>H-011</v>
          </cell>
          <cell r="L272">
            <v>98760.06</v>
          </cell>
          <cell r="N272" t="str">
            <v>H-011</v>
          </cell>
          <cell r="O272">
            <v>116422.5</v>
          </cell>
          <cell r="T272" t="str">
            <v>S-453</v>
          </cell>
          <cell r="U272">
            <v>51999.839999999997</v>
          </cell>
        </row>
        <row r="273">
          <cell r="B273" t="str">
            <v>C-015</v>
          </cell>
          <cell r="C273">
            <v>743975</v>
          </cell>
          <cell r="H273" t="str">
            <v>H-037</v>
          </cell>
          <cell r="I273">
            <v>407401.86</v>
          </cell>
          <cell r="K273" t="str">
            <v>H-011</v>
          </cell>
          <cell r="L273">
            <v>801580.81</v>
          </cell>
          <cell r="N273" t="str">
            <v>H-011</v>
          </cell>
          <cell r="O273">
            <v>72200.08</v>
          </cell>
          <cell r="T273" t="str">
            <v>S-453</v>
          </cell>
          <cell r="U273">
            <v>51999.839999999997</v>
          </cell>
        </row>
        <row r="274">
          <cell r="B274" t="str">
            <v>C-015</v>
          </cell>
          <cell r="C274">
            <v>349800</v>
          </cell>
          <cell r="H274" t="str">
            <v>H-037</v>
          </cell>
          <cell r="I274">
            <v>407401.86</v>
          </cell>
          <cell r="K274" t="str">
            <v>H-011</v>
          </cell>
          <cell r="L274">
            <v>216531.19</v>
          </cell>
          <cell r="N274" t="str">
            <v>H-011</v>
          </cell>
          <cell r="O274">
            <v>323997.32</v>
          </cell>
          <cell r="T274" t="str">
            <v>T-002</v>
          </cell>
          <cell r="U274">
            <v>25999.919999999998</v>
          </cell>
        </row>
        <row r="275">
          <cell r="B275" t="str">
            <v>C-015</v>
          </cell>
          <cell r="C275">
            <v>177025</v>
          </cell>
          <cell r="H275" t="str">
            <v>H-038</v>
          </cell>
          <cell r="I275">
            <v>243633.38</v>
          </cell>
          <cell r="K275" t="str">
            <v>H-011</v>
          </cell>
          <cell r="L275">
            <v>202272.05</v>
          </cell>
          <cell r="N275" t="str">
            <v>H-011</v>
          </cell>
          <cell r="O275">
            <v>550200.68000000005</v>
          </cell>
          <cell r="T275" t="str">
            <v>T-002</v>
          </cell>
          <cell r="U275">
            <v>25999.919999999998</v>
          </cell>
        </row>
        <row r="276">
          <cell r="B276" t="str">
            <v>C-015</v>
          </cell>
          <cell r="C276">
            <v>306050</v>
          </cell>
          <cell r="H276" t="str">
            <v>H-038</v>
          </cell>
          <cell r="I276">
            <v>243633.38</v>
          </cell>
          <cell r="K276" t="str">
            <v>H-011</v>
          </cell>
          <cell r="L276">
            <v>34529.160000000003</v>
          </cell>
          <cell r="N276" t="str">
            <v>H-011</v>
          </cell>
          <cell r="O276">
            <v>453261.6</v>
          </cell>
          <cell r="T276" t="str">
            <v>T-023</v>
          </cell>
          <cell r="U276">
            <v>387500.6</v>
          </cell>
        </row>
        <row r="277">
          <cell r="B277" t="str">
            <v>C-015</v>
          </cell>
          <cell r="C277">
            <v>497250</v>
          </cell>
          <cell r="H277" t="str">
            <v>H-044</v>
          </cell>
          <cell r="I277">
            <v>449993.49</v>
          </cell>
          <cell r="K277" t="str">
            <v>H-011</v>
          </cell>
          <cell r="L277">
            <v>89973.84</v>
          </cell>
          <cell r="N277" t="str">
            <v>H-011</v>
          </cell>
          <cell r="O277">
            <v>453261.6</v>
          </cell>
          <cell r="T277" t="str">
            <v>T-023</v>
          </cell>
          <cell r="U277">
            <v>387500.6</v>
          </cell>
        </row>
        <row r="278">
          <cell r="B278" t="str">
            <v>C-015</v>
          </cell>
          <cell r="C278">
            <v>2074100</v>
          </cell>
          <cell r="H278" t="str">
            <v>H-044</v>
          </cell>
          <cell r="I278">
            <v>449993.49</v>
          </cell>
          <cell r="K278" t="str">
            <v>H-011</v>
          </cell>
          <cell r="L278">
            <v>47325.17</v>
          </cell>
          <cell r="N278" t="str">
            <v>H-011</v>
          </cell>
          <cell r="O278">
            <v>74519.28</v>
          </cell>
          <cell r="T278" t="str">
            <v>T-025</v>
          </cell>
          <cell r="U278">
            <v>232500.36</v>
          </cell>
        </row>
        <row r="279">
          <cell r="B279" t="str">
            <v>C-017</v>
          </cell>
          <cell r="C279">
            <v>2764350</v>
          </cell>
          <cell r="H279" t="str">
            <v>H-055</v>
          </cell>
          <cell r="I279">
            <v>468327.72</v>
          </cell>
          <cell r="K279" t="str">
            <v>H-011</v>
          </cell>
          <cell r="L279">
            <v>37497.85</v>
          </cell>
          <cell r="N279" t="str">
            <v>H-011</v>
          </cell>
          <cell r="O279">
            <v>113176.8</v>
          </cell>
          <cell r="T279" t="str">
            <v>T-025</v>
          </cell>
          <cell r="U279">
            <v>232500.36</v>
          </cell>
        </row>
        <row r="280">
          <cell r="B280" t="str">
            <v>C-017</v>
          </cell>
          <cell r="C280">
            <v>4389600</v>
          </cell>
          <cell r="H280" t="str">
            <v>H-055</v>
          </cell>
          <cell r="I280">
            <v>468327.72</v>
          </cell>
          <cell r="K280" t="str">
            <v>H-011</v>
          </cell>
          <cell r="L280">
            <v>51426.27</v>
          </cell>
          <cell r="N280" t="str">
            <v>H-011</v>
          </cell>
          <cell r="O280">
            <v>116422.5</v>
          </cell>
          <cell r="T280" t="str">
            <v>T-057</v>
          </cell>
          <cell r="U280">
            <v>77500.12</v>
          </cell>
        </row>
        <row r="281">
          <cell r="B281" t="str">
            <v>C-017</v>
          </cell>
          <cell r="C281">
            <v>7153950</v>
          </cell>
          <cell r="H281" t="str">
            <v>H-059</v>
          </cell>
          <cell r="I281">
            <v>1325801.56</v>
          </cell>
          <cell r="K281" t="str">
            <v>H-011</v>
          </cell>
          <cell r="L281">
            <v>224987.11</v>
          </cell>
          <cell r="N281" t="str">
            <v>H-011</v>
          </cell>
          <cell r="O281">
            <v>1499052.5</v>
          </cell>
          <cell r="T281" t="str">
            <v>T-057</v>
          </cell>
          <cell r="U281">
            <v>77500.12</v>
          </cell>
        </row>
        <row r="282">
          <cell r="B282" t="str">
            <v>C-061</v>
          </cell>
          <cell r="C282">
            <v>2762700</v>
          </cell>
          <cell r="H282" t="str">
            <v>H-059</v>
          </cell>
          <cell r="I282">
            <v>165000</v>
          </cell>
          <cell r="K282" t="str">
            <v>H-011</v>
          </cell>
          <cell r="L282">
            <v>674961.34</v>
          </cell>
          <cell r="N282" t="str">
            <v>H-011</v>
          </cell>
          <cell r="O282">
            <v>93100.15</v>
          </cell>
          <cell r="T282" t="str">
            <v>U-013</v>
          </cell>
          <cell r="U282">
            <v>232500.36</v>
          </cell>
        </row>
        <row r="283">
          <cell r="B283" t="str">
            <v>C-061</v>
          </cell>
          <cell r="C283">
            <v>1244400</v>
          </cell>
          <cell r="H283" t="str">
            <v>H-059</v>
          </cell>
          <cell r="I283">
            <v>1490801.56</v>
          </cell>
          <cell r="K283" t="str">
            <v>H-011</v>
          </cell>
          <cell r="L283">
            <v>74995.7</v>
          </cell>
          <cell r="N283" t="str">
            <v>H-011</v>
          </cell>
          <cell r="O283">
            <v>108045</v>
          </cell>
          <cell r="T283" t="str">
            <v>U-013</v>
          </cell>
          <cell r="U283">
            <v>232500.36</v>
          </cell>
        </row>
        <row r="284">
          <cell r="B284" t="str">
            <v>C-061</v>
          </cell>
          <cell r="C284">
            <v>4007100</v>
          </cell>
          <cell r="H284" t="str">
            <v>H-094</v>
          </cell>
          <cell r="I284">
            <v>343580.88</v>
          </cell>
          <cell r="K284" t="str">
            <v>H-011</v>
          </cell>
          <cell r="L284">
            <v>666614.80000000005</v>
          </cell>
          <cell r="N284" t="str">
            <v>H-011</v>
          </cell>
          <cell r="O284">
            <v>45050.89</v>
          </cell>
          <cell r="T284" t="str">
            <v>W-002</v>
          </cell>
          <cell r="U284">
            <v>775001.2</v>
          </cell>
        </row>
        <row r="285">
          <cell r="B285" t="str">
            <v>D-001</v>
          </cell>
          <cell r="C285">
            <v>360450</v>
          </cell>
          <cell r="H285" t="str">
            <v>H-094</v>
          </cell>
          <cell r="I285">
            <v>343580.88</v>
          </cell>
          <cell r="K285" t="str">
            <v>H-011</v>
          </cell>
          <cell r="L285">
            <v>43522.92</v>
          </cell>
          <cell r="N285" t="str">
            <v>H-011</v>
          </cell>
          <cell r="O285">
            <v>75543.600000000006</v>
          </cell>
          <cell r="T285" t="str">
            <v>W-002</v>
          </cell>
          <cell r="U285">
            <v>1550002.4</v>
          </cell>
        </row>
        <row r="286">
          <cell r="B286" t="str">
            <v>D-001</v>
          </cell>
          <cell r="C286">
            <v>360450</v>
          </cell>
          <cell r="H286" t="str">
            <v>H-096</v>
          </cell>
          <cell r="I286">
            <v>262567.36</v>
          </cell>
          <cell r="K286" t="str">
            <v>H-011</v>
          </cell>
          <cell r="L286">
            <v>149991.41</v>
          </cell>
          <cell r="N286" t="str">
            <v>H-011</v>
          </cell>
          <cell r="O286">
            <v>380000.16</v>
          </cell>
          <cell r="T286" t="str">
            <v>W-002</v>
          </cell>
          <cell r="U286">
            <v>2325003.6</v>
          </cell>
        </row>
        <row r="287">
          <cell r="B287" t="str">
            <v>D-003</v>
          </cell>
          <cell r="C287">
            <v>56000</v>
          </cell>
          <cell r="H287" t="str">
            <v>H-096</v>
          </cell>
          <cell r="I287">
            <v>262567.36</v>
          </cell>
          <cell r="K287" t="str">
            <v>H-011</v>
          </cell>
          <cell r="L287">
            <v>97020</v>
          </cell>
          <cell r="N287" t="str">
            <v>H-011</v>
          </cell>
          <cell r="O287">
            <v>648270</v>
          </cell>
          <cell r="T287" t="str">
            <v>W-013</v>
          </cell>
          <cell r="U287">
            <v>77500.12</v>
          </cell>
        </row>
        <row r="288">
          <cell r="B288" t="str">
            <v>D-003</v>
          </cell>
          <cell r="C288">
            <v>16000</v>
          </cell>
          <cell r="H288" t="str">
            <v>H-098</v>
          </cell>
          <cell r="I288">
            <v>304061.56</v>
          </cell>
          <cell r="K288" t="str">
            <v>H-011</v>
          </cell>
          <cell r="L288">
            <v>157191.66</v>
          </cell>
          <cell r="N288" t="str">
            <v>H-011</v>
          </cell>
          <cell r="O288">
            <v>246960</v>
          </cell>
          <cell r="T288" t="str">
            <v>W-013</v>
          </cell>
          <cell r="U288">
            <v>77500.12</v>
          </cell>
        </row>
        <row r="289">
          <cell r="B289" t="str">
            <v>D-003</v>
          </cell>
          <cell r="C289">
            <v>43400</v>
          </cell>
          <cell r="H289" t="str">
            <v>H-098</v>
          </cell>
          <cell r="I289">
            <v>304061.56</v>
          </cell>
          <cell r="K289" t="str">
            <v>H-011</v>
          </cell>
          <cell r="L289">
            <v>603123.71</v>
          </cell>
          <cell r="N289" t="str">
            <v>H-011</v>
          </cell>
          <cell r="O289">
            <v>116422.5</v>
          </cell>
          <cell r="T289" t="str">
            <v>W-017</v>
          </cell>
          <cell r="U289">
            <v>310000.48</v>
          </cell>
        </row>
        <row r="290">
          <cell r="B290" t="str">
            <v>D-003</v>
          </cell>
          <cell r="C290">
            <v>115400</v>
          </cell>
          <cell r="H290" t="str">
            <v>H-110</v>
          </cell>
          <cell r="I290">
            <v>268386.68</v>
          </cell>
          <cell r="K290" t="str">
            <v>H-011</v>
          </cell>
          <cell r="L290">
            <v>142447.53</v>
          </cell>
          <cell r="N290" t="str">
            <v>H-011</v>
          </cell>
          <cell r="O290">
            <v>233212.83</v>
          </cell>
          <cell r="T290" t="str">
            <v>W-017</v>
          </cell>
          <cell r="U290">
            <v>310000.48</v>
          </cell>
        </row>
        <row r="291">
          <cell r="B291" t="str">
            <v>D-012</v>
          </cell>
          <cell r="C291">
            <v>1343250</v>
          </cell>
          <cell r="H291" t="str">
            <v>H-110</v>
          </cell>
          <cell r="I291">
            <v>268386.68</v>
          </cell>
          <cell r="K291" t="str">
            <v>H-011</v>
          </cell>
          <cell r="L291">
            <v>157675.59</v>
          </cell>
          <cell r="N291" t="str">
            <v>H-011</v>
          </cell>
          <cell r="O291">
            <v>2329352.46</v>
          </cell>
          <cell r="T291" t="str">
            <v>W-022</v>
          </cell>
          <cell r="U291">
            <v>542500.84</v>
          </cell>
        </row>
        <row r="292">
          <cell r="B292" t="str">
            <v>D-012</v>
          </cell>
          <cell r="C292">
            <v>1343250</v>
          </cell>
          <cell r="H292" t="str">
            <v>H-115</v>
          </cell>
          <cell r="I292">
            <v>172050</v>
          </cell>
          <cell r="K292" t="str">
            <v>H-011</v>
          </cell>
          <cell r="L292">
            <v>270185.84000000003</v>
          </cell>
          <cell r="N292" t="str">
            <v>H-011</v>
          </cell>
          <cell r="O292">
            <v>274005.59999999998</v>
          </cell>
          <cell r="T292" t="str">
            <v>W-022</v>
          </cell>
          <cell r="U292">
            <v>542500.84</v>
          </cell>
        </row>
        <row r="293">
          <cell r="B293" t="str">
            <v>D-019</v>
          </cell>
          <cell r="C293">
            <v>130450</v>
          </cell>
          <cell r="H293" t="str">
            <v>H-115</v>
          </cell>
          <cell r="I293">
            <v>172050</v>
          </cell>
          <cell r="K293" t="str">
            <v>H-011</v>
          </cell>
          <cell r="L293">
            <v>11831.29</v>
          </cell>
          <cell r="N293" t="str">
            <v>H-011</v>
          </cell>
          <cell r="O293">
            <v>710010</v>
          </cell>
          <cell r="T293" t="str">
            <v>Y-010</v>
          </cell>
          <cell r="U293">
            <v>389998.8</v>
          </cell>
        </row>
        <row r="294">
          <cell r="B294" t="str">
            <v>D-019</v>
          </cell>
          <cell r="C294">
            <v>628150</v>
          </cell>
          <cell r="H294" t="str">
            <v>H-127</v>
          </cell>
          <cell r="I294">
            <v>29500.02</v>
          </cell>
          <cell r="K294" t="str">
            <v>H-011</v>
          </cell>
          <cell r="L294">
            <v>314369.81</v>
          </cell>
          <cell r="N294" t="str">
            <v>H-011</v>
          </cell>
          <cell r="O294">
            <v>36100.04</v>
          </cell>
          <cell r="T294" t="str">
            <v>Y-010</v>
          </cell>
          <cell r="U294">
            <v>1162501.8</v>
          </cell>
        </row>
        <row r="295">
          <cell r="B295" t="str">
            <v>D-019</v>
          </cell>
          <cell r="C295">
            <v>962300</v>
          </cell>
          <cell r="H295" t="str">
            <v>H-127</v>
          </cell>
          <cell r="I295">
            <v>29500.02</v>
          </cell>
          <cell r="K295" t="str">
            <v>H-011</v>
          </cell>
          <cell r="L295">
            <v>1173203.3999999999</v>
          </cell>
          <cell r="N295" t="str">
            <v>H-011</v>
          </cell>
          <cell r="O295">
            <v>113315.4</v>
          </cell>
          <cell r="T295" t="str">
            <v>Y-010</v>
          </cell>
          <cell r="U295">
            <v>259999.2</v>
          </cell>
        </row>
        <row r="296">
          <cell r="B296" t="str">
            <v>D-019</v>
          </cell>
          <cell r="C296">
            <v>1720900</v>
          </cell>
          <cell r="H296" t="str">
            <v>H-137</v>
          </cell>
          <cell r="I296">
            <v>366554.48</v>
          </cell>
          <cell r="K296" t="str">
            <v>H-011</v>
          </cell>
          <cell r="L296">
            <v>388162.56</v>
          </cell>
          <cell r="N296" t="str">
            <v>H-011</v>
          </cell>
          <cell r="O296">
            <v>468626.4</v>
          </cell>
          <cell r="T296" t="str">
            <v>Y-010</v>
          </cell>
          <cell r="U296">
            <v>1812499.8</v>
          </cell>
        </row>
        <row r="297">
          <cell r="B297" t="str">
            <v>D-024</v>
          </cell>
          <cell r="C297">
            <v>62100</v>
          </cell>
          <cell r="H297" t="str">
            <v>H-137</v>
          </cell>
          <cell r="I297">
            <v>366554.48</v>
          </cell>
          <cell r="K297" t="str">
            <v>H-011</v>
          </cell>
          <cell r="L297">
            <v>214995.97</v>
          </cell>
          <cell r="N297" t="str">
            <v>H-011</v>
          </cell>
          <cell r="O297">
            <v>150280.54999999999</v>
          </cell>
          <cell r="T297" t="str">
            <v>Y-013</v>
          </cell>
          <cell r="U297">
            <v>129999.6</v>
          </cell>
        </row>
        <row r="298">
          <cell r="B298" t="str">
            <v>D-024</v>
          </cell>
          <cell r="C298">
            <v>62100</v>
          </cell>
          <cell r="H298" t="str">
            <v>H-150</v>
          </cell>
          <cell r="I298">
            <v>161377.01999999999</v>
          </cell>
          <cell r="K298" t="str">
            <v>H-011</v>
          </cell>
          <cell r="L298">
            <v>358665</v>
          </cell>
          <cell r="N298" t="str">
            <v>H-011</v>
          </cell>
          <cell r="O298">
            <v>904730.64</v>
          </cell>
          <cell r="T298" t="str">
            <v>Y-013</v>
          </cell>
          <cell r="U298">
            <v>129999.6</v>
          </cell>
        </row>
        <row r="299">
          <cell r="B299" t="str">
            <v>D-032</v>
          </cell>
          <cell r="C299">
            <v>199500</v>
          </cell>
          <cell r="H299" t="str">
            <v>H-150</v>
          </cell>
          <cell r="I299">
            <v>257204.46</v>
          </cell>
          <cell r="K299" t="str">
            <v>H-011</v>
          </cell>
          <cell r="L299">
            <v>78587.210000000006</v>
          </cell>
          <cell r="N299" t="str">
            <v>H-011</v>
          </cell>
          <cell r="O299">
            <v>2402299.2000000002</v>
          </cell>
        </row>
        <row r="300">
          <cell r="B300" t="str">
            <v>D-032</v>
          </cell>
          <cell r="C300">
            <v>199500</v>
          </cell>
          <cell r="H300" t="str">
            <v>H-150</v>
          </cell>
          <cell r="I300">
            <v>418581.48</v>
          </cell>
          <cell r="K300" t="str">
            <v>H-011</v>
          </cell>
          <cell r="L300">
            <v>241842.38</v>
          </cell>
          <cell r="N300" t="str">
            <v>H-011</v>
          </cell>
          <cell r="O300">
            <v>117796.8</v>
          </cell>
        </row>
        <row r="301">
          <cell r="B301" t="str">
            <v>E-006</v>
          </cell>
          <cell r="C301">
            <v>38400</v>
          </cell>
          <cell r="H301" t="str">
            <v>H-157</v>
          </cell>
          <cell r="I301">
            <v>55804</v>
          </cell>
          <cell r="K301" t="str">
            <v>H-011</v>
          </cell>
          <cell r="L301">
            <v>494593.52</v>
          </cell>
          <cell r="N301" t="str">
            <v>H-011</v>
          </cell>
          <cell r="O301">
            <v>149038.56</v>
          </cell>
        </row>
        <row r="302">
          <cell r="B302" t="str">
            <v>E-006</v>
          </cell>
          <cell r="C302">
            <v>38400</v>
          </cell>
          <cell r="H302" t="str">
            <v>H-157</v>
          </cell>
          <cell r="I302">
            <v>188100</v>
          </cell>
          <cell r="K302" t="str">
            <v>H-011</v>
          </cell>
          <cell r="L302">
            <v>94650.34</v>
          </cell>
          <cell r="N302" t="str">
            <v>H-011</v>
          </cell>
          <cell r="O302">
            <v>2357337.46</v>
          </cell>
        </row>
        <row r="303">
          <cell r="B303" t="str">
            <v>E-012</v>
          </cell>
          <cell r="C303">
            <v>263450</v>
          </cell>
          <cell r="H303" t="str">
            <v>H-157</v>
          </cell>
          <cell r="I303">
            <v>106765.2</v>
          </cell>
          <cell r="K303" t="str">
            <v>H-011</v>
          </cell>
          <cell r="L303">
            <v>299982.8</v>
          </cell>
          <cell r="N303" t="str">
            <v>H-011</v>
          </cell>
          <cell r="O303">
            <v>93100.15</v>
          </cell>
        </row>
        <row r="304">
          <cell r="B304" t="str">
            <v>E-012</v>
          </cell>
          <cell r="C304">
            <v>263450</v>
          </cell>
          <cell r="H304" t="str">
            <v>H-157</v>
          </cell>
          <cell r="I304">
            <v>432474.72</v>
          </cell>
          <cell r="K304" t="str">
            <v>H-011</v>
          </cell>
          <cell r="L304">
            <v>1811312.14</v>
          </cell>
          <cell r="N304" t="str">
            <v>H-011</v>
          </cell>
          <cell r="O304">
            <v>185914.98</v>
          </cell>
        </row>
        <row r="305">
          <cell r="B305" t="str">
            <v>F-003</v>
          </cell>
          <cell r="C305">
            <v>10530900</v>
          </cell>
          <cell r="H305" t="str">
            <v>H-157</v>
          </cell>
          <cell r="I305">
            <v>376200</v>
          </cell>
          <cell r="K305" t="str">
            <v>H-011</v>
          </cell>
          <cell r="L305">
            <v>179947.68</v>
          </cell>
          <cell r="N305" t="str">
            <v>H-011</v>
          </cell>
          <cell r="O305">
            <v>78375</v>
          </cell>
        </row>
        <row r="306">
          <cell r="B306" t="str">
            <v>F-003</v>
          </cell>
          <cell r="C306">
            <v>10530900</v>
          </cell>
          <cell r="H306" t="str">
            <v>H-157</v>
          </cell>
          <cell r="I306">
            <v>141160.57999999999</v>
          </cell>
          <cell r="K306" t="str">
            <v>H-011</v>
          </cell>
          <cell r="L306">
            <v>473939.14</v>
          </cell>
          <cell r="N306" t="str">
            <v>H-011</v>
          </cell>
          <cell r="O306">
            <v>71885.039999999994</v>
          </cell>
        </row>
        <row r="307">
          <cell r="B307" t="str">
            <v>F-004</v>
          </cell>
          <cell r="C307">
            <v>1358175</v>
          </cell>
          <cell r="H307" t="str">
            <v>H-157</v>
          </cell>
          <cell r="I307">
            <v>586971.94999999995</v>
          </cell>
          <cell r="K307" t="str">
            <v>H-011</v>
          </cell>
          <cell r="L307">
            <v>482594.52</v>
          </cell>
          <cell r="N307" t="str">
            <v>H-011</v>
          </cell>
          <cell r="O307">
            <v>112100.08</v>
          </cell>
        </row>
        <row r="308">
          <cell r="B308" t="str">
            <v>F-004</v>
          </cell>
          <cell r="C308">
            <v>760825</v>
          </cell>
          <cell r="H308" t="str">
            <v>H-157</v>
          </cell>
          <cell r="I308">
            <v>86188.56</v>
          </cell>
          <cell r="K308" t="str">
            <v>H-011</v>
          </cell>
          <cell r="L308">
            <v>111346.48</v>
          </cell>
          <cell r="N308" t="str">
            <v>H-011</v>
          </cell>
          <cell r="O308">
            <v>1357992.24</v>
          </cell>
        </row>
        <row r="309">
          <cell r="B309" t="str">
            <v>F-004</v>
          </cell>
          <cell r="C309">
            <v>2119000</v>
          </cell>
          <cell r="H309" t="str">
            <v>H-157</v>
          </cell>
          <cell r="I309">
            <v>74992.5</v>
          </cell>
          <cell r="K309" t="str">
            <v>H-011</v>
          </cell>
          <cell r="L309">
            <v>737312.73</v>
          </cell>
          <cell r="N309" t="str">
            <v>H-011</v>
          </cell>
          <cell r="O309">
            <v>528200</v>
          </cell>
        </row>
        <row r="310">
          <cell r="B310" t="str">
            <v>F-009</v>
          </cell>
          <cell r="C310">
            <v>14800</v>
          </cell>
          <cell r="H310" t="str">
            <v>H-157</v>
          </cell>
          <cell r="I310">
            <v>136936.79999999999</v>
          </cell>
          <cell r="K310" t="str">
            <v>H-011</v>
          </cell>
          <cell r="L310">
            <v>702389.22</v>
          </cell>
          <cell r="N310" t="str">
            <v>H-011</v>
          </cell>
          <cell r="O310">
            <v>307296</v>
          </cell>
        </row>
        <row r="311">
          <cell r="B311" t="str">
            <v>F-009</v>
          </cell>
          <cell r="C311">
            <v>14800</v>
          </cell>
          <cell r="H311" t="str">
            <v>H-157</v>
          </cell>
          <cell r="I311">
            <v>2185594.31</v>
          </cell>
          <cell r="K311" t="str">
            <v>H-011</v>
          </cell>
          <cell r="L311">
            <v>34292.160000000003</v>
          </cell>
          <cell r="N311" t="str">
            <v>H-011</v>
          </cell>
          <cell r="O311">
            <v>33482760.529999994</v>
          </cell>
        </row>
        <row r="312">
          <cell r="B312" t="str">
            <v>F-012</v>
          </cell>
          <cell r="C312">
            <v>145800</v>
          </cell>
          <cell r="H312" t="str">
            <v>H-318</v>
          </cell>
          <cell r="I312">
            <v>292299.96000000002</v>
          </cell>
          <cell r="K312" t="str">
            <v>H-011</v>
          </cell>
          <cell r="L312">
            <v>613914.09</v>
          </cell>
          <cell r="N312" t="str">
            <v>H-013</v>
          </cell>
          <cell r="O312">
            <v>244695</v>
          </cell>
        </row>
        <row r="313">
          <cell r="B313" t="str">
            <v>F-012</v>
          </cell>
          <cell r="C313">
            <v>325725</v>
          </cell>
          <cell r="H313" t="str">
            <v>H-318</v>
          </cell>
          <cell r="I313">
            <v>172500</v>
          </cell>
          <cell r="K313" t="str">
            <v>H-011</v>
          </cell>
          <cell r="L313">
            <v>405372.15999999997</v>
          </cell>
          <cell r="N313" t="str">
            <v>H-013</v>
          </cell>
          <cell r="O313">
            <v>244695</v>
          </cell>
        </row>
        <row r="314">
          <cell r="B314" t="str">
            <v>F-012</v>
          </cell>
          <cell r="C314">
            <v>471525</v>
          </cell>
          <cell r="H314" t="str">
            <v>H-318</v>
          </cell>
          <cell r="I314">
            <v>464799.96</v>
          </cell>
          <cell r="K314" t="str">
            <v>H-011</v>
          </cell>
          <cell r="L314">
            <v>66496.97</v>
          </cell>
          <cell r="N314" t="str">
            <v>H-015</v>
          </cell>
          <cell r="O314">
            <v>863723.52000000002</v>
          </cell>
        </row>
        <row r="315">
          <cell r="B315" t="str">
            <v>F-018</v>
          </cell>
          <cell r="C315">
            <v>203800</v>
          </cell>
          <cell r="H315" t="str">
            <v>H-347</v>
          </cell>
          <cell r="I315">
            <v>120730</v>
          </cell>
          <cell r="K315" t="str">
            <v>H-011</v>
          </cell>
          <cell r="L315">
            <v>238312.2</v>
          </cell>
          <cell r="N315" t="str">
            <v>H-015</v>
          </cell>
          <cell r="O315">
            <v>502632.12</v>
          </cell>
        </row>
        <row r="316">
          <cell r="B316" t="str">
            <v>F-018</v>
          </cell>
          <cell r="C316">
            <v>203800</v>
          </cell>
          <cell r="H316" t="str">
            <v>H-347</v>
          </cell>
          <cell r="I316">
            <v>120730</v>
          </cell>
          <cell r="K316" t="str">
            <v>H-011</v>
          </cell>
          <cell r="L316">
            <v>1164570.98</v>
          </cell>
          <cell r="N316" t="str">
            <v>H-015</v>
          </cell>
          <cell r="O316">
            <v>1366355.64</v>
          </cell>
        </row>
        <row r="317">
          <cell r="B317" t="str">
            <v>G-002</v>
          </cell>
          <cell r="C317">
            <v>1229250</v>
          </cell>
          <cell r="H317" t="str">
            <v>I-002</v>
          </cell>
          <cell r="I317">
            <v>649840.36</v>
          </cell>
          <cell r="K317" t="str">
            <v>H-011</v>
          </cell>
          <cell r="L317">
            <v>842623.03</v>
          </cell>
          <cell r="N317" t="str">
            <v>H-016</v>
          </cell>
          <cell r="O317">
            <v>268983.40000000002</v>
          </cell>
        </row>
        <row r="318">
          <cell r="B318" t="str">
            <v>G-002</v>
          </cell>
          <cell r="C318">
            <v>1229250</v>
          </cell>
          <cell r="H318" t="str">
            <v>I-002</v>
          </cell>
          <cell r="I318">
            <v>649840.36</v>
          </cell>
          <cell r="K318" t="str">
            <v>H-011</v>
          </cell>
          <cell r="L318">
            <v>277179.78000000003</v>
          </cell>
          <cell r="N318" t="str">
            <v>H-016</v>
          </cell>
          <cell r="O318">
            <v>268983.40000000002</v>
          </cell>
        </row>
        <row r="319">
          <cell r="B319" t="str">
            <v>G-003</v>
          </cell>
          <cell r="C319">
            <v>94950</v>
          </cell>
          <cell r="H319" t="str">
            <v>I-009</v>
          </cell>
          <cell r="I319">
            <v>322444.2</v>
          </cell>
          <cell r="K319" t="str">
            <v>H-011</v>
          </cell>
          <cell r="L319">
            <v>586798.87</v>
          </cell>
          <cell r="N319" t="str">
            <v>H-017</v>
          </cell>
          <cell r="O319">
            <v>224991.35999999999</v>
          </cell>
        </row>
        <row r="320">
          <cell r="B320" t="str">
            <v>G-003</v>
          </cell>
          <cell r="C320">
            <v>94950</v>
          </cell>
          <cell r="H320" t="str">
            <v>I-009</v>
          </cell>
          <cell r="I320">
            <v>322444.2</v>
          </cell>
          <cell r="K320" t="str">
            <v>H-011</v>
          </cell>
          <cell r="L320">
            <v>34724035.490000002</v>
          </cell>
          <cell r="N320" t="str">
            <v>H-017</v>
          </cell>
          <cell r="O320">
            <v>224991.35999999999</v>
          </cell>
        </row>
        <row r="321">
          <cell r="B321" t="str">
            <v>G-004</v>
          </cell>
          <cell r="C321">
            <v>541275</v>
          </cell>
          <cell r="H321" t="str">
            <v>I-026</v>
          </cell>
          <cell r="I321">
            <v>314335.03000000003</v>
          </cell>
          <cell r="K321" t="str">
            <v>H-013</v>
          </cell>
          <cell r="L321">
            <v>163857.96</v>
          </cell>
          <cell r="N321" t="str">
            <v>H-025</v>
          </cell>
          <cell r="O321">
            <v>149601.96</v>
          </cell>
        </row>
        <row r="322">
          <cell r="B322" t="str">
            <v>G-004</v>
          </cell>
          <cell r="C322">
            <v>541275</v>
          </cell>
          <cell r="H322" t="str">
            <v>I-026</v>
          </cell>
          <cell r="I322">
            <v>314335.03000000003</v>
          </cell>
          <cell r="K322" t="str">
            <v>H-013</v>
          </cell>
          <cell r="L322">
            <v>89120</v>
          </cell>
          <cell r="N322" t="str">
            <v>H-025</v>
          </cell>
          <cell r="O322">
            <v>149601.96</v>
          </cell>
        </row>
        <row r="323">
          <cell r="B323" t="str">
            <v>G-027</v>
          </cell>
          <cell r="C323">
            <v>279025</v>
          </cell>
          <cell r="H323" t="str">
            <v>I-030</v>
          </cell>
          <cell r="I323">
            <v>431861.76000000001</v>
          </cell>
          <cell r="K323" t="str">
            <v>H-013</v>
          </cell>
          <cell r="L323">
            <v>252977.96</v>
          </cell>
          <cell r="N323" t="str">
            <v>H-032</v>
          </cell>
          <cell r="O323">
            <v>590052.6</v>
          </cell>
        </row>
        <row r="324">
          <cell r="B324" t="str">
            <v>G-027</v>
          </cell>
          <cell r="C324">
            <v>445350</v>
          </cell>
          <cell r="H324" t="str">
            <v>I-030</v>
          </cell>
          <cell r="I324">
            <v>431861.76000000001</v>
          </cell>
          <cell r="K324" t="str">
            <v>H-016</v>
          </cell>
          <cell r="L324">
            <v>232789.79</v>
          </cell>
          <cell r="N324" t="str">
            <v>H-032</v>
          </cell>
          <cell r="O324">
            <v>590052.6</v>
          </cell>
        </row>
        <row r="325">
          <cell r="B325" t="str">
            <v>G-027</v>
          </cell>
          <cell r="C325">
            <v>724375</v>
          </cell>
          <cell r="H325" t="str">
            <v>I-035</v>
          </cell>
          <cell r="I325">
            <v>186479.98</v>
          </cell>
          <cell r="K325" t="str">
            <v>H-016</v>
          </cell>
          <cell r="L325">
            <v>396126.71999999997</v>
          </cell>
          <cell r="N325" t="str">
            <v>H-037</v>
          </cell>
          <cell r="O325">
            <v>863723.52000000002</v>
          </cell>
        </row>
        <row r="326">
          <cell r="B326" t="str">
            <v>H-001</v>
          </cell>
          <cell r="C326">
            <v>302750</v>
          </cell>
          <cell r="H326" t="str">
            <v>I-035</v>
          </cell>
          <cell r="I326">
            <v>186479.98</v>
          </cell>
          <cell r="K326" t="str">
            <v>H-016</v>
          </cell>
          <cell r="L326">
            <v>628916.51</v>
          </cell>
          <cell r="N326" t="str">
            <v>H-037</v>
          </cell>
          <cell r="O326">
            <v>863723.52000000002</v>
          </cell>
        </row>
        <row r="327">
          <cell r="B327" t="str">
            <v>H-001</v>
          </cell>
          <cell r="C327">
            <v>472000</v>
          </cell>
          <cell r="H327" t="str">
            <v>I-042</v>
          </cell>
          <cell r="I327">
            <v>363025.74</v>
          </cell>
          <cell r="K327" t="str">
            <v>H-017</v>
          </cell>
          <cell r="L327">
            <v>178281.60000000001</v>
          </cell>
          <cell r="N327" t="str">
            <v>H-051</v>
          </cell>
          <cell r="O327">
            <v>348023.2</v>
          </cell>
        </row>
        <row r="328">
          <cell r="B328" t="str">
            <v>H-001</v>
          </cell>
          <cell r="C328">
            <v>774750</v>
          </cell>
          <cell r="H328" t="str">
            <v>I-042</v>
          </cell>
          <cell r="I328">
            <v>363025.74</v>
          </cell>
          <cell r="K328" t="str">
            <v>H-017</v>
          </cell>
          <cell r="L328">
            <v>178281.60000000001</v>
          </cell>
          <cell r="N328" t="str">
            <v>H-051</v>
          </cell>
          <cell r="O328">
            <v>348023.2</v>
          </cell>
        </row>
        <row r="329">
          <cell r="B329" t="str">
            <v>H-005</v>
          </cell>
          <cell r="C329">
            <v>672000</v>
          </cell>
          <cell r="H329" t="str">
            <v>I-114</v>
          </cell>
          <cell r="I329">
            <v>364513.68</v>
          </cell>
          <cell r="K329" t="str">
            <v>H-017</v>
          </cell>
          <cell r="L329">
            <v>356563.20000000001</v>
          </cell>
          <cell r="N329" t="str">
            <v>H-059</v>
          </cell>
          <cell r="O329">
            <v>961044.47999999998</v>
          </cell>
        </row>
        <row r="330">
          <cell r="B330" t="str">
            <v>H-005</v>
          </cell>
          <cell r="C330">
            <v>672000</v>
          </cell>
          <cell r="H330" t="str">
            <v>I-114</v>
          </cell>
          <cell r="I330">
            <v>364513.68</v>
          </cell>
          <cell r="K330" t="str">
            <v>H-022</v>
          </cell>
          <cell r="L330">
            <v>138768</v>
          </cell>
          <cell r="N330" t="str">
            <v>H-059</v>
          </cell>
          <cell r="O330">
            <v>357999.96</v>
          </cell>
        </row>
        <row r="331">
          <cell r="B331" t="str">
            <v>H-006</v>
          </cell>
          <cell r="C331">
            <v>560325</v>
          </cell>
          <cell r="H331" t="str">
            <v>I-146</v>
          </cell>
          <cell r="I331">
            <v>51166.68</v>
          </cell>
          <cell r="K331" t="str">
            <v>H-022</v>
          </cell>
          <cell r="L331">
            <v>138768</v>
          </cell>
          <cell r="N331" t="str">
            <v>H-059</v>
          </cell>
          <cell r="O331">
            <v>863723.52000000002</v>
          </cell>
        </row>
        <row r="332">
          <cell r="B332" t="str">
            <v>H-006</v>
          </cell>
          <cell r="C332">
            <v>433150</v>
          </cell>
          <cell r="H332" t="str">
            <v>I-146</v>
          </cell>
          <cell r="I332">
            <v>51166.68</v>
          </cell>
          <cell r="K332" t="str">
            <v>H-025</v>
          </cell>
          <cell r="L332">
            <v>110955.6</v>
          </cell>
          <cell r="N332" t="str">
            <v>H-059</v>
          </cell>
          <cell r="O332">
            <v>2182767.96</v>
          </cell>
        </row>
        <row r="333">
          <cell r="B333" t="str">
            <v>H-006</v>
          </cell>
          <cell r="C333">
            <v>294750</v>
          </cell>
          <cell r="H333" t="str">
            <v>J-021</v>
          </cell>
          <cell r="I333">
            <v>628711.69999999995</v>
          </cell>
          <cell r="K333" t="str">
            <v>H-025</v>
          </cell>
          <cell r="L333">
            <v>110955.6</v>
          </cell>
          <cell r="N333" t="str">
            <v>H-062</v>
          </cell>
          <cell r="O333">
            <v>1150063.3899999999</v>
          </cell>
        </row>
        <row r="334">
          <cell r="B334" t="str">
            <v>H-006</v>
          </cell>
          <cell r="C334">
            <v>311400</v>
          </cell>
          <cell r="H334" t="str">
            <v>J-021</v>
          </cell>
          <cell r="I334">
            <v>628711.69999999995</v>
          </cell>
          <cell r="K334" t="str">
            <v>H-038</v>
          </cell>
          <cell r="L334">
            <v>50840</v>
          </cell>
          <cell r="N334" t="str">
            <v>H-062</v>
          </cell>
          <cell r="O334">
            <v>1150063.3899999999</v>
          </cell>
        </row>
        <row r="335">
          <cell r="B335" t="str">
            <v>H-006</v>
          </cell>
          <cell r="C335">
            <v>1599625</v>
          </cell>
          <cell r="H335" t="str">
            <v>J-022</v>
          </cell>
          <cell r="I335">
            <v>197610</v>
          </cell>
          <cell r="K335" t="str">
            <v>H-038</v>
          </cell>
          <cell r="L335">
            <v>50840</v>
          </cell>
          <cell r="N335" t="str">
            <v>H-115</v>
          </cell>
          <cell r="O335">
            <v>112527.36</v>
          </cell>
        </row>
        <row r="336">
          <cell r="B336" t="str">
            <v>H-008</v>
          </cell>
          <cell r="C336">
            <v>578800</v>
          </cell>
          <cell r="H336" t="str">
            <v>J-022</v>
          </cell>
          <cell r="I336">
            <v>197610</v>
          </cell>
          <cell r="K336" t="str">
            <v>H-043</v>
          </cell>
          <cell r="L336">
            <v>35850</v>
          </cell>
          <cell r="N336" t="str">
            <v>H-115</v>
          </cell>
          <cell r="O336">
            <v>112527.36</v>
          </cell>
        </row>
        <row r="337">
          <cell r="B337" t="str">
            <v>H-008</v>
          </cell>
          <cell r="C337">
            <v>337575</v>
          </cell>
          <cell r="H337" t="str">
            <v>J-042</v>
          </cell>
          <cell r="I337">
            <v>230012.68</v>
          </cell>
          <cell r="K337" t="str">
            <v>H-043</v>
          </cell>
          <cell r="L337">
            <v>59990</v>
          </cell>
          <cell r="N337" t="str">
            <v>H-157</v>
          </cell>
          <cell r="O337">
            <v>1160038.32</v>
          </cell>
        </row>
        <row r="338">
          <cell r="B338" t="str">
            <v>H-008</v>
          </cell>
          <cell r="C338">
            <v>691200</v>
          </cell>
          <cell r="H338" t="str">
            <v>J-042</v>
          </cell>
          <cell r="I338">
            <v>230012.68</v>
          </cell>
          <cell r="K338" t="str">
            <v>H-043</v>
          </cell>
          <cell r="L338">
            <v>95840</v>
          </cell>
          <cell r="N338" t="str">
            <v>H-157</v>
          </cell>
          <cell r="O338">
            <v>459566.43</v>
          </cell>
        </row>
        <row r="339">
          <cell r="B339" t="str">
            <v>H-008</v>
          </cell>
          <cell r="C339">
            <v>1607575</v>
          </cell>
          <cell r="H339" t="str">
            <v>J-046</v>
          </cell>
          <cell r="I339">
            <v>331650.03999999998</v>
          </cell>
          <cell r="K339" t="str">
            <v>H-059</v>
          </cell>
          <cell r="L339">
            <v>182985.60000000001</v>
          </cell>
          <cell r="N339" t="str">
            <v>H-157</v>
          </cell>
          <cell r="O339">
            <v>465690</v>
          </cell>
        </row>
        <row r="340">
          <cell r="B340" t="str">
            <v>H-011</v>
          </cell>
          <cell r="C340">
            <v>1590043.44</v>
          </cell>
          <cell r="H340" t="str">
            <v>J-046</v>
          </cell>
          <cell r="I340">
            <v>61550.04</v>
          </cell>
          <cell r="K340" t="str">
            <v>H-059</v>
          </cell>
          <cell r="L340">
            <v>448128</v>
          </cell>
          <cell r="N340" t="str">
            <v>H-157</v>
          </cell>
          <cell r="O340">
            <v>2221955.42</v>
          </cell>
        </row>
        <row r="341">
          <cell r="B341" t="str">
            <v>H-011</v>
          </cell>
          <cell r="C341">
            <v>2821272.9</v>
          </cell>
          <cell r="H341" t="str">
            <v>J-046</v>
          </cell>
          <cell r="I341">
            <v>393200.08</v>
          </cell>
          <cell r="K341" t="str">
            <v>H-059</v>
          </cell>
          <cell r="L341">
            <v>631113.6</v>
          </cell>
          <cell r="N341" t="str">
            <v>H-157</v>
          </cell>
          <cell r="O341">
            <v>139650.23000000001</v>
          </cell>
        </row>
        <row r="342">
          <cell r="B342" t="str">
            <v>H-011</v>
          </cell>
          <cell r="C342">
            <v>4833794.6100000003</v>
          </cell>
          <cell r="H342" t="str">
            <v>J-047</v>
          </cell>
          <cell r="I342">
            <v>15700</v>
          </cell>
          <cell r="K342" t="str">
            <v>H-061</v>
          </cell>
          <cell r="L342">
            <v>147284.20000000001</v>
          </cell>
          <cell r="N342" t="str">
            <v>H-157</v>
          </cell>
          <cell r="O342">
            <v>115502.76</v>
          </cell>
        </row>
        <row r="343">
          <cell r="B343" t="str">
            <v>H-011</v>
          </cell>
          <cell r="C343">
            <v>3630400</v>
          </cell>
          <cell r="H343" t="str">
            <v>J-047</v>
          </cell>
          <cell r="I343">
            <v>15700</v>
          </cell>
          <cell r="K343" t="str">
            <v>H-061</v>
          </cell>
          <cell r="L343">
            <v>147284.20000000001</v>
          </cell>
          <cell r="N343" t="str">
            <v>H-157</v>
          </cell>
          <cell r="O343">
            <v>645766.30000000005</v>
          </cell>
        </row>
        <row r="344">
          <cell r="B344" t="str">
            <v>H-011</v>
          </cell>
          <cell r="C344">
            <v>1135902.78</v>
          </cell>
          <cell r="H344" t="str">
            <v>K-006</v>
          </cell>
          <cell r="I344">
            <v>240000</v>
          </cell>
          <cell r="K344" t="str">
            <v>H-096</v>
          </cell>
          <cell r="L344">
            <v>93360</v>
          </cell>
          <cell r="N344" t="str">
            <v>H-157</v>
          </cell>
          <cell r="O344">
            <v>339946.2</v>
          </cell>
        </row>
        <row r="345">
          <cell r="B345" t="str">
            <v>H-011</v>
          </cell>
          <cell r="C345">
            <v>4221672.66</v>
          </cell>
          <cell r="H345" t="str">
            <v>K-006</v>
          </cell>
          <cell r="I345">
            <v>521100</v>
          </cell>
          <cell r="K345" t="str">
            <v>H-096</v>
          </cell>
          <cell r="L345">
            <v>93360</v>
          </cell>
          <cell r="N345" t="str">
            <v>H-157</v>
          </cell>
          <cell r="O345">
            <v>36638.65</v>
          </cell>
        </row>
        <row r="346">
          <cell r="B346" t="str">
            <v>H-011</v>
          </cell>
          <cell r="C346">
            <v>2717869.62</v>
          </cell>
          <cell r="H346" t="str">
            <v>K-006</v>
          </cell>
          <cell r="I346">
            <v>761100</v>
          </cell>
          <cell r="K346" t="str">
            <v>H-109</v>
          </cell>
          <cell r="L346">
            <v>274250.88</v>
          </cell>
          <cell r="N346" t="str">
            <v>H-157</v>
          </cell>
          <cell r="O346">
            <v>439663.75</v>
          </cell>
        </row>
        <row r="347">
          <cell r="B347" t="str">
            <v>H-011</v>
          </cell>
          <cell r="C347">
            <v>3774332.4</v>
          </cell>
          <cell r="H347" t="str">
            <v>K-007</v>
          </cell>
          <cell r="I347">
            <v>308100</v>
          </cell>
          <cell r="K347" t="str">
            <v>H-109</v>
          </cell>
          <cell r="L347">
            <v>274250.88</v>
          </cell>
          <cell r="N347" t="str">
            <v>H-157</v>
          </cell>
          <cell r="O347">
            <v>37771.800000000003</v>
          </cell>
        </row>
        <row r="348">
          <cell r="B348" t="str">
            <v>H-011</v>
          </cell>
          <cell r="C348">
            <v>350000</v>
          </cell>
          <cell r="H348" t="str">
            <v>K-007</v>
          </cell>
          <cell r="I348">
            <v>308100</v>
          </cell>
          <cell r="K348" t="str">
            <v>H-127</v>
          </cell>
          <cell r="L348">
            <v>113589.84</v>
          </cell>
          <cell r="N348" t="str">
            <v>H-157</v>
          </cell>
          <cell r="O348">
            <v>225734.52</v>
          </cell>
        </row>
        <row r="349">
          <cell r="B349" t="str">
            <v>H-011</v>
          </cell>
          <cell r="C349">
            <v>186532.53</v>
          </cell>
          <cell r="H349" t="str">
            <v>K-011</v>
          </cell>
          <cell r="I349">
            <v>172351.96</v>
          </cell>
          <cell r="K349" t="str">
            <v>H-127</v>
          </cell>
          <cell r="L349">
            <v>113589.84</v>
          </cell>
          <cell r="N349" t="str">
            <v>H-157</v>
          </cell>
          <cell r="O349">
            <v>224200.15</v>
          </cell>
        </row>
        <row r="350">
          <cell r="B350" t="str">
            <v>H-011</v>
          </cell>
          <cell r="C350">
            <v>2693600</v>
          </cell>
          <cell r="H350" t="str">
            <v>K-011</v>
          </cell>
          <cell r="I350">
            <v>172351.96</v>
          </cell>
          <cell r="K350" t="str">
            <v>H-137</v>
          </cell>
          <cell r="L350">
            <v>21570</v>
          </cell>
          <cell r="N350" t="str">
            <v>H-157</v>
          </cell>
          <cell r="O350">
            <v>407372.06</v>
          </cell>
        </row>
        <row r="351">
          <cell r="B351" t="str">
            <v>H-011</v>
          </cell>
          <cell r="C351">
            <v>7526811.5700000003</v>
          </cell>
          <cell r="H351" t="str">
            <v>K-012</v>
          </cell>
          <cell r="I351">
            <v>106200</v>
          </cell>
          <cell r="K351" t="str">
            <v>H-137</v>
          </cell>
          <cell r="L351">
            <v>33180</v>
          </cell>
          <cell r="N351" t="str">
            <v>H-157</v>
          </cell>
          <cell r="O351">
            <v>307296</v>
          </cell>
        </row>
        <row r="352">
          <cell r="B352" t="str">
            <v>H-011</v>
          </cell>
          <cell r="C352">
            <v>1355304.53</v>
          </cell>
          <cell r="H352" t="str">
            <v>K-012</v>
          </cell>
          <cell r="I352">
            <v>106200</v>
          </cell>
          <cell r="K352" t="str">
            <v>H-137</v>
          </cell>
          <cell r="L352">
            <v>54750</v>
          </cell>
          <cell r="N352" t="str">
            <v>H-157</v>
          </cell>
          <cell r="O352">
            <v>697655</v>
          </cell>
        </row>
        <row r="353">
          <cell r="B353" t="str">
            <v>H-011</v>
          </cell>
          <cell r="C353">
            <v>136969.68</v>
          </cell>
          <cell r="H353" t="str">
            <v>K-015</v>
          </cell>
          <cell r="I353">
            <v>301399.92</v>
          </cell>
          <cell r="K353" t="str">
            <v>H-150</v>
          </cell>
          <cell r="L353">
            <v>37740</v>
          </cell>
          <cell r="N353" t="str">
            <v>H-157</v>
          </cell>
          <cell r="O353">
            <v>368755.20000000001</v>
          </cell>
        </row>
        <row r="354">
          <cell r="B354" t="str">
            <v>H-011</v>
          </cell>
          <cell r="C354">
            <v>3189962.52</v>
          </cell>
          <cell r="H354" t="str">
            <v>K-015</v>
          </cell>
          <cell r="I354">
            <v>301399.92</v>
          </cell>
          <cell r="K354" t="str">
            <v>H-150</v>
          </cell>
          <cell r="L354">
            <v>37740</v>
          </cell>
          <cell r="N354" t="str">
            <v>H-157</v>
          </cell>
          <cell r="O354">
            <v>483630</v>
          </cell>
        </row>
        <row r="355">
          <cell r="B355" t="str">
            <v>H-011</v>
          </cell>
          <cell r="C355">
            <v>1676941.87</v>
          </cell>
          <cell r="H355" t="str">
            <v>K-019</v>
          </cell>
          <cell r="I355">
            <v>584820.92000000004</v>
          </cell>
          <cell r="K355" t="str">
            <v>H-157</v>
          </cell>
          <cell r="L355">
            <v>144471</v>
          </cell>
          <cell r="N355" t="str">
            <v>H-157</v>
          </cell>
          <cell r="O355">
            <v>989864.43</v>
          </cell>
        </row>
        <row r="356">
          <cell r="B356" t="str">
            <v>H-011</v>
          </cell>
          <cell r="C356">
            <v>4121351.07</v>
          </cell>
          <cell r="H356" t="str">
            <v>K-019</v>
          </cell>
          <cell r="I356">
            <v>252999.96</v>
          </cell>
          <cell r="K356" t="str">
            <v>H-157</v>
          </cell>
          <cell r="L356">
            <v>54522.89</v>
          </cell>
          <cell r="N356" t="str">
            <v>H-157</v>
          </cell>
          <cell r="O356">
            <v>407372.06</v>
          </cell>
        </row>
        <row r="357">
          <cell r="B357" t="str">
            <v>H-011</v>
          </cell>
          <cell r="C357">
            <v>628104.54</v>
          </cell>
          <cell r="H357" t="str">
            <v>K-019</v>
          </cell>
          <cell r="I357">
            <v>678800.04</v>
          </cell>
          <cell r="K357" t="str">
            <v>H-157</v>
          </cell>
          <cell r="L357">
            <v>87045.84</v>
          </cell>
          <cell r="N357" t="str">
            <v>H-157</v>
          </cell>
          <cell r="O357">
            <v>700150.08</v>
          </cell>
        </row>
        <row r="358">
          <cell r="B358" t="str">
            <v>H-011</v>
          </cell>
          <cell r="C358">
            <v>3721587.84</v>
          </cell>
          <cell r="H358" t="str">
            <v>K-019</v>
          </cell>
          <cell r="I358">
            <v>1516620.92</v>
          </cell>
          <cell r="K358" t="str">
            <v>H-157</v>
          </cell>
          <cell r="L358">
            <v>281268.01</v>
          </cell>
          <cell r="N358" t="str">
            <v>H-157</v>
          </cell>
          <cell r="O358">
            <v>1140759.8899999999</v>
          </cell>
        </row>
        <row r="359">
          <cell r="B359" t="str">
            <v>H-011</v>
          </cell>
          <cell r="C359">
            <v>1030201.74</v>
          </cell>
          <cell r="H359" t="str">
            <v>K-022</v>
          </cell>
          <cell r="I359">
            <v>829050</v>
          </cell>
          <cell r="K359" t="str">
            <v>H-157</v>
          </cell>
          <cell r="L359">
            <v>182863.3</v>
          </cell>
          <cell r="N359" t="str">
            <v>H-157</v>
          </cell>
          <cell r="O359">
            <v>466425.67</v>
          </cell>
        </row>
        <row r="360">
          <cell r="B360" t="str">
            <v>H-011</v>
          </cell>
          <cell r="C360">
            <v>5926546.1200000001</v>
          </cell>
          <cell r="H360" t="str">
            <v>K-022</v>
          </cell>
          <cell r="I360">
            <v>370099.92</v>
          </cell>
          <cell r="K360" t="str">
            <v>H-157</v>
          </cell>
          <cell r="L360">
            <v>86956.81</v>
          </cell>
          <cell r="N360" t="str">
            <v>H-157</v>
          </cell>
          <cell r="O360">
            <v>324135</v>
          </cell>
        </row>
        <row r="361">
          <cell r="B361" t="str">
            <v>H-011</v>
          </cell>
          <cell r="C361">
            <v>2511152.2799999998</v>
          </cell>
          <cell r="H361" t="str">
            <v>K-022</v>
          </cell>
          <cell r="I361">
            <v>144000</v>
          </cell>
          <cell r="K361" t="str">
            <v>H-157</v>
          </cell>
          <cell r="L361">
            <v>631081.41</v>
          </cell>
          <cell r="N361" t="str">
            <v>H-157</v>
          </cell>
          <cell r="O361">
            <v>159495</v>
          </cell>
        </row>
        <row r="362">
          <cell r="B362" t="str">
            <v>H-011</v>
          </cell>
          <cell r="C362">
            <v>2097754.92</v>
          </cell>
          <cell r="H362" t="str">
            <v>K-022</v>
          </cell>
          <cell r="I362">
            <v>384395.88</v>
          </cell>
          <cell r="K362" t="str">
            <v>H-157</v>
          </cell>
          <cell r="L362">
            <v>85450.95</v>
          </cell>
          <cell r="N362" t="str">
            <v>H-157</v>
          </cell>
          <cell r="O362">
            <v>657400.15</v>
          </cell>
        </row>
        <row r="363">
          <cell r="B363" t="str">
            <v>H-011</v>
          </cell>
          <cell r="C363">
            <v>3736357.92</v>
          </cell>
          <cell r="H363" t="str">
            <v>K-022</v>
          </cell>
          <cell r="I363">
            <v>1727545.8</v>
          </cell>
          <cell r="K363" t="str">
            <v>H-157</v>
          </cell>
          <cell r="L363">
            <v>676479.6</v>
          </cell>
          <cell r="N363" t="str">
            <v>H-157</v>
          </cell>
          <cell r="O363">
            <v>1758987.64</v>
          </cell>
        </row>
        <row r="364">
          <cell r="B364" t="str">
            <v>H-011</v>
          </cell>
          <cell r="C364">
            <v>2490787.06</v>
          </cell>
          <cell r="H364" t="str">
            <v>K-036</v>
          </cell>
          <cell r="I364">
            <v>300000</v>
          </cell>
          <cell r="K364" t="str">
            <v>H-157</v>
          </cell>
          <cell r="L364">
            <v>616330.03</v>
          </cell>
          <cell r="N364" t="str">
            <v>H-157</v>
          </cell>
          <cell r="O364">
            <v>417050.08</v>
          </cell>
        </row>
        <row r="365">
          <cell r="B365" t="str">
            <v>H-011</v>
          </cell>
          <cell r="C365">
            <v>149776.53</v>
          </cell>
          <cell r="H365" t="str">
            <v>K-036</v>
          </cell>
          <cell r="I365">
            <v>300000</v>
          </cell>
          <cell r="K365" t="str">
            <v>H-157</v>
          </cell>
          <cell r="L365">
            <v>362479.22</v>
          </cell>
          <cell r="N365" t="str">
            <v>H-157</v>
          </cell>
          <cell r="O365">
            <v>149038.56</v>
          </cell>
        </row>
        <row r="366">
          <cell r="B366" t="str">
            <v>H-011</v>
          </cell>
          <cell r="C366">
            <v>2177353.4700000002</v>
          </cell>
          <cell r="H366" t="str">
            <v>K-036</v>
          </cell>
          <cell r="I366">
            <v>200000</v>
          </cell>
          <cell r="K366" t="str">
            <v>H-157</v>
          </cell>
          <cell r="L366">
            <v>85450.95</v>
          </cell>
          <cell r="N366" t="str">
            <v>H-157</v>
          </cell>
          <cell r="O366">
            <v>465690</v>
          </cell>
        </row>
        <row r="367">
          <cell r="B367" t="str">
            <v>H-011</v>
          </cell>
          <cell r="C367">
            <v>642898.07999999996</v>
          </cell>
          <cell r="H367" t="str">
            <v>K-036</v>
          </cell>
          <cell r="I367">
            <v>174850</v>
          </cell>
          <cell r="K367" t="str">
            <v>H-157</v>
          </cell>
          <cell r="L367">
            <v>131680.07999999999</v>
          </cell>
          <cell r="N367" t="str">
            <v>H-157</v>
          </cell>
          <cell r="O367">
            <v>217668</v>
          </cell>
        </row>
        <row r="368">
          <cell r="B368" t="str">
            <v>H-011</v>
          </cell>
          <cell r="C368">
            <v>885078.71</v>
          </cell>
          <cell r="H368" t="str">
            <v>K-036</v>
          </cell>
          <cell r="I368">
            <v>60000</v>
          </cell>
          <cell r="K368" t="str">
            <v>H-157</v>
          </cell>
          <cell r="L368">
            <v>2983170.91</v>
          </cell>
          <cell r="N368" t="str">
            <v>H-157</v>
          </cell>
          <cell r="O368">
            <v>246960</v>
          </cell>
        </row>
        <row r="369">
          <cell r="B369" t="str">
            <v>H-011</v>
          </cell>
          <cell r="C369">
            <v>1455673.14</v>
          </cell>
          <cell r="H369" t="str">
            <v>K-036</v>
          </cell>
          <cell r="I369">
            <v>50009.04</v>
          </cell>
          <cell r="K369" t="str">
            <v>H-157</v>
          </cell>
          <cell r="L369">
            <v>299982.8</v>
          </cell>
          <cell r="N369" t="str">
            <v>H-157</v>
          </cell>
          <cell r="O369">
            <v>108045</v>
          </cell>
        </row>
        <row r="370">
          <cell r="B370" t="str">
            <v>H-011</v>
          </cell>
          <cell r="C370">
            <v>3152555.1</v>
          </cell>
          <cell r="H370" t="str">
            <v>K-036</v>
          </cell>
          <cell r="I370">
            <v>100009.04</v>
          </cell>
          <cell r="K370" t="str">
            <v>H-157</v>
          </cell>
          <cell r="L370">
            <v>212719.04</v>
          </cell>
          <cell r="N370" t="str">
            <v>H-157</v>
          </cell>
          <cell r="O370">
            <v>453261.6</v>
          </cell>
        </row>
        <row r="371">
          <cell r="B371" t="str">
            <v>H-011</v>
          </cell>
          <cell r="C371">
            <v>4469445.0599999996</v>
          </cell>
          <cell r="H371" t="str">
            <v>K-036</v>
          </cell>
          <cell r="I371">
            <v>211197.47</v>
          </cell>
          <cell r="K371" t="str">
            <v>H-157</v>
          </cell>
          <cell r="L371">
            <v>419236.12</v>
          </cell>
          <cell r="N371" t="str">
            <v>H-157</v>
          </cell>
          <cell r="O371">
            <v>82320</v>
          </cell>
        </row>
        <row r="372">
          <cell r="B372" t="str">
            <v>H-011</v>
          </cell>
          <cell r="C372">
            <v>2415549.9900000002</v>
          </cell>
          <cell r="H372" t="str">
            <v>K-036</v>
          </cell>
          <cell r="I372">
            <v>273306.27</v>
          </cell>
          <cell r="K372" t="str">
            <v>H-157</v>
          </cell>
          <cell r="L372">
            <v>85450.95</v>
          </cell>
          <cell r="N372" t="str">
            <v>H-157</v>
          </cell>
          <cell r="O372">
            <v>231009.77</v>
          </cell>
        </row>
        <row r="373">
          <cell r="B373" t="str">
            <v>H-011</v>
          </cell>
          <cell r="C373">
            <v>237637.71</v>
          </cell>
          <cell r="H373" t="str">
            <v>K-036</v>
          </cell>
          <cell r="I373">
            <v>1669371.82</v>
          </cell>
          <cell r="K373" t="str">
            <v>H-157</v>
          </cell>
          <cell r="L373">
            <v>231571.35</v>
          </cell>
          <cell r="N373" t="str">
            <v>H-157</v>
          </cell>
          <cell r="O373">
            <v>425092.8</v>
          </cell>
        </row>
        <row r="374">
          <cell r="B374" t="str">
            <v>H-011</v>
          </cell>
          <cell r="C374">
            <v>1721228.09</v>
          </cell>
          <cell r="H374" t="str">
            <v>K-040</v>
          </cell>
          <cell r="I374">
            <v>369137.04</v>
          </cell>
          <cell r="K374" t="str">
            <v>H-157</v>
          </cell>
          <cell r="L374">
            <v>218091.56</v>
          </cell>
          <cell r="N374" t="str">
            <v>H-157</v>
          </cell>
          <cell r="O374">
            <v>710267.5</v>
          </cell>
        </row>
        <row r="375">
          <cell r="B375" t="str">
            <v>H-011</v>
          </cell>
          <cell r="C375">
            <v>2553078.0299999998</v>
          </cell>
          <cell r="H375" t="str">
            <v>K-040</v>
          </cell>
          <cell r="I375">
            <v>369137.04</v>
          </cell>
          <cell r="K375" t="str">
            <v>H-157</v>
          </cell>
          <cell r="L375">
            <v>349835.61</v>
          </cell>
          <cell r="N375" t="str">
            <v>H-157</v>
          </cell>
          <cell r="O375">
            <v>58898.400000000001</v>
          </cell>
        </row>
        <row r="376">
          <cell r="B376" t="str">
            <v>H-011</v>
          </cell>
          <cell r="C376">
            <v>3677528.16</v>
          </cell>
          <cell r="H376" t="str">
            <v>K-047</v>
          </cell>
          <cell r="I376">
            <v>98000</v>
          </cell>
          <cell r="K376" t="str">
            <v>H-157</v>
          </cell>
          <cell r="L376">
            <v>1512910.38</v>
          </cell>
          <cell r="N376" t="str">
            <v>H-157</v>
          </cell>
          <cell r="O376">
            <v>387459.78</v>
          </cell>
        </row>
        <row r="377">
          <cell r="B377" t="str">
            <v>H-011</v>
          </cell>
          <cell r="C377">
            <v>4242161.9400000004</v>
          </cell>
          <cell r="H377" t="str">
            <v>K-047</v>
          </cell>
          <cell r="I377">
            <v>98000</v>
          </cell>
          <cell r="K377" t="str">
            <v>H-157</v>
          </cell>
          <cell r="L377">
            <v>155956.04</v>
          </cell>
          <cell r="N377" t="str">
            <v>H-157</v>
          </cell>
          <cell r="O377">
            <v>451469.04</v>
          </cell>
        </row>
        <row r="378">
          <cell r="B378" t="str">
            <v>H-011</v>
          </cell>
          <cell r="C378">
            <v>1203869.52</v>
          </cell>
          <cell r="H378" t="str">
            <v>K-075</v>
          </cell>
          <cell r="I378">
            <v>28116</v>
          </cell>
          <cell r="K378" t="str">
            <v>H-157</v>
          </cell>
          <cell r="L378">
            <v>169264.52</v>
          </cell>
          <cell r="N378" t="str">
            <v>H-157</v>
          </cell>
          <cell r="O378">
            <v>96670.2</v>
          </cell>
        </row>
        <row r="379">
          <cell r="B379" t="str">
            <v>H-011</v>
          </cell>
          <cell r="C379">
            <v>536918.54</v>
          </cell>
          <cell r="H379" t="str">
            <v>K-075</v>
          </cell>
          <cell r="I379">
            <v>28116</v>
          </cell>
          <cell r="K379" t="str">
            <v>H-157</v>
          </cell>
          <cell r="L379">
            <v>151122.82</v>
          </cell>
          <cell r="N379" t="str">
            <v>H-157</v>
          </cell>
          <cell r="O379">
            <v>45850.06</v>
          </cell>
        </row>
        <row r="380">
          <cell r="B380" t="str">
            <v>H-011</v>
          </cell>
          <cell r="C380">
            <v>7376096</v>
          </cell>
          <cell r="H380" t="str">
            <v>K-131</v>
          </cell>
          <cell r="I380">
            <v>86052</v>
          </cell>
          <cell r="K380" t="str">
            <v>H-157</v>
          </cell>
          <cell r="L380">
            <v>296322.55</v>
          </cell>
          <cell r="N380" t="str">
            <v>H-157</v>
          </cell>
          <cell r="O380">
            <v>451469.04</v>
          </cell>
        </row>
        <row r="381">
          <cell r="B381" t="str">
            <v>H-011</v>
          </cell>
          <cell r="C381">
            <v>2414568.9300000002</v>
          </cell>
          <cell r="H381" t="str">
            <v>K-131</v>
          </cell>
          <cell r="I381">
            <v>86052</v>
          </cell>
          <cell r="K381" t="str">
            <v>H-157</v>
          </cell>
          <cell r="L381">
            <v>864305.76</v>
          </cell>
          <cell r="N381" t="str">
            <v>H-157</v>
          </cell>
          <cell r="O381">
            <v>26623.77</v>
          </cell>
        </row>
        <row r="382">
          <cell r="B382" t="str">
            <v>H-011</v>
          </cell>
          <cell r="C382">
            <v>5138339.0999999996</v>
          </cell>
          <cell r="H382" t="str">
            <v>L-001</v>
          </cell>
          <cell r="I382">
            <v>151716.06</v>
          </cell>
          <cell r="K382" t="str">
            <v>H-157</v>
          </cell>
          <cell r="L382">
            <v>368755.7</v>
          </cell>
          <cell r="N382" t="str">
            <v>H-157</v>
          </cell>
          <cell r="O382">
            <v>20182.310000000001</v>
          </cell>
        </row>
        <row r="383">
          <cell r="B383" t="str">
            <v>H-011</v>
          </cell>
          <cell r="C383">
            <v>1614927.33</v>
          </cell>
          <cell r="H383" t="str">
            <v>L-001</v>
          </cell>
          <cell r="I383">
            <v>97900.05</v>
          </cell>
          <cell r="K383" t="str">
            <v>H-157</v>
          </cell>
          <cell r="L383">
            <v>340229.17</v>
          </cell>
          <cell r="N383" t="str">
            <v>H-157</v>
          </cell>
          <cell r="O383">
            <v>1501000.19</v>
          </cell>
        </row>
        <row r="384">
          <cell r="B384" t="str">
            <v>H-011</v>
          </cell>
          <cell r="C384">
            <v>2213855.8199999998</v>
          </cell>
          <cell r="H384" t="str">
            <v>L-001</v>
          </cell>
          <cell r="I384">
            <v>249616.11</v>
          </cell>
          <cell r="K384" t="str">
            <v>H-157</v>
          </cell>
          <cell r="L384">
            <v>78595.83</v>
          </cell>
          <cell r="N384" t="str">
            <v>H-157</v>
          </cell>
          <cell r="O384">
            <v>737342.64</v>
          </cell>
        </row>
        <row r="385">
          <cell r="B385" t="str">
            <v>H-011</v>
          </cell>
          <cell r="C385">
            <v>1612241.85</v>
          </cell>
          <cell r="H385" t="str">
            <v>L-014</v>
          </cell>
          <cell r="I385">
            <v>225055.92</v>
          </cell>
          <cell r="K385" t="str">
            <v>H-157</v>
          </cell>
          <cell r="L385">
            <v>674669.61</v>
          </cell>
          <cell r="N385" t="str">
            <v>H-157</v>
          </cell>
          <cell r="O385">
            <v>93100.15</v>
          </cell>
        </row>
        <row r="386">
          <cell r="B386" t="str">
            <v>H-011</v>
          </cell>
          <cell r="C386">
            <v>730632.87</v>
          </cell>
          <cell r="H386" t="str">
            <v>L-014</v>
          </cell>
          <cell r="I386">
            <v>225055.92</v>
          </cell>
          <cell r="K386" t="str">
            <v>H-157</v>
          </cell>
          <cell r="L386">
            <v>284236.03999999998</v>
          </cell>
          <cell r="N386" t="str">
            <v>H-157</v>
          </cell>
          <cell r="O386">
            <v>80729.22</v>
          </cell>
        </row>
        <row r="387">
          <cell r="B387" t="str">
            <v>H-011</v>
          </cell>
          <cell r="C387">
            <v>449036.52</v>
          </cell>
          <cell r="H387" t="str">
            <v>L-017</v>
          </cell>
          <cell r="I387">
            <v>192607.92</v>
          </cell>
          <cell r="K387" t="str">
            <v>H-157</v>
          </cell>
          <cell r="L387">
            <v>599710.93000000005</v>
          </cell>
          <cell r="N387" t="str">
            <v>H-157</v>
          </cell>
          <cell r="O387">
            <v>226353.6</v>
          </cell>
        </row>
        <row r="388">
          <cell r="B388" t="str">
            <v>H-011</v>
          </cell>
          <cell r="C388">
            <v>3628109.04</v>
          </cell>
          <cell r="H388" t="str">
            <v>L-017</v>
          </cell>
          <cell r="I388">
            <v>192607.92</v>
          </cell>
          <cell r="K388" t="str">
            <v>H-157</v>
          </cell>
          <cell r="L388">
            <v>595476.18999999994</v>
          </cell>
          <cell r="N388" t="str">
            <v>H-157</v>
          </cell>
          <cell r="O388">
            <v>232845</v>
          </cell>
        </row>
        <row r="389">
          <cell r="B389" t="str">
            <v>H-011</v>
          </cell>
          <cell r="C389">
            <v>2029921.26</v>
          </cell>
          <cell r="H389" t="str">
            <v>L-023</v>
          </cell>
          <cell r="I389">
            <v>49580</v>
          </cell>
          <cell r="K389" t="str">
            <v>H-157</v>
          </cell>
          <cell r="L389">
            <v>1294766.3400000001</v>
          </cell>
          <cell r="N389" t="str">
            <v>H-157</v>
          </cell>
          <cell r="O389">
            <v>476308.8</v>
          </cell>
        </row>
        <row r="390">
          <cell r="B390" t="str">
            <v>H-011</v>
          </cell>
          <cell r="C390">
            <v>3924902.1</v>
          </cell>
          <cell r="H390" t="str">
            <v>L-023</v>
          </cell>
          <cell r="I390">
            <v>49580</v>
          </cell>
          <cell r="K390" t="str">
            <v>H-157</v>
          </cell>
          <cell r="L390">
            <v>332806.90000000002</v>
          </cell>
          <cell r="N390" t="str">
            <v>H-157</v>
          </cell>
          <cell r="O390">
            <v>1291532.6000000001</v>
          </cell>
        </row>
        <row r="391">
          <cell r="B391" t="str">
            <v>H-011</v>
          </cell>
          <cell r="C391">
            <v>606932.16</v>
          </cell>
          <cell r="H391" t="str">
            <v>L-067</v>
          </cell>
          <cell r="I391">
            <v>131191</v>
          </cell>
          <cell r="K391" t="str">
            <v>H-157</v>
          </cell>
          <cell r="L391">
            <v>137019.76</v>
          </cell>
          <cell r="N391" t="str">
            <v>H-157</v>
          </cell>
          <cell r="O391">
            <v>25065660.82</v>
          </cell>
        </row>
        <row r="392">
          <cell r="B392" t="str">
            <v>H-011</v>
          </cell>
          <cell r="C392">
            <v>4144000</v>
          </cell>
          <cell r="H392" t="str">
            <v>L-067</v>
          </cell>
          <cell r="I392">
            <v>131191</v>
          </cell>
          <cell r="K392" t="str">
            <v>H-157</v>
          </cell>
          <cell r="L392">
            <v>78298.8</v>
          </cell>
          <cell r="N392" t="str">
            <v>I-002</v>
          </cell>
          <cell r="O392">
            <v>863723.52000000002</v>
          </cell>
        </row>
        <row r="393">
          <cell r="B393" t="str">
            <v>H-011</v>
          </cell>
          <cell r="C393">
            <v>1036000</v>
          </cell>
          <cell r="H393" t="str">
            <v>M-008</v>
          </cell>
          <cell r="I393">
            <v>720000</v>
          </cell>
          <cell r="K393" t="str">
            <v>H-157</v>
          </cell>
          <cell r="L393">
            <v>47325.16</v>
          </cell>
          <cell r="N393" t="str">
            <v>I-002</v>
          </cell>
          <cell r="O393">
            <v>863723.52000000002</v>
          </cell>
        </row>
        <row r="394">
          <cell r="B394" t="str">
            <v>H-011</v>
          </cell>
          <cell r="C394">
            <v>2368000</v>
          </cell>
          <cell r="H394" t="str">
            <v>M-008</v>
          </cell>
          <cell r="I394">
            <v>720000</v>
          </cell>
          <cell r="K394" t="str">
            <v>H-157</v>
          </cell>
          <cell r="L394">
            <v>89015.06</v>
          </cell>
          <cell r="N394" t="str">
            <v>I-011</v>
          </cell>
          <cell r="O394">
            <v>615000</v>
          </cell>
        </row>
        <row r="395">
          <cell r="B395" t="str">
            <v>H-011</v>
          </cell>
          <cell r="C395">
            <v>1499155.74</v>
          </cell>
          <cell r="H395" t="str">
            <v>M-013</v>
          </cell>
          <cell r="I395">
            <v>104000</v>
          </cell>
          <cell r="K395" t="str">
            <v>H-157</v>
          </cell>
          <cell r="L395">
            <v>206467.99</v>
          </cell>
          <cell r="N395" t="str">
            <v>I-011</v>
          </cell>
          <cell r="O395">
            <v>615000</v>
          </cell>
        </row>
        <row r="396">
          <cell r="B396" t="str">
            <v>H-011</v>
          </cell>
          <cell r="C396">
            <v>2344341.63</v>
          </cell>
          <cell r="H396" t="str">
            <v>M-013</v>
          </cell>
          <cell r="I396">
            <v>104000</v>
          </cell>
          <cell r="K396" t="str">
            <v>H-157</v>
          </cell>
          <cell r="L396">
            <v>74995.7</v>
          </cell>
          <cell r="N396" t="str">
            <v>I-016</v>
          </cell>
          <cell r="O396">
            <v>118010.52</v>
          </cell>
        </row>
        <row r="397">
          <cell r="B397" t="str">
            <v>H-011</v>
          </cell>
          <cell r="C397">
            <v>6549677.25</v>
          </cell>
          <cell r="H397" t="str">
            <v>M-016</v>
          </cell>
          <cell r="I397">
            <v>36000</v>
          </cell>
          <cell r="K397" t="str">
            <v>H-157</v>
          </cell>
          <cell r="L397">
            <v>224987.1</v>
          </cell>
          <cell r="N397" t="str">
            <v>I-016</v>
          </cell>
          <cell r="O397">
            <v>118010.52</v>
          </cell>
        </row>
        <row r="398">
          <cell r="B398" t="str">
            <v>H-011</v>
          </cell>
          <cell r="C398">
            <v>3489124.98</v>
          </cell>
          <cell r="H398" t="str">
            <v>M-016</v>
          </cell>
          <cell r="I398">
            <v>36000</v>
          </cell>
          <cell r="K398" t="str">
            <v>H-157</v>
          </cell>
          <cell r="L398">
            <v>1312391.3</v>
          </cell>
          <cell r="N398" t="str">
            <v>I-053</v>
          </cell>
          <cell r="O398">
            <v>118010.52</v>
          </cell>
        </row>
        <row r="399">
          <cell r="B399" t="str">
            <v>H-011</v>
          </cell>
          <cell r="C399">
            <v>1340370.3600000001</v>
          </cell>
          <cell r="H399" t="str">
            <v>M-019</v>
          </cell>
          <cell r="I399">
            <v>19195</v>
          </cell>
          <cell r="K399" t="str">
            <v>H-157</v>
          </cell>
          <cell r="L399">
            <v>141506.66</v>
          </cell>
          <cell r="N399" t="str">
            <v>I-053</v>
          </cell>
          <cell r="O399">
            <v>118010.52</v>
          </cell>
        </row>
        <row r="400">
          <cell r="B400" t="str">
            <v>H-011</v>
          </cell>
          <cell r="C400">
            <v>911076.93</v>
          </cell>
          <cell r="H400" t="str">
            <v>M-019</v>
          </cell>
          <cell r="I400">
            <v>19195</v>
          </cell>
          <cell r="K400" t="str">
            <v>H-157</v>
          </cell>
          <cell r="L400">
            <v>74995.7</v>
          </cell>
          <cell r="N400" t="str">
            <v>J-010</v>
          </cell>
          <cell r="O400">
            <v>29502.63</v>
          </cell>
        </row>
        <row r="401">
          <cell r="B401" t="str">
            <v>H-011</v>
          </cell>
          <cell r="C401">
            <v>4632697.5599999996</v>
          </cell>
          <cell r="H401" t="str">
            <v>M-020</v>
          </cell>
          <cell r="I401">
            <v>940233.3</v>
          </cell>
          <cell r="K401" t="str">
            <v>H-157</v>
          </cell>
          <cell r="L401">
            <v>132985.97</v>
          </cell>
          <cell r="N401" t="str">
            <v>J-010</v>
          </cell>
          <cell r="O401">
            <v>29502.63</v>
          </cell>
        </row>
        <row r="402">
          <cell r="B402" t="str">
            <v>H-011</v>
          </cell>
          <cell r="C402">
            <v>3664339.47</v>
          </cell>
          <cell r="H402" t="str">
            <v>M-020</v>
          </cell>
          <cell r="I402">
            <v>173749.92</v>
          </cell>
          <cell r="K402" t="str">
            <v>H-157</v>
          </cell>
          <cell r="L402">
            <v>189665.22</v>
          </cell>
          <cell r="N402" t="str">
            <v>J-046</v>
          </cell>
          <cell r="O402">
            <v>431861.76000000001</v>
          </cell>
        </row>
        <row r="403">
          <cell r="B403" t="str">
            <v>H-011</v>
          </cell>
          <cell r="C403">
            <v>3277679.76</v>
          </cell>
          <cell r="H403" t="str">
            <v>M-020</v>
          </cell>
          <cell r="I403">
            <v>1113983.22</v>
          </cell>
          <cell r="K403" t="str">
            <v>H-157</v>
          </cell>
          <cell r="L403">
            <v>234454.85</v>
          </cell>
          <cell r="N403" t="str">
            <v>J-046</v>
          </cell>
          <cell r="O403">
            <v>431861.76000000001</v>
          </cell>
        </row>
        <row r="404">
          <cell r="B404" t="str">
            <v>H-011</v>
          </cell>
          <cell r="C404">
            <v>1540551.06</v>
          </cell>
          <cell r="H404" t="str">
            <v>M-022</v>
          </cell>
          <cell r="I404">
            <v>139800.12</v>
          </cell>
          <cell r="K404" t="str">
            <v>H-157</v>
          </cell>
          <cell r="L404">
            <v>494593.52</v>
          </cell>
          <cell r="N404" t="str">
            <v>J-047</v>
          </cell>
          <cell r="O404">
            <v>178375</v>
          </cell>
        </row>
        <row r="405">
          <cell r="B405" t="str">
            <v>H-011</v>
          </cell>
          <cell r="C405">
            <v>2326995.5699999998</v>
          </cell>
          <cell r="H405" t="str">
            <v>M-022</v>
          </cell>
          <cell r="I405">
            <v>139800.12</v>
          </cell>
          <cell r="K405" t="str">
            <v>H-157</v>
          </cell>
          <cell r="L405">
            <v>793306.15</v>
          </cell>
          <cell r="N405" t="str">
            <v>J-047</v>
          </cell>
          <cell r="O405">
            <v>59005.26</v>
          </cell>
        </row>
        <row r="406">
          <cell r="B406" t="str">
            <v>H-011</v>
          </cell>
          <cell r="C406">
            <v>3159232</v>
          </cell>
          <cell r="H406" t="str">
            <v>M-026</v>
          </cell>
          <cell r="I406">
            <v>1686588.12</v>
          </cell>
          <cell r="K406" t="str">
            <v>H-157</v>
          </cell>
          <cell r="L406">
            <v>395062.61</v>
          </cell>
          <cell r="N406" t="str">
            <v>J-047</v>
          </cell>
          <cell r="O406">
            <v>237380.26</v>
          </cell>
        </row>
        <row r="407">
          <cell r="B407" t="str">
            <v>H-011</v>
          </cell>
          <cell r="C407">
            <v>171648811.95999998</v>
          </cell>
          <cell r="H407" t="str">
            <v>M-026</v>
          </cell>
          <cell r="I407">
            <v>776253</v>
          </cell>
          <cell r="K407" t="str">
            <v>H-157</v>
          </cell>
          <cell r="L407">
            <v>150008.54</v>
          </cell>
          <cell r="N407" t="str">
            <v>K-006</v>
          </cell>
          <cell r="O407">
            <v>484000</v>
          </cell>
        </row>
        <row r="408">
          <cell r="B408" t="str">
            <v>H-013</v>
          </cell>
          <cell r="C408">
            <v>534575</v>
          </cell>
          <cell r="H408" t="str">
            <v>M-026</v>
          </cell>
          <cell r="I408">
            <v>1253070.96</v>
          </cell>
          <cell r="K408" t="str">
            <v>H-157</v>
          </cell>
          <cell r="L408">
            <v>54525.93</v>
          </cell>
          <cell r="N408" t="str">
            <v>K-006</v>
          </cell>
          <cell r="O408">
            <v>262000</v>
          </cell>
        </row>
        <row r="409">
          <cell r="B409" t="str">
            <v>H-013</v>
          </cell>
          <cell r="C409">
            <v>249375</v>
          </cell>
          <cell r="H409" t="str">
            <v>M-026</v>
          </cell>
          <cell r="I409">
            <v>1104049.08</v>
          </cell>
          <cell r="K409" t="str">
            <v>H-157</v>
          </cell>
          <cell r="L409">
            <v>342625.57</v>
          </cell>
          <cell r="N409" t="str">
            <v>K-006</v>
          </cell>
          <cell r="O409">
            <v>556000</v>
          </cell>
        </row>
        <row r="410">
          <cell r="B410" t="str">
            <v>H-013</v>
          </cell>
          <cell r="C410">
            <v>223950</v>
          </cell>
          <cell r="H410" t="str">
            <v>M-026</v>
          </cell>
          <cell r="I410">
            <v>4819961.16</v>
          </cell>
          <cell r="K410" t="str">
            <v>H-157</v>
          </cell>
          <cell r="L410">
            <v>1458755.39</v>
          </cell>
          <cell r="N410" t="str">
            <v>K-006</v>
          </cell>
          <cell r="O410">
            <v>721423.3</v>
          </cell>
        </row>
        <row r="411">
          <cell r="B411" t="str">
            <v>H-013</v>
          </cell>
          <cell r="C411">
            <v>1007900</v>
          </cell>
          <cell r="H411" t="str">
            <v>M-040</v>
          </cell>
          <cell r="I411">
            <v>166232.04</v>
          </cell>
          <cell r="K411" t="str">
            <v>H-157</v>
          </cell>
          <cell r="L411">
            <v>265082.2</v>
          </cell>
          <cell r="N411" t="str">
            <v>K-006</v>
          </cell>
          <cell r="O411">
            <v>256740</v>
          </cell>
        </row>
        <row r="412">
          <cell r="B412" t="str">
            <v>H-016</v>
          </cell>
          <cell r="C412">
            <v>37500</v>
          </cell>
          <cell r="H412" t="str">
            <v>M-040</v>
          </cell>
          <cell r="I412">
            <v>166232.04</v>
          </cell>
          <cell r="K412" t="str">
            <v>H-157</v>
          </cell>
          <cell r="L412">
            <v>592433.21</v>
          </cell>
          <cell r="N412" t="str">
            <v>K-006</v>
          </cell>
          <cell r="O412">
            <v>443580.06</v>
          </cell>
        </row>
        <row r="413">
          <cell r="B413" t="str">
            <v>H-016</v>
          </cell>
          <cell r="C413">
            <v>609300</v>
          </cell>
          <cell r="H413" t="str">
            <v>M-047</v>
          </cell>
          <cell r="I413">
            <v>428820.47999999998</v>
          </cell>
          <cell r="K413" t="str">
            <v>H-157</v>
          </cell>
          <cell r="L413">
            <v>149991.4</v>
          </cell>
          <cell r="N413" t="str">
            <v>K-006</v>
          </cell>
          <cell r="O413">
            <v>2723743.36</v>
          </cell>
        </row>
        <row r="414">
          <cell r="B414" t="str">
            <v>H-016</v>
          </cell>
          <cell r="C414">
            <v>54750</v>
          </cell>
          <cell r="H414" t="str">
            <v>M-047</v>
          </cell>
          <cell r="I414">
            <v>428820.47999999998</v>
          </cell>
          <cell r="K414" t="str">
            <v>H-157</v>
          </cell>
          <cell r="L414">
            <v>361164.93</v>
          </cell>
          <cell r="N414" t="str">
            <v>K-007</v>
          </cell>
          <cell r="O414">
            <v>324060</v>
          </cell>
        </row>
        <row r="415">
          <cell r="B415" t="str">
            <v>H-016</v>
          </cell>
          <cell r="C415">
            <v>701550</v>
          </cell>
          <cell r="H415" t="str">
            <v>M-048</v>
          </cell>
          <cell r="I415">
            <v>705660.94</v>
          </cell>
          <cell r="K415" t="str">
            <v>H-157</v>
          </cell>
          <cell r="L415">
            <v>161196.51999999999</v>
          </cell>
          <cell r="N415" t="str">
            <v>K-007</v>
          </cell>
          <cell r="O415">
            <v>324060</v>
          </cell>
        </row>
        <row r="416">
          <cell r="B416" t="str">
            <v>H-017</v>
          </cell>
          <cell r="C416">
            <v>975300</v>
          </cell>
          <cell r="H416" t="str">
            <v>M-048</v>
          </cell>
          <cell r="I416">
            <v>705660.94</v>
          </cell>
          <cell r="K416" t="str">
            <v>H-157</v>
          </cell>
          <cell r="L416">
            <v>309718.74</v>
          </cell>
          <cell r="N416" t="str">
            <v>K-010</v>
          </cell>
          <cell r="O416">
            <v>345019.02</v>
          </cell>
        </row>
        <row r="417">
          <cell r="B417" t="str">
            <v>H-017</v>
          </cell>
          <cell r="C417">
            <v>192000</v>
          </cell>
          <cell r="H417" t="str">
            <v>M-054</v>
          </cell>
          <cell r="I417">
            <v>706045.43</v>
          </cell>
          <cell r="K417" t="str">
            <v>H-157</v>
          </cell>
          <cell r="L417">
            <v>47325.17</v>
          </cell>
          <cell r="N417" t="str">
            <v>K-010</v>
          </cell>
          <cell r="O417">
            <v>696046.4</v>
          </cell>
        </row>
        <row r="418">
          <cell r="B418" t="str">
            <v>H-017</v>
          </cell>
          <cell r="C418">
            <v>1167300</v>
          </cell>
          <cell r="H418" t="str">
            <v>M-054</v>
          </cell>
          <cell r="I418">
            <v>52800</v>
          </cell>
          <cell r="K418" t="str">
            <v>H-157</v>
          </cell>
          <cell r="L418">
            <v>87045.84</v>
          </cell>
          <cell r="N418" t="str">
            <v>K-010</v>
          </cell>
          <cell r="O418">
            <v>1041065.42</v>
          </cell>
        </row>
        <row r="419">
          <cell r="B419" t="str">
            <v>H-025</v>
          </cell>
          <cell r="C419">
            <v>456300</v>
          </cell>
          <cell r="H419" t="str">
            <v>M-054</v>
          </cell>
          <cell r="I419">
            <v>758845.43</v>
          </cell>
          <cell r="K419" t="str">
            <v>H-157</v>
          </cell>
          <cell r="L419">
            <v>24552212.199999992</v>
          </cell>
          <cell r="N419" t="str">
            <v>K-011</v>
          </cell>
          <cell r="O419">
            <v>647792.64000000001</v>
          </cell>
        </row>
        <row r="420">
          <cell r="B420" t="str">
            <v>H-025</v>
          </cell>
          <cell r="C420">
            <v>456300</v>
          </cell>
          <cell r="H420" t="str">
            <v>M-096</v>
          </cell>
          <cell r="I420">
            <v>835956.92</v>
          </cell>
          <cell r="K420" t="str">
            <v>H-309</v>
          </cell>
          <cell r="L420">
            <v>85680</v>
          </cell>
          <cell r="N420" t="str">
            <v>K-011</v>
          </cell>
          <cell r="O420">
            <v>647792.64000000001</v>
          </cell>
        </row>
        <row r="421">
          <cell r="B421" t="str">
            <v>H-037</v>
          </cell>
          <cell r="C421">
            <v>643200</v>
          </cell>
          <cell r="H421" t="str">
            <v>M-096</v>
          </cell>
          <cell r="I421">
            <v>102540</v>
          </cell>
          <cell r="K421" t="str">
            <v>H-309</v>
          </cell>
          <cell r="L421">
            <v>85680</v>
          </cell>
          <cell r="N421" t="str">
            <v>K-012</v>
          </cell>
          <cell r="O421">
            <v>166980</v>
          </cell>
        </row>
        <row r="422">
          <cell r="B422" t="str">
            <v>H-037</v>
          </cell>
          <cell r="C422">
            <v>643200</v>
          </cell>
          <cell r="H422" t="str">
            <v>M-096</v>
          </cell>
          <cell r="I422">
            <v>938496.92</v>
          </cell>
          <cell r="K422" t="str">
            <v>H-347</v>
          </cell>
          <cell r="L422">
            <v>302077.44</v>
          </cell>
          <cell r="N422" t="str">
            <v>K-012</v>
          </cell>
          <cell r="O422">
            <v>166980</v>
          </cell>
        </row>
        <row r="423">
          <cell r="B423" t="str">
            <v>H-038</v>
          </cell>
          <cell r="C423">
            <v>43125</v>
          </cell>
          <cell r="H423" t="str">
            <v>M-162</v>
          </cell>
          <cell r="I423">
            <v>101625</v>
          </cell>
          <cell r="K423" t="str">
            <v>H-347</v>
          </cell>
          <cell r="L423">
            <v>314167.90999999997</v>
          </cell>
          <cell r="N423" t="str">
            <v>K-015</v>
          </cell>
          <cell r="O423">
            <v>698193.06</v>
          </cell>
        </row>
        <row r="424">
          <cell r="B424" t="str">
            <v>H-038</v>
          </cell>
          <cell r="C424">
            <v>366000</v>
          </cell>
          <cell r="H424" t="str">
            <v>M-162</v>
          </cell>
          <cell r="I424">
            <v>101625</v>
          </cell>
          <cell r="K424" t="str">
            <v>H-347</v>
          </cell>
          <cell r="L424">
            <v>616245.35</v>
          </cell>
          <cell r="N424" t="str">
            <v>K-015</v>
          </cell>
          <cell r="O424">
            <v>698193.06</v>
          </cell>
        </row>
        <row r="425">
          <cell r="B425" t="str">
            <v>H-038</v>
          </cell>
          <cell r="C425">
            <v>384300</v>
          </cell>
          <cell r="H425" t="str">
            <v>M-178</v>
          </cell>
          <cell r="I425">
            <v>100000</v>
          </cell>
          <cell r="K425" t="str">
            <v>I-002</v>
          </cell>
          <cell r="L425">
            <v>281417.28000000003</v>
          </cell>
          <cell r="N425" t="str">
            <v>K-019</v>
          </cell>
          <cell r="O425">
            <v>540861.78</v>
          </cell>
        </row>
        <row r="426">
          <cell r="B426" t="str">
            <v>H-038</v>
          </cell>
          <cell r="C426">
            <v>793425</v>
          </cell>
          <cell r="H426" t="str">
            <v>M-178</v>
          </cell>
          <cell r="I426">
            <v>216444.1</v>
          </cell>
          <cell r="K426" t="str">
            <v>I-002</v>
          </cell>
          <cell r="L426">
            <v>240685.06</v>
          </cell>
          <cell r="N426" t="str">
            <v>K-019</v>
          </cell>
          <cell r="O426">
            <v>389871.34</v>
          </cell>
        </row>
        <row r="427">
          <cell r="B427" t="str">
            <v>H-043</v>
          </cell>
          <cell r="C427">
            <v>395400</v>
          </cell>
          <cell r="H427" t="str">
            <v>M-178</v>
          </cell>
          <cell r="I427">
            <v>316444.09999999998</v>
          </cell>
          <cell r="K427" t="str">
            <v>I-002</v>
          </cell>
          <cell r="L427">
            <v>522102.34</v>
          </cell>
          <cell r="N427" t="str">
            <v>K-019</v>
          </cell>
          <cell r="O427">
            <v>383304.16</v>
          </cell>
        </row>
        <row r="428">
          <cell r="B428" t="str">
            <v>H-043</v>
          </cell>
          <cell r="C428">
            <v>395400</v>
          </cell>
          <cell r="H428" t="str">
            <v>M-230</v>
          </cell>
          <cell r="I428">
            <v>389056.8</v>
          </cell>
          <cell r="K428" t="str">
            <v>I-032</v>
          </cell>
          <cell r="L428">
            <v>701055</v>
          </cell>
          <cell r="N428" t="str">
            <v>K-019</v>
          </cell>
          <cell r="O428">
            <v>393204</v>
          </cell>
        </row>
        <row r="429">
          <cell r="B429" t="str">
            <v>H-059</v>
          </cell>
          <cell r="C429">
            <v>2617200</v>
          </cell>
          <cell r="H429" t="str">
            <v>M-230</v>
          </cell>
          <cell r="I429">
            <v>389056.8</v>
          </cell>
          <cell r="K429" t="str">
            <v>I-032</v>
          </cell>
          <cell r="L429">
            <v>701055</v>
          </cell>
          <cell r="N429" t="str">
            <v>K-019</v>
          </cell>
          <cell r="O429">
            <v>1707241.28</v>
          </cell>
        </row>
        <row r="430">
          <cell r="B430" t="str">
            <v>H-059</v>
          </cell>
          <cell r="C430">
            <v>236100</v>
          </cell>
          <cell r="H430" t="str">
            <v>N-010</v>
          </cell>
          <cell r="I430">
            <v>144120</v>
          </cell>
          <cell r="K430" t="str">
            <v>I-035</v>
          </cell>
          <cell r="L430">
            <v>40640</v>
          </cell>
          <cell r="N430" t="str">
            <v>K-022</v>
          </cell>
          <cell r="O430">
            <v>45999.96</v>
          </cell>
        </row>
        <row r="431">
          <cell r="B431" t="str">
            <v>H-059</v>
          </cell>
          <cell r="C431">
            <v>2411700</v>
          </cell>
          <cell r="H431" t="str">
            <v>N-010</v>
          </cell>
          <cell r="I431">
            <v>144120</v>
          </cell>
          <cell r="K431" t="str">
            <v>I-035</v>
          </cell>
          <cell r="L431">
            <v>40640</v>
          </cell>
          <cell r="N431" t="str">
            <v>K-022</v>
          </cell>
          <cell r="O431">
            <v>1155490.1399999999</v>
          </cell>
        </row>
        <row r="432">
          <cell r="B432" t="str">
            <v>H-059</v>
          </cell>
          <cell r="C432">
            <v>5265000</v>
          </cell>
          <cell r="H432" t="str">
            <v>N-012</v>
          </cell>
          <cell r="I432">
            <v>204200</v>
          </cell>
          <cell r="K432" t="str">
            <v>I-086</v>
          </cell>
          <cell r="L432">
            <v>388912.65</v>
          </cell>
          <cell r="N432" t="str">
            <v>K-022</v>
          </cell>
          <cell r="O432">
            <v>557330.04</v>
          </cell>
        </row>
        <row r="433">
          <cell r="B433" t="str">
            <v>H-115</v>
          </cell>
          <cell r="C433">
            <v>301025</v>
          </cell>
          <cell r="H433" t="str">
            <v>N-012</v>
          </cell>
          <cell r="I433">
            <v>204200</v>
          </cell>
          <cell r="K433" t="str">
            <v>I-086</v>
          </cell>
          <cell r="L433">
            <v>388912.65</v>
          </cell>
          <cell r="N433" t="str">
            <v>K-022</v>
          </cell>
          <cell r="O433">
            <v>103699.2</v>
          </cell>
        </row>
        <row r="434">
          <cell r="B434" t="str">
            <v>H-115</v>
          </cell>
          <cell r="C434">
            <v>217725</v>
          </cell>
          <cell r="H434" t="str">
            <v>N-013</v>
          </cell>
          <cell r="I434">
            <v>308862</v>
          </cell>
          <cell r="K434" t="str">
            <v>J-002</v>
          </cell>
          <cell r="L434">
            <v>23340</v>
          </cell>
          <cell r="N434" t="str">
            <v>K-022</v>
          </cell>
          <cell r="O434">
            <v>396114</v>
          </cell>
        </row>
        <row r="435">
          <cell r="B435" t="str">
            <v>H-115</v>
          </cell>
          <cell r="C435">
            <v>518750</v>
          </cell>
          <cell r="H435" t="str">
            <v>N-013</v>
          </cell>
          <cell r="I435">
            <v>308862</v>
          </cell>
          <cell r="K435" t="str">
            <v>J-002</v>
          </cell>
          <cell r="L435">
            <v>23340</v>
          </cell>
          <cell r="N435" t="str">
            <v>K-022</v>
          </cell>
          <cell r="O435">
            <v>336441.59999999998</v>
          </cell>
        </row>
        <row r="436">
          <cell r="B436" t="str">
            <v>H-127</v>
          </cell>
          <cell r="C436">
            <v>285900</v>
          </cell>
          <cell r="H436" t="str">
            <v>N-027</v>
          </cell>
          <cell r="I436">
            <v>418300.42</v>
          </cell>
          <cell r="K436" t="str">
            <v>J-006</v>
          </cell>
          <cell r="L436">
            <v>383469.93</v>
          </cell>
          <cell r="N436" t="str">
            <v>K-022</v>
          </cell>
          <cell r="O436">
            <v>1288174</v>
          </cell>
        </row>
        <row r="437">
          <cell r="B437" t="str">
            <v>H-127</v>
          </cell>
          <cell r="C437">
            <v>285900</v>
          </cell>
          <cell r="H437" t="str">
            <v>N-027</v>
          </cell>
          <cell r="I437">
            <v>418300.42</v>
          </cell>
          <cell r="K437" t="str">
            <v>J-006</v>
          </cell>
          <cell r="L437">
            <v>178605</v>
          </cell>
          <cell r="N437" t="str">
            <v>K-022</v>
          </cell>
          <cell r="O437">
            <v>3883248.94</v>
          </cell>
        </row>
        <row r="438">
          <cell r="B438" t="str">
            <v>H-137</v>
          </cell>
          <cell r="C438">
            <v>355025</v>
          </cell>
          <cell r="H438" t="str">
            <v>N-030</v>
          </cell>
          <cell r="I438">
            <v>315622</v>
          </cell>
          <cell r="K438" t="str">
            <v>J-006</v>
          </cell>
          <cell r="L438">
            <v>562074.93000000005</v>
          </cell>
          <cell r="N438" t="str">
            <v>K-032</v>
          </cell>
          <cell r="O438">
            <v>382694.40000000002</v>
          </cell>
        </row>
        <row r="439">
          <cell r="B439" t="str">
            <v>H-137</v>
          </cell>
          <cell r="C439">
            <v>57900</v>
          </cell>
          <cell r="H439" t="str">
            <v>N-030</v>
          </cell>
          <cell r="I439">
            <v>315622</v>
          </cell>
          <cell r="K439" t="str">
            <v>J-022</v>
          </cell>
          <cell r="L439">
            <v>678720</v>
          </cell>
          <cell r="N439" t="str">
            <v>K-032</v>
          </cell>
          <cell r="O439">
            <v>184320</v>
          </cell>
        </row>
        <row r="440">
          <cell r="B440" t="str">
            <v>H-137</v>
          </cell>
          <cell r="C440">
            <v>412925</v>
          </cell>
          <cell r="H440" t="str">
            <v>N-038</v>
          </cell>
          <cell r="I440">
            <v>984614.40000000002</v>
          </cell>
          <cell r="K440" t="str">
            <v>J-022</v>
          </cell>
          <cell r="L440">
            <v>678720</v>
          </cell>
          <cell r="N440" t="str">
            <v>K-032</v>
          </cell>
          <cell r="O440">
            <v>301314.2</v>
          </cell>
        </row>
        <row r="441">
          <cell r="B441" t="str">
            <v>H-150</v>
          </cell>
          <cell r="C441">
            <v>146700</v>
          </cell>
          <cell r="H441" t="str">
            <v>N-038</v>
          </cell>
          <cell r="I441">
            <v>984614.40000000002</v>
          </cell>
          <cell r="K441" t="str">
            <v>J-046</v>
          </cell>
          <cell r="L441">
            <v>50625</v>
          </cell>
          <cell r="N441" t="str">
            <v>K-032</v>
          </cell>
          <cell r="O441">
            <v>868328.6</v>
          </cell>
        </row>
        <row r="442">
          <cell r="B442" t="str">
            <v>H-150</v>
          </cell>
          <cell r="C442">
            <v>37500</v>
          </cell>
          <cell r="H442" t="str">
            <v>N-115</v>
          </cell>
          <cell r="I442">
            <v>431861.76000000001</v>
          </cell>
          <cell r="K442" t="str">
            <v>J-046</v>
          </cell>
          <cell r="L442">
            <v>200333.56</v>
          </cell>
          <cell r="N442" t="str">
            <v>K-047</v>
          </cell>
          <cell r="O442">
            <v>650063.39</v>
          </cell>
        </row>
        <row r="443">
          <cell r="B443" t="str">
            <v>H-150</v>
          </cell>
          <cell r="C443">
            <v>184200</v>
          </cell>
          <cell r="H443" t="str">
            <v>N-115</v>
          </cell>
          <cell r="I443">
            <v>431861.76000000001</v>
          </cell>
          <cell r="K443" t="str">
            <v>J-046</v>
          </cell>
          <cell r="L443">
            <v>250958.56</v>
          </cell>
          <cell r="N443" t="str">
            <v>K-047</v>
          </cell>
          <cell r="O443">
            <v>650063.39</v>
          </cell>
        </row>
        <row r="444">
          <cell r="B444" t="str">
            <v>H-157</v>
          </cell>
          <cell r="C444">
            <v>1015710.7</v>
          </cell>
          <cell r="H444" t="str">
            <v>P-001</v>
          </cell>
          <cell r="I444">
            <v>220242</v>
          </cell>
          <cell r="K444" t="str">
            <v>K-004</v>
          </cell>
          <cell r="L444">
            <v>106839.6</v>
          </cell>
          <cell r="N444" t="str">
            <v>L-001</v>
          </cell>
          <cell r="O444">
            <v>131838.03</v>
          </cell>
        </row>
        <row r="445">
          <cell r="B445" t="str">
            <v>H-157</v>
          </cell>
          <cell r="C445">
            <v>1625932.97</v>
          </cell>
          <cell r="H445" t="str">
            <v>P-001</v>
          </cell>
          <cell r="I445">
            <v>222300.34</v>
          </cell>
          <cell r="K445" t="str">
            <v>K-004</v>
          </cell>
          <cell r="L445">
            <v>106839.6</v>
          </cell>
          <cell r="N445" t="str">
            <v>L-001</v>
          </cell>
          <cell r="O445">
            <v>131838.03</v>
          </cell>
        </row>
        <row r="446">
          <cell r="B446" t="str">
            <v>H-157</v>
          </cell>
          <cell r="C446">
            <v>5412798.96</v>
          </cell>
          <cell r="H446" t="str">
            <v>P-001</v>
          </cell>
          <cell r="I446">
            <v>442542.34</v>
          </cell>
          <cell r="K446" t="str">
            <v>K-007</v>
          </cell>
          <cell r="L446">
            <v>320064</v>
          </cell>
          <cell r="N446" t="str">
            <v>L-006</v>
          </cell>
          <cell r="O446">
            <v>136025</v>
          </cell>
        </row>
        <row r="447">
          <cell r="B447" t="str">
            <v>H-157</v>
          </cell>
          <cell r="C447">
            <v>3922328.82</v>
          </cell>
          <cell r="H447" t="str">
            <v>P-002</v>
          </cell>
          <cell r="I447">
            <v>50400</v>
          </cell>
          <cell r="K447" t="str">
            <v>K-007</v>
          </cell>
          <cell r="L447">
            <v>632822.98</v>
          </cell>
          <cell r="N447" t="str">
            <v>L-006</v>
          </cell>
          <cell r="O447">
            <v>136025</v>
          </cell>
        </row>
        <row r="448">
          <cell r="B448" t="str">
            <v>H-157</v>
          </cell>
          <cell r="C448">
            <v>1890873.15</v>
          </cell>
          <cell r="H448" t="str">
            <v>P-002</v>
          </cell>
          <cell r="I448">
            <v>50400</v>
          </cell>
          <cell r="K448" t="str">
            <v>K-007</v>
          </cell>
          <cell r="L448">
            <v>149516.64000000001</v>
          </cell>
          <cell r="N448" t="str">
            <v>L-011</v>
          </cell>
          <cell r="O448">
            <v>62080128</v>
          </cell>
        </row>
        <row r="449">
          <cell r="B449" t="str">
            <v>H-157</v>
          </cell>
          <cell r="C449">
            <v>459573.51</v>
          </cell>
          <cell r="H449" t="str">
            <v>P-004</v>
          </cell>
          <cell r="I449">
            <v>155400</v>
          </cell>
          <cell r="K449" t="str">
            <v>K-007</v>
          </cell>
          <cell r="L449">
            <v>1102403.6200000001</v>
          </cell>
          <cell r="N449" t="str">
            <v>L-011</v>
          </cell>
          <cell r="O449">
            <v>62080128</v>
          </cell>
        </row>
        <row r="450">
          <cell r="B450" t="str">
            <v>H-157</v>
          </cell>
          <cell r="C450">
            <v>3005941.68</v>
          </cell>
          <cell r="H450" t="str">
            <v>P-004</v>
          </cell>
          <cell r="I450">
            <v>155400</v>
          </cell>
          <cell r="K450" t="str">
            <v>K-011</v>
          </cell>
          <cell r="L450">
            <v>271872</v>
          </cell>
          <cell r="N450" t="str">
            <v>L-023</v>
          </cell>
          <cell r="O450">
            <v>1124640</v>
          </cell>
        </row>
        <row r="451">
          <cell r="B451" t="str">
            <v>H-157</v>
          </cell>
          <cell r="C451">
            <v>1306392.8400000001</v>
          </cell>
          <cell r="H451" t="str">
            <v>P-012</v>
          </cell>
          <cell r="I451">
            <v>400126</v>
          </cell>
          <cell r="K451" t="str">
            <v>K-011</v>
          </cell>
          <cell r="L451">
            <v>230260.8</v>
          </cell>
          <cell r="N451" t="str">
            <v>L-023</v>
          </cell>
          <cell r="O451">
            <v>1124640</v>
          </cell>
        </row>
        <row r="452">
          <cell r="B452" t="str">
            <v>H-157</v>
          </cell>
          <cell r="C452">
            <v>1322138.1000000001</v>
          </cell>
          <cell r="H452" t="str">
            <v>P-012</v>
          </cell>
          <cell r="I452">
            <v>400126</v>
          </cell>
          <cell r="K452" t="str">
            <v>K-011</v>
          </cell>
          <cell r="L452">
            <v>502132.8</v>
          </cell>
          <cell r="N452" t="str">
            <v>L-023</v>
          </cell>
          <cell r="O452">
            <v>9768</v>
          </cell>
        </row>
        <row r="453">
          <cell r="B453" t="str">
            <v>H-157</v>
          </cell>
          <cell r="C453">
            <v>5060335.68</v>
          </cell>
          <cell r="H453" t="str">
            <v>P-025</v>
          </cell>
          <cell r="I453">
            <v>285705.05</v>
          </cell>
          <cell r="K453" t="str">
            <v>K-012</v>
          </cell>
          <cell r="L453">
            <v>161311.92000000001</v>
          </cell>
          <cell r="N453" t="str">
            <v>L-023</v>
          </cell>
          <cell r="O453">
            <v>2259048</v>
          </cell>
        </row>
        <row r="454">
          <cell r="B454" t="str">
            <v>H-157</v>
          </cell>
          <cell r="C454">
            <v>1275957.25</v>
          </cell>
          <cell r="H454" t="str">
            <v>P-025</v>
          </cell>
          <cell r="I454">
            <v>114799.98</v>
          </cell>
          <cell r="K454" t="str">
            <v>K-012</v>
          </cell>
          <cell r="L454">
            <v>161311.92000000001</v>
          </cell>
          <cell r="N454" t="str">
            <v>M-003</v>
          </cell>
          <cell r="O454">
            <v>185025</v>
          </cell>
        </row>
        <row r="455">
          <cell r="B455" t="str">
            <v>H-157</v>
          </cell>
          <cell r="C455">
            <v>2045191.56</v>
          </cell>
          <cell r="H455" t="str">
            <v>P-025</v>
          </cell>
          <cell r="I455">
            <v>400505.03</v>
          </cell>
          <cell r="K455" t="str">
            <v>K-015</v>
          </cell>
          <cell r="L455">
            <v>253900.79999999999</v>
          </cell>
          <cell r="N455" t="str">
            <v>M-003</v>
          </cell>
          <cell r="O455">
            <v>39600</v>
          </cell>
        </row>
        <row r="456">
          <cell r="B456" t="str">
            <v>H-157</v>
          </cell>
          <cell r="C456">
            <v>3192828.96</v>
          </cell>
          <cell r="H456" t="str">
            <v>P-048</v>
          </cell>
          <cell r="I456">
            <v>61800</v>
          </cell>
          <cell r="K456" t="str">
            <v>K-015</v>
          </cell>
          <cell r="L456">
            <v>634752</v>
          </cell>
          <cell r="N456" t="str">
            <v>M-003</v>
          </cell>
          <cell r="O456">
            <v>224625</v>
          </cell>
        </row>
        <row r="457">
          <cell r="B457" t="str">
            <v>H-157</v>
          </cell>
          <cell r="C457">
            <v>4760978.9400000004</v>
          </cell>
          <cell r="H457" t="str">
            <v>P-048</v>
          </cell>
          <cell r="I457">
            <v>61800</v>
          </cell>
          <cell r="K457" t="str">
            <v>K-015</v>
          </cell>
          <cell r="L457">
            <v>1085112</v>
          </cell>
          <cell r="N457" t="str">
            <v>M-006</v>
          </cell>
          <cell r="O457">
            <v>603427.97</v>
          </cell>
        </row>
        <row r="458">
          <cell r="B458" t="str">
            <v>H-157</v>
          </cell>
          <cell r="C458">
            <v>6289449.2000000002</v>
          </cell>
          <cell r="H458" t="str">
            <v>R-002</v>
          </cell>
          <cell r="I458">
            <v>18000</v>
          </cell>
          <cell r="K458" t="str">
            <v>K-015</v>
          </cell>
          <cell r="L458">
            <v>387912.96000000002</v>
          </cell>
          <cell r="N458" t="str">
            <v>M-006</v>
          </cell>
          <cell r="O458">
            <v>603427.97</v>
          </cell>
        </row>
        <row r="459">
          <cell r="B459" t="str">
            <v>H-157</v>
          </cell>
          <cell r="C459">
            <v>1556016</v>
          </cell>
          <cell r="H459" t="str">
            <v>R-002</v>
          </cell>
          <cell r="I459">
            <v>18000</v>
          </cell>
          <cell r="K459" t="str">
            <v>K-015</v>
          </cell>
          <cell r="L459">
            <v>508256.64</v>
          </cell>
          <cell r="N459" t="str">
            <v>M-008</v>
          </cell>
          <cell r="O459">
            <v>128700</v>
          </cell>
        </row>
        <row r="460">
          <cell r="B460" t="str">
            <v>H-157</v>
          </cell>
          <cell r="C460">
            <v>5072750.76</v>
          </cell>
          <cell r="H460" t="str">
            <v>R-003</v>
          </cell>
          <cell r="I460">
            <v>993669.96</v>
          </cell>
          <cell r="K460" t="str">
            <v>K-015</v>
          </cell>
          <cell r="L460">
            <v>507801.59999999998</v>
          </cell>
          <cell r="N460" t="str">
            <v>M-008</v>
          </cell>
          <cell r="O460">
            <v>1467063.92</v>
          </cell>
        </row>
        <row r="461">
          <cell r="B461" t="str">
            <v>H-157</v>
          </cell>
          <cell r="C461">
            <v>2817911.76</v>
          </cell>
          <cell r="H461" t="str">
            <v>R-003</v>
          </cell>
          <cell r="I461">
            <v>993669.96</v>
          </cell>
          <cell r="K461" t="str">
            <v>K-015</v>
          </cell>
          <cell r="L461">
            <v>635604.47999999998</v>
          </cell>
          <cell r="N461" t="str">
            <v>M-008</v>
          </cell>
          <cell r="O461">
            <v>954644</v>
          </cell>
        </row>
        <row r="462">
          <cell r="B462" t="str">
            <v>H-157</v>
          </cell>
          <cell r="C462">
            <v>2391167.98</v>
          </cell>
          <cell r="H462" t="str">
            <v>R-034</v>
          </cell>
          <cell r="I462">
            <v>703330.85</v>
          </cell>
          <cell r="K462" t="str">
            <v>K-015</v>
          </cell>
          <cell r="L462">
            <v>4013340.48</v>
          </cell>
          <cell r="N462" t="str">
            <v>M-008</v>
          </cell>
          <cell r="O462">
            <v>834800</v>
          </cell>
        </row>
        <row r="463">
          <cell r="B463" t="str">
            <v>H-157</v>
          </cell>
          <cell r="C463">
            <v>2764764.6</v>
          </cell>
          <cell r="H463" t="str">
            <v>R-034</v>
          </cell>
          <cell r="I463">
            <v>703330.85</v>
          </cell>
          <cell r="K463" t="str">
            <v>K-019</v>
          </cell>
          <cell r="L463">
            <v>1620.11</v>
          </cell>
          <cell r="N463" t="str">
            <v>M-008</v>
          </cell>
          <cell r="O463">
            <v>1575982.4</v>
          </cell>
        </row>
        <row r="464">
          <cell r="B464" t="str">
            <v>H-157</v>
          </cell>
          <cell r="C464">
            <v>281030.53999999998</v>
          </cell>
          <cell r="H464" t="str">
            <v>R-035</v>
          </cell>
          <cell r="I464">
            <v>170182.48</v>
          </cell>
          <cell r="K464" t="str">
            <v>K-019</v>
          </cell>
          <cell r="L464">
            <v>480366.72</v>
          </cell>
          <cell r="N464" t="str">
            <v>M-008</v>
          </cell>
          <cell r="O464">
            <v>571000</v>
          </cell>
        </row>
        <row r="465">
          <cell r="B465" t="str">
            <v>H-157</v>
          </cell>
          <cell r="C465">
            <v>1512944.05</v>
          </cell>
          <cell r="H465" t="str">
            <v>R-035</v>
          </cell>
          <cell r="I465">
            <v>170182.48</v>
          </cell>
          <cell r="K465" t="str">
            <v>K-019</v>
          </cell>
          <cell r="L465">
            <v>390065.28</v>
          </cell>
          <cell r="N465" t="str">
            <v>M-008</v>
          </cell>
          <cell r="O465">
            <v>5532190.3200000003</v>
          </cell>
        </row>
        <row r="466">
          <cell r="B466" t="str">
            <v>H-157</v>
          </cell>
          <cell r="C466">
            <v>5973821.5199999996</v>
          </cell>
          <cell r="H466" t="str">
            <v>R-039</v>
          </cell>
          <cell r="I466">
            <v>421683.36</v>
          </cell>
          <cell r="K466" t="str">
            <v>K-019</v>
          </cell>
          <cell r="L466">
            <v>601413.12</v>
          </cell>
          <cell r="N466" t="str">
            <v>M-013</v>
          </cell>
          <cell r="O466">
            <v>138900</v>
          </cell>
        </row>
        <row r="467">
          <cell r="B467" t="str">
            <v>H-157</v>
          </cell>
          <cell r="C467">
            <v>3834859.99</v>
          </cell>
          <cell r="H467" t="str">
            <v>R-039</v>
          </cell>
          <cell r="I467">
            <v>421683.36</v>
          </cell>
          <cell r="K467" t="str">
            <v>K-019</v>
          </cell>
          <cell r="L467">
            <v>1473465.23</v>
          </cell>
          <cell r="N467" t="str">
            <v>M-013</v>
          </cell>
          <cell r="O467">
            <v>215930.88</v>
          </cell>
        </row>
        <row r="468">
          <cell r="B468" t="str">
            <v>H-157</v>
          </cell>
          <cell r="C468">
            <v>1982730.09</v>
          </cell>
          <cell r="H468" t="str">
            <v>R-040</v>
          </cell>
          <cell r="I468">
            <v>49633.98</v>
          </cell>
          <cell r="K468" t="str">
            <v>K-022</v>
          </cell>
          <cell r="L468">
            <v>5340</v>
          </cell>
          <cell r="N468" t="str">
            <v>M-013</v>
          </cell>
          <cell r="O468">
            <v>354830.88</v>
          </cell>
        </row>
        <row r="469">
          <cell r="B469" t="str">
            <v>H-157</v>
          </cell>
          <cell r="C469">
            <v>702165.33</v>
          </cell>
          <cell r="H469" t="str">
            <v>R-040</v>
          </cell>
          <cell r="I469">
            <v>49633.98</v>
          </cell>
          <cell r="K469" t="str">
            <v>K-022</v>
          </cell>
          <cell r="L469">
            <v>614448</v>
          </cell>
          <cell r="N469" t="str">
            <v>M-016</v>
          </cell>
          <cell r="O469">
            <v>431861.76000000001</v>
          </cell>
        </row>
        <row r="470">
          <cell r="B470" t="str">
            <v>H-157</v>
          </cell>
          <cell r="C470">
            <v>301067.92</v>
          </cell>
          <cell r="H470" t="str">
            <v>R-046</v>
          </cell>
          <cell r="I470">
            <v>32541.67</v>
          </cell>
          <cell r="K470" t="str">
            <v>K-022</v>
          </cell>
          <cell r="L470">
            <v>1259382.95</v>
          </cell>
          <cell r="N470" t="str">
            <v>M-016</v>
          </cell>
          <cell r="O470">
            <v>654433</v>
          </cell>
        </row>
        <row r="471">
          <cell r="B471" t="str">
            <v>H-157</v>
          </cell>
          <cell r="C471">
            <v>772984.8</v>
          </cell>
          <cell r="H471" t="str">
            <v>R-046</v>
          </cell>
          <cell r="I471">
            <v>32541.67</v>
          </cell>
          <cell r="K471" t="str">
            <v>K-022</v>
          </cell>
          <cell r="L471">
            <v>848471.04000000004</v>
          </cell>
          <cell r="N471" t="str">
            <v>M-016</v>
          </cell>
          <cell r="O471">
            <v>1086294.76</v>
          </cell>
        </row>
        <row r="472">
          <cell r="B472" t="str">
            <v>H-157</v>
          </cell>
          <cell r="C472">
            <v>1749017.73</v>
          </cell>
          <cell r="H472" t="str">
            <v>R-048</v>
          </cell>
          <cell r="I472">
            <v>74976</v>
          </cell>
          <cell r="K472" t="str">
            <v>K-022</v>
          </cell>
          <cell r="L472">
            <v>851674.18</v>
          </cell>
          <cell r="N472" t="str">
            <v>M-019</v>
          </cell>
          <cell r="O472">
            <v>29502.63</v>
          </cell>
        </row>
        <row r="473">
          <cell r="B473" t="str">
            <v>H-157</v>
          </cell>
          <cell r="C473">
            <v>1911166.52</v>
          </cell>
          <cell r="H473" t="str">
            <v>R-048</v>
          </cell>
          <cell r="I473">
            <v>74976</v>
          </cell>
          <cell r="K473" t="str">
            <v>K-022</v>
          </cell>
          <cell r="L473">
            <v>647395.19999999995</v>
          </cell>
          <cell r="N473" t="str">
            <v>M-019</v>
          </cell>
          <cell r="O473">
            <v>29502.63</v>
          </cell>
        </row>
        <row r="474">
          <cell r="B474" t="str">
            <v>H-157</v>
          </cell>
          <cell r="C474">
            <v>2714420.75</v>
          </cell>
          <cell r="H474" t="str">
            <v>R-049</v>
          </cell>
          <cell r="I474">
            <v>36000</v>
          </cell>
          <cell r="K474" t="str">
            <v>K-022</v>
          </cell>
          <cell r="L474">
            <v>4226711.37</v>
          </cell>
          <cell r="N474" t="str">
            <v>M-020</v>
          </cell>
          <cell r="O474">
            <v>1806435.96</v>
          </cell>
        </row>
        <row r="475">
          <cell r="B475" t="str">
            <v>H-157</v>
          </cell>
          <cell r="C475">
            <v>6980104.0800000001</v>
          </cell>
          <cell r="H475" t="str">
            <v>R-049</v>
          </cell>
          <cell r="I475">
            <v>36000</v>
          </cell>
          <cell r="K475" t="str">
            <v>K-035</v>
          </cell>
          <cell r="L475">
            <v>414930.82</v>
          </cell>
          <cell r="N475" t="str">
            <v>M-020</v>
          </cell>
          <cell r="O475">
            <v>1107420.1599999999</v>
          </cell>
        </row>
        <row r="476">
          <cell r="B476" t="str">
            <v>H-157</v>
          </cell>
          <cell r="C476">
            <v>85905356.73999998</v>
          </cell>
          <cell r="H476" t="str">
            <v>R-081</v>
          </cell>
          <cell r="I476">
            <v>770811.3</v>
          </cell>
          <cell r="K476" t="str">
            <v>K-035</v>
          </cell>
          <cell r="L476">
            <v>211036.14</v>
          </cell>
          <cell r="N476" t="str">
            <v>M-020</v>
          </cell>
          <cell r="O476">
            <v>2913856.12</v>
          </cell>
        </row>
        <row r="477">
          <cell r="B477" t="str">
            <v>H-169</v>
          </cell>
          <cell r="C477">
            <v>121200</v>
          </cell>
          <cell r="H477" t="str">
            <v>R-081</v>
          </cell>
          <cell r="I477">
            <v>370614.78</v>
          </cell>
          <cell r="K477" t="str">
            <v>K-035</v>
          </cell>
          <cell r="L477">
            <v>92800</v>
          </cell>
          <cell r="N477" t="str">
            <v>M-022</v>
          </cell>
          <cell r="O477">
            <v>759182.36</v>
          </cell>
        </row>
        <row r="478">
          <cell r="B478" t="str">
            <v>H-169</v>
          </cell>
          <cell r="C478">
            <v>121200</v>
          </cell>
          <cell r="H478" t="str">
            <v>R-081</v>
          </cell>
          <cell r="I478">
            <v>424553.04</v>
          </cell>
          <cell r="K478" t="str">
            <v>K-035</v>
          </cell>
          <cell r="L478">
            <v>718766.96</v>
          </cell>
          <cell r="N478" t="str">
            <v>M-022</v>
          </cell>
          <cell r="O478">
            <v>759182.36</v>
          </cell>
        </row>
        <row r="479">
          <cell r="B479" t="str">
            <v>H-326</v>
          </cell>
          <cell r="C479">
            <v>92825</v>
          </cell>
          <cell r="H479" t="str">
            <v>R-081</v>
          </cell>
          <cell r="I479">
            <v>316676.52</v>
          </cell>
          <cell r="K479" t="str">
            <v>K-040</v>
          </cell>
          <cell r="L479">
            <v>108427.2</v>
          </cell>
          <cell r="N479" t="str">
            <v>M-023</v>
          </cell>
          <cell r="O479">
            <v>628000</v>
          </cell>
        </row>
        <row r="480">
          <cell r="B480" t="str">
            <v>H-326</v>
          </cell>
          <cell r="C480">
            <v>92825</v>
          </cell>
          <cell r="H480" t="str">
            <v>R-081</v>
          </cell>
          <cell r="I480">
            <v>672030</v>
          </cell>
          <cell r="K480" t="str">
            <v>K-040</v>
          </cell>
          <cell r="L480">
            <v>108427.2</v>
          </cell>
          <cell r="N480" t="str">
            <v>M-023</v>
          </cell>
          <cell r="O480">
            <v>453000</v>
          </cell>
        </row>
        <row r="481">
          <cell r="B481" t="str">
            <v>H-347</v>
          </cell>
          <cell r="C481">
            <v>394200</v>
          </cell>
          <cell r="H481" t="str">
            <v>R-081</v>
          </cell>
          <cell r="I481">
            <v>63798.84</v>
          </cell>
          <cell r="K481" t="str">
            <v>K-104</v>
          </cell>
          <cell r="L481">
            <v>152684.98000000001</v>
          </cell>
          <cell r="N481" t="str">
            <v>M-023</v>
          </cell>
          <cell r="O481">
            <v>1081000</v>
          </cell>
        </row>
        <row r="482">
          <cell r="B482" t="str">
            <v>H-347</v>
          </cell>
          <cell r="C482">
            <v>160000</v>
          </cell>
          <cell r="H482" t="str">
            <v>R-081</v>
          </cell>
          <cell r="I482">
            <v>41760</v>
          </cell>
          <cell r="K482" t="str">
            <v>K-104</v>
          </cell>
          <cell r="L482">
            <v>152684.98000000001</v>
          </cell>
          <cell r="N482" t="str">
            <v>M-026</v>
          </cell>
          <cell r="O482">
            <v>1183697.28</v>
          </cell>
        </row>
        <row r="483">
          <cell r="B483" t="str">
            <v>H-347</v>
          </cell>
          <cell r="C483">
            <v>554200</v>
          </cell>
          <cell r="H483" t="str">
            <v>R-081</v>
          </cell>
          <cell r="I483">
            <v>613631.88</v>
          </cell>
          <cell r="K483" t="str">
            <v>L-001</v>
          </cell>
          <cell r="L483">
            <v>244687.68</v>
          </cell>
          <cell r="N483" t="str">
            <v>M-026</v>
          </cell>
          <cell r="O483">
            <v>2385153.6</v>
          </cell>
        </row>
        <row r="484">
          <cell r="B484" t="str">
            <v>I-001</v>
          </cell>
          <cell r="C484">
            <v>345900</v>
          </cell>
          <cell r="H484" t="str">
            <v>R-081</v>
          </cell>
          <cell r="I484">
            <v>125280</v>
          </cell>
          <cell r="K484" t="str">
            <v>L-001</v>
          </cell>
          <cell r="L484">
            <v>127613.64</v>
          </cell>
          <cell r="N484" t="str">
            <v>M-026</v>
          </cell>
          <cell r="O484">
            <v>1165924.32</v>
          </cell>
        </row>
        <row r="485">
          <cell r="B485" t="str">
            <v>I-001</v>
          </cell>
          <cell r="C485">
            <v>384000</v>
          </cell>
          <cell r="H485" t="str">
            <v>R-081</v>
          </cell>
          <cell r="I485">
            <v>3399156.36</v>
          </cell>
          <cell r="K485" t="str">
            <v>L-001</v>
          </cell>
          <cell r="L485">
            <v>372301.32</v>
          </cell>
          <cell r="N485" t="str">
            <v>M-026</v>
          </cell>
          <cell r="O485">
            <v>889000.24</v>
          </cell>
        </row>
        <row r="486">
          <cell r="B486" t="str">
            <v>I-001</v>
          </cell>
          <cell r="C486">
            <v>729900</v>
          </cell>
          <cell r="H486" t="str">
            <v>R-099</v>
          </cell>
          <cell r="I486">
            <v>234253</v>
          </cell>
          <cell r="K486" t="str">
            <v>L-006</v>
          </cell>
          <cell r="L486">
            <v>244108.79999999999</v>
          </cell>
          <cell r="N486" t="str">
            <v>M-026</v>
          </cell>
          <cell r="O486">
            <v>1544224.32</v>
          </cell>
        </row>
        <row r="487">
          <cell r="B487" t="str">
            <v>I-002</v>
          </cell>
          <cell r="C487">
            <v>1214600</v>
          </cell>
          <cell r="H487" t="str">
            <v>R-099</v>
          </cell>
          <cell r="I487">
            <v>234253</v>
          </cell>
          <cell r="K487" t="str">
            <v>L-006</v>
          </cell>
          <cell r="L487">
            <v>244108.79999999999</v>
          </cell>
          <cell r="N487" t="str">
            <v>M-026</v>
          </cell>
          <cell r="O487">
            <v>3925617.12</v>
          </cell>
        </row>
        <row r="488">
          <cell r="B488" t="str">
            <v>I-002</v>
          </cell>
          <cell r="C488">
            <v>1214600</v>
          </cell>
          <cell r="H488" t="str">
            <v>R-103</v>
          </cell>
          <cell r="I488">
            <v>171400</v>
          </cell>
          <cell r="K488" t="str">
            <v>L-011</v>
          </cell>
          <cell r="L488">
            <v>25002499</v>
          </cell>
          <cell r="N488" t="str">
            <v>M-026</v>
          </cell>
          <cell r="O488">
            <v>649493.28</v>
          </cell>
        </row>
        <row r="489">
          <cell r="B489" t="str">
            <v>I-030</v>
          </cell>
          <cell r="C489">
            <v>672000</v>
          </cell>
          <cell r="H489" t="str">
            <v>R-103</v>
          </cell>
          <cell r="I489">
            <v>171400</v>
          </cell>
          <cell r="K489" t="str">
            <v>L-011</v>
          </cell>
          <cell r="L489">
            <v>2611206.7200000002</v>
          </cell>
          <cell r="N489" t="str">
            <v>M-026</v>
          </cell>
          <cell r="O489">
            <v>3546043.84</v>
          </cell>
        </row>
        <row r="490">
          <cell r="B490" t="str">
            <v>I-030</v>
          </cell>
          <cell r="C490">
            <v>672000</v>
          </cell>
          <cell r="H490" t="str">
            <v>R-133</v>
          </cell>
          <cell r="I490">
            <v>300444.03999999998</v>
          </cell>
          <cell r="K490" t="str">
            <v>L-011</v>
          </cell>
          <cell r="L490">
            <v>27613705.719999999</v>
          </cell>
          <cell r="N490" t="str">
            <v>M-026</v>
          </cell>
          <cell r="O490">
            <v>15289154</v>
          </cell>
        </row>
        <row r="491">
          <cell r="B491" t="str">
            <v>I-032</v>
          </cell>
          <cell r="C491">
            <v>116850</v>
          </cell>
          <cell r="H491" t="str">
            <v>R-133</v>
          </cell>
          <cell r="I491">
            <v>300444.03999999998</v>
          </cell>
          <cell r="K491" t="str">
            <v>L-015</v>
          </cell>
          <cell r="L491">
            <v>125493.9</v>
          </cell>
          <cell r="N491" t="str">
            <v>M-040</v>
          </cell>
          <cell r="O491">
            <v>811052.74</v>
          </cell>
        </row>
        <row r="492">
          <cell r="B492" t="str">
            <v>I-032</v>
          </cell>
          <cell r="C492">
            <v>116850</v>
          </cell>
          <cell r="H492" t="str">
            <v>R-147</v>
          </cell>
          <cell r="I492">
            <v>65930.880000000005</v>
          </cell>
          <cell r="K492" t="str">
            <v>L-015</v>
          </cell>
          <cell r="L492">
            <v>125493.9</v>
          </cell>
          <cell r="N492" t="str">
            <v>M-040</v>
          </cell>
          <cell r="O492">
            <v>811052.74</v>
          </cell>
        </row>
        <row r="493">
          <cell r="B493" t="str">
            <v>I-035</v>
          </cell>
          <cell r="C493">
            <v>261900</v>
          </cell>
          <cell r="H493" t="str">
            <v>R-147</v>
          </cell>
          <cell r="I493">
            <v>65930.880000000005</v>
          </cell>
          <cell r="K493" t="str">
            <v>L-023</v>
          </cell>
          <cell r="L493">
            <v>476657</v>
          </cell>
          <cell r="N493" t="str">
            <v>M-063</v>
          </cell>
          <cell r="O493">
            <v>206000</v>
          </cell>
        </row>
        <row r="494">
          <cell r="B494" t="str">
            <v>I-035</v>
          </cell>
          <cell r="C494">
            <v>261900</v>
          </cell>
          <cell r="H494" t="str">
            <v>R-158</v>
          </cell>
          <cell r="I494">
            <v>62494</v>
          </cell>
          <cell r="K494" t="str">
            <v>L-023</v>
          </cell>
          <cell r="L494">
            <v>476657</v>
          </cell>
          <cell r="N494" t="str">
            <v>M-063</v>
          </cell>
          <cell r="O494">
            <v>231000</v>
          </cell>
        </row>
        <row r="495">
          <cell r="B495" t="str">
            <v>I-094</v>
          </cell>
          <cell r="C495">
            <v>80000</v>
          </cell>
          <cell r="H495" t="str">
            <v>R-158</v>
          </cell>
          <cell r="I495">
            <v>62494</v>
          </cell>
          <cell r="K495" t="str">
            <v>M-003</v>
          </cell>
          <cell r="L495">
            <v>43104</v>
          </cell>
          <cell r="N495" t="str">
            <v>M-063</v>
          </cell>
          <cell r="O495">
            <v>437000</v>
          </cell>
        </row>
        <row r="496">
          <cell r="B496" t="str">
            <v>I-094</v>
          </cell>
          <cell r="C496">
            <v>80000</v>
          </cell>
          <cell r="H496" t="str">
            <v>R-201</v>
          </cell>
          <cell r="I496">
            <v>66216</v>
          </cell>
          <cell r="K496" t="str">
            <v>M-003</v>
          </cell>
          <cell r="L496">
            <v>143619</v>
          </cell>
          <cell r="N496" t="str">
            <v>M-150</v>
          </cell>
          <cell r="O496">
            <v>2890179.38</v>
          </cell>
        </row>
        <row r="497">
          <cell r="B497" t="str">
            <v>I-095</v>
          </cell>
          <cell r="C497">
            <v>248800</v>
          </cell>
          <cell r="H497" t="str">
            <v>R-201</v>
          </cell>
          <cell r="I497">
            <v>66216</v>
          </cell>
          <cell r="K497" t="str">
            <v>M-003</v>
          </cell>
          <cell r="L497">
            <v>186723</v>
          </cell>
          <cell r="N497" t="str">
            <v>M-150</v>
          </cell>
          <cell r="O497">
            <v>2890179.38</v>
          </cell>
        </row>
        <row r="498">
          <cell r="B498" t="str">
            <v>I-095</v>
          </cell>
          <cell r="C498">
            <v>248800</v>
          </cell>
          <cell r="H498" t="str">
            <v>S-001</v>
          </cell>
          <cell r="I498">
            <v>155800.07999999999</v>
          </cell>
          <cell r="K498" t="str">
            <v>M-008</v>
          </cell>
          <cell r="L498">
            <v>2083461.1200000001</v>
          </cell>
          <cell r="N498" t="str">
            <v>N-001</v>
          </cell>
          <cell r="O498">
            <v>213771.57</v>
          </cell>
        </row>
        <row r="499">
          <cell r="B499" t="str">
            <v>I-100</v>
          </cell>
          <cell r="C499">
            <v>44400</v>
          </cell>
          <cell r="H499" t="str">
            <v>S-001</v>
          </cell>
          <cell r="I499">
            <v>222000</v>
          </cell>
          <cell r="K499" t="str">
            <v>M-008</v>
          </cell>
          <cell r="L499">
            <v>2751853.44</v>
          </cell>
          <cell r="N499" t="str">
            <v>N-001</v>
          </cell>
          <cell r="O499">
            <v>213771.57</v>
          </cell>
        </row>
        <row r="500">
          <cell r="B500" t="str">
            <v>I-100</v>
          </cell>
          <cell r="C500">
            <v>44400</v>
          </cell>
          <cell r="H500" t="str">
            <v>S-001</v>
          </cell>
          <cell r="I500">
            <v>377800.08</v>
          </cell>
          <cell r="K500" t="str">
            <v>M-008</v>
          </cell>
          <cell r="L500">
            <v>947552.26</v>
          </cell>
          <cell r="N500" t="str">
            <v>N-002</v>
          </cell>
          <cell r="O500">
            <v>238800</v>
          </cell>
        </row>
        <row r="501">
          <cell r="B501" t="str">
            <v>I-146</v>
          </cell>
          <cell r="C501">
            <v>40000</v>
          </cell>
          <cell r="H501" t="str">
            <v>S-002</v>
          </cell>
          <cell r="I501">
            <v>410797.92</v>
          </cell>
          <cell r="K501" t="str">
            <v>M-008</v>
          </cell>
          <cell r="L501">
            <v>2088159.55</v>
          </cell>
          <cell r="N501" t="str">
            <v>N-002</v>
          </cell>
          <cell r="O501">
            <v>152082</v>
          </cell>
        </row>
        <row r="502">
          <cell r="B502" t="str">
            <v>I-146</v>
          </cell>
          <cell r="C502">
            <v>40000</v>
          </cell>
          <cell r="H502" t="str">
            <v>S-002</v>
          </cell>
          <cell r="I502">
            <v>212049.96</v>
          </cell>
          <cell r="K502" t="str">
            <v>M-008</v>
          </cell>
          <cell r="L502">
            <v>7871026.3700000001</v>
          </cell>
          <cell r="N502" t="str">
            <v>N-002</v>
          </cell>
          <cell r="O502">
            <v>253792</v>
          </cell>
        </row>
        <row r="503">
          <cell r="B503" t="str">
            <v>J-006</v>
          </cell>
          <cell r="C503">
            <v>122850</v>
          </cell>
          <cell r="H503" t="str">
            <v>S-002</v>
          </cell>
          <cell r="I503">
            <v>241420.09</v>
          </cell>
          <cell r="K503" t="str">
            <v>M-009</v>
          </cell>
          <cell r="L503">
            <v>261709.44</v>
          </cell>
          <cell r="N503" t="str">
            <v>N-002</v>
          </cell>
          <cell r="O503">
            <v>644674</v>
          </cell>
        </row>
        <row r="504">
          <cell r="B504" t="str">
            <v>J-006</v>
          </cell>
          <cell r="C504">
            <v>183675</v>
          </cell>
          <cell r="H504" t="str">
            <v>S-002</v>
          </cell>
          <cell r="I504">
            <v>113050.02</v>
          </cell>
          <cell r="K504" t="str">
            <v>M-009</v>
          </cell>
          <cell r="L504">
            <v>261709.44</v>
          </cell>
          <cell r="N504" t="str">
            <v>N-003</v>
          </cell>
          <cell r="O504">
            <v>62862.63</v>
          </cell>
        </row>
        <row r="505">
          <cell r="B505" t="str">
            <v>J-006</v>
          </cell>
          <cell r="C505">
            <v>68100</v>
          </cell>
          <cell r="H505" t="str">
            <v>S-002</v>
          </cell>
          <cell r="I505">
            <v>977317.99</v>
          </cell>
          <cell r="K505" t="str">
            <v>M-016</v>
          </cell>
          <cell r="L505">
            <v>266328</v>
          </cell>
          <cell r="N505" t="str">
            <v>N-003</v>
          </cell>
          <cell r="O505">
            <v>26400</v>
          </cell>
        </row>
        <row r="506">
          <cell r="B506" t="str">
            <v>J-006</v>
          </cell>
          <cell r="C506">
            <v>93150</v>
          </cell>
          <cell r="H506" t="str">
            <v>S-010</v>
          </cell>
          <cell r="I506">
            <v>86600.04</v>
          </cell>
          <cell r="K506" t="str">
            <v>M-016</v>
          </cell>
          <cell r="L506">
            <v>623187.84</v>
          </cell>
          <cell r="N506" t="str">
            <v>N-003</v>
          </cell>
          <cell r="O506">
            <v>89262.63</v>
          </cell>
        </row>
        <row r="507">
          <cell r="B507" t="str">
            <v>J-006</v>
          </cell>
          <cell r="C507">
            <v>467775</v>
          </cell>
          <cell r="H507" t="str">
            <v>S-010</v>
          </cell>
          <cell r="I507">
            <v>86600.04</v>
          </cell>
          <cell r="K507" t="str">
            <v>M-016</v>
          </cell>
          <cell r="L507">
            <v>889515.84</v>
          </cell>
          <cell r="N507" t="str">
            <v>N-004</v>
          </cell>
          <cell r="O507">
            <v>431861.76000000001</v>
          </cell>
        </row>
        <row r="508">
          <cell r="B508" t="str">
            <v>J-022</v>
          </cell>
          <cell r="C508">
            <v>555500</v>
          </cell>
          <cell r="H508" t="str">
            <v>S-012</v>
          </cell>
          <cell r="I508">
            <v>155400</v>
          </cell>
          <cell r="K508" t="str">
            <v>M-019</v>
          </cell>
          <cell r="L508">
            <v>10177</v>
          </cell>
          <cell r="N508" t="str">
            <v>N-004</v>
          </cell>
          <cell r="O508">
            <v>175000</v>
          </cell>
        </row>
        <row r="509">
          <cell r="B509" t="str">
            <v>J-022</v>
          </cell>
          <cell r="C509">
            <v>555500</v>
          </cell>
          <cell r="H509" t="str">
            <v>S-012</v>
          </cell>
          <cell r="I509">
            <v>259710</v>
          </cell>
          <cell r="K509" t="str">
            <v>M-019</v>
          </cell>
          <cell r="L509">
            <v>10177</v>
          </cell>
          <cell r="N509" t="str">
            <v>N-004</v>
          </cell>
          <cell r="O509">
            <v>606861.76</v>
          </cell>
        </row>
        <row r="510">
          <cell r="B510" t="str">
            <v>J-026</v>
          </cell>
          <cell r="C510">
            <v>445350</v>
          </cell>
          <cell r="H510" t="str">
            <v>S-012</v>
          </cell>
          <cell r="I510">
            <v>415110</v>
          </cell>
          <cell r="K510" t="str">
            <v>M-020</v>
          </cell>
          <cell r="L510">
            <v>704706.28</v>
          </cell>
          <cell r="N510" t="str">
            <v>N-006</v>
          </cell>
          <cell r="O510">
            <v>863723.52000000002</v>
          </cell>
        </row>
        <row r="511">
          <cell r="B511" t="str">
            <v>J-026</v>
          </cell>
          <cell r="C511">
            <v>445350</v>
          </cell>
          <cell r="H511" t="str">
            <v>S-014</v>
          </cell>
          <cell r="I511">
            <v>1141515</v>
          </cell>
          <cell r="K511" t="str">
            <v>M-020</v>
          </cell>
          <cell r="L511">
            <v>1292783.27</v>
          </cell>
          <cell r="N511" t="str">
            <v>N-006</v>
          </cell>
          <cell r="O511">
            <v>882471.2</v>
          </cell>
        </row>
        <row r="512">
          <cell r="B512" t="str">
            <v>J-046</v>
          </cell>
          <cell r="C512">
            <v>563250</v>
          </cell>
          <cell r="H512" t="str">
            <v>S-014</v>
          </cell>
          <cell r="I512">
            <v>1141515</v>
          </cell>
          <cell r="K512" t="str">
            <v>M-020</v>
          </cell>
          <cell r="L512">
            <v>583228.80000000005</v>
          </cell>
          <cell r="N512" t="str">
            <v>N-006</v>
          </cell>
          <cell r="O512">
            <v>1746194.72</v>
          </cell>
        </row>
        <row r="513">
          <cell r="B513" t="str">
            <v>J-046</v>
          </cell>
          <cell r="C513">
            <v>563250</v>
          </cell>
          <cell r="H513" t="str">
            <v>S-015</v>
          </cell>
          <cell r="I513">
            <v>144399.70000000001</v>
          </cell>
          <cell r="K513" t="str">
            <v>M-020</v>
          </cell>
          <cell r="L513">
            <v>601106.11</v>
          </cell>
          <cell r="N513" t="str">
            <v>N-012</v>
          </cell>
          <cell r="O513">
            <v>459977.76</v>
          </cell>
        </row>
        <row r="514">
          <cell r="B514" t="str">
            <v>K-005</v>
          </cell>
          <cell r="C514">
            <v>1426300</v>
          </cell>
          <cell r="H514" t="str">
            <v>S-015</v>
          </cell>
          <cell r="I514">
            <v>144399.70000000001</v>
          </cell>
          <cell r="K514" t="str">
            <v>M-020</v>
          </cell>
          <cell r="L514">
            <v>3181824.46</v>
          </cell>
          <cell r="N514" t="str">
            <v>N-012</v>
          </cell>
          <cell r="O514">
            <v>459977.76</v>
          </cell>
        </row>
        <row r="515">
          <cell r="B515" t="str">
            <v>K-005</v>
          </cell>
          <cell r="C515">
            <v>1426300</v>
          </cell>
          <cell r="H515" t="str">
            <v>S-018</v>
          </cell>
          <cell r="I515">
            <v>648399.69999999995</v>
          </cell>
          <cell r="K515" t="str">
            <v>M-022</v>
          </cell>
          <cell r="L515">
            <v>786585.59999999998</v>
          </cell>
          <cell r="N515" t="str">
            <v>N-037</v>
          </cell>
          <cell r="O515">
            <v>230012.68</v>
          </cell>
        </row>
        <row r="516">
          <cell r="B516" t="str">
            <v>K-006</v>
          </cell>
          <cell r="C516">
            <v>846525</v>
          </cell>
          <cell r="H516" t="str">
            <v>S-018</v>
          </cell>
          <cell r="I516">
            <v>364200</v>
          </cell>
          <cell r="K516" t="str">
            <v>M-022</v>
          </cell>
          <cell r="L516">
            <v>786585.59999999998</v>
          </cell>
          <cell r="N516" t="str">
            <v>N-037</v>
          </cell>
          <cell r="O516">
            <v>230012.68</v>
          </cell>
        </row>
        <row r="517">
          <cell r="B517" t="str">
            <v>K-006</v>
          </cell>
          <cell r="C517">
            <v>1218450</v>
          </cell>
          <cell r="H517" t="str">
            <v>S-018</v>
          </cell>
          <cell r="I517">
            <v>1050000</v>
          </cell>
          <cell r="K517" t="str">
            <v>M-026</v>
          </cell>
          <cell r="L517">
            <v>1236499.2</v>
          </cell>
          <cell r="N517" t="str">
            <v>N-072</v>
          </cell>
          <cell r="O517">
            <v>18744</v>
          </cell>
        </row>
        <row r="518">
          <cell r="B518" t="str">
            <v>K-006</v>
          </cell>
          <cell r="C518">
            <v>718200</v>
          </cell>
          <cell r="H518" t="str">
            <v>S-018</v>
          </cell>
          <cell r="I518">
            <v>2062599.7</v>
          </cell>
          <cell r="K518" t="str">
            <v>M-026</v>
          </cell>
          <cell r="L518">
            <v>713530.56</v>
          </cell>
          <cell r="N518" t="str">
            <v>N-072</v>
          </cell>
          <cell r="O518">
            <v>29502.63</v>
          </cell>
        </row>
        <row r="519">
          <cell r="B519" t="str">
            <v>K-006</v>
          </cell>
          <cell r="C519">
            <v>911700</v>
          </cell>
          <cell r="H519" t="str">
            <v>S-019</v>
          </cell>
          <cell r="I519">
            <v>447690</v>
          </cell>
          <cell r="K519" t="str">
            <v>M-026</v>
          </cell>
          <cell r="L519">
            <v>571242.23999999999</v>
          </cell>
          <cell r="N519" t="str">
            <v>N-072</v>
          </cell>
          <cell r="O519">
            <v>48246.63</v>
          </cell>
        </row>
        <row r="520">
          <cell r="B520" t="str">
            <v>K-006</v>
          </cell>
          <cell r="C520">
            <v>1662350</v>
          </cell>
          <cell r="H520" t="str">
            <v>S-019</v>
          </cell>
          <cell r="I520">
            <v>447690</v>
          </cell>
          <cell r="K520" t="str">
            <v>M-026</v>
          </cell>
          <cell r="L520">
            <v>872898.24</v>
          </cell>
          <cell r="N520" t="str">
            <v>P-001</v>
          </cell>
          <cell r="O520">
            <v>231000</v>
          </cell>
        </row>
        <row r="521">
          <cell r="B521" t="str">
            <v>K-006</v>
          </cell>
          <cell r="C521">
            <v>664350</v>
          </cell>
          <cell r="H521" t="str">
            <v>S-020</v>
          </cell>
          <cell r="I521">
            <v>138000</v>
          </cell>
          <cell r="K521" t="str">
            <v>M-026</v>
          </cell>
          <cell r="L521">
            <v>835531.2</v>
          </cell>
          <cell r="N521" t="str">
            <v>P-001</v>
          </cell>
          <cell r="O521">
            <v>231000</v>
          </cell>
        </row>
        <row r="522">
          <cell r="B522" t="str">
            <v>K-006</v>
          </cell>
          <cell r="C522">
            <v>6021575</v>
          </cell>
          <cell r="H522" t="str">
            <v>S-020</v>
          </cell>
          <cell r="I522">
            <v>190020</v>
          </cell>
          <cell r="K522" t="str">
            <v>M-026</v>
          </cell>
          <cell r="L522">
            <v>2212899.8399999999</v>
          </cell>
          <cell r="N522" t="str">
            <v>P-002</v>
          </cell>
          <cell r="O522">
            <v>42720</v>
          </cell>
        </row>
        <row r="523">
          <cell r="B523" t="str">
            <v>K-007</v>
          </cell>
          <cell r="C523">
            <v>1251000</v>
          </cell>
          <cell r="H523" t="str">
            <v>S-020</v>
          </cell>
          <cell r="I523">
            <v>108000</v>
          </cell>
          <cell r="K523" t="str">
            <v>M-026</v>
          </cell>
          <cell r="L523">
            <v>2376655.6800000002</v>
          </cell>
          <cell r="N523" t="str">
            <v>P-002</v>
          </cell>
          <cell r="O523">
            <v>42720</v>
          </cell>
        </row>
        <row r="524">
          <cell r="B524" t="str">
            <v>K-007</v>
          </cell>
          <cell r="C524">
            <v>940350</v>
          </cell>
          <cell r="H524" t="str">
            <v>S-020</v>
          </cell>
          <cell r="I524">
            <v>24750</v>
          </cell>
          <cell r="K524" t="str">
            <v>M-026</v>
          </cell>
          <cell r="L524">
            <v>8819256.9600000009</v>
          </cell>
          <cell r="N524" t="str">
            <v>P-004</v>
          </cell>
          <cell r="O524">
            <v>216444.1</v>
          </cell>
        </row>
        <row r="525">
          <cell r="B525" t="str">
            <v>K-007</v>
          </cell>
          <cell r="C525">
            <v>2191350</v>
          </cell>
          <cell r="H525" t="str">
            <v>S-020</v>
          </cell>
          <cell r="I525">
            <v>49200</v>
          </cell>
          <cell r="K525" t="str">
            <v>M-030</v>
          </cell>
          <cell r="L525">
            <v>181802.74</v>
          </cell>
          <cell r="N525" t="str">
            <v>P-004</v>
          </cell>
          <cell r="O525">
            <v>1244646.5</v>
          </cell>
        </row>
        <row r="526">
          <cell r="B526" t="str">
            <v>K-011</v>
          </cell>
          <cell r="C526">
            <v>781500</v>
          </cell>
          <cell r="H526" t="str">
            <v>S-020</v>
          </cell>
          <cell r="I526">
            <v>509970</v>
          </cell>
          <cell r="K526" t="str">
            <v>M-030</v>
          </cell>
          <cell r="L526">
            <v>181802.74</v>
          </cell>
          <cell r="N526" t="str">
            <v>P-004</v>
          </cell>
          <cell r="O526">
            <v>1461090.6</v>
          </cell>
        </row>
        <row r="527">
          <cell r="B527" t="str">
            <v>K-011</v>
          </cell>
          <cell r="C527">
            <v>781500</v>
          </cell>
          <cell r="H527" t="str">
            <v>S-022</v>
          </cell>
          <cell r="I527">
            <v>85353.02</v>
          </cell>
          <cell r="K527" t="str">
            <v>M-043</v>
          </cell>
          <cell r="L527">
            <v>87310</v>
          </cell>
          <cell r="N527" t="str">
            <v>P-025</v>
          </cell>
          <cell r="O527">
            <v>3725</v>
          </cell>
        </row>
        <row r="528">
          <cell r="B528" t="str">
            <v>K-012</v>
          </cell>
          <cell r="C528">
            <v>339700</v>
          </cell>
          <cell r="H528" t="str">
            <v>S-022</v>
          </cell>
          <cell r="I528">
            <v>85353.02</v>
          </cell>
          <cell r="K528" t="str">
            <v>M-043</v>
          </cell>
          <cell r="L528">
            <v>87310</v>
          </cell>
          <cell r="N528" t="str">
            <v>P-025</v>
          </cell>
          <cell r="O528">
            <v>224294.39999999999</v>
          </cell>
        </row>
        <row r="529">
          <cell r="B529" t="str">
            <v>K-012</v>
          </cell>
          <cell r="C529">
            <v>339700</v>
          </cell>
          <cell r="H529" t="str">
            <v>S-024</v>
          </cell>
          <cell r="I529">
            <v>212400</v>
          </cell>
          <cell r="K529" t="str">
            <v>M-048</v>
          </cell>
          <cell r="L529">
            <v>1074996</v>
          </cell>
          <cell r="N529" t="str">
            <v>P-025</v>
          </cell>
          <cell r="O529">
            <v>146190</v>
          </cell>
        </row>
        <row r="530">
          <cell r="B530" t="str">
            <v>K-013</v>
          </cell>
          <cell r="C530">
            <v>729300</v>
          </cell>
          <cell r="H530" t="str">
            <v>S-024</v>
          </cell>
          <cell r="I530">
            <v>212400</v>
          </cell>
          <cell r="K530" t="str">
            <v>M-048</v>
          </cell>
          <cell r="L530">
            <v>1074996</v>
          </cell>
          <cell r="N530" t="str">
            <v>P-025</v>
          </cell>
          <cell r="O530">
            <v>329541.02</v>
          </cell>
        </row>
        <row r="531">
          <cell r="B531" t="str">
            <v>K-013</v>
          </cell>
          <cell r="C531">
            <v>729300</v>
          </cell>
          <cell r="H531" t="str">
            <v>S-027</v>
          </cell>
          <cell r="I531">
            <v>203500.02</v>
          </cell>
          <cell r="K531" t="str">
            <v>M-054</v>
          </cell>
          <cell r="L531">
            <v>205953</v>
          </cell>
          <cell r="N531" t="str">
            <v>P-025</v>
          </cell>
          <cell r="O531">
            <v>703750.42</v>
          </cell>
        </row>
        <row r="532">
          <cell r="B532" t="str">
            <v>K-015</v>
          </cell>
          <cell r="C532">
            <v>1231650</v>
          </cell>
          <cell r="H532" t="str">
            <v>S-027</v>
          </cell>
          <cell r="I532">
            <v>266530.02</v>
          </cell>
          <cell r="K532" t="str">
            <v>M-054</v>
          </cell>
          <cell r="L532">
            <v>205953</v>
          </cell>
          <cell r="N532" t="str">
            <v>R-004</v>
          </cell>
          <cell r="O532">
            <v>216444.1</v>
          </cell>
        </row>
        <row r="533">
          <cell r="B533" t="str">
            <v>K-015</v>
          </cell>
          <cell r="C533">
            <v>124050</v>
          </cell>
          <cell r="H533" t="str">
            <v>S-027</v>
          </cell>
          <cell r="I533">
            <v>470030.04</v>
          </cell>
          <cell r="K533" t="str">
            <v>M-063</v>
          </cell>
          <cell r="L533">
            <v>689126.40000000002</v>
          </cell>
          <cell r="N533" t="str">
            <v>R-004</v>
          </cell>
          <cell r="O533">
            <v>374660</v>
          </cell>
        </row>
        <row r="534">
          <cell r="B534" t="str">
            <v>K-015</v>
          </cell>
          <cell r="C534">
            <v>824400</v>
          </cell>
          <cell r="H534" t="str">
            <v>S-029</v>
          </cell>
          <cell r="I534">
            <v>647851.92000000004</v>
          </cell>
          <cell r="K534" t="str">
            <v>M-063</v>
          </cell>
          <cell r="L534">
            <v>689126.40000000002</v>
          </cell>
          <cell r="N534" t="str">
            <v>R-004</v>
          </cell>
          <cell r="O534">
            <v>591104.1</v>
          </cell>
        </row>
        <row r="535">
          <cell r="B535" t="str">
            <v>K-015</v>
          </cell>
          <cell r="C535">
            <v>2200950</v>
          </cell>
          <cell r="H535" t="str">
            <v>S-029</v>
          </cell>
          <cell r="I535">
            <v>647851.92000000004</v>
          </cell>
          <cell r="K535" t="str">
            <v>M-068</v>
          </cell>
          <cell r="L535">
            <v>364579.2</v>
          </cell>
          <cell r="N535" t="str">
            <v>R-005</v>
          </cell>
          <cell r="O535">
            <v>12320</v>
          </cell>
        </row>
        <row r="536">
          <cell r="B536" t="str">
            <v>K-015</v>
          </cell>
          <cell r="C536">
            <v>321900</v>
          </cell>
          <cell r="H536" t="str">
            <v>S-034</v>
          </cell>
          <cell r="I536">
            <v>308062.2</v>
          </cell>
          <cell r="K536" t="str">
            <v>M-068</v>
          </cell>
          <cell r="L536">
            <v>364579.2</v>
          </cell>
          <cell r="N536" t="str">
            <v>R-005</v>
          </cell>
          <cell r="O536">
            <v>12320</v>
          </cell>
        </row>
        <row r="537">
          <cell r="B537" t="str">
            <v>K-015</v>
          </cell>
          <cell r="C537">
            <v>892200</v>
          </cell>
          <cell r="H537" t="str">
            <v>S-034</v>
          </cell>
          <cell r="I537">
            <v>308062.2</v>
          </cell>
          <cell r="K537" t="str">
            <v>M-096</v>
          </cell>
          <cell r="L537">
            <v>803109.6</v>
          </cell>
          <cell r="N537" t="str">
            <v>R-006</v>
          </cell>
          <cell r="O537">
            <v>29502.63</v>
          </cell>
        </row>
        <row r="538">
          <cell r="B538" t="str">
            <v>K-015</v>
          </cell>
          <cell r="C538">
            <v>5595150</v>
          </cell>
          <cell r="H538" t="str">
            <v>S-037</v>
          </cell>
          <cell r="I538">
            <v>130050</v>
          </cell>
          <cell r="K538" t="str">
            <v>M-096</v>
          </cell>
          <cell r="L538">
            <v>803109.6</v>
          </cell>
          <cell r="N538" t="str">
            <v>R-006</v>
          </cell>
          <cell r="O538">
            <v>29502.63</v>
          </cell>
        </row>
        <row r="539">
          <cell r="B539" t="str">
            <v>K-019</v>
          </cell>
          <cell r="C539">
            <v>1096800</v>
          </cell>
          <cell r="H539" t="str">
            <v>S-037</v>
          </cell>
          <cell r="I539">
            <v>150527.28</v>
          </cell>
          <cell r="K539" t="str">
            <v>M-162</v>
          </cell>
          <cell r="L539">
            <v>116190</v>
          </cell>
          <cell r="N539" t="str">
            <v>R-012</v>
          </cell>
          <cell r="O539">
            <v>331412.88</v>
          </cell>
        </row>
        <row r="540">
          <cell r="B540" t="str">
            <v>K-019</v>
          </cell>
          <cell r="C540">
            <v>1096800</v>
          </cell>
          <cell r="H540" t="str">
            <v>S-037</v>
          </cell>
          <cell r="I540">
            <v>280577.28000000003</v>
          </cell>
          <cell r="K540" t="str">
            <v>M-162</v>
          </cell>
          <cell r="L540">
            <v>164505.60000000001</v>
          </cell>
          <cell r="N540" t="str">
            <v>R-012</v>
          </cell>
          <cell r="O540">
            <v>331412.88</v>
          </cell>
        </row>
        <row r="541">
          <cell r="B541" t="str">
            <v>K-022</v>
          </cell>
          <cell r="C541">
            <v>1711050</v>
          </cell>
          <cell r="H541" t="str">
            <v>S-038</v>
          </cell>
          <cell r="I541">
            <v>391594.2</v>
          </cell>
          <cell r="K541" t="str">
            <v>M-162</v>
          </cell>
          <cell r="L541">
            <v>280695.59999999998</v>
          </cell>
          <cell r="N541" t="str">
            <v>R-024</v>
          </cell>
          <cell r="O541">
            <v>575031.69999999995</v>
          </cell>
        </row>
        <row r="542">
          <cell r="B542" t="str">
            <v>K-022</v>
          </cell>
          <cell r="C542">
            <v>4750</v>
          </cell>
          <cell r="H542" t="str">
            <v>S-038</v>
          </cell>
          <cell r="I542">
            <v>391594.2</v>
          </cell>
          <cell r="K542" t="str">
            <v>M-180</v>
          </cell>
          <cell r="L542">
            <v>113742.72</v>
          </cell>
          <cell r="N542" t="str">
            <v>R-024</v>
          </cell>
          <cell r="O542">
            <v>575031.69999999995</v>
          </cell>
        </row>
        <row r="543">
          <cell r="B543" t="str">
            <v>K-022</v>
          </cell>
          <cell r="C543">
            <v>3460450</v>
          </cell>
          <cell r="H543" t="str">
            <v>S-040</v>
          </cell>
          <cell r="I543">
            <v>275875.08</v>
          </cell>
          <cell r="K543" t="str">
            <v>M-180</v>
          </cell>
          <cell r="L543">
            <v>181780.2</v>
          </cell>
          <cell r="N543" t="str">
            <v>R-024</v>
          </cell>
          <cell r="O543">
            <v>1150063.3999999999</v>
          </cell>
        </row>
        <row r="544">
          <cell r="B544" t="str">
            <v>K-022</v>
          </cell>
          <cell r="C544">
            <v>5176250</v>
          </cell>
          <cell r="H544" t="str">
            <v>S-040</v>
          </cell>
          <cell r="I544">
            <v>144399.70000000001</v>
          </cell>
          <cell r="K544" t="str">
            <v>M-180</v>
          </cell>
          <cell r="L544">
            <v>295522.92</v>
          </cell>
          <cell r="N544" t="str">
            <v>R-030</v>
          </cell>
          <cell r="O544">
            <v>276872.68</v>
          </cell>
        </row>
        <row r="545">
          <cell r="B545" t="str">
            <v>K-032</v>
          </cell>
          <cell r="C545">
            <v>165025</v>
          </cell>
          <cell r="H545" t="str">
            <v>S-040</v>
          </cell>
          <cell r="I545">
            <v>420274.78</v>
          </cell>
          <cell r="K545" t="str">
            <v>N-002</v>
          </cell>
          <cell r="L545">
            <v>147346.92000000001</v>
          </cell>
          <cell r="N545" t="str">
            <v>R-030</v>
          </cell>
          <cell r="O545">
            <v>276872.68</v>
          </cell>
        </row>
        <row r="546">
          <cell r="B546" t="str">
            <v>K-032</v>
          </cell>
          <cell r="C546">
            <v>281700</v>
          </cell>
          <cell r="H546" t="str">
            <v>S-044</v>
          </cell>
          <cell r="I546">
            <v>254400</v>
          </cell>
          <cell r="K546" t="str">
            <v>N-002</v>
          </cell>
          <cell r="L546">
            <v>97380</v>
          </cell>
          <cell r="N546" t="str">
            <v>R-041</v>
          </cell>
          <cell r="O546">
            <v>28751.58</v>
          </cell>
        </row>
        <row r="547">
          <cell r="B547" t="str">
            <v>K-032</v>
          </cell>
          <cell r="C547">
            <v>446725</v>
          </cell>
          <cell r="H547" t="str">
            <v>S-044</v>
          </cell>
          <cell r="I547">
            <v>254400</v>
          </cell>
          <cell r="K547" t="str">
            <v>N-002</v>
          </cell>
          <cell r="L547">
            <v>173636.4</v>
          </cell>
          <cell r="N547" t="str">
            <v>R-041</v>
          </cell>
          <cell r="O547">
            <v>28751.58</v>
          </cell>
        </row>
        <row r="548">
          <cell r="B548" t="str">
            <v>K-035</v>
          </cell>
          <cell r="C548">
            <v>1534450</v>
          </cell>
          <cell r="H548" t="str">
            <v>S-045</v>
          </cell>
          <cell r="I548">
            <v>155400</v>
          </cell>
          <cell r="K548" t="str">
            <v>N-002</v>
          </cell>
          <cell r="L548">
            <v>418363.32</v>
          </cell>
          <cell r="N548" t="str">
            <v>R-081</v>
          </cell>
          <cell r="O548">
            <v>2034299.52</v>
          </cell>
        </row>
        <row r="549">
          <cell r="B549" t="str">
            <v>K-035</v>
          </cell>
          <cell r="C549">
            <v>1534450</v>
          </cell>
          <cell r="H549" t="str">
            <v>S-045</v>
          </cell>
          <cell r="I549">
            <v>155400</v>
          </cell>
          <cell r="K549" t="str">
            <v>N-003</v>
          </cell>
          <cell r="L549">
            <v>73760</v>
          </cell>
          <cell r="N549" t="str">
            <v>R-081</v>
          </cell>
          <cell r="O549">
            <v>535500</v>
          </cell>
        </row>
        <row r="550">
          <cell r="B550" t="str">
            <v>K-040</v>
          </cell>
          <cell r="C550">
            <v>617400</v>
          </cell>
          <cell r="H550" t="str">
            <v>S-051</v>
          </cell>
          <cell r="I550">
            <v>222840</v>
          </cell>
          <cell r="K550" t="str">
            <v>N-003</v>
          </cell>
          <cell r="L550">
            <v>73760</v>
          </cell>
          <cell r="N550" t="str">
            <v>R-081</v>
          </cell>
          <cell r="O550">
            <v>88813.2</v>
          </cell>
        </row>
        <row r="551">
          <cell r="B551" t="str">
            <v>K-040</v>
          </cell>
          <cell r="C551">
            <v>617400</v>
          </cell>
          <cell r="H551" t="str">
            <v>S-051</v>
          </cell>
          <cell r="I551">
            <v>246100.02</v>
          </cell>
          <cell r="K551" t="str">
            <v>N-004</v>
          </cell>
          <cell r="L551">
            <v>93360</v>
          </cell>
          <cell r="N551" t="str">
            <v>R-081</v>
          </cell>
          <cell r="O551">
            <v>311020.79999999999</v>
          </cell>
        </row>
        <row r="552">
          <cell r="B552" t="str">
            <v>K-128</v>
          </cell>
          <cell r="C552">
            <v>288725</v>
          </cell>
          <cell r="H552" t="str">
            <v>S-051</v>
          </cell>
          <cell r="I552">
            <v>632094.48</v>
          </cell>
          <cell r="K552" t="str">
            <v>N-004</v>
          </cell>
          <cell r="L552">
            <v>93360</v>
          </cell>
          <cell r="N552" t="str">
            <v>R-081</v>
          </cell>
          <cell r="O552">
            <v>682956.9</v>
          </cell>
        </row>
        <row r="553">
          <cell r="B553" t="str">
            <v>K-128</v>
          </cell>
          <cell r="C553">
            <v>288725</v>
          </cell>
          <cell r="H553" t="str">
            <v>S-051</v>
          </cell>
          <cell r="I553">
            <v>1101034.5</v>
          </cell>
          <cell r="K553" t="str">
            <v>N-005</v>
          </cell>
          <cell r="L553">
            <v>215272.68</v>
          </cell>
          <cell r="N553" t="str">
            <v>R-081</v>
          </cell>
          <cell r="O553">
            <v>1306238.6000000001</v>
          </cell>
        </row>
        <row r="554">
          <cell r="B554" t="str">
            <v>L-006</v>
          </cell>
          <cell r="C554">
            <v>184725</v>
          </cell>
          <cell r="H554" t="str">
            <v>S-054</v>
          </cell>
          <cell r="I554">
            <v>106200</v>
          </cell>
          <cell r="K554" t="str">
            <v>N-005</v>
          </cell>
          <cell r="L554">
            <v>173636.4</v>
          </cell>
          <cell r="N554" t="str">
            <v>R-081</v>
          </cell>
          <cell r="O554">
            <v>118728</v>
          </cell>
        </row>
        <row r="555">
          <cell r="B555" t="str">
            <v>L-006</v>
          </cell>
          <cell r="C555">
            <v>53850</v>
          </cell>
          <cell r="H555" t="str">
            <v>S-054</v>
          </cell>
          <cell r="I555">
            <v>635191.92000000004</v>
          </cell>
          <cell r="K555" t="str">
            <v>N-005</v>
          </cell>
          <cell r="L555">
            <v>70431</v>
          </cell>
          <cell r="N555" t="str">
            <v>R-081</v>
          </cell>
          <cell r="O555">
            <v>467229.6</v>
          </cell>
        </row>
        <row r="556">
          <cell r="B556" t="str">
            <v>L-006</v>
          </cell>
          <cell r="C556">
            <v>238575</v>
          </cell>
          <cell r="H556" t="str">
            <v>S-054</v>
          </cell>
          <cell r="I556">
            <v>741391.92</v>
          </cell>
          <cell r="K556" t="str">
            <v>N-005</v>
          </cell>
          <cell r="L556">
            <v>115386.18</v>
          </cell>
          <cell r="N556" t="str">
            <v>R-081</v>
          </cell>
          <cell r="O556">
            <v>608205.19999999995</v>
          </cell>
        </row>
        <row r="557">
          <cell r="B557" t="str">
            <v>L-008</v>
          </cell>
          <cell r="C557">
            <v>10308492</v>
          </cell>
          <cell r="H557" t="str">
            <v>S-060</v>
          </cell>
          <cell r="I557">
            <v>325950</v>
          </cell>
          <cell r="K557" t="str">
            <v>N-005</v>
          </cell>
          <cell r="L557">
            <v>574726.26</v>
          </cell>
          <cell r="N557" t="str">
            <v>R-081</v>
          </cell>
          <cell r="O557">
            <v>41613</v>
          </cell>
        </row>
        <row r="558">
          <cell r="B558" t="str">
            <v>L-008</v>
          </cell>
          <cell r="C558">
            <v>10308492</v>
          </cell>
          <cell r="H558" t="str">
            <v>S-060</v>
          </cell>
          <cell r="I558">
            <v>325950</v>
          </cell>
          <cell r="K558" t="str">
            <v>N-006</v>
          </cell>
          <cell r="L558">
            <v>774675.84</v>
          </cell>
          <cell r="N558" t="str">
            <v>R-081</v>
          </cell>
          <cell r="O558">
            <v>382500</v>
          </cell>
        </row>
        <row r="559">
          <cell r="B559" t="str">
            <v>L-011</v>
          </cell>
          <cell r="C559">
            <v>11793888</v>
          </cell>
          <cell r="H559" t="str">
            <v>S-065</v>
          </cell>
          <cell r="I559">
            <v>832455.76</v>
          </cell>
          <cell r="K559" t="str">
            <v>N-006</v>
          </cell>
          <cell r="L559">
            <v>518371.2</v>
          </cell>
          <cell r="N559" t="str">
            <v>R-081</v>
          </cell>
          <cell r="O559">
            <v>212546.4</v>
          </cell>
        </row>
        <row r="560">
          <cell r="B560" t="str">
            <v>L-011</v>
          </cell>
          <cell r="C560">
            <v>17439732</v>
          </cell>
          <cell r="H560" t="str">
            <v>S-065</v>
          </cell>
          <cell r="I560">
            <v>331000.08</v>
          </cell>
          <cell r="K560" t="str">
            <v>N-006</v>
          </cell>
          <cell r="L560">
            <v>1293047.04</v>
          </cell>
          <cell r="N560" t="str">
            <v>R-081</v>
          </cell>
          <cell r="O560">
            <v>153000</v>
          </cell>
        </row>
        <row r="561">
          <cell r="B561" t="str">
            <v>L-011</v>
          </cell>
          <cell r="C561">
            <v>7182576</v>
          </cell>
          <cell r="H561" t="str">
            <v>S-065</v>
          </cell>
          <cell r="I561">
            <v>1163455.8400000001</v>
          </cell>
          <cell r="K561" t="str">
            <v>N-010</v>
          </cell>
          <cell r="L561">
            <v>43140</v>
          </cell>
          <cell r="N561" t="str">
            <v>R-081</v>
          </cell>
          <cell r="O561">
            <v>473941.7</v>
          </cell>
        </row>
        <row r="562">
          <cell r="B562" t="str">
            <v>L-011</v>
          </cell>
          <cell r="C562">
            <v>5836122</v>
          </cell>
          <cell r="H562" t="str">
            <v>S-066</v>
          </cell>
          <cell r="I562">
            <v>133308.78</v>
          </cell>
          <cell r="K562" t="str">
            <v>N-010</v>
          </cell>
          <cell r="L562">
            <v>43140</v>
          </cell>
          <cell r="N562" t="str">
            <v>R-081</v>
          </cell>
          <cell r="O562">
            <v>1371024.8</v>
          </cell>
        </row>
        <row r="563">
          <cell r="B563" t="str">
            <v>L-011</v>
          </cell>
          <cell r="C563">
            <v>8647884</v>
          </cell>
          <cell r="H563" t="str">
            <v>S-066</v>
          </cell>
          <cell r="I563">
            <v>133308.78</v>
          </cell>
          <cell r="K563" t="str">
            <v>N-017</v>
          </cell>
          <cell r="L563">
            <v>1557025.92</v>
          </cell>
          <cell r="N563" t="str">
            <v>R-081</v>
          </cell>
          <cell r="O563">
            <v>316142.40000000002</v>
          </cell>
        </row>
        <row r="564">
          <cell r="B564" t="str">
            <v>L-011</v>
          </cell>
          <cell r="C564">
            <v>50900202</v>
          </cell>
          <cell r="H564" t="str">
            <v>S-087</v>
          </cell>
          <cell r="I564">
            <v>263802.48</v>
          </cell>
          <cell r="K564" t="str">
            <v>N-017</v>
          </cell>
          <cell r="L564">
            <v>1557025.92</v>
          </cell>
          <cell r="N564" t="str">
            <v>R-081</v>
          </cell>
          <cell r="O564">
            <v>1236633.6000000001</v>
          </cell>
        </row>
        <row r="565">
          <cell r="B565" t="str">
            <v>L-014</v>
          </cell>
          <cell r="C565">
            <v>384000</v>
          </cell>
          <cell r="H565" t="str">
            <v>S-087</v>
          </cell>
          <cell r="I565">
            <v>263802.48</v>
          </cell>
          <cell r="K565" t="str">
            <v>N-030</v>
          </cell>
          <cell r="L565">
            <v>189776.02</v>
          </cell>
          <cell r="N565" t="str">
            <v>R-081</v>
          </cell>
          <cell r="O565">
            <v>761320.5</v>
          </cell>
        </row>
        <row r="566">
          <cell r="B566" t="str">
            <v>L-014</v>
          </cell>
          <cell r="C566">
            <v>384000</v>
          </cell>
          <cell r="H566" t="str">
            <v>S-088</v>
          </cell>
          <cell r="I566">
            <v>50000</v>
          </cell>
          <cell r="K566" t="str">
            <v>N-030</v>
          </cell>
          <cell r="L566">
            <v>189776.02</v>
          </cell>
          <cell r="N566" t="str">
            <v>R-081</v>
          </cell>
          <cell r="O566">
            <v>774379.2</v>
          </cell>
        </row>
        <row r="567">
          <cell r="B567" t="str">
            <v>L-015</v>
          </cell>
          <cell r="C567">
            <v>573650</v>
          </cell>
          <cell r="H567" t="str">
            <v>S-088</v>
          </cell>
          <cell r="I567">
            <v>50000</v>
          </cell>
          <cell r="K567" t="str">
            <v>N-097</v>
          </cell>
          <cell r="L567">
            <v>215168.8</v>
          </cell>
          <cell r="N567" t="str">
            <v>R-081</v>
          </cell>
          <cell r="O567">
            <v>688500</v>
          </cell>
        </row>
        <row r="568">
          <cell r="B568" t="str">
            <v>L-015</v>
          </cell>
          <cell r="C568">
            <v>573650</v>
          </cell>
          <cell r="H568" t="str">
            <v>S-103</v>
          </cell>
          <cell r="I568">
            <v>747628.68</v>
          </cell>
          <cell r="K568" t="str">
            <v>N-097</v>
          </cell>
          <cell r="L568">
            <v>215168.8</v>
          </cell>
          <cell r="N568" t="str">
            <v>R-081</v>
          </cell>
          <cell r="O568">
            <v>1807668.72</v>
          </cell>
        </row>
        <row r="569">
          <cell r="B569" t="str">
            <v>L-017</v>
          </cell>
          <cell r="C569">
            <v>837000</v>
          </cell>
          <cell r="H569" t="str">
            <v>S-103</v>
          </cell>
          <cell r="I569">
            <v>747628.68</v>
          </cell>
          <cell r="K569" t="str">
            <v>P-001</v>
          </cell>
          <cell r="L569">
            <v>367718.40000000002</v>
          </cell>
          <cell r="N569" t="str">
            <v>R-081</v>
          </cell>
          <cell r="O569">
            <v>921888</v>
          </cell>
        </row>
        <row r="570">
          <cell r="B570" t="str">
            <v>L-017</v>
          </cell>
          <cell r="C570">
            <v>837000</v>
          </cell>
          <cell r="H570" t="str">
            <v>S-139</v>
          </cell>
          <cell r="I570">
            <v>318823.3</v>
          </cell>
          <cell r="K570" t="str">
            <v>P-001</v>
          </cell>
          <cell r="L570">
            <v>194839.67999999999</v>
          </cell>
          <cell r="N570" t="str">
            <v>R-081</v>
          </cell>
          <cell r="O570">
            <v>647520</v>
          </cell>
        </row>
        <row r="571">
          <cell r="B571" t="str">
            <v>L-023</v>
          </cell>
          <cell r="C571">
            <v>1390500</v>
          </cell>
          <cell r="H571" t="str">
            <v>S-139</v>
          </cell>
          <cell r="I571">
            <v>318823.3</v>
          </cell>
          <cell r="K571" t="str">
            <v>P-001</v>
          </cell>
          <cell r="L571">
            <v>562558.07999999996</v>
          </cell>
          <cell r="N571" t="str">
            <v>R-081</v>
          </cell>
          <cell r="O571">
            <v>177626.4</v>
          </cell>
        </row>
        <row r="572">
          <cell r="B572" t="str">
            <v>L-023</v>
          </cell>
          <cell r="C572">
            <v>927000</v>
          </cell>
          <cell r="H572" t="str">
            <v>S-142</v>
          </cell>
          <cell r="I572">
            <v>99319.76</v>
          </cell>
          <cell r="K572" t="str">
            <v>P-007</v>
          </cell>
          <cell r="L572">
            <v>202195.56</v>
          </cell>
          <cell r="N572" t="str">
            <v>R-081</v>
          </cell>
          <cell r="O572">
            <v>1011772.08</v>
          </cell>
        </row>
        <row r="573">
          <cell r="B573" t="str">
            <v>L-023</v>
          </cell>
          <cell r="C573">
            <v>927000</v>
          </cell>
          <cell r="H573" t="str">
            <v>S-142</v>
          </cell>
          <cell r="I573">
            <v>99319.76</v>
          </cell>
          <cell r="K573" t="str">
            <v>P-007</v>
          </cell>
          <cell r="L573">
            <v>202195.56</v>
          </cell>
          <cell r="N573" t="str">
            <v>R-081</v>
          </cell>
          <cell r="O573">
            <v>259008</v>
          </cell>
        </row>
        <row r="574">
          <cell r="B574" t="str">
            <v>L-023</v>
          </cell>
          <cell r="C574">
            <v>927000</v>
          </cell>
          <cell r="H574" t="str">
            <v>S-168</v>
          </cell>
          <cell r="I574">
            <v>246669.98</v>
          </cell>
          <cell r="K574" t="str">
            <v>P-012</v>
          </cell>
          <cell r="L574">
            <v>204482.88</v>
          </cell>
          <cell r="N574" t="str">
            <v>R-081</v>
          </cell>
          <cell r="O574">
            <v>1350263.5</v>
          </cell>
        </row>
        <row r="575">
          <cell r="B575" t="str">
            <v>L-023</v>
          </cell>
          <cell r="C575">
            <v>927000</v>
          </cell>
          <cell r="H575" t="str">
            <v>S-168</v>
          </cell>
          <cell r="I575">
            <v>246669.98</v>
          </cell>
          <cell r="K575" t="str">
            <v>P-012</v>
          </cell>
          <cell r="L575">
            <v>203649.49</v>
          </cell>
          <cell r="N575" t="str">
            <v>R-081</v>
          </cell>
          <cell r="O575">
            <v>153648</v>
          </cell>
        </row>
        <row r="576">
          <cell r="B576" t="str">
            <v>L-023</v>
          </cell>
          <cell r="C576">
            <v>7680000</v>
          </cell>
          <cell r="H576" t="str">
            <v>S-188</v>
          </cell>
          <cell r="I576">
            <v>989861.76</v>
          </cell>
          <cell r="K576" t="str">
            <v>P-012</v>
          </cell>
          <cell r="L576">
            <v>408132.37</v>
          </cell>
          <cell r="N576" t="str">
            <v>R-081</v>
          </cell>
          <cell r="O576">
            <v>311020.79999999999</v>
          </cell>
        </row>
        <row r="577">
          <cell r="B577" t="str">
            <v>L-023</v>
          </cell>
          <cell r="C577">
            <v>36000</v>
          </cell>
          <cell r="H577" t="str">
            <v>S-188</v>
          </cell>
          <cell r="I577">
            <v>989861.76</v>
          </cell>
          <cell r="K577" t="str">
            <v>P-025</v>
          </cell>
          <cell r="L577">
            <v>158804.1</v>
          </cell>
          <cell r="N577" t="str">
            <v>R-081</v>
          </cell>
          <cell r="O577">
            <v>130426.2</v>
          </cell>
        </row>
        <row r="578">
          <cell r="B578" t="str">
            <v>L-023</v>
          </cell>
          <cell r="C578">
            <v>892800</v>
          </cell>
          <cell r="H578" t="str">
            <v>S-194</v>
          </cell>
          <cell r="I578">
            <v>34980</v>
          </cell>
          <cell r="K578" t="str">
            <v>P-025</v>
          </cell>
          <cell r="L578">
            <v>158804.1</v>
          </cell>
          <cell r="N578" t="str">
            <v>R-081</v>
          </cell>
          <cell r="O578">
            <v>204000</v>
          </cell>
        </row>
        <row r="579">
          <cell r="B579" t="str">
            <v>L-023</v>
          </cell>
          <cell r="C579">
            <v>1192500</v>
          </cell>
          <cell r="H579" t="str">
            <v>S-194</v>
          </cell>
          <cell r="I579">
            <v>264876.98</v>
          </cell>
          <cell r="K579" t="str">
            <v>R-003</v>
          </cell>
          <cell r="L579">
            <v>653840.64000000001</v>
          </cell>
          <cell r="N579" t="str">
            <v>R-081</v>
          </cell>
          <cell r="O579">
            <v>19539435.120000001</v>
          </cell>
        </row>
        <row r="580">
          <cell r="B580" t="str">
            <v>L-023</v>
          </cell>
          <cell r="C580">
            <v>397500</v>
          </cell>
          <cell r="H580" t="str">
            <v>S-194</v>
          </cell>
          <cell r="I580">
            <v>299856.98</v>
          </cell>
          <cell r="K580" t="str">
            <v>R-003</v>
          </cell>
          <cell r="L580">
            <v>653840.64000000001</v>
          </cell>
          <cell r="N580" t="str">
            <v>S-011</v>
          </cell>
          <cell r="O580">
            <v>1547101.5</v>
          </cell>
        </row>
        <row r="581">
          <cell r="B581" t="str">
            <v>L-023</v>
          </cell>
          <cell r="C581">
            <v>1296000</v>
          </cell>
          <cell r="H581" t="str">
            <v>S-276</v>
          </cell>
          <cell r="I581">
            <v>384690.24</v>
          </cell>
          <cell r="K581" t="str">
            <v>R-036</v>
          </cell>
          <cell r="L581">
            <v>1227997</v>
          </cell>
          <cell r="N581" t="str">
            <v>S-011</v>
          </cell>
          <cell r="O581">
            <v>427543.14</v>
          </cell>
        </row>
        <row r="582">
          <cell r="B582" t="str">
            <v>L-023</v>
          </cell>
          <cell r="C582">
            <v>1536000</v>
          </cell>
          <cell r="H582" t="str">
            <v>S-276</v>
          </cell>
          <cell r="I582">
            <v>384690.24</v>
          </cell>
          <cell r="K582" t="str">
            <v>R-036</v>
          </cell>
          <cell r="L582">
            <v>203009</v>
          </cell>
          <cell r="N582" t="str">
            <v>S-011</v>
          </cell>
          <cell r="O582">
            <v>1974644.64</v>
          </cell>
        </row>
        <row r="583">
          <cell r="B583" t="str">
            <v>L-023</v>
          </cell>
          <cell r="C583">
            <v>18129300</v>
          </cell>
          <cell r="H583" t="str">
            <v>S-323</v>
          </cell>
          <cell r="I583">
            <v>70675.259999999995</v>
          </cell>
          <cell r="K583" t="str">
            <v>R-036</v>
          </cell>
          <cell r="L583">
            <v>33180</v>
          </cell>
          <cell r="N583" t="str">
            <v>S-012</v>
          </cell>
          <cell r="O583">
            <v>182734.2</v>
          </cell>
        </row>
        <row r="584">
          <cell r="B584" t="str">
            <v>M-003</v>
          </cell>
          <cell r="C584">
            <v>344500</v>
          </cell>
          <cell r="H584" t="str">
            <v>S-323</v>
          </cell>
          <cell r="I584">
            <v>70675.259999999995</v>
          </cell>
          <cell r="K584" t="str">
            <v>R-036</v>
          </cell>
          <cell r="L584">
            <v>1464186</v>
          </cell>
          <cell r="N584" t="str">
            <v>S-012</v>
          </cell>
          <cell r="O584">
            <v>278000</v>
          </cell>
        </row>
        <row r="585">
          <cell r="B585" t="str">
            <v>M-003</v>
          </cell>
          <cell r="C585">
            <v>344500</v>
          </cell>
          <cell r="H585" t="str">
            <v>S-336</v>
          </cell>
          <cell r="I585">
            <v>72000</v>
          </cell>
          <cell r="K585" t="str">
            <v>R-048</v>
          </cell>
          <cell r="L585">
            <v>77055</v>
          </cell>
          <cell r="N585" t="str">
            <v>S-012</v>
          </cell>
          <cell r="O585">
            <v>460734.2</v>
          </cell>
        </row>
        <row r="586">
          <cell r="B586" t="str">
            <v>M-006</v>
          </cell>
          <cell r="C586">
            <v>1528200</v>
          </cell>
          <cell r="H586" t="str">
            <v>S-336</v>
          </cell>
          <cell r="I586">
            <v>196050</v>
          </cell>
          <cell r="K586" t="str">
            <v>R-048</v>
          </cell>
          <cell r="L586">
            <v>77055</v>
          </cell>
          <cell r="N586" t="str">
            <v>S-014</v>
          </cell>
          <cell r="O586">
            <v>240259.98</v>
          </cell>
        </row>
        <row r="587">
          <cell r="B587" t="str">
            <v>M-006</v>
          </cell>
          <cell r="C587">
            <v>1528200</v>
          </cell>
          <cell r="H587" t="str">
            <v>S-336</v>
          </cell>
          <cell r="I587">
            <v>132399.96</v>
          </cell>
          <cell r="K587" t="str">
            <v>R-049</v>
          </cell>
          <cell r="L587">
            <v>85680</v>
          </cell>
          <cell r="N587" t="str">
            <v>S-014</v>
          </cell>
          <cell r="O587">
            <v>1197740.08</v>
          </cell>
        </row>
        <row r="588">
          <cell r="B588" t="str">
            <v>M-008</v>
          </cell>
          <cell r="C588">
            <v>5581372.5</v>
          </cell>
          <cell r="H588" t="str">
            <v>S-336</v>
          </cell>
          <cell r="I588">
            <v>400449.96</v>
          </cell>
          <cell r="K588" t="str">
            <v>R-049</v>
          </cell>
          <cell r="L588">
            <v>85680</v>
          </cell>
          <cell r="N588" t="str">
            <v>S-014</v>
          </cell>
          <cell r="O588">
            <v>1438000.06</v>
          </cell>
        </row>
        <row r="589">
          <cell r="B589" t="str">
            <v>M-008</v>
          </cell>
          <cell r="C589">
            <v>5581372.5</v>
          </cell>
          <cell r="H589" t="str">
            <v>S-367</v>
          </cell>
          <cell r="I589">
            <v>42250.02</v>
          </cell>
          <cell r="K589" t="str">
            <v>R-081</v>
          </cell>
          <cell r="L589">
            <v>92793.600000000006</v>
          </cell>
          <cell r="N589" t="str">
            <v>S-015</v>
          </cell>
          <cell r="O589">
            <v>863723.52000000002</v>
          </cell>
        </row>
        <row r="590">
          <cell r="B590" t="str">
            <v>M-011</v>
          </cell>
          <cell r="C590">
            <v>444250</v>
          </cell>
          <cell r="H590" t="str">
            <v>S-367</v>
          </cell>
          <cell r="I590">
            <v>42250.02</v>
          </cell>
          <cell r="K590" t="str">
            <v>R-081</v>
          </cell>
          <cell r="L590">
            <v>958544.64</v>
          </cell>
          <cell r="N590" t="str">
            <v>S-015</v>
          </cell>
          <cell r="O590">
            <v>530248.88</v>
          </cell>
        </row>
        <row r="591">
          <cell r="B591" t="str">
            <v>M-011</v>
          </cell>
          <cell r="C591">
            <v>444250</v>
          </cell>
          <cell r="H591" t="str">
            <v>S-402</v>
          </cell>
          <cell r="I591">
            <v>184080</v>
          </cell>
          <cell r="K591" t="str">
            <v>R-081</v>
          </cell>
          <cell r="L591">
            <v>663454.07999999996</v>
          </cell>
          <cell r="N591" t="str">
            <v>S-015</v>
          </cell>
          <cell r="O591">
            <v>1393972.4</v>
          </cell>
        </row>
        <row r="592">
          <cell r="B592" t="str">
            <v>M-013</v>
          </cell>
          <cell r="C592">
            <v>330500</v>
          </cell>
          <cell r="H592" t="str">
            <v>S-402</v>
          </cell>
          <cell r="I592">
            <v>184080</v>
          </cell>
          <cell r="K592" t="str">
            <v>R-081</v>
          </cell>
          <cell r="L592">
            <v>246758.39999999999</v>
          </cell>
          <cell r="N592" t="str">
            <v>S-017</v>
          </cell>
          <cell r="O592">
            <v>372240.08</v>
          </cell>
        </row>
        <row r="593">
          <cell r="B593" t="str">
            <v>M-013</v>
          </cell>
          <cell r="C593">
            <v>228500</v>
          </cell>
          <cell r="H593" t="str">
            <v>S-453</v>
          </cell>
          <cell r="I593">
            <v>248995.02</v>
          </cell>
          <cell r="K593" t="str">
            <v>R-081</v>
          </cell>
          <cell r="L593">
            <v>1181669.76</v>
          </cell>
          <cell r="N593" t="str">
            <v>S-017</v>
          </cell>
          <cell r="O593">
            <v>147015</v>
          </cell>
        </row>
        <row r="594">
          <cell r="B594" t="str">
            <v>M-013</v>
          </cell>
          <cell r="C594">
            <v>559000</v>
          </cell>
          <cell r="H594" t="str">
            <v>S-453</v>
          </cell>
          <cell r="I594">
            <v>248995.02</v>
          </cell>
          <cell r="K594" t="str">
            <v>R-081</v>
          </cell>
          <cell r="L594">
            <v>1622764.8</v>
          </cell>
          <cell r="N594" t="str">
            <v>S-017</v>
          </cell>
          <cell r="O594">
            <v>519255.08</v>
          </cell>
        </row>
        <row r="595">
          <cell r="B595" t="str">
            <v>M-016</v>
          </cell>
          <cell r="C595">
            <v>4239750</v>
          </cell>
          <cell r="H595" t="str">
            <v>T-001</v>
          </cell>
          <cell r="I595">
            <v>149925</v>
          </cell>
          <cell r="K595" t="str">
            <v>R-081</v>
          </cell>
          <cell r="L595">
            <v>1266376.32</v>
          </cell>
          <cell r="N595" t="str">
            <v>S-018</v>
          </cell>
          <cell r="O595">
            <v>2664408.04</v>
          </cell>
        </row>
        <row r="596">
          <cell r="B596" t="str">
            <v>M-016</v>
          </cell>
          <cell r="C596">
            <v>4239750</v>
          </cell>
          <cell r="H596" t="str">
            <v>T-001</v>
          </cell>
          <cell r="I596">
            <v>252540</v>
          </cell>
          <cell r="K596" t="str">
            <v>R-081</v>
          </cell>
          <cell r="L596">
            <v>1345628.1599999999</v>
          </cell>
          <cell r="N596" t="str">
            <v>S-018</v>
          </cell>
          <cell r="O596">
            <v>792762.36</v>
          </cell>
        </row>
        <row r="597">
          <cell r="B597" t="str">
            <v>M-020</v>
          </cell>
          <cell r="C597">
            <v>1581800</v>
          </cell>
          <cell r="H597" t="str">
            <v>T-001</v>
          </cell>
          <cell r="I597">
            <v>402465</v>
          </cell>
          <cell r="K597" t="str">
            <v>R-081</v>
          </cell>
          <cell r="L597">
            <v>990161.28</v>
          </cell>
          <cell r="N597" t="str">
            <v>S-018</v>
          </cell>
          <cell r="O597">
            <v>782496</v>
          </cell>
        </row>
        <row r="598">
          <cell r="B598" t="str">
            <v>M-020</v>
          </cell>
          <cell r="C598">
            <v>847600</v>
          </cell>
          <cell r="H598" t="str">
            <v>T-006</v>
          </cell>
          <cell r="I598">
            <v>248658</v>
          </cell>
          <cell r="K598" t="str">
            <v>R-081</v>
          </cell>
          <cell r="L598">
            <v>1689071.04</v>
          </cell>
          <cell r="N598" t="str">
            <v>S-018</v>
          </cell>
          <cell r="O598">
            <v>3817644.12</v>
          </cell>
        </row>
        <row r="599">
          <cell r="B599" t="str">
            <v>M-020</v>
          </cell>
          <cell r="C599">
            <v>2249850</v>
          </cell>
          <cell r="H599" t="str">
            <v>T-006</v>
          </cell>
          <cell r="I599">
            <v>248658</v>
          </cell>
          <cell r="K599" t="str">
            <v>R-081</v>
          </cell>
          <cell r="L599">
            <v>1186348.8</v>
          </cell>
          <cell r="N599" t="str">
            <v>S-018</v>
          </cell>
          <cell r="O599">
            <v>1668000</v>
          </cell>
        </row>
        <row r="600">
          <cell r="B600" t="str">
            <v>M-020</v>
          </cell>
          <cell r="C600">
            <v>721200</v>
          </cell>
          <cell r="H600" t="str">
            <v>T-023</v>
          </cell>
          <cell r="I600">
            <v>80520</v>
          </cell>
          <cell r="K600" t="str">
            <v>R-081</v>
          </cell>
          <cell r="L600">
            <v>793382.40000000002</v>
          </cell>
          <cell r="N600" t="str">
            <v>S-018</v>
          </cell>
          <cell r="O600">
            <v>180500</v>
          </cell>
        </row>
        <row r="601">
          <cell r="B601" t="str">
            <v>M-020</v>
          </cell>
          <cell r="C601">
            <v>5400450</v>
          </cell>
          <cell r="H601" t="str">
            <v>T-023</v>
          </cell>
          <cell r="I601">
            <v>80520</v>
          </cell>
          <cell r="K601" t="str">
            <v>R-081</v>
          </cell>
          <cell r="L601">
            <v>469693.44</v>
          </cell>
          <cell r="N601" t="str">
            <v>S-018</v>
          </cell>
          <cell r="O601">
            <v>9905810.5199999996</v>
          </cell>
        </row>
        <row r="602">
          <cell r="B602" t="str">
            <v>M-026</v>
          </cell>
          <cell r="C602">
            <v>1431429</v>
          </cell>
          <cell r="H602" t="str">
            <v>T-057</v>
          </cell>
          <cell r="I602">
            <v>256228.62</v>
          </cell>
          <cell r="K602" t="str">
            <v>R-081</v>
          </cell>
          <cell r="L602">
            <v>1429257.6</v>
          </cell>
          <cell r="N602" t="str">
            <v>S-019</v>
          </cell>
          <cell r="O602">
            <v>216444.1</v>
          </cell>
        </row>
        <row r="603">
          <cell r="B603" t="str">
            <v>M-026</v>
          </cell>
          <cell r="C603">
            <v>3205947</v>
          </cell>
          <cell r="H603" t="str">
            <v>T-057</v>
          </cell>
          <cell r="I603">
            <v>256228.62</v>
          </cell>
          <cell r="K603" t="str">
            <v>R-081</v>
          </cell>
          <cell r="L603">
            <v>972472.31999999995</v>
          </cell>
          <cell r="N603" t="str">
            <v>S-019</v>
          </cell>
          <cell r="O603">
            <v>142000.01999999999</v>
          </cell>
        </row>
        <row r="604">
          <cell r="B604" t="str">
            <v>M-026</v>
          </cell>
          <cell r="C604">
            <v>2305787</v>
          </cell>
          <cell r="H604" t="str">
            <v>U-002</v>
          </cell>
          <cell r="I604">
            <v>144399.70000000001</v>
          </cell>
          <cell r="K604" t="str">
            <v>R-081</v>
          </cell>
          <cell r="L604">
            <v>240998.39999999999</v>
          </cell>
          <cell r="N604" t="str">
            <v>S-019</v>
          </cell>
          <cell r="O604">
            <v>358444.12</v>
          </cell>
        </row>
        <row r="605">
          <cell r="B605" t="str">
            <v>M-026</v>
          </cell>
          <cell r="C605">
            <v>2347691</v>
          </cell>
          <cell r="H605" t="str">
            <v>U-002</v>
          </cell>
          <cell r="I605">
            <v>144399.70000000001</v>
          </cell>
          <cell r="K605" t="str">
            <v>R-081</v>
          </cell>
          <cell r="L605">
            <v>49104</v>
          </cell>
          <cell r="N605" t="str">
            <v>S-023</v>
          </cell>
          <cell r="O605">
            <v>83400</v>
          </cell>
        </row>
        <row r="606">
          <cell r="B606" t="str">
            <v>M-026</v>
          </cell>
          <cell r="C606">
            <v>401580</v>
          </cell>
          <cell r="H606" t="str">
            <v>U-013</v>
          </cell>
          <cell r="I606">
            <v>144399.70000000001</v>
          </cell>
          <cell r="K606" t="str">
            <v>R-081</v>
          </cell>
          <cell r="L606">
            <v>870508.8</v>
          </cell>
          <cell r="N606" t="str">
            <v>S-023</v>
          </cell>
          <cell r="O606">
            <v>180500</v>
          </cell>
        </row>
        <row r="607">
          <cell r="B607" t="str">
            <v>M-026</v>
          </cell>
          <cell r="C607">
            <v>2623074</v>
          </cell>
          <cell r="H607" t="str">
            <v>U-013</v>
          </cell>
          <cell r="I607">
            <v>144399.70000000001</v>
          </cell>
          <cell r="K607" t="str">
            <v>R-081</v>
          </cell>
          <cell r="L607">
            <v>16068987.840000002</v>
          </cell>
          <cell r="N607" t="str">
            <v>S-023</v>
          </cell>
          <cell r="O607">
            <v>580861.80000000005</v>
          </cell>
        </row>
        <row r="608">
          <cell r="B608" t="str">
            <v>M-026</v>
          </cell>
          <cell r="C608">
            <v>3326227</v>
          </cell>
          <cell r="H608" t="str">
            <v>V-007</v>
          </cell>
          <cell r="I608">
            <v>183600</v>
          </cell>
          <cell r="K608" t="str">
            <v>R-158</v>
          </cell>
          <cell r="L608">
            <v>55926</v>
          </cell>
          <cell r="N608" t="str">
            <v>S-023</v>
          </cell>
          <cell r="O608">
            <v>844761.8</v>
          </cell>
        </row>
        <row r="609">
          <cell r="B609" t="str">
            <v>M-026</v>
          </cell>
          <cell r="C609">
            <v>2038746</v>
          </cell>
          <cell r="H609" t="str">
            <v>V-007</v>
          </cell>
          <cell r="I609">
            <v>575400</v>
          </cell>
          <cell r="K609" t="str">
            <v>R-158</v>
          </cell>
          <cell r="L609">
            <v>55926</v>
          </cell>
          <cell r="N609" t="str">
            <v>S-024</v>
          </cell>
          <cell r="O609">
            <v>431861.76000000001</v>
          </cell>
        </row>
        <row r="610">
          <cell r="B610" t="str">
            <v>M-026</v>
          </cell>
          <cell r="C610">
            <v>3517026</v>
          </cell>
          <cell r="H610" t="str">
            <v>V-007</v>
          </cell>
          <cell r="I610">
            <v>759000</v>
          </cell>
          <cell r="K610" t="str">
            <v>R-185</v>
          </cell>
          <cell r="L610">
            <v>356370</v>
          </cell>
          <cell r="N610" t="str">
            <v>S-024</v>
          </cell>
          <cell r="O610">
            <v>863723.52000000002</v>
          </cell>
        </row>
        <row r="611">
          <cell r="B611" t="str">
            <v>M-026</v>
          </cell>
          <cell r="C611">
            <v>1850469</v>
          </cell>
          <cell r="H611" t="str">
            <v>W-007</v>
          </cell>
          <cell r="I611">
            <v>85800</v>
          </cell>
          <cell r="K611" t="str">
            <v>R-185</v>
          </cell>
          <cell r="L611">
            <v>356370</v>
          </cell>
          <cell r="N611" t="str">
            <v>S-024</v>
          </cell>
          <cell r="O611">
            <v>1295585.28</v>
          </cell>
        </row>
        <row r="612">
          <cell r="B612" t="str">
            <v>M-026</v>
          </cell>
          <cell r="C612">
            <v>2143215</v>
          </cell>
          <cell r="H612" t="str">
            <v>W-007</v>
          </cell>
          <cell r="I612">
            <v>85800</v>
          </cell>
          <cell r="K612" t="str">
            <v>S-001</v>
          </cell>
          <cell r="L612">
            <v>136131.79999999999</v>
          </cell>
          <cell r="N612" t="str">
            <v>S-029</v>
          </cell>
          <cell r="O612">
            <v>636760.02</v>
          </cell>
        </row>
        <row r="613">
          <cell r="B613" t="str">
            <v>M-026</v>
          </cell>
          <cell r="C613">
            <v>3713257</v>
          </cell>
          <cell r="H613" t="str">
            <v>W-011</v>
          </cell>
          <cell r="I613">
            <v>272162.88</v>
          </cell>
          <cell r="K613" t="str">
            <v>S-001</v>
          </cell>
          <cell r="L613">
            <v>136131.79999999999</v>
          </cell>
          <cell r="N613" t="str">
            <v>S-029</v>
          </cell>
          <cell r="O613">
            <v>761236.04</v>
          </cell>
        </row>
        <row r="614">
          <cell r="B614" t="str">
            <v>M-026</v>
          </cell>
          <cell r="C614">
            <v>28904448</v>
          </cell>
          <cell r="H614" t="str">
            <v>W-011</v>
          </cell>
          <cell r="I614">
            <v>272162.88</v>
          </cell>
          <cell r="K614" t="str">
            <v>S-012</v>
          </cell>
          <cell r="L614">
            <v>582884.16</v>
          </cell>
          <cell r="N614" t="str">
            <v>S-029</v>
          </cell>
          <cell r="O614">
            <v>1397996.06</v>
          </cell>
        </row>
        <row r="615">
          <cell r="B615" t="str">
            <v>M-043</v>
          </cell>
          <cell r="C615">
            <v>174000</v>
          </cell>
          <cell r="H615" t="str">
            <v>W-015</v>
          </cell>
          <cell r="I615">
            <v>108000</v>
          </cell>
          <cell r="K615" t="str">
            <v>S-012</v>
          </cell>
          <cell r="L615">
            <v>807815.12</v>
          </cell>
          <cell r="N615" t="str">
            <v>S-036</v>
          </cell>
          <cell r="O615">
            <v>551537.43000000005</v>
          </cell>
        </row>
        <row r="616">
          <cell r="B616" t="str">
            <v>M-043</v>
          </cell>
          <cell r="C616">
            <v>174000</v>
          </cell>
          <cell r="H616" t="str">
            <v>W-015</v>
          </cell>
          <cell r="I616">
            <v>108000</v>
          </cell>
          <cell r="K616" t="str">
            <v>S-012</v>
          </cell>
          <cell r="L616">
            <v>768899.14</v>
          </cell>
          <cell r="N616" t="str">
            <v>S-036</v>
          </cell>
          <cell r="O616">
            <v>551537.43000000005</v>
          </cell>
        </row>
        <row r="617">
          <cell r="B617" t="str">
            <v>M-048</v>
          </cell>
          <cell r="C617">
            <v>189500</v>
          </cell>
          <cell r="H617" t="str">
            <v>W-032</v>
          </cell>
          <cell r="I617">
            <v>56232</v>
          </cell>
          <cell r="K617" t="str">
            <v>S-012</v>
          </cell>
          <cell r="L617">
            <v>591946.56000000006</v>
          </cell>
          <cell r="N617" t="str">
            <v>S-040</v>
          </cell>
          <cell r="O617">
            <v>184451.04</v>
          </cell>
        </row>
        <row r="618">
          <cell r="B618" t="str">
            <v>M-048</v>
          </cell>
          <cell r="C618">
            <v>189500</v>
          </cell>
          <cell r="H618" t="str">
            <v>W-032</v>
          </cell>
          <cell r="I618">
            <v>56232</v>
          </cell>
          <cell r="K618" t="str">
            <v>S-012</v>
          </cell>
          <cell r="L618">
            <v>2751544.98</v>
          </cell>
          <cell r="N618" t="str">
            <v>S-040</v>
          </cell>
          <cell r="O618">
            <v>977236.2</v>
          </cell>
        </row>
        <row r="619">
          <cell r="B619" t="str">
            <v>M-054</v>
          </cell>
          <cell r="C619">
            <v>494050</v>
          </cell>
          <cell r="H619" t="str">
            <v>Y-001</v>
          </cell>
          <cell r="I619">
            <v>307400.03999999998</v>
          </cell>
          <cell r="K619" t="str">
            <v>S-014</v>
          </cell>
          <cell r="L619">
            <v>166556.88</v>
          </cell>
          <cell r="N619" t="str">
            <v>S-040</v>
          </cell>
          <cell r="O619">
            <v>1161687.24</v>
          </cell>
        </row>
        <row r="620">
          <cell r="B620" t="str">
            <v>M-054</v>
          </cell>
          <cell r="C620">
            <v>494050</v>
          </cell>
          <cell r="H620" t="str">
            <v>Y-001</v>
          </cell>
          <cell r="I620">
            <v>307400.03999999998</v>
          </cell>
          <cell r="K620" t="str">
            <v>S-014</v>
          </cell>
          <cell r="L620">
            <v>166556.88</v>
          </cell>
          <cell r="N620" t="str">
            <v>S-042</v>
          </cell>
          <cell r="O620">
            <v>206000</v>
          </cell>
        </row>
        <row r="621">
          <cell r="B621" t="str">
            <v>M-096</v>
          </cell>
          <cell r="C621">
            <v>931350</v>
          </cell>
          <cell r="H621" t="str">
            <v>Y-022</v>
          </cell>
          <cell r="I621">
            <v>87950</v>
          </cell>
          <cell r="K621" t="str">
            <v>S-015</v>
          </cell>
          <cell r="L621">
            <v>295622.40000000002</v>
          </cell>
          <cell r="N621" t="str">
            <v>S-042</v>
          </cell>
          <cell r="O621">
            <v>206000</v>
          </cell>
        </row>
        <row r="622">
          <cell r="B622" t="str">
            <v>M-096</v>
          </cell>
          <cell r="C622">
            <v>931350</v>
          </cell>
          <cell r="H622" t="str">
            <v>Y-022</v>
          </cell>
          <cell r="I622">
            <v>87950</v>
          </cell>
          <cell r="K622" t="str">
            <v>S-015</v>
          </cell>
          <cell r="L622">
            <v>295622.40000000002</v>
          </cell>
          <cell r="N622" t="str">
            <v>S-044</v>
          </cell>
          <cell r="O622">
            <v>494599.36</v>
          </cell>
        </row>
        <row r="623">
          <cell r="B623" t="str">
            <v>M-161</v>
          </cell>
          <cell r="C623">
            <v>80000</v>
          </cell>
          <cell r="H623" t="str">
            <v>Y-074</v>
          </cell>
          <cell r="I623">
            <v>126368</v>
          </cell>
          <cell r="K623" t="str">
            <v>S-018</v>
          </cell>
          <cell r="L623">
            <v>2497049.86</v>
          </cell>
          <cell r="N623" t="str">
            <v>S-044</v>
          </cell>
          <cell r="O623">
            <v>494599.36</v>
          </cell>
        </row>
        <row r="624">
          <cell r="B624" t="str">
            <v>M-161</v>
          </cell>
          <cell r="C624">
            <v>80000</v>
          </cell>
          <cell r="H624" t="str">
            <v>Y-074</v>
          </cell>
          <cell r="I624">
            <v>126368</v>
          </cell>
          <cell r="K624" t="str">
            <v>S-018</v>
          </cell>
          <cell r="L624">
            <v>1236994.79</v>
          </cell>
          <cell r="N624" t="str">
            <v>S-045</v>
          </cell>
          <cell r="O624">
            <v>114499.98</v>
          </cell>
        </row>
        <row r="625">
          <cell r="B625" t="str">
            <v>M-180</v>
          </cell>
          <cell r="C625">
            <v>566325</v>
          </cell>
          <cell r="H625" t="str">
            <v>Y-090</v>
          </cell>
          <cell r="I625">
            <v>234313</v>
          </cell>
          <cell r="K625" t="str">
            <v>S-018</v>
          </cell>
          <cell r="L625">
            <v>3409246.46</v>
          </cell>
          <cell r="N625" t="str">
            <v>S-045</v>
          </cell>
          <cell r="O625">
            <v>151500</v>
          </cell>
        </row>
        <row r="626">
          <cell r="B626" t="str">
            <v>M-180</v>
          </cell>
          <cell r="C626">
            <v>784925</v>
          </cell>
          <cell r="H626" t="str">
            <v>Y-090</v>
          </cell>
          <cell r="I626">
            <v>234313</v>
          </cell>
          <cell r="K626" t="str">
            <v>S-018</v>
          </cell>
          <cell r="L626">
            <v>1952982.72</v>
          </cell>
          <cell r="N626" t="str">
            <v>S-045</v>
          </cell>
          <cell r="O626">
            <v>265999.98</v>
          </cell>
        </row>
        <row r="627">
          <cell r="B627" t="str">
            <v>M-180</v>
          </cell>
          <cell r="C627">
            <v>182400</v>
          </cell>
          <cell r="H627" t="str">
            <v>Y-100</v>
          </cell>
          <cell r="I627">
            <v>560930.88</v>
          </cell>
          <cell r="K627" t="str">
            <v>S-018</v>
          </cell>
          <cell r="L627">
            <v>9096273.8300000001</v>
          </cell>
          <cell r="N627" t="str">
            <v>S-049</v>
          </cell>
          <cell r="O627">
            <v>61551</v>
          </cell>
        </row>
        <row r="628">
          <cell r="B628" t="str">
            <v>M-180</v>
          </cell>
          <cell r="C628">
            <v>1533650</v>
          </cell>
          <cell r="H628" t="str">
            <v>Y-100</v>
          </cell>
          <cell r="I628">
            <v>560930.88</v>
          </cell>
          <cell r="K628" t="str">
            <v>S-020</v>
          </cell>
          <cell r="L628">
            <v>246674.88</v>
          </cell>
          <cell r="N628" t="str">
            <v>S-049</v>
          </cell>
          <cell r="O628">
            <v>61551</v>
          </cell>
        </row>
        <row r="629">
          <cell r="B629" t="str">
            <v>N-001</v>
          </cell>
          <cell r="C629">
            <v>624000</v>
          </cell>
          <cell r="H629" t="str">
            <v>Z-002</v>
          </cell>
          <cell r="I629">
            <v>112527.36</v>
          </cell>
          <cell r="K629" t="str">
            <v>S-020</v>
          </cell>
          <cell r="L629">
            <v>277603.20000000001</v>
          </cell>
          <cell r="N629" t="str">
            <v>S-054</v>
          </cell>
          <cell r="O629">
            <v>39600</v>
          </cell>
        </row>
        <row r="630">
          <cell r="B630" t="str">
            <v>N-001</v>
          </cell>
          <cell r="C630">
            <v>1030200</v>
          </cell>
          <cell r="H630" t="str">
            <v>Z-002</v>
          </cell>
          <cell r="I630">
            <v>112527.36</v>
          </cell>
          <cell r="K630" t="str">
            <v>S-020</v>
          </cell>
          <cell r="L630">
            <v>524278.08</v>
          </cell>
          <cell r="N630" t="str">
            <v>S-054</v>
          </cell>
          <cell r="O630">
            <v>39600</v>
          </cell>
        </row>
        <row r="631">
          <cell r="B631" t="str">
            <v>N-001</v>
          </cell>
          <cell r="C631">
            <v>628500</v>
          </cell>
          <cell r="H631" t="str">
            <v>Z-003</v>
          </cell>
          <cell r="I631">
            <v>345274.02</v>
          </cell>
          <cell r="K631" t="str">
            <v>S-022</v>
          </cell>
          <cell r="L631">
            <v>85680</v>
          </cell>
          <cell r="N631" t="str">
            <v>S-055</v>
          </cell>
          <cell r="O631">
            <v>52800</v>
          </cell>
        </row>
        <row r="632">
          <cell r="B632" t="str">
            <v>N-001</v>
          </cell>
          <cell r="C632">
            <v>510000</v>
          </cell>
          <cell r="H632" t="str">
            <v>Z-003</v>
          </cell>
          <cell r="I632">
            <v>261663.96</v>
          </cell>
          <cell r="K632" t="str">
            <v>S-022</v>
          </cell>
          <cell r="L632">
            <v>85680</v>
          </cell>
          <cell r="N632" t="str">
            <v>S-055</v>
          </cell>
          <cell r="O632">
            <v>52800</v>
          </cell>
        </row>
        <row r="633">
          <cell r="B633" t="str">
            <v>N-001</v>
          </cell>
          <cell r="C633">
            <v>686400</v>
          </cell>
          <cell r="H633" t="str">
            <v>Z-003</v>
          </cell>
          <cell r="I633">
            <v>606937.98</v>
          </cell>
          <cell r="K633" t="str">
            <v>S-023</v>
          </cell>
          <cell r="L633">
            <v>221628.96</v>
          </cell>
          <cell r="N633" t="str">
            <v>S-059</v>
          </cell>
          <cell r="O633">
            <v>112527.36</v>
          </cell>
        </row>
        <row r="634">
          <cell r="B634" t="str">
            <v>N-001</v>
          </cell>
          <cell r="C634">
            <v>754800</v>
          </cell>
          <cell r="K634" t="str">
            <v>S-023</v>
          </cell>
          <cell r="L634">
            <v>221628.96</v>
          </cell>
          <cell r="N634" t="str">
            <v>S-059</v>
          </cell>
          <cell r="O634">
            <v>112527.36</v>
          </cell>
        </row>
        <row r="635">
          <cell r="B635" t="str">
            <v>N-001</v>
          </cell>
          <cell r="C635">
            <v>4233900</v>
          </cell>
          <cell r="K635" t="str">
            <v>S-027</v>
          </cell>
          <cell r="L635">
            <v>77235</v>
          </cell>
          <cell r="N635" t="str">
            <v>S-060</v>
          </cell>
          <cell r="O635">
            <v>215930.88</v>
          </cell>
        </row>
        <row r="636">
          <cell r="B636" t="str">
            <v>N-002</v>
          </cell>
          <cell r="C636">
            <v>113100</v>
          </cell>
          <cell r="K636" t="str">
            <v>S-027</v>
          </cell>
          <cell r="L636">
            <v>191296.98</v>
          </cell>
          <cell r="N636" t="str">
            <v>S-060</v>
          </cell>
          <cell r="O636">
            <v>215930.88</v>
          </cell>
        </row>
        <row r="637">
          <cell r="B637" t="str">
            <v>N-002</v>
          </cell>
          <cell r="C637">
            <v>64800</v>
          </cell>
          <cell r="K637" t="str">
            <v>S-027</v>
          </cell>
          <cell r="L637">
            <v>268531.98</v>
          </cell>
          <cell r="N637" t="str">
            <v>S-065</v>
          </cell>
          <cell r="O637">
            <v>863723.52000000002</v>
          </cell>
        </row>
        <row r="638">
          <cell r="B638" t="str">
            <v>N-002</v>
          </cell>
          <cell r="C638">
            <v>177900</v>
          </cell>
          <cell r="K638" t="str">
            <v>S-029</v>
          </cell>
          <cell r="L638">
            <v>1164257.28</v>
          </cell>
          <cell r="N638" t="str">
            <v>S-065</v>
          </cell>
          <cell r="O638">
            <v>406375.02</v>
          </cell>
        </row>
        <row r="639">
          <cell r="B639" t="str">
            <v>N-004</v>
          </cell>
          <cell r="C639">
            <v>547500</v>
          </cell>
          <cell r="K639" t="str">
            <v>S-029</v>
          </cell>
          <cell r="L639">
            <v>1752078.72</v>
          </cell>
          <cell r="N639" t="str">
            <v>S-065</v>
          </cell>
          <cell r="O639">
            <v>1270098.54</v>
          </cell>
        </row>
        <row r="640">
          <cell r="B640" t="str">
            <v>N-004</v>
          </cell>
          <cell r="C640">
            <v>547500</v>
          </cell>
          <cell r="K640" t="str">
            <v>S-029</v>
          </cell>
          <cell r="L640">
            <v>2916336</v>
          </cell>
          <cell r="N640" t="str">
            <v>S-072</v>
          </cell>
          <cell r="O640">
            <v>240124.5</v>
          </cell>
        </row>
        <row r="641">
          <cell r="B641" t="str">
            <v>N-005</v>
          </cell>
          <cell r="C641">
            <v>1396500</v>
          </cell>
          <cell r="K641" t="str">
            <v>S-034</v>
          </cell>
          <cell r="L641">
            <v>72975</v>
          </cell>
          <cell r="N641" t="str">
            <v>S-072</v>
          </cell>
          <cell r="O641">
            <v>240124.5</v>
          </cell>
        </row>
        <row r="642">
          <cell r="B642" t="str">
            <v>N-005</v>
          </cell>
          <cell r="C642">
            <v>518250</v>
          </cell>
          <cell r="K642" t="str">
            <v>S-034</v>
          </cell>
          <cell r="L642">
            <v>118638.8</v>
          </cell>
          <cell r="N642" t="str">
            <v>S-076</v>
          </cell>
          <cell r="O642">
            <v>351027.38</v>
          </cell>
        </row>
        <row r="643">
          <cell r="B643" t="str">
            <v>N-005</v>
          </cell>
          <cell r="C643">
            <v>1914750</v>
          </cell>
          <cell r="K643" t="str">
            <v>S-034</v>
          </cell>
          <cell r="L643">
            <v>191613.8</v>
          </cell>
          <cell r="N643" t="str">
            <v>S-076</v>
          </cell>
          <cell r="O643">
            <v>351027.38</v>
          </cell>
        </row>
        <row r="644">
          <cell r="B644" t="str">
            <v>N-006</v>
          </cell>
          <cell r="C644">
            <v>1195000</v>
          </cell>
          <cell r="K644" t="str">
            <v>S-038</v>
          </cell>
          <cell r="L644">
            <v>190732.5</v>
          </cell>
          <cell r="N644" t="str">
            <v>S-079</v>
          </cell>
          <cell r="O644">
            <v>1316040</v>
          </cell>
        </row>
        <row r="645">
          <cell r="B645" t="str">
            <v>N-006</v>
          </cell>
          <cell r="C645">
            <v>1206000</v>
          </cell>
          <cell r="K645" t="str">
            <v>S-038</v>
          </cell>
          <cell r="L645">
            <v>190732.5</v>
          </cell>
          <cell r="N645" t="str">
            <v>S-079</v>
          </cell>
          <cell r="O645">
            <v>115680</v>
          </cell>
        </row>
        <row r="646">
          <cell r="B646" t="str">
            <v>N-006</v>
          </cell>
          <cell r="C646">
            <v>2401000</v>
          </cell>
          <cell r="K646" t="str">
            <v>S-044</v>
          </cell>
          <cell r="L646">
            <v>1861564.03</v>
          </cell>
          <cell r="N646" t="str">
            <v>S-079</v>
          </cell>
          <cell r="O646">
            <v>1431720</v>
          </cell>
        </row>
        <row r="647">
          <cell r="B647" t="str">
            <v>N-010</v>
          </cell>
          <cell r="C647">
            <v>54750</v>
          </cell>
          <cell r="K647" t="str">
            <v>S-044</v>
          </cell>
          <cell r="L647">
            <v>1861564.03</v>
          </cell>
          <cell r="N647" t="str">
            <v>S-088</v>
          </cell>
          <cell r="O647">
            <v>236021.04</v>
          </cell>
        </row>
        <row r="648">
          <cell r="B648" t="str">
            <v>N-010</v>
          </cell>
          <cell r="C648">
            <v>54750</v>
          </cell>
          <cell r="K648" t="str">
            <v>S-045</v>
          </cell>
          <cell r="L648">
            <v>352742.40000000002</v>
          </cell>
          <cell r="N648" t="str">
            <v>S-088</v>
          </cell>
          <cell r="O648">
            <v>236021.04</v>
          </cell>
        </row>
        <row r="649">
          <cell r="B649" t="str">
            <v>N-017</v>
          </cell>
          <cell r="C649">
            <v>2956250</v>
          </cell>
          <cell r="K649" t="str">
            <v>S-045</v>
          </cell>
          <cell r="L649">
            <v>37032</v>
          </cell>
          <cell r="N649" t="str">
            <v>S-094</v>
          </cell>
          <cell r="O649">
            <v>175000</v>
          </cell>
        </row>
        <row r="650">
          <cell r="B650" t="str">
            <v>N-017</v>
          </cell>
          <cell r="C650">
            <v>2956250</v>
          </cell>
          <cell r="K650" t="str">
            <v>S-045</v>
          </cell>
          <cell r="L650">
            <v>72546</v>
          </cell>
          <cell r="N650" t="str">
            <v>S-094</v>
          </cell>
          <cell r="O650">
            <v>659000</v>
          </cell>
        </row>
        <row r="651">
          <cell r="B651" t="str">
            <v>N-030</v>
          </cell>
          <cell r="C651">
            <v>219000</v>
          </cell>
          <cell r="K651" t="str">
            <v>S-045</v>
          </cell>
          <cell r="L651">
            <v>462320.4</v>
          </cell>
          <cell r="N651" t="str">
            <v>S-094</v>
          </cell>
          <cell r="O651">
            <v>684000</v>
          </cell>
        </row>
        <row r="652">
          <cell r="B652" t="str">
            <v>N-030</v>
          </cell>
          <cell r="C652">
            <v>219000</v>
          </cell>
          <cell r="K652" t="str">
            <v>S-048</v>
          </cell>
          <cell r="L652">
            <v>18440</v>
          </cell>
          <cell r="N652" t="str">
            <v>S-094</v>
          </cell>
          <cell r="O652">
            <v>1518000</v>
          </cell>
        </row>
        <row r="653">
          <cell r="B653" t="str">
            <v>N-038</v>
          </cell>
          <cell r="C653">
            <v>744800</v>
          </cell>
          <cell r="K653" t="str">
            <v>S-048</v>
          </cell>
          <cell r="L653">
            <v>18440</v>
          </cell>
          <cell r="N653" t="str">
            <v>S-098</v>
          </cell>
          <cell r="O653">
            <v>179628</v>
          </cell>
        </row>
        <row r="654">
          <cell r="B654" t="str">
            <v>N-038</v>
          </cell>
          <cell r="C654">
            <v>744800</v>
          </cell>
          <cell r="K654" t="str">
            <v>S-049</v>
          </cell>
          <cell r="L654">
            <v>84300</v>
          </cell>
          <cell r="N654" t="str">
            <v>S-098</v>
          </cell>
          <cell r="O654">
            <v>179628</v>
          </cell>
        </row>
        <row r="655">
          <cell r="B655" t="str">
            <v>N-072</v>
          </cell>
          <cell r="C655">
            <v>19250</v>
          </cell>
          <cell r="K655" t="str">
            <v>S-049</v>
          </cell>
          <cell r="L655">
            <v>84300</v>
          </cell>
          <cell r="N655" t="str">
            <v>S-124</v>
          </cell>
          <cell r="O655">
            <v>18714.21</v>
          </cell>
        </row>
        <row r="656">
          <cell r="B656" t="str">
            <v>N-072</v>
          </cell>
          <cell r="C656">
            <v>19250</v>
          </cell>
          <cell r="K656" t="str">
            <v>S-050</v>
          </cell>
          <cell r="L656">
            <v>212312.1</v>
          </cell>
          <cell r="N656" t="str">
            <v>S-124</v>
          </cell>
          <cell r="O656">
            <v>18714.21</v>
          </cell>
        </row>
        <row r="657">
          <cell r="B657" t="str">
            <v>P-001</v>
          </cell>
          <cell r="C657">
            <v>374000</v>
          </cell>
          <cell r="K657" t="str">
            <v>S-050</v>
          </cell>
          <cell r="L657">
            <v>43140</v>
          </cell>
          <cell r="N657" t="str">
            <v>S-170</v>
          </cell>
          <cell r="O657">
            <v>3000</v>
          </cell>
        </row>
        <row r="658">
          <cell r="B658" t="str">
            <v>P-001</v>
          </cell>
          <cell r="C658">
            <v>165600</v>
          </cell>
          <cell r="K658" t="str">
            <v>S-050</v>
          </cell>
          <cell r="L658">
            <v>152174.39999999999</v>
          </cell>
          <cell r="N658" t="str">
            <v>S-170</v>
          </cell>
          <cell r="O658">
            <v>3000</v>
          </cell>
        </row>
        <row r="659">
          <cell r="B659" t="str">
            <v>P-001</v>
          </cell>
          <cell r="C659">
            <v>458950</v>
          </cell>
          <cell r="K659" t="str">
            <v>S-050</v>
          </cell>
          <cell r="L659">
            <v>55999</v>
          </cell>
          <cell r="N659" t="str">
            <v>S-336</v>
          </cell>
          <cell r="O659">
            <v>216444.1</v>
          </cell>
        </row>
        <row r="660">
          <cell r="B660" t="str">
            <v>P-001</v>
          </cell>
          <cell r="C660">
            <v>998550</v>
          </cell>
          <cell r="K660" t="str">
            <v>S-050</v>
          </cell>
          <cell r="L660">
            <v>463625.5</v>
          </cell>
          <cell r="N660" t="str">
            <v>S-336</v>
          </cell>
          <cell r="O660">
            <v>575740</v>
          </cell>
        </row>
        <row r="661">
          <cell r="B661" t="str">
            <v>P-004</v>
          </cell>
          <cell r="C661">
            <v>5568300</v>
          </cell>
          <cell r="K661" t="str">
            <v>S-051</v>
          </cell>
          <cell r="L661">
            <v>397086.34</v>
          </cell>
          <cell r="N661" t="str">
            <v>S-336</v>
          </cell>
          <cell r="O661">
            <v>105600</v>
          </cell>
        </row>
        <row r="662">
          <cell r="B662" t="str">
            <v>P-004</v>
          </cell>
          <cell r="C662">
            <v>2706150</v>
          </cell>
          <cell r="K662" t="str">
            <v>S-051</v>
          </cell>
          <cell r="L662">
            <v>397086.34</v>
          </cell>
          <cell r="N662" t="str">
            <v>S-336</v>
          </cell>
          <cell r="O662">
            <v>500024</v>
          </cell>
        </row>
        <row r="663">
          <cell r="B663" t="str">
            <v>P-004</v>
          </cell>
          <cell r="C663">
            <v>8274450</v>
          </cell>
          <cell r="K663" t="str">
            <v>S-052</v>
          </cell>
          <cell r="L663">
            <v>112946.96</v>
          </cell>
          <cell r="N663" t="str">
            <v>S-336</v>
          </cell>
          <cell r="O663">
            <v>1915680.08</v>
          </cell>
        </row>
        <row r="664">
          <cell r="B664" t="str">
            <v>P-007</v>
          </cell>
          <cell r="C664">
            <v>201300</v>
          </cell>
          <cell r="K664" t="str">
            <v>S-052</v>
          </cell>
          <cell r="L664">
            <v>112946.96</v>
          </cell>
          <cell r="N664" t="str">
            <v>S-336</v>
          </cell>
          <cell r="O664">
            <v>3313488.18</v>
          </cell>
        </row>
        <row r="665">
          <cell r="B665" t="str">
            <v>P-007</v>
          </cell>
          <cell r="C665">
            <v>201300</v>
          </cell>
          <cell r="K665" t="str">
            <v>S-055</v>
          </cell>
          <cell r="L665">
            <v>401299.20000000001</v>
          </cell>
          <cell r="N665" t="str">
            <v>S-421</v>
          </cell>
          <cell r="O665">
            <v>37488</v>
          </cell>
        </row>
        <row r="666">
          <cell r="B666" t="str">
            <v>P-012</v>
          </cell>
          <cell r="C666">
            <v>272375</v>
          </cell>
          <cell r="K666" t="str">
            <v>S-055</v>
          </cell>
          <cell r="L666">
            <v>401299.20000000001</v>
          </cell>
          <cell r="N666" t="str">
            <v>S-421</v>
          </cell>
          <cell r="O666">
            <v>37488</v>
          </cell>
        </row>
        <row r="667">
          <cell r="B667" t="str">
            <v>P-012</v>
          </cell>
          <cell r="C667">
            <v>115500</v>
          </cell>
          <cell r="K667" t="str">
            <v>S-070</v>
          </cell>
          <cell r="L667">
            <v>91845</v>
          </cell>
          <cell r="N667" t="str">
            <v>S-491</v>
          </cell>
          <cell r="O667">
            <v>13918500</v>
          </cell>
        </row>
        <row r="668">
          <cell r="B668" t="str">
            <v>P-012</v>
          </cell>
          <cell r="C668">
            <v>967575</v>
          </cell>
          <cell r="K668" t="str">
            <v>S-070</v>
          </cell>
          <cell r="L668">
            <v>91845</v>
          </cell>
          <cell r="N668" t="str">
            <v>S-491</v>
          </cell>
          <cell r="O668">
            <v>13918500</v>
          </cell>
        </row>
        <row r="669">
          <cell r="B669" t="str">
            <v>P-012</v>
          </cell>
          <cell r="C669">
            <v>234075</v>
          </cell>
          <cell r="K669" t="str">
            <v>S-092</v>
          </cell>
          <cell r="L669">
            <v>1100820</v>
          </cell>
          <cell r="N669" t="str">
            <v>T-002</v>
          </cell>
          <cell r="O669">
            <v>450243.4</v>
          </cell>
        </row>
        <row r="670">
          <cell r="B670" t="str">
            <v>P-012</v>
          </cell>
          <cell r="C670">
            <v>1589525</v>
          </cell>
          <cell r="K670" t="str">
            <v>S-092</v>
          </cell>
          <cell r="L670">
            <v>738840</v>
          </cell>
          <cell r="N670" t="str">
            <v>T-002</v>
          </cell>
          <cell r="O670">
            <v>450243.4</v>
          </cell>
        </row>
        <row r="671">
          <cell r="B671" t="str">
            <v>P-025</v>
          </cell>
          <cell r="C671">
            <v>582200</v>
          </cell>
          <cell r="K671" t="str">
            <v>S-092</v>
          </cell>
          <cell r="L671">
            <v>1839660</v>
          </cell>
          <cell r="N671" t="str">
            <v>T-007</v>
          </cell>
          <cell r="O671">
            <v>1015</v>
          </cell>
        </row>
        <row r="672">
          <cell r="B672" t="str">
            <v>P-025</v>
          </cell>
          <cell r="C672">
            <v>582200</v>
          </cell>
          <cell r="K672" t="str">
            <v>S-103</v>
          </cell>
          <cell r="L672">
            <v>725715</v>
          </cell>
          <cell r="N672" t="str">
            <v>T-007</v>
          </cell>
          <cell r="O672">
            <v>118010.52</v>
          </cell>
        </row>
        <row r="673">
          <cell r="B673" t="str">
            <v>P-030</v>
          </cell>
          <cell r="C673">
            <v>120000</v>
          </cell>
          <cell r="K673" t="str">
            <v>S-103</v>
          </cell>
          <cell r="L673">
            <v>725715</v>
          </cell>
          <cell r="N673" t="str">
            <v>T-007</v>
          </cell>
          <cell r="O673">
            <v>431861.76000000001</v>
          </cell>
        </row>
        <row r="674">
          <cell r="B674" t="str">
            <v>P-030</v>
          </cell>
          <cell r="C674">
            <v>120000</v>
          </cell>
          <cell r="K674" t="str">
            <v>S-134</v>
          </cell>
          <cell r="L674">
            <v>24450</v>
          </cell>
          <cell r="N674" t="str">
            <v>T-007</v>
          </cell>
          <cell r="O674">
            <v>1012223.52</v>
          </cell>
        </row>
        <row r="675">
          <cell r="B675" t="str">
            <v>P-034</v>
          </cell>
          <cell r="C675">
            <v>225500</v>
          </cell>
          <cell r="K675" t="str">
            <v>S-134</v>
          </cell>
          <cell r="L675">
            <v>24450</v>
          </cell>
          <cell r="N675" t="str">
            <v>T-007</v>
          </cell>
          <cell r="O675">
            <v>1563110.8</v>
          </cell>
        </row>
        <row r="676">
          <cell r="B676" t="str">
            <v>P-034</v>
          </cell>
          <cell r="C676">
            <v>225500</v>
          </cell>
          <cell r="K676" t="str">
            <v>S-168</v>
          </cell>
          <cell r="L676">
            <v>52905</v>
          </cell>
          <cell r="N676" t="str">
            <v>T-025</v>
          </cell>
          <cell r="O676">
            <v>215930.88</v>
          </cell>
        </row>
        <row r="677">
          <cell r="B677" t="str">
            <v>P-072</v>
          </cell>
          <cell r="C677">
            <v>4088400</v>
          </cell>
          <cell r="K677" t="str">
            <v>S-168</v>
          </cell>
          <cell r="L677">
            <v>52905</v>
          </cell>
          <cell r="N677" t="str">
            <v>T-025</v>
          </cell>
          <cell r="O677">
            <v>215930.88</v>
          </cell>
        </row>
        <row r="678">
          <cell r="B678" t="str">
            <v>P-072</v>
          </cell>
          <cell r="C678">
            <v>4088400</v>
          </cell>
          <cell r="K678" t="str">
            <v>S-194</v>
          </cell>
          <cell r="L678">
            <v>85960</v>
          </cell>
        </row>
        <row r="679">
          <cell r="B679" t="str">
            <v>R-002</v>
          </cell>
          <cell r="C679">
            <v>136200</v>
          </cell>
          <cell r="K679" t="str">
            <v>S-194</v>
          </cell>
          <cell r="L679">
            <v>85960</v>
          </cell>
        </row>
        <row r="680">
          <cell r="B680" t="str">
            <v>R-002</v>
          </cell>
          <cell r="C680">
            <v>136200</v>
          </cell>
          <cell r="K680" t="str">
            <v>S-209</v>
          </cell>
          <cell r="L680">
            <v>93360</v>
          </cell>
        </row>
        <row r="681">
          <cell r="B681" t="str">
            <v>R-004</v>
          </cell>
          <cell r="C681">
            <v>724950</v>
          </cell>
          <cell r="K681" t="str">
            <v>S-209</v>
          </cell>
          <cell r="L681">
            <v>93360</v>
          </cell>
        </row>
        <row r="682">
          <cell r="B682" t="str">
            <v>R-004</v>
          </cell>
          <cell r="C682">
            <v>654500</v>
          </cell>
          <cell r="K682" t="str">
            <v>S-323</v>
          </cell>
          <cell r="L682">
            <v>42340</v>
          </cell>
        </row>
        <row r="683">
          <cell r="B683" t="str">
            <v>R-004</v>
          </cell>
          <cell r="C683">
            <v>1379450</v>
          </cell>
          <cell r="K683" t="str">
            <v>S-323</v>
          </cell>
          <cell r="L683">
            <v>47899</v>
          </cell>
        </row>
        <row r="684">
          <cell r="B684" t="str">
            <v>R-034</v>
          </cell>
          <cell r="C684">
            <v>109500</v>
          </cell>
          <cell r="K684" t="str">
            <v>S-323</v>
          </cell>
          <cell r="L684">
            <v>90239</v>
          </cell>
        </row>
        <row r="685">
          <cell r="B685" t="str">
            <v>R-034</v>
          </cell>
          <cell r="C685">
            <v>543550</v>
          </cell>
          <cell r="K685" t="str">
            <v>S-336</v>
          </cell>
          <cell r="L685">
            <v>1160896.32</v>
          </cell>
        </row>
        <row r="686">
          <cell r="B686" t="str">
            <v>R-034</v>
          </cell>
          <cell r="C686">
            <v>653050</v>
          </cell>
          <cell r="K686" t="str">
            <v>S-336</v>
          </cell>
          <cell r="L686">
            <v>925232.49</v>
          </cell>
        </row>
        <row r="687">
          <cell r="B687" t="str">
            <v>R-035</v>
          </cell>
          <cell r="C687">
            <v>23850</v>
          </cell>
          <cell r="K687" t="str">
            <v>S-336</v>
          </cell>
          <cell r="L687">
            <v>448329.6</v>
          </cell>
        </row>
        <row r="688">
          <cell r="B688" t="str">
            <v>R-035</v>
          </cell>
          <cell r="C688">
            <v>23850</v>
          </cell>
          <cell r="K688" t="str">
            <v>S-336</v>
          </cell>
          <cell r="L688">
            <v>424857.59999999998</v>
          </cell>
        </row>
        <row r="689">
          <cell r="B689" t="str">
            <v>R-036</v>
          </cell>
          <cell r="C689">
            <v>2703450</v>
          </cell>
          <cell r="K689" t="str">
            <v>S-336</v>
          </cell>
          <cell r="L689">
            <v>2959316.01</v>
          </cell>
        </row>
        <row r="690">
          <cell r="B690" t="str">
            <v>R-036</v>
          </cell>
          <cell r="C690">
            <v>2703450</v>
          </cell>
          <cell r="K690" t="str">
            <v>S-340</v>
          </cell>
          <cell r="L690">
            <v>254623.68</v>
          </cell>
        </row>
        <row r="691">
          <cell r="B691" t="str">
            <v>R-039</v>
          </cell>
          <cell r="C691">
            <v>1221000</v>
          </cell>
          <cell r="K691" t="str">
            <v>S-340</v>
          </cell>
          <cell r="L691">
            <v>254623.68</v>
          </cell>
        </row>
        <row r="692">
          <cell r="B692" t="str">
            <v>R-039</v>
          </cell>
          <cell r="C692">
            <v>1221000</v>
          </cell>
          <cell r="K692" t="str">
            <v>S-354</v>
          </cell>
          <cell r="L692">
            <v>309690</v>
          </cell>
        </row>
        <row r="693">
          <cell r="B693" t="str">
            <v>R-040</v>
          </cell>
          <cell r="C693">
            <v>136000</v>
          </cell>
          <cell r="K693" t="str">
            <v>S-354</v>
          </cell>
          <cell r="L693">
            <v>309690</v>
          </cell>
        </row>
        <row r="694">
          <cell r="B694" t="str">
            <v>R-040</v>
          </cell>
          <cell r="C694">
            <v>136000</v>
          </cell>
          <cell r="K694" t="str">
            <v>S-371</v>
          </cell>
          <cell r="L694">
            <v>134152.20000000001</v>
          </cell>
        </row>
        <row r="695">
          <cell r="B695" t="str">
            <v>R-047</v>
          </cell>
          <cell r="C695">
            <v>367600</v>
          </cell>
          <cell r="K695" t="str">
            <v>S-371</v>
          </cell>
          <cell r="L695">
            <v>134152.20000000001</v>
          </cell>
        </row>
        <row r="696">
          <cell r="B696" t="str">
            <v>R-047</v>
          </cell>
          <cell r="C696">
            <v>367600</v>
          </cell>
          <cell r="K696" t="str">
            <v>S-476</v>
          </cell>
          <cell r="L696">
            <v>42640</v>
          </cell>
        </row>
        <row r="697">
          <cell r="B697" t="str">
            <v>R-048</v>
          </cell>
          <cell r="C697">
            <v>52400</v>
          </cell>
          <cell r="K697" t="str">
            <v>S-476</v>
          </cell>
          <cell r="L697">
            <v>42640</v>
          </cell>
        </row>
        <row r="698">
          <cell r="B698" t="str">
            <v>R-048</v>
          </cell>
          <cell r="C698">
            <v>52400</v>
          </cell>
          <cell r="K698" t="str">
            <v>T-001</v>
          </cell>
          <cell r="L698">
            <v>25200</v>
          </cell>
        </row>
        <row r="699">
          <cell r="B699" t="str">
            <v>R-049</v>
          </cell>
          <cell r="C699">
            <v>167850</v>
          </cell>
          <cell r="K699" t="str">
            <v>T-001</v>
          </cell>
          <cell r="L699">
            <v>371091.46</v>
          </cell>
        </row>
        <row r="700">
          <cell r="B700" t="str">
            <v>R-049</v>
          </cell>
          <cell r="C700">
            <v>167850</v>
          </cell>
          <cell r="K700" t="str">
            <v>T-001</v>
          </cell>
          <cell r="L700">
            <v>85680</v>
          </cell>
        </row>
        <row r="701">
          <cell r="B701" t="str">
            <v>R-061</v>
          </cell>
          <cell r="C701">
            <v>334700</v>
          </cell>
          <cell r="K701" t="str">
            <v>T-001</v>
          </cell>
          <cell r="L701">
            <v>78780</v>
          </cell>
        </row>
        <row r="702">
          <cell r="B702" t="str">
            <v>R-061</v>
          </cell>
          <cell r="C702">
            <v>334700</v>
          </cell>
          <cell r="K702" t="str">
            <v>T-001</v>
          </cell>
          <cell r="L702">
            <v>560751.46</v>
          </cell>
        </row>
        <row r="703">
          <cell r="B703" t="str">
            <v>R-062</v>
          </cell>
          <cell r="C703">
            <v>563400</v>
          </cell>
          <cell r="K703" t="str">
            <v>T-002</v>
          </cell>
          <cell r="L703">
            <v>241416</v>
          </cell>
        </row>
        <row r="704">
          <cell r="B704" t="str">
            <v>R-062</v>
          </cell>
          <cell r="C704">
            <v>563400</v>
          </cell>
          <cell r="K704" t="str">
            <v>T-002</v>
          </cell>
          <cell r="L704">
            <v>186207.84</v>
          </cell>
        </row>
        <row r="705">
          <cell r="B705" t="str">
            <v>R-081</v>
          </cell>
          <cell r="C705">
            <v>2511330</v>
          </cell>
          <cell r="K705" t="str">
            <v>T-002</v>
          </cell>
          <cell r="L705">
            <v>289368</v>
          </cell>
        </row>
        <row r="706">
          <cell r="B706" t="str">
            <v>R-081</v>
          </cell>
          <cell r="C706">
            <v>633022</v>
          </cell>
          <cell r="K706" t="str">
            <v>T-002</v>
          </cell>
          <cell r="L706">
            <v>716991.84</v>
          </cell>
        </row>
        <row r="707">
          <cell r="B707" t="str">
            <v>R-081</v>
          </cell>
          <cell r="C707">
            <v>2244580</v>
          </cell>
          <cell r="K707" t="str">
            <v>T-006</v>
          </cell>
          <cell r="L707">
            <v>148440.6</v>
          </cell>
        </row>
        <row r="708">
          <cell r="B708" t="str">
            <v>R-081</v>
          </cell>
          <cell r="C708">
            <v>1723399</v>
          </cell>
          <cell r="K708" t="str">
            <v>T-006</v>
          </cell>
          <cell r="L708">
            <v>148440.6</v>
          </cell>
        </row>
        <row r="709">
          <cell r="B709" t="str">
            <v>R-081</v>
          </cell>
          <cell r="C709">
            <v>1057203</v>
          </cell>
          <cell r="K709" t="str">
            <v>T-007</v>
          </cell>
          <cell r="L709">
            <v>183126.72</v>
          </cell>
        </row>
        <row r="710">
          <cell r="B710" t="str">
            <v>R-081</v>
          </cell>
          <cell r="C710">
            <v>3531867</v>
          </cell>
          <cell r="K710" t="str">
            <v>T-007</v>
          </cell>
          <cell r="L710">
            <v>296305.91999999998</v>
          </cell>
        </row>
        <row r="711">
          <cell r="B711" t="str">
            <v>R-081</v>
          </cell>
          <cell r="C711">
            <v>653586</v>
          </cell>
          <cell r="K711" t="str">
            <v>T-007</v>
          </cell>
          <cell r="L711">
            <v>564387.83999999997</v>
          </cell>
        </row>
        <row r="712">
          <cell r="B712" t="str">
            <v>R-081</v>
          </cell>
          <cell r="C712">
            <v>3776792</v>
          </cell>
          <cell r="K712" t="str">
            <v>T-007</v>
          </cell>
          <cell r="L712">
            <v>1043820.48</v>
          </cell>
        </row>
        <row r="713">
          <cell r="B713" t="str">
            <v>R-081</v>
          </cell>
          <cell r="C713">
            <v>483060</v>
          </cell>
          <cell r="K713" t="str">
            <v>T-017</v>
          </cell>
          <cell r="L713">
            <v>464210.15</v>
          </cell>
        </row>
        <row r="714">
          <cell r="B714" t="str">
            <v>R-081</v>
          </cell>
          <cell r="C714">
            <v>3420996</v>
          </cell>
          <cell r="K714" t="str">
            <v>T-017</v>
          </cell>
          <cell r="L714">
            <v>464210.15</v>
          </cell>
        </row>
        <row r="715">
          <cell r="B715" t="str">
            <v>R-081</v>
          </cell>
          <cell r="C715">
            <v>2559248</v>
          </cell>
          <cell r="K715" t="str">
            <v>T-023</v>
          </cell>
          <cell r="L715">
            <v>140100</v>
          </cell>
        </row>
        <row r="716">
          <cell r="B716" t="str">
            <v>R-081</v>
          </cell>
          <cell r="C716">
            <v>1952804</v>
          </cell>
          <cell r="K716" t="str">
            <v>T-023</v>
          </cell>
          <cell r="L716">
            <v>140100</v>
          </cell>
        </row>
        <row r="717">
          <cell r="B717" t="str">
            <v>R-081</v>
          </cell>
          <cell r="C717">
            <v>2506092</v>
          </cell>
          <cell r="K717" t="str">
            <v>T-054</v>
          </cell>
          <cell r="L717">
            <v>109711</v>
          </cell>
        </row>
        <row r="718">
          <cell r="B718" t="str">
            <v>R-081</v>
          </cell>
          <cell r="C718">
            <v>1253628</v>
          </cell>
          <cell r="K718" t="str">
            <v>T-054</v>
          </cell>
          <cell r="L718">
            <v>109711</v>
          </cell>
        </row>
        <row r="719">
          <cell r="B719" t="str">
            <v>R-081</v>
          </cell>
          <cell r="C719">
            <v>768240</v>
          </cell>
          <cell r="K719" t="str">
            <v>U-002</v>
          </cell>
          <cell r="L719">
            <v>345168</v>
          </cell>
        </row>
        <row r="720">
          <cell r="B720" t="str">
            <v>R-081</v>
          </cell>
          <cell r="C720">
            <v>1193391</v>
          </cell>
          <cell r="K720" t="str">
            <v>U-002</v>
          </cell>
          <cell r="L720">
            <v>345168</v>
          </cell>
        </row>
        <row r="721">
          <cell r="B721" t="str">
            <v>R-081</v>
          </cell>
          <cell r="C721">
            <v>2253795</v>
          </cell>
          <cell r="K721" t="str">
            <v>U-003</v>
          </cell>
          <cell r="L721">
            <v>233788.79999999999</v>
          </cell>
        </row>
        <row r="722">
          <cell r="B722" t="str">
            <v>R-081</v>
          </cell>
          <cell r="C722">
            <v>32523033</v>
          </cell>
          <cell r="K722" t="str">
            <v>U-003</v>
          </cell>
          <cell r="L722">
            <v>233788.79999999999</v>
          </cell>
        </row>
        <row r="723">
          <cell r="B723" t="str">
            <v>R-094</v>
          </cell>
          <cell r="C723">
            <v>126750</v>
          </cell>
          <cell r="K723" t="str">
            <v>U-011</v>
          </cell>
          <cell r="L723">
            <v>749445.12</v>
          </cell>
        </row>
        <row r="724">
          <cell r="B724" t="str">
            <v>R-094</v>
          </cell>
          <cell r="C724">
            <v>126750</v>
          </cell>
          <cell r="K724" t="str">
            <v>U-011</v>
          </cell>
          <cell r="L724">
            <v>749445.12</v>
          </cell>
        </row>
        <row r="725">
          <cell r="B725" t="str">
            <v>R-158</v>
          </cell>
          <cell r="C725">
            <v>40000</v>
          </cell>
          <cell r="K725" t="str">
            <v>U-016</v>
          </cell>
          <cell r="L725">
            <v>217581.56</v>
          </cell>
        </row>
        <row r="726">
          <cell r="B726" t="str">
            <v>R-158</v>
          </cell>
          <cell r="C726">
            <v>120000</v>
          </cell>
          <cell r="K726" t="str">
            <v>U-016</v>
          </cell>
          <cell r="L726">
            <v>57954</v>
          </cell>
        </row>
        <row r="727">
          <cell r="B727" t="str">
            <v>R-158</v>
          </cell>
          <cell r="C727">
            <v>160000</v>
          </cell>
          <cell r="K727" t="str">
            <v>U-016</v>
          </cell>
          <cell r="L727">
            <v>136384.64000000001</v>
          </cell>
        </row>
        <row r="728">
          <cell r="B728" t="str">
            <v>R-188</v>
          </cell>
          <cell r="C728">
            <v>39000</v>
          </cell>
          <cell r="K728" t="str">
            <v>U-016</v>
          </cell>
          <cell r="L728">
            <v>411920.2</v>
          </cell>
        </row>
        <row r="729">
          <cell r="B729" t="str">
            <v>R-188</v>
          </cell>
          <cell r="C729">
            <v>39000</v>
          </cell>
          <cell r="K729" t="str">
            <v>V-001</v>
          </cell>
          <cell r="L729">
            <v>43104</v>
          </cell>
        </row>
        <row r="730">
          <cell r="B730" t="str">
            <v>R-201</v>
          </cell>
          <cell r="C730">
            <v>103950</v>
          </cell>
          <cell r="K730" t="str">
            <v>V-001</v>
          </cell>
          <cell r="L730">
            <v>43104</v>
          </cell>
        </row>
        <row r="731">
          <cell r="B731" t="str">
            <v>R-201</v>
          </cell>
          <cell r="C731">
            <v>103950</v>
          </cell>
          <cell r="K731" t="str">
            <v>V-006</v>
          </cell>
          <cell r="L731">
            <v>209248.62</v>
          </cell>
        </row>
        <row r="732">
          <cell r="B732" t="str">
            <v>S-001</v>
          </cell>
          <cell r="C732">
            <v>441350</v>
          </cell>
          <cell r="K732" t="str">
            <v>V-006</v>
          </cell>
          <cell r="L732">
            <v>311454.71999999997</v>
          </cell>
        </row>
        <row r="733">
          <cell r="B733" t="str">
            <v>S-001</v>
          </cell>
          <cell r="C733">
            <v>457600</v>
          </cell>
          <cell r="K733" t="str">
            <v>V-006</v>
          </cell>
          <cell r="L733">
            <v>520703.34</v>
          </cell>
        </row>
        <row r="734">
          <cell r="B734" t="str">
            <v>S-001</v>
          </cell>
          <cell r="C734">
            <v>898950</v>
          </cell>
          <cell r="K734" t="str">
            <v>V-007</v>
          </cell>
          <cell r="L734">
            <v>519796.8</v>
          </cell>
        </row>
        <row r="735">
          <cell r="B735" t="str">
            <v>S-002</v>
          </cell>
          <cell r="C735">
            <v>413550</v>
          </cell>
          <cell r="K735" t="str">
            <v>V-007</v>
          </cell>
          <cell r="L735">
            <v>2384385.6</v>
          </cell>
        </row>
        <row r="736">
          <cell r="B736" t="str">
            <v>S-002</v>
          </cell>
          <cell r="C736">
            <v>70500</v>
          </cell>
          <cell r="K736" t="str">
            <v>V-007</v>
          </cell>
          <cell r="L736">
            <v>1194912.04</v>
          </cell>
        </row>
        <row r="737">
          <cell r="B737" t="str">
            <v>S-002</v>
          </cell>
          <cell r="C737">
            <v>99625</v>
          </cell>
          <cell r="K737" t="str">
            <v>V-007</v>
          </cell>
          <cell r="L737">
            <v>650793.6</v>
          </cell>
        </row>
        <row r="738">
          <cell r="B738" t="str">
            <v>S-002</v>
          </cell>
          <cell r="C738">
            <v>119400</v>
          </cell>
          <cell r="K738" t="str">
            <v>V-007</v>
          </cell>
          <cell r="L738">
            <v>4749888.04</v>
          </cell>
        </row>
        <row r="739">
          <cell r="B739" t="str">
            <v>S-002</v>
          </cell>
          <cell r="C739">
            <v>703075</v>
          </cell>
          <cell r="K739" t="str">
            <v>W-004</v>
          </cell>
          <cell r="L739">
            <v>186548.88</v>
          </cell>
        </row>
        <row r="740">
          <cell r="B740" t="str">
            <v>S-012</v>
          </cell>
          <cell r="C740">
            <v>1310025</v>
          </cell>
          <cell r="K740" t="str">
            <v>W-004</v>
          </cell>
          <cell r="L740">
            <v>415730.88</v>
          </cell>
        </row>
        <row r="741">
          <cell r="B741" t="str">
            <v>S-012</v>
          </cell>
          <cell r="C741">
            <v>979725</v>
          </cell>
          <cell r="K741" t="str">
            <v>W-004</v>
          </cell>
          <cell r="L741">
            <v>602279.76</v>
          </cell>
        </row>
        <row r="742">
          <cell r="B742" t="str">
            <v>S-012</v>
          </cell>
          <cell r="C742">
            <v>1109550</v>
          </cell>
          <cell r="K742" t="str">
            <v>W-007</v>
          </cell>
          <cell r="L742">
            <v>479474.88</v>
          </cell>
        </row>
        <row r="743">
          <cell r="B743" t="str">
            <v>S-012</v>
          </cell>
          <cell r="C743">
            <v>3399300</v>
          </cell>
          <cell r="K743" t="str">
            <v>W-007</v>
          </cell>
          <cell r="L743">
            <v>153232.79999999999</v>
          </cell>
        </row>
        <row r="744">
          <cell r="B744" t="str">
            <v>S-013</v>
          </cell>
          <cell r="C744">
            <v>51225</v>
          </cell>
          <cell r="K744" t="str">
            <v>W-007</v>
          </cell>
          <cell r="L744">
            <v>632707.68000000005</v>
          </cell>
        </row>
        <row r="745">
          <cell r="B745" t="str">
            <v>S-013</v>
          </cell>
          <cell r="C745">
            <v>51225</v>
          </cell>
          <cell r="K745" t="str">
            <v>W-013</v>
          </cell>
          <cell r="L745">
            <v>181995.8</v>
          </cell>
        </row>
        <row r="746">
          <cell r="B746" t="str">
            <v>S-014</v>
          </cell>
          <cell r="C746">
            <v>759175</v>
          </cell>
          <cell r="K746" t="str">
            <v>W-013</v>
          </cell>
          <cell r="L746">
            <v>181995.8</v>
          </cell>
        </row>
        <row r="747">
          <cell r="B747" t="str">
            <v>S-014</v>
          </cell>
          <cell r="C747">
            <v>572550</v>
          </cell>
          <cell r="K747" t="str">
            <v>W-017</v>
          </cell>
          <cell r="L747">
            <v>246689.28</v>
          </cell>
        </row>
        <row r="748">
          <cell r="B748" t="str">
            <v>S-014</v>
          </cell>
          <cell r="C748">
            <v>1331725</v>
          </cell>
          <cell r="K748" t="str">
            <v>W-017</v>
          </cell>
          <cell r="L748">
            <v>271875.46000000002</v>
          </cell>
        </row>
        <row r="749">
          <cell r="B749" t="str">
            <v>S-015</v>
          </cell>
          <cell r="C749">
            <v>2248200</v>
          </cell>
          <cell r="K749" t="str">
            <v>W-017</v>
          </cell>
          <cell r="L749">
            <v>518564.74</v>
          </cell>
        </row>
        <row r="750">
          <cell r="B750" t="str">
            <v>S-015</v>
          </cell>
          <cell r="C750">
            <v>455100</v>
          </cell>
          <cell r="K750" t="str">
            <v>W-022</v>
          </cell>
          <cell r="L750">
            <v>252850</v>
          </cell>
        </row>
        <row r="751">
          <cell r="B751" t="str">
            <v>S-015</v>
          </cell>
          <cell r="C751">
            <v>2703300</v>
          </cell>
          <cell r="K751" t="str">
            <v>W-022</v>
          </cell>
          <cell r="L751">
            <v>252850</v>
          </cell>
        </row>
        <row r="752">
          <cell r="B752" t="str">
            <v>S-018</v>
          </cell>
          <cell r="C752">
            <v>210525</v>
          </cell>
          <cell r="K752" t="str">
            <v>Y-002</v>
          </cell>
          <cell r="L752">
            <v>147658.56</v>
          </cell>
        </row>
        <row r="753">
          <cell r="B753" t="str">
            <v>S-018</v>
          </cell>
          <cell r="C753">
            <v>3290775</v>
          </cell>
          <cell r="K753" t="str">
            <v>Y-002</v>
          </cell>
          <cell r="L753">
            <v>66360</v>
          </cell>
        </row>
        <row r="754">
          <cell r="B754" t="str">
            <v>S-018</v>
          </cell>
          <cell r="C754">
            <v>1671525</v>
          </cell>
          <cell r="K754" t="str">
            <v>Y-002</v>
          </cell>
          <cell r="L754">
            <v>214018.56</v>
          </cell>
        </row>
        <row r="755">
          <cell r="B755" t="str">
            <v>S-018</v>
          </cell>
          <cell r="C755">
            <v>1200000</v>
          </cell>
          <cell r="K755" t="str">
            <v>Y-042</v>
          </cell>
          <cell r="L755">
            <v>112102.2</v>
          </cell>
        </row>
        <row r="756">
          <cell r="B756" t="str">
            <v>S-018</v>
          </cell>
          <cell r="C756">
            <v>7277100</v>
          </cell>
          <cell r="K756" t="str">
            <v>Y-042</v>
          </cell>
          <cell r="L756">
            <v>79338</v>
          </cell>
        </row>
        <row r="757">
          <cell r="B757" t="str">
            <v>S-018</v>
          </cell>
          <cell r="C757">
            <v>4180350</v>
          </cell>
          <cell r="K757" t="str">
            <v>Y-042</v>
          </cell>
          <cell r="L757">
            <v>191440.2</v>
          </cell>
        </row>
        <row r="758">
          <cell r="B758" t="str">
            <v>S-018</v>
          </cell>
          <cell r="C758">
            <v>17830275</v>
          </cell>
          <cell r="K758" t="str">
            <v>Z-003</v>
          </cell>
          <cell r="L758">
            <v>85480</v>
          </cell>
        </row>
        <row r="759">
          <cell r="B759" t="str">
            <v>S-019</v>
          </cell>
          <cell r="C759">
            <v>534150</v>
          </cell>
          <cell r="K759" t="str">
            <v>Z-003</v>
          </cell>
          <cell r="L759">
            <v>85480</v>
          </cell>
        </row>
        <row r="760">
          <cell r="B760" t="str">
            <v>S-019</v>
          </cell>
          <cell r="C760">
            <v>246600</v>
          </cell>
        </row>
        <row r="761">
          <cell r="B761" t="str">
            <v>S-019</v>
          </cell>
          <cell r="C761">
            <v>780750</v>
          </cell>
        </row>
        <row r="762">
          <cell r="B762" t="str">
            <v>S-020</v>
          </cell>
          <cell r="C762">
            <v>157527</v>
          </cell>
        </row>
        <row r="763">
          <cell r="B763" t="str">
            <v>S-020</v>
          </cell>
          <cell r="C763">
            <v>77100</v>
          </cell>
        </row>
        <row r="764">
          <cell r="B764" t="str">
            <v>S-020</v>
          </cell>
          <cell r="C764">
            <v>108150</v>
          </cell>
        </row>
        <row r="765">
          <cell r="B765" t="str">
            <v>S-020</v>
          </cell>
          <cell r="C765">
            <v>62100</v>
          </cell>
        </row>
        <row r="766">
          <cell r="B766" t="str">
            <v>S-020</v>
          </cell>
          <cell r="C766">
            <v>404877</v>
          </cell>
        </row>
        <row r="767">
          <cell r="B767" t="str">
            <v>S-024</v>
          </cell>
          <cell r="C767">
            <v>1480500</v>
          </cell>
        </row>
        <row r="768">
          <cell r="B768" t="str">
            <v>S-024</v>
          </cell>
          <cell r="C768">
            <v>2113650</v>
          </cell>
        </row>
        <row r="769">
          <cell r="B769" t="str">
            <v>S-024</v>
          </cell>
          <cell r="C769">
            <v>3594150</v>
          </cell>
        </row>
        <row r="770">
          <cell r="B770" t="str">
            <v>S-025</v>
          </cell>
          <cell r="C770">
            <v>77150</v>
          </cell>
        </row>
        <row r="771">
          <cell r="B771" t="str">
            <v>S-025</v>
          </cell>
          <cell r="C771">
            <v>77150</v>
          </cell>
        </row>
        <row r="772">
          <cell r="B772" t="str">
            <v>S-027</v>
          </cell>
          <cell r="C772">
            <v>329925</v>
          </cell>
        </row>
        <row r="773">
          <cell r="B773" t="str">
            <v>S-027</v>
          </cell>
          <cell r="C773">
            <v>145775</v>
          </cell>
        </row>
        <row r="774">
          <cell r="B774" t="str">
            <v>S-027</v>
          </cell>
          <cell r="C774">
            <v>237525</v>
          </cell>
        </row>
        <row r="775">
          <cell r="B775" t="str">
            <v>S-027</v>
          </cell>
          <cell r="C775">
            <v>713225</v>
          </cell>
        </row>
        <row r="776">
          <cell r="B776" t="str">
            <v>S-029</v>
          </cell>
          <cell r="C776">
            <v>1590750</v>
          </cell>
        </row>
        <row r="777">
          <cell r="B777" t="str">
            <v>S-029</v>
          </cell>
          <cell r="C777">
            <v>1969350</v>
          </cell>
        </row>
        <row r="778">
          <cell r="B778" t="str">
            <v>S-029</v>
          </cell>
          <cell r="C778">
            <v>3560100</v>
          </cell>
        </row>
        <row r="779">
          <cell r="B779" t="str">
            <v>S-034</v>
          </cell>
          <cell r="C779">
            <v>327175</v>
          </cell>
        </row>
        <row r="780">
          <cell r="B780" t="str">
            <v>S-034</v>
          </cell>
          <cell r="C780">
            <v>327175</v>
          </cell>
        </row>
        <row r="781">
          <cell r="B781" t="str">
            <v>S-037</v>
          </cell>
          <cell r="C781">
            <v>100000</v>
          </cell>
        </row>
        <row r="782">
          <cell r="B782" t="str">
            <v>S-037</v>
          </cell>
          <cell r="C782">
            <v>40000</v>
          </cell>
        </row>
        <row r="783">
          <cell r="B783" t="str">
            <v>S-037</v>
          </cell>
          <cell r="C783">
            <v>140000</v>
          </cell>
        </row>
        <row r="784">
          <cell r="B784" t="str">
            <v>S-038</v>
          </cell>
          <cell r="C784">
            <v>565025</v>
          </cell>
        </row>
        <row r="785">
          <cell r="B785" t="str">
            <v>S-038</v>
          </cell>
          <cell r="C785">
            <v>565025</v>
          </cell>
        </row>
        <row r="786">
          <cell r="B786" t="str">
            <v>S-040</v>
          </cell>
          <cell r="C786">
            <v>1179850</v>
          </cell>
        </row>
        <row r="787">
          <cell r="B787" t="str">
            <v>S-040</v>
          </cell>
          <cell r="C787">
            <v>1179850</v>
          </cell>
        </row>
        <row r="788">
          <cell r="B788" t="str">
            <v>S-044</v>
          </cell>
          <cell r="C788">
            <v>1911000</v>
          </cell>
        </row>
        <row r="789">
          <cell r="B789" t="str">
            <v>S-044</v>
          </cell>
          <cell r="C789">
            <v>1911000</v>
          </cell>
        </row>
        <row r="790">
          <cell r="B790" t="str">
            <v>S-045</v>
          </cell>
          <cell r="C790">
            <v>219000</v>
          </cell>
        </row>
        <row r="791">
          <cell r="B791" t="str">
            <v>S-045</v>
          </cell>
          <cell r="C791">
            <v>487050</v>
          </cell>
        </row>
        <row r="792">
          <cell r="B792" t="str">
            <v>S-045</v>
          </cell>
          <cell r="C792">
            <v>209175</v>
          </cell>
        </row>
        <row r="793">
          <cell r="B793" t="str">
            <v>S-045</v>
          </cell>
          <cell r="C793">
            <v>194850</v>
          </cell>
        </row>
        <row r="794">
          <cell r="B794" t="str">
            <v>S-045</v>
          </cell>
          <cell r="C794">
            <v>1110075</v>
          </cell>
        </row>
        <row r="795">
          <cell r="B795" t="str">
            <v>S-047</v>
          </cell>
          <cell r="C795">
            <v>226200</v>
          </cell>
        </row>
        <row r="796">
          <cell r="B796" t="str">
            <v>S-047</v>
          </cell>
          <cell r="C796">
            <v>226200</v>
          </cell>
        </row>
        <row r="797">
          <cell r="B797" t="str">
            <v>S-049</v>
          </cell>
          <cell r="C797">
            <v>109500</v>
          </cell>
        </row>
        <row r="798">
          <cell r="B798" t="str">
            <v>S-049</v>
          </cell>
          <cell r="C798">
            <v>109500</v>
          </cell>
        </row>
        <row r="799">
          <cell r="B799" t="str">
            <v>S-050</v>
          </cell>
          <cell r="C799">
            <v>291225</v>
          </cell>
        </row>
        <row r="800">
          <cell r="B800" t="str">
            <v>S-050</v>
          </cell>
          <cell r="C800">
            <v>275600</v>
          </cell>
        </row>
        <row r="801">
          <cell r="B801" t="str">
            <v>S-050</v>
          </cell>
          <cell r="C801">
            <v>566825</v>
          </cell>
        </row>
        <row r="802">
          <cell r="B802" t="str">
            <v>S-051</v>
          </cell>
          <cell r="C802">
            <v>712050</v>
          </cell>
        </row>
        <row r="803">
          <cell r="B803" t="str">
            <v>S-051</v>
          </cell>
          <cell r="C803">
            <v>421725</v>
          </cell>
        </row>
        <row r="804">
          <cell r="B804" t="str">
            <v>S-051</v>
          </cell>
          <cell r="C804">
            <v>279750</v>
          </cell>
        </row>
        <row r="805">
          <cell r="B805" t="str">
            <v>S-051</v>
          </cell>
          <cell r="C805">
            <v>1413525</v>
          </cell>
        </row>
        <row r="806">
          <cell r="B806" t="str">
            <v>S-052</v>
          </cell>
          <cell r="C806">
            <v>999450</v>
          </cell>
        </row>
        <row r="807">
          <cell r="B807" t="str">
            <v>S-052</v>
          </cell>
          <cell r="C807">
            <v>999450</v>
          </cell>
        </row>
        <row r="808">
          <cell r="B808" t="str">
            <v>S-053</v>
          </cell>
          <cell r="C808">
            <v>120850</v>
          </cell>
        </row>
        <row r="809">
          <cell r="B809" t="str">
            <v>S-053</v>
          </cell>
          <cell r="C809">
            <v>120850</v>
          </cell>
        </row>
        <row r="810">
          <cell r="B810" t="str">
            <v>S-054</v>
          </cell>
          <cell r="C810">
            <v>1152000</v>
          </cell>
        </row>
        <row r="811">
          <cell r="B811" t="str">
            <v>S-054</v>
          </cell>
          <cell r="C811">
            <v>630450</v>
          </cell>
        </row>
        <row r="812">
          <cell r="B812" t="str">
            <v>S-054</v>
          </cell>
          <cell r="C812">
            <v>436800</v>
          </cell>
        </row>
        <row r="813">
          <cell r="B813" t="str">
            <v>S-054</v>
          </cell>
          <cell r="C813">
            <v>2796000</v>
          </cell>
        </row>
        <row r="814">
          <cell r="B814" t="str">
            <v>S-054</v>
          </cell>
          <cell r="C814">
            <v>5015250</v>
          </cell>
        </row>
        <row r="815">
          <cell r="B815" t="str">
            <v>S-055</v>
          </cell>
          <cell r="C815">
            <v>141600</v>
          </cell>
        </row>
        <row r="816">
          <cell r="B816" t="str">
            <v>S-055</v>
          </cell>
          <cell r="C816">
            <v>571500</v>
          </cell>
        </row>
        <row r="817">
          <cell r="B817" t="str">
            <v>S-055</v>
          </cell>
          <cell r="C817">
            <v>713100</v>
          </cell>
        </row>
        <row r="818">
          <cell r="B818" t="str">
            <v>S-059</v>
          </cell>
          <cell r="C818">
            <v>486000</v>
          </cell>
        </row>
        <row r="819">
          <cell r="B819" t="str">
            <v>S-059</v>
          </cell>
          <cell r="C819">
            <v>486000</v>
          </cell>
        </row>
        <row r="820">
          <cell r="B820" t="str">
            <v>S-060</v>
          </cell>
          <cell r="C820">
            <v>301500</v>
          </cell>
        </row>
        <row r="821">
          <cell r="B821" t="str">
            <v>S-060</v>
          </cell>
          <cell r="C821">
            <v>301500</v>
          </cell>
        </row>
        <row r="822">
          <cell r="B822" t="str">
            <v>S-061</v>
          </cell>
          <cell r="C822">
            <v>329100</v>
          </cell>
        </row>
        <row r="823">
          <cell r="B823" t="str">
            <v>S-061</v>
          </cell>
          <cell r="C823">
            <v>153750</v>
          </cell>
        </row>
        <row r="824">
          <cell r="B824" t="str">
            <v>S-061</v>
          </cell>
          <cell r="C824">
            <v>124825</v>
          </cell>
        </row>
        <row r="825">
          <cell r="B825" t="str">
            <v>S-061</v>
          </cell>
          <cell r="C825">
            <v>607675</v>
          </cell>
        </row>
        <row r="826">
          <cell r="B826" t="str">
            <v>S-087</v>
          </cell>
          <cell r="C826">
            <v>92100</v>
          </cell>
        </row>
        <row r="827">
          <cell r="B827" t="str">
            <v>S-087</v>
          </cell>
          <cell r="C827">
            <v>92100</v>
          </cell>
        </row>
        <row r="828">
          <cell r="B828" t="str">
            <v>S-099</v>
          </cell>
          <cell r="C828">
            <v>221350</v>
          </cell>
        </row>
        <row r="829">
          <cell r="B829" t="str">
            <v>S-099</v>
          </cell>
          <cell r="C829">
            <v>579075</v>
          </cell>
        </row>
        <row r="830">
          <cell r="B830" t="str">
            <v>S-099</v>
          </cell>
          <cell r="C830">
            <v>800425</v>
          </cell>
        </row>
        <row r="831">
          <cell r="B831" t="str">
            <v>S-103</v>
          </cell>
          <cell r="C831">
            <v>1577400</v>
          </cell>
        </row>
        <row r="832">
          <cell r="B832" t="str">
            <v>S-103</v>
          </cell>
          <cell r="C832">
            <v>1577400</v>
          </cell>
        </row>
        <row r="833">
          <cell r="B833" t="str">
            <v>S-105</v>
          </cell>
          <cell r="C833">
            <v>97500</v>
          </cell>
        </row>
        <row r="834">
          <cell r="B834" t="str">
            <v>S-105</v>
          </cell>
          <cell r="C834">
            <v>97500</v>
          </cell>
        </row>
        <row r="835">
          <cell r="B835" t="str">
            <v>S-134</v>
          </cell>
          <cell r="C835">
            <v>270500</v>
          </cell>
        </row>
        <row r="836">
          <cell r="B836" t="str">
            <v>S-134</v>
          </cell>
          <cell r="C836">
            <v>108750</v>
          </cell>
        </row>
        <row r="837">
          <cell r="B837" t="str">
            <v>S-134</v>
          </cell>
          <cell r="C837">
            <v>214925</v>
          </cell>
        </row>
        <row r="838">
          <cell r="B838" t="str">
            <v>S-134</v>
          </cell>
          <cell r="C838">
            <v>32400</v>
          </cell>
        </row>
        <row r="839">
          <cell r="B839" t="str">
            <v>S-134</v>
          </cell>
          <cell r="C839">
            <v>231000</v>
          </cell>
        </row>
        <row r="840">
          <cell r="B840" t="str">
            <v>S-134</v>
          </cell>
          <cell r="C840">
            <v>857575</v>
          </cell>
        </row>
        <row r="841">
          <cell r="B841" t="str">
            <v>S-139</v>
          </cell>
          <cell r="C841">
            <v>228700</v>
          </cell>
        </row>
        <row r="842">
          <cell r="B842" t="str">
            <v>S-139</v>
          </cell>
          <cell r="C842">
            <v>228700</v>
          </cell>
        </row>
        <row r="843">
          <cell r="B843" t="str">
            <v>S-162</v>
          </cell>
          <cell r="C843">
            <v>288750</v>
          </cell>
        </row>
        <row r="844">
          <cell r="B844" t="str">
            <v>S-162</v>
          </cell>
          <cell r="C844">
            <v>288750</v>
          </cell>
        </row>
        <row r="845">
          <cell r="B845" t="str">
            <v>S-168</v>
          </cell>
          <cell r="C845">
            <v>69500</v>
          </cell>
        </row>
        <row r="846">
          <cell r="B846" t="str">
            <v>S-168</v>
          </cell>
          <cell r="C846">
            <v>69500</v>
          </cell>
        </row>
        <row r="847">
          <cell r="B847" t="str">
            <v>S-188</v>
          </cell>
          <cell r="C847">
            <v>369600</v>
          </cell>
        </row>
        <row r="848">
          <cell r="B848" t="str">
            <v>S-188</v>
          </cell>
          <cell r="C848">
            <v>369600</v>
          </cell>
        </row>
        <row r="849">
          <cell r="B849" t="str">
            <v>S-194</v>
          </cell>
          <cell r="C849">
            <v>136575</v>
          </cell>
        </row>
        <row r="850">
          <cell r="B850" t="str">
            <v>S-194</v>
          </cell>
          <cell r="C850">
            <v>136575</v>
          </cell>
        </row>
        <row r="851">
          <cell r="B851" t="str">
            <v>S-203</v>
          </cell>
          <cell r="C851">
            <v>633450</v>
          </cell>
        </row>
        <row r="852">
          <cell r="B852" t="str">
            <v>S-203</v>
          </cell>
          <cell r="C852">
            <v>633450</v>
          </cell>
        </row>
        <row r="853">
          <cell r="B853" t="str">
            <v>S-275</v>
          </cell>
          <cell r="C853">
            <v>174000</v>
          </cell>
        </row>
        <row r="854">
          <cell r="B854" t="str">
            <v>S-275</v>
          </cell>
          <cell r="C854">
            <v>174000</v>
          </cell>
        </row>
        <row r="855">
          <cell r="B855" t="str">
            <v>S-276</v>
          </cell>
          <cell r="C855">
            <v>672000</v>
          </cell>
        </row>
        <row r="856">
          <cell r="B856" t="str">
            <v>S-276</v>
          </cell>
          <cell r="C856">
            <v>672000</v>
          </cell>
        </row>
        <row r="857">
          <cell r="B857" t="str">
            <v>S-309</v>
          </cell>
          <cell r="C857">
            <v>54600</v>
          </cell>
        </row>
        <row r="858">
          <cell r="B858" t="str">
            <v>S-309</v>
          </cell>
          <cell r="C858">
            <v>54600</v>
          </cell>
        </row>
        <row r="859">
          <cell r="B859" t="str">
            <v>S-336</v>
          </cell>
          <cell r="C859">
            <v>1438200</v>
          </cell>
        </row>
        <row r="860">
          <cell r="B860" t="str">
            <v>S-336</v>
          </cell>
          <cell r="C860">
            <v>992100</v>
          </cell>
        </row>
        <row r="861">
          <cell r="B861" t="str">
            <v>S-336</v>
          </cell>
          <cell r="C861">
            <v>1070400</v>
          </cell>
        </row>
        <row r="862">
          <cell r="B862" t="str">
            <v>S-336</v>
          </cell>
          <cell r="C862">
            <v>3500700</v>
          </cell>
        </row>
        <row r="863">
          <cell r="B863" t="str">
            <v>S-369</v>
          </cell>
          <cell r="C863">
            <v>385800</v>
          </cell>
        </row>
        <row r="864">
          <cell r="B864" t="str">
            <v>S-369</v>
          </cell>
          <cell r="C864">
            <v>385800</v>
          </cell>
        </row>
        <row r="865">
          <cell r="B865" t="str">
            <v>S-453</v>
          </cell>
          <cell r="C865">
            <v>134275</v>
          </cell>
        </row>
        <row r="866">
          <cell r="B866" t="str">
            <v>S-453</v>
          </cell>
          <cell r="C866">
            <v>134275</v>
          </cell>
        </row>
        <row r="867">
          <cell r="B867" t="str">
            <v>S-476</v>
          </cell>
          <cell r="C867">
            <v>156325</v>
          </cell>
        </row>
        <row r="868">
          <cell r="B868" t="str">
            <v>S-476</v>
          </cell>
          <cell r="C868">
            <v>156325</v>
          </cell>
        </row>
        <row r="869">
          <cell r="B869" t="str">
            <v>T-001</v>
          </cell>
          <cell r="C869">
            <v>595350</v>
          </cell>
        </row>
        <row r="870">
          <cell r="B870" t="str">
            <v>T-001</v>
          </cell>
          <cell r="C870">
            <v>595350</v>
          </cell>
        </row>
        <row r="871">
          <cell r="B871" t="str">
            <v>T-002</v>
          </cell>
          <cell r="C871">
            <v>361575</v>
          </cell>
        </row>
        <row r="872">
          <cell r="B872" t="str">
            <v>T-002</v>
          </cell>
          <cell r="C872">
            <v>300000</v>
          </cell>
        </row>
        <row r="873">
          <cell r="B873" t="str">
            <v>T-002</v>
          </cell>
          <cell r="C873">
            <v>340200</v>
          </cell>
        </row>
        <row r="874">
          <cell r="B874" t="str">
            <v>T-002</v>
          </cell>
          <cell r="C874">
            <v>1001775</v>
          </cell>
        </row>
        <row r="875">
          <cell r="B875" t="str">
            <v>T-006</v>
          </cell>
          <cell r="C875">
            <v>114525</v>
          </cell>
        </row>
        <row r="876">
          <cell r="B876" t="str">
            <v>T-006</v>
          </cell>
          <cell r="C876">
            <v>114525</v>
          </cell>
        </row>
        <row r="877">
          <cell r="B877" t="str">
            <v>T-007</v>
          </cell>
          <cell r="C877">
            <v>192000</v>
          </cell>
        </row>
        <row r="878">
          <cell r="B878" t="str">
            <v>T-007</v>
          </cell>
          <cell r="C878">
            <v>573450</v>
          </cell>
        </row>
        <row r="879">
          <cell r="B879" t="str">
            <v>T-007</v>
          </cell>
          <cell r="C879">
            <v>109500</v>
          </cell>
        </row>
        <row r="880">
          <cell r="B880" t="str">
            <v>T-007</v>
          </cell>
          <cell r="C880">
            <v>874950</v>
          </cell>
        </row>
        <row r="881">
          <cell r="B881" t="str">
            <v>T-008</v>
          </cell>
          <cell r="C881">
            <v>224400</v>
          </cell>
        </row>
        <row r="882">
          <cell r="B882" t="str">
            <v>T-008</v>
          </cell>
          <cell r="C882">
            <v>52500</v>
          </cell>
        </row>
        <row r="883">
          <cell r="B883" t="str">
            <v>T-008</v>
          </cell>
          <cell r="C883">
            <v>276900</v>
          </cell>
        </row>
        <row r="884">
          <cell r="B884" t="str">
            <v>T-013</v>
          </cell>
          <cell r="C884">
            <v>54750</v>
          </cell>
        </row>
        <row r="885">
          <cell r="B885" t="str">
            <v>T-013</v>
          </cell>
          <cell r="C885">
            <v>54750</v>
          </cell>
        </row>
        <row r="886">
          <cell r="B886" t="str">
            <v>T-017</v>
          </cell>
          <cell r="C886">
            <v>670050</v>
          </cell>
        </row>
        <row r="887">
          <cell r="B887" t="str">
            <v>T-017</v>
          </cell>
          <cell r="C887">
            <v>157050</v>
          </cell>
        </row>
        <row r="888">
          <cell r="B888" t="str">
            <v>T-017</v>
          </cell>
          <cell r="C888">
            <v>827100</v>
          </cell>
        </row>
        <row r="889">
          <cell r="B889" t="str">
            <v>T-023</v>
          </cell>
          <cell r="C889">
            <v>261000</v>
          </cell>
        </row>
        <row r="890">
          <cell r="B890" t="str">
            <v>T-023</v>
          </cell>
          <cell r="C890">
            <v>261000</v>
          </cell>
        </row>
        <row r="891">
          <cell r="B891" t="str">
            <v>T-025</v>
          </cell>
          <cell r="C891">
            <v>503475</v>
          </cell>
        </row>
        <row r="892">
          <cell r="B892" t="str">
            <v>T-025</v>
          </cell>
          <cell r="C892">
            <v>203550</v>
          </cell>
        </row>
        <row r="893">
          <cell r="B893" t="str">
            <v>T-025</v>
          </cell>
          <cell r="C893">
            <v>707025</v>
          </cell>
        </row>
        <row r="894">
          <cell r="B894" t="str">
            <v>T-057</v>
          </cell>
          <cell r="C894">
            <v>159200</v>
          </cell>
        </row>
        <row r="895">
          <cell r="B895" t="str">
            <v>T-057</v>
          </cell>
          <cell r="C895">
            <v>159200</v>
          </cell>
        </row>
        <row r="896">
          <cell r="B896" t="str">
            <v>U-002</v>
          </cell>
          <cell r="C896">
            <v>2564850</v>
          </cell>
        </row>
        <row r="897">
          <cell r="B897" t="str">
            <v>U-002</v>
          </cell>
          <cell r="C897">
            <v>2564850</v>
          </cell>
        </row>
        <row r="898">
          <cell r="B898" t="str">
            <v>U-016</v>
          </cell>
          <cell r="C898">
            <v>431475</v>
          </cell>
        </row>
        <row r="899">
          <cell r="B899" t="str">
            <v>U-016</v>
          </cell>
          <cell r="C899">
            <v>407250</v>
          </cell>
        </row>
        <row r="900">
          <cell r="B900" t="str">
            <v>U-016</v>
          </cell>
          <cell r="C900">
            <v>838725</v>
          </cell>
        </row>
        <row r="901">
          <cell r="B901" t="str">
            <v>U-024</v>
          </cell>
          <cell r="C901">
            <v>195075</v>
          </cell>
        </row>
        <row r="902">
          <cell r="B902" t="str">
            <v>U-024</v>
          </cell>
          <cell r="C902">
            <v>195075</v>
          </cell>
        </row>
        <row r="903">
          <cell r="B903" t="str">
            <v>V-007</v>
          </cell>
          <cell r="C903">
            <v>4070825</v>
          </cell>
        </row>
        <row r="904">
          <cell r="B904" t="str">
            <v>V-007</v>
          </cell>
          <cell r="C904">
            <v>7355125</v>
          </cell>
        </row>
        <row r="905">
          <cell r="B905" t="str">
            <v>V-007</v>
          </cell>
          <cell r="C905">
            <v>11425950</v>
          </cell>
        </row>
        <row r="906">
          <cell r="B906" t="str">
            <v>W-002</v>
          </cell>
          <cell r="C906">
            <v>259200</v>
          </cell>
        </row>
        <row r="907">
          <cell r="B907" t="str">
            <v>W-002</v>
          </cell>
          <cell r="C907">
            <v>259200</v>
          </cell>
        </row>
        <row r="908">
          <cell r="B908" t="str">
            <v>W-004</v>
          </cell>
          <cell r="C908">
            <v>100350</v>
          </cell>
        </row>
        <row r="909">
          <cell r="B909" t="str">
            <v>W-004</v>
          </cell>
          <cell r="C909">
            <v>479375</v>
          </cell>
        </row>
        <row r="910">
          <cell r="B910" t="str">
            <v>W-004</v>
          </cell>
          <cell r="C910">
            <v>141500</v>
          </cell>
        </row>
        <row r="911">
          <cell r="B911" t="str">
            <v>W-004</v>
          </cell>
          <cell r="C911">
            <v>721225</v>
          </cell>
        </row>
        <row r="912">
          <cell r="B912" t="str">
            <v>W-007</v>
          </cell>
          <cell r="C912">
            <v>814050</v>
          </cell>
        </row>
        <row r="913">
          <cell r="B913" t="str">
            <v>W-007</v>
          </cell>
          <cell r="C913">
            <v>2206425</v>
          </cell>
        </row>
        <row r="914">
          <cell r="B914" t="str">
            <v>W-007</v>
          </cell>
          <cell r="C914">
            <v>3020475</v>
          </cell>
        </row>
        <row r="915">
          <cell r="B915" t="str">
            <v>W-009</v>
          </cell>
          <cell r="C915">
            <v>55000</v>
          </cell>
        </row>
        <row r="916">
          <cell r="B916" t="str">
            <v>W-009</v>
          </cell>
          <cell r="C916">
            <v>55000</v>
          </cell>
        </row>
        <row r="917">
          <cell r="B917" t="str">
            <v>W-017</v>
          </cell>
          <cell r="C917">
            <v>297225</v>
          </cell>
        </row>
        <row r="918">
          <cell r="B918" t="str">
            <v>W-017</v>
          </cell>
          <cell r="C918">
            <v>273900</v>
          </cell>
        </row>
        <row r="919">
          <cell r="B919" t="str">
            <v>W-017</v>
          </cell>
          <cell r="C919">
            <v>291975</v>
          </cell>
        </row>
        <row r="920">
          <cell r="B920" t="str">
            <v>W-017</v>
          </cell>
          <cell r="C920">
            <v>863100</v>
          </cell>
        </row>
        <row r="921">
          <cell r="B921" t="str">
            <v>W-022</v>
          </cell>
          <cell r="C921">
            <v>320000</v>
          </cell>
        </row>
        <row r="922">
          <cell r="B922" t="str">
            <v>W-022</v>
          </cell>
          <cell r="C922">
            <v>320000</v>
          </cell>
        </row>
        <row r="923">
          <cell r="B923" t="str">
            <v>W-030</v>
          </cell>
          <cell r="C923">
            <v>109500</v>
          </cell>
        </row>
        <row r="924">
          <cell r="B924" t="str">
            <v>W-030</v>
          </cell>
          <cell r="C924">
            <v>109500</v>
          </cell>
        </row>
        <row r="925">
          <cell r="B925" t="str">
            <v>W-032</v>
          </cell>
          <cell r="C925">
            <v>96750</v>
          </cell>
        </row>
        <row r="926">
          <cell r="B926" t="str">
            <v>W-032</v>
          </cell>
          <cell r="C926">
            <v>96750</v>
          </cell>
        </row>
        <row r="927">
          <cell r="B927" t="str">
            <v>Y-002</v>
          </cell>
          <cell r="C927">
            <v>445000</v>
          </cell>
        </row>
        <row r="928">
          <cell r="B928" t="str">
            <v>Y-002</v>
          </cell>
          <cell r="C928">
            <v>143575</v>
          </cell>
        </row>
        <row r="929">
          <cell r="B929" t="str">
            <v>Y-002</v>
          </cell>
          <cell r="C929">
            <v>588575</v>
          </cell>
        </row>
        <row r="930">
          <cell r="B930" t="str">
            <v>Y-013</v>
          </cell>
          <cell r="C930">
            <v>266550</v>
          </cell>
        </row>
        <row r="931">
          <cell r="B931" t="str">
            <v>Y-013</v>
          </cell>
          <cell r="C931">
            <v>266550</v>
          </cell>
        </row>
        <row r="932">
          <cell r="B932" t="str">
            <v>Y-014</v>
          </cell>
          <cell r="C932">
            <v>219000</v>
          </cell>
        </row>
        <row r="933">
          <cell r="B933" t="str">
            <v>Y-014</v>
          </cell>
          <cell r="C933">
            <v>219000</v>
          </cell>
        </row>
        <row r="934">
          <cell r="B934" t="str">
            <v>Y-022</v>
          </cell>
          <cell r="C934">
            <v>407825</v>
          </cell>
        </row>
        <row r="935">
          <cell r="B935" t="str">
            <v>Y-022</v>
          </cell>
          <cell r="C935">
            <v>407825</v>
          </cell>
        </row>
        <row r="936">
          <cell r="B936" t="str">
            <v>Y-059</v>
          </cell>
          <cell r="C936">
            <v>400000</v>
          </cell>
        </row>
        <row r="937">
          <cell r="B937" t="str">
            <v>Y-059</v>
          </cell>
          <cell r="C937">
            <v>400000</v>
          </cell>
        </row>
        <row r="938">
          <cell r="B938" t="str">
            <v>Y-091</v>
          </cell>
          <cell r="C938">
            <v>228775</v>
          </cell>
        </row>
        <row r="939">
          <cell r="B939" t="str">
            <v>Y-091</v>
          </cell>
          <cell r="C939">
            <v>228775</v>
          </cell>
        </row>
        <row r="940">
          <cell r="B940" t="str">
            <v>Z-003</v>
          </cell>
          <cell r="C940">
            <v>287675</v>
          </cell>
        </row>
        <row r="941">
          <cell r="B941" t="str">
            <v>Z-003</v>
          </cell>
          <cell r="C941">
            <v>287675</v>
          </cell>
        </row>
      </sheetData>
      <sheetData sheetId="15" refreshError="1"/>
      <sheetData sheetId="1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HPP PABRIK"/>
      <sheetName val="HPP DEPO"/>
      <sheetName val="RUGILABA DEPO"/>
      <sheetName val="COGS"/>
      <sheetName val="NERACA"/>
      <sheetName val="NERACA LAJUR"/>
      <sheetName val="MEMO JURNAL"/>
      <sheetName val="REKAP GL"/>
      <sheetName val="LAP PENJUALAN"/>
      <sheetName val="RUGILABA PABRIK"/>
      <sheetName val="LABA per PRODUK"/>
      <sheetName val="Laporan Aliran Kas (Nrc)"/>
      <sheetName val="Beban Ditangguhkan"/>
      <sheetName val="Sheet1"/>
      <sheetName val="TAC perWEEK"/>
      <sheetName val="OA"/>
      <sheetName val="SUBSIDI OA"/>
      <sheetName val="RK PUSAT"/>
      <sheetName val="REKAP PPN"/>
      <sheetName val="REKAP PPH25"/>
      <sheetName val="LAP MUTASI PRODUK"/>
      <sheetName val="ANALISA PIUTANG"/>
      <sheetName val="REKAP PERSEDIAAN"/>
      <sheetName val="REKAP PENJUALAN"/>
      <sheetName val="REKAP HPP"/>
      <sheetName val="BTB SUPP"/>
      <sheetName val="BKB SUPP"/>
      <sheetName val="BKB DIST"/>
      <sheetName val="BTB DIST"/>
      <sheetName val="MUTASI OUT"/>
      <sheetName val="MUTASI IN"/>
      <sheetName val="STOK MORPHING"/>
      <sheetName val="TBG"/>
      <sheetName val="PVT MP"/>
      <sheetName val="PVT"/>
      <sheetName val="SD"/>
      <sheetName val="BANK"/>
      <sheetName val="TARIKAN PUSAT"/>
      <sheetName val="BANK SJT 55"/>
      <sheetName val="TAG BENGKEL &amp; MS SUPPORT"/>
      <sheetName val="REKAP 811010"/>
      <sheetName val="REKAP PIUT JAMSOSTEK"/>
      <sheetName val="TAG BENGKEL &amp; MS SUPPORT (2)"/>
      <sheetName val="REKAP PIUT KARYAWAN "/>
      <sheetName val="HTG BBM  2021"/>
      <sheetName val="BG"/>
      <sheetName val="TIPEL"/>
      <sheetName val="CashJournalReport"/>
      <sheetName val="GL"/>
      <sheetName val="LKH"/>
      <sheetName val="REKAP BIAYA"/>
      <sheetName val="BANK CIMB"/>
      <sheetName val=" CIMB VA STATEMENT "/>
      <sheetName val="PIUT PUSAT"/>
      <sheetName val="PIUT TIV"/>
      <sheetName val="BIAYA PROMOSI DAGANG"/>
      <sheetName val="PIUT MS SUPP"/>
      <sheetName val="PEND LAIN"/>
      <sheetName val="NRB"/>
      <sheetName val="PIUTANG TIV PROG"/>
      <sheetName val="PIUT TIV PROG 2020"/>
      <sheetName val="Selisih Harga"/>
      <sheetName val="HUTANG TIV"/>
    </sheetNames>
    <sheetDataSet>
      <sheetData sheetId="0"/>
      <sheetData sheetId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</row>
        <row r="2">
          <cell r="C2" t="str">
            <v>Kode Produk</v>
          </cell>
          <cell r="D2" t="str">
            <v>Produk</v>
          </cell>
          <cell r="E2" t="str">
            <v>Berat/ Kg</v>
          </cell>
          <cell r="F2" t="str">
            <v>PAS</v>
          </cell>
          <cell r="G2" t="str">
            <v>HPP LAMA</v>
          </cell>
          <cell r="H2" t="str">
            <v>HPP PABRIK</v>
          </cell>
          <cell r="I2" t="str">
            <v>HPP PABRIK</v>
          </cell>
          <cell r="J2" t="str">
            <v>HPP PABRIK</v>
          </cell>
          <cell r="K2" t="str">
            <v>HPP PABRIK</v>
          </cell>
          <cell r="L2" t="str">
            <v>HPP PABRIK</v>
          </cell>
          <cell r="M2" t="str">
            <v>HPP PABRIK</v>
          </cell>
        </row>
        <row r="3">
          <cell r="F3">
            <v>56</v>
          </cell>
          <cell r="H3" t="str">
            <v>Apr-Sept 2018</v>
          </cell>
          <cell r="I3" t="str">
            <v>per Okt-18</v>
          </cell>
          <cell r="J3" t="str">
            <v>per Feb-19</v>
          </cell>
          <cell r="K3" t="str">
            <v>per Mar-19</v>
          </cell>
          <cell r="L3" t="str">
            <v>per Ags-20</v>
          </cell>
          <cell r="M3" t="str">
            <v>per Mar-21</v>
          </cell>
          <cell r="N3" t="str">
            <v>DPP</v>
          </cell>
        </row>
        <row r="4">
          <cell r="C4">
            <v>12713</v>
          </cell>
          <cell r="D4" t="str">
            <v>AQ.220ML 1X48</v>
          </cell>
          <cell r="E4">
            <v>11.3</v>
          </cell>
          <cell r="F4">
            <v>632.80000000000007</v>
          </cell>
          <cell r="G4">
            <v>0</v>
          </cell>
          <cell r="H4">
            <v>19883</v>
          </cell>
          <cell r="I4">
            <v>20680</v>
          </cell>
          <cell r="J4">
            <v>20680</v>
          </cell>
          <cell r="K4">
            <v>22750</v>
          </cell>
          <cell r="L4">
            <v>22750</v>
          </cell>
          <cell r="M4">
            <v>22750</v>
          </cell>
          <cell r="N4">
            <v>20681.81818181818</v>
          </cell>
        </row>
        <row r="5">
          <cell r="C5">
            <v>134578</v>
          </cell>
          <cell r="D5" t="str">
            <v>AQ.220ML LOCAL 1X48</v>
          </cell>
          <cell r="E5">
            <v>11.3</v>
          </cell>
          <cell r="F5">
            <v>632.80000000000007</v>
          </cell>
          <cell r="G5">
            <v>0</v>
          </cell>
          <cell r="H5">
            <v>19883</v>
          </cell>
          <cell r="I5">
            <v>20680</v>
          </cell>
          <cell r="J5">
            <v>20680</v>
          </cell>
          <cell r="K5">
            <v>22750</v>
          </cell>
          <cell r="L5">
            <v>22750</v>
          </cell>
          <cell r="M5">
            <v>22750</v>
          </cell>
          <cell r="N5">
            <v>20681.81818181818</v>
          </cell>
        </row>
        <row r="6">
          <cell r="C6" t="str">
            <v>134578R</v>
          </cell>
          <cell r="D6" t="str">
            <v>AQ.220ML LOCAL 1X48 REJECT</v>
          </cell>
          <cell r="E6">
            <v>11.3</v>
          </cell>
          <cell r="F6">
            <v>632.80000000000007</v>
          </cell>
          <cell r="G6">
            <v>0</v>
          </cell>
          <cell r="H6">
            <v>19883</v>
          </cell>
          <cell r="I6">
            <v>20680</v>
          </cell>
          <cell r="J6">
            <v>20680</v>
          </cell>
          <cell r="K6">
            <v>22750</v>
          </cell>
          <cell r="L6">
            <v>22750</v>
          </cell>
          <cell r="M6">
            <v>22750</v>
          </cell>
          <cell r="N6">
            <v>20681.81818181818</v>
          </cell>
        </row>
        <row r="7">
          <cell r="C7" t="str">
            <v>134578P</v>
          </cell>
          <cell r="D7" t="str">
            <v>AQ.220ML LOCAL 1X1</v>
          </cell>
          <cell r="E7">
            <v>0.23541666666666669</v>
          </cell>
          <cell r="F7">
            <v>13.183333333333335</v>
          </cell>
          <cell r="G7">
            <v>0</v>
          </cell>
          <cell r="H7">
            <v>414.22916666666669</v>
          </cell>
          <cell r="I7">
            <v>430.83333333333331</v>
          </cell>
          <cell r="J7">
            <v>430.83333333333331</v>
          </cell>
          <cell r="K7">
            <v>473.95833333333331</v>
          </cell>
          <cell r="L7">
            <v>473.95833333333331</v>
          </cell>
          <cell r="M7">
            <v>473.95833333333331</v>
          </cell>
          <cell r="N7">
            <v>430.87121212121207</v>
          </cell>
        </row>
        <row r="8">
          <cell r="C8" t="str">
            <v>134578PR</v>
          </cell>
          <cell r="D8" t="str">
            <v>AQ.220ML LOCAL 1X1 PCS REJECT</v>
          </cell>
          <cell r="E8">
            <v>0.23541666666666669</v>
          </cell>
          <cell r="F8">
            <v>13.183333333333335</v>
          </cell>
          <cell r="G8">
            <v>0</v>
          </cell>
          <cell r="H8">
            <v>414.22916666666669</v>
          </cell>
          <cell r="I8">
            <v>430.83333333333331</v>
          </cell>
          <cell r="J8">
            <v>430.83333333333331</v>
          </cell>
          <cell r="K8">
            <v>473.95833333333331</v>
          </cell>
          <cell r="L8">
            <v>473.95833333333331</v>
          </cell>
          <cell r="M8">
            <v>473.95833333333331</v>
          </cell>
          <cell r="N8">
            <v>430.87121212121207</v>
          </cell>
        </row>
        <row r="9">
          <cell r="C9">
            <v>74548</v>
          </cell>
          <cell r="D9" t="str">
            <v>AQ.240ML 1X48</v>
          </cell>
          <cell r="E9">
            <v>12.5</v>
          </cell>
          <cell r="F9">
            <v>700</v>
          </cell>
          <cell r="G9">
            <v>19883</v>
          </cell>
          <cell r="H9">
            <v>19883</v>
          </cell>
          <cell r="I9">
            <v>20680</v>
          </cell>
          <cell r="J9">
            <v>20680</v>
          </cell>
          <cell r="K9">
            <v>22750</v>
          </cell>
          <cell r="L9">
            <v>22750</v>
          </cell>
          <cell r="M9">
            <v>22750</v>
          </cell>
          <cell r="N9">
            <v>20681.81818181818</v>
          </cell>
        </row>
        <row r="10">
          <cell r="C10" t="str">
            <v>74548R</v>
          </cell>
          <cell r="D10" t="str">
            <v>AQ.240ML 1X48 REJECT</v>
          </cell>
          <cell r="E10">
            <v>12.5</v>
          </cell>
          <cell r="F10">
            <v>700</v>
          </cell>
          <cell r="G10">
            <v>19883</v>
          </cell>
          <cell r="H10">
            <v>19883</v>
          </cell>
          <cell r="I10">
            <v>20680</v>
          </cell>
          <cell r="J10">
            <v>20680</v>
          </cell>
          <cell r="K10">
            <v>22750</v>
          </cell>
          <cell r="L10">
            <v>22750</v>
          </cell>
          <cell r="M10">
            <v>22750</v>
          </cell>
          <cell r="N10">
            <v>20681.81818181818</v>
          </cell>
        </row>
        <row r="11">
          <cell r="C11" t="str">
            <v>74548P</v>
          </cell>
          <cell r="D11" t="str">
            <v>AQ.240ML 1X1 PCS</v>
          </cell>
          <cell r="E11">
            <v>0.26041666666666669</v>
          </cell>
          <cell r="F11">
            <v>14.583333333333334</v>
          </cell>
          <cell r="G11">
            <v>414.22916666666669</v>
          </cell>
          <cell r="H11">
            <v>414.22916666666669</v>
          </cell>
          <cell r="I11">
            <v>430.83333333333331</v>
          </cell>
          <cell r="J11">
            <v>430.83333333333331</v>
          </cell>
          <cell r="K11">
            <v>473.95833333333331</v>
          </cell>
          <cell r="L11">
            <v>473.95833333333331</v>
          </cell>
          <cell r="M11">
            <v>473.95833333333331</v>
          </cell>
          <cell r="N11">
            <v>430.87121212121207</v>
          </cell>
        </row>
        <row r="12">
          <cell r="C12">
            <v>74556</v>
          </cell>
          <cell r="D12" t="str">
            <v>AQ.330ML 1X24</v>
          </cell>
          <cell r="E12">
            <v>8.8000000000000007</v>
          </cell>
          <cell r="F12">
            <v>492.80000000000007</v>
          </cell>
          <cell r="G12">
            <v>25575</v>
          </cell>
          <cell r="H12">
            <v>26598</v>
          </cell>
          <cell r="I12">
            <v>27670</v>
          </cell>
          <cell r="J12">
            <v>27670</v>
          </cell>
          <cell r="K12">
            <v>29330</v>
          </cell>
          <cell r="L12">
            <v>29330</v>
          </cell>
          <cell r="M12">
            <v>29330</v>
          </cell>
          <cell r="N12">
            <v>26663.63636363636</v>
          </cell>
        </row>
        <row r="13">
          <cell r="C13" t="str">
            <v>74556P</v>
          </cell>
          <cell r="D13" t="str">
            <v>AQ.330ML 1X1 PCS</v>
          </cell>
          <cell r="E13">
            <v>0.3666666666666667</v>
          </cell>
          <cell r="F13">
            <v>20.533333333333335</v>
          </cell>
          <cell r="G13">
            <v>1065.625</v>
          </cell>
          <cell r="H13">
            <v>1108.25</v>
          </cell>
          <cell r="I13">
            <v>1152.9166666666667</v>
          </cell>
          <cell r="J13">
            <v>1152.9166666666667</v>
          </cell>
          <cell r="K13">
            <v>1222.0833333333333</v>
          </cell>
          <cell r="L13">
            <v>1222.0833333333333</v>
          </cell>
          <cell r="M13">
            <v>1222.0833333333333</v>
          </cell>
          <cell r="N13">
            <v>1110.9848484848483</v>
          </cell>
        </row>
        <row r="14">
          <cell r="C14" t="str">
            <v>74556PR</v>
          </cell>
          <cell r="D14" t="str">
            <v>AQ.330ML 1X1 PCS REJECT</v>
          </cell>
          <cell r="E14">
            <v>0.3666666666666667</v>
          </cell>
          <cell r="F14">
            <v>20.533333333333335</v>
          </cell>
          <cell r="G14">
            <v>1065.625</v>
          </cell>
          <cell r="H14">
            <v>1108.25</v>
          </cell>
          <cell r="I14">
            <v>1152.9166666666667</v>
          </cell>
          <cell r="J14">
            <v>1152.9166666666667</v>
          </cell>
          <cell r="K14">
            <v>1222.0833333333333</v>
          </cell>
          <cell r="L14">
            <v>1222.0833333333333</v>
          </cell>
          <cell r="M14">
            <v>1222.0833333333333</v>
          </cell>
          <cell r="N14">
            <v>1110.9848484848483</v>
          </cell>
        </row>
        <row r="15">
          <cell r="C15">
            <v>74557</v>
          </cell>
          <cell r="D15" t="str">
            <v>AQ.HOKBEN 330 ML 1X24</v>
          </cell>
          <cell r="E15">
            <v>8.8000000000000007</v>
          </cell>
          <cell r="F15">
            <v>492.80000000000007</v>
          </cell>
          <cell r="G15">
            <v>25575</v>
          </cell>
          <cell r="H15">
            <v>26598</v>
          </cell>
          <cell r="I15">
            <v>27670</v>
          </cell>
          <cell r="J15">
            <v>27670</v>
          </cell>
          <cell r="K15">
            <v>29330</v>
          </cell>
          <cell r="L15">
            <v>29330</v>
          </cell>
          <cell r="M15">
            <v>29330</v>
          </cell>
          <cell r="N15">
            <v>26663.63636363636</v>
          </cell>
        </row>
        <row r="16">
          <cell r="C16" t="str">
            <v>1251A</v>
          </cell>
          <cell r="D16" t="str">
            <v>AQ.330ML 1X24 R</v>
          </cell>
          <cell r="E16">
            <v>8.8000000000000007</v>
          </cell>
          <cell r="F16">
            <v>492.80000000000007</v>
          </cell>
          <cell r="G16">
            <v>25575</v>
          </cell>
          <cell r="H16">
            <v>26598</v>
          </cell>
          <cell r="I16">
            <v>27670</v>
          </cell>
          <cell r="J16">
            <v>27670</v>
          </cell>
          <cell r="K16">
            <v>29330</v>
          </cell>
          <cell r="L16">
            <v>29330</v>
          </cell>
          <cell r="M16">
            <v>29330</v>
          </cell>
          <cell r="N16">
            <v>26663.63636363636</v>
          </cell>
        </row>
        <row r="17">
          <cell r="C17">
            <v>12511</v>
          </cell>
          <cell r="D17" t="str">
            <v>AQ.330ML 1X1</v>
          </cell>
          <cell r="E17">
            <v>0.3666666666666667</v>
          </cell>
          <cell r="F17">
            <v>20.533333333333335</v>
          </cell>
          <cell r="G17">
            <v>1065.625</v>
          </cell>
          <cell r="H17">
            <v>1108.25</v>
          </cell>
          <cell r="I17">
            <v>1152.9166666666667</v>
          </cell>
          <cell r="J17">
            <v>1152.9166666666667</v>
          </cell>
          <cell r="K17">
            <v>1222.0833333333333</v>
          </cell>
          <cell r="L17">
            <v>1222.0833333333333</v>
          </cell>
          <cell r="M17">
            <v>1222.0833333333333</v>
          </cell>
          <cell r="N17">
            <v>1110.9848484848483</v>
          </cell>
        </row>
        <row r="18">
          <cell r="C18" t="str">
            <v>12512P</v>
          </cell>
          <cell r="D18" t="str">
            <v>AQ.330ML 1X1</v>
          </cell>
          <cell r="E18">
            <v>0.3666666666666667</v>
          </cell>
          <cell r="F18">
            <v>63.800000000000004</v>
          </cell>
          <cell r="G18">
            <v>1065.625</v>
          </cell>
          <cell r="H18">
            <v>1108.25</v>
          </cell>
          <cell r="I18">
            <v>1152.9166666666667</v>
          </cell>
          <cell r="J18">
            <v>1152.9166666666667</v>
          </cell>
          <cell r="K18">
            <v>1222.0833333333333</v>
          </cell>
          <cell r="L18">
            <v>1222.0833333333333</v>
          </cell>
          <cell r="M18">
            <v>1222.0833333333333</v>
          </cell>
          <cell r="N18">
            <v>1110.9848484848483</v>
          </cell>
        </row>
        <row r="19">
          <cell r="C19">
            <v>12513</v>
          </cell>
          <cell r="D19" t="str">
            <v>AQ.330 ML 1 X 24 PCS</v>
          </cell>
          <cell r="E19">
            <v>8.8000000000000007</v>
          </cell>
          <cell r="F19">
            <v>492.80000000000007</v>
          </cell>
          <cell r="G19">
            <v>25575</v>
          </cell>
          <cell r="H19">
            <v>26598</v>
          </cell>
          <cell r="I19">
            <v>27670</v>
          </cell>
          <cell r="J19">
            <v>27670</v>
          </cell>
          <cell r="K19">
            <v>29330</v>
          </cell>
          <cell r="L19">
            <v>29330</v>
          </cell>
          <cell r="M19">
            <v>29330</v>
          </cell>
          <cell r="N19">
            <v>26663.63636363636</v>
          </cell>
        </row>
        <row r="20">
          <cell r="C20">
            <v>113017</v>
          </cell>
          <cell r="D20" t="str">
            <v>AQ.330ML BOY 1X24</v>
          </cell>
          <cell r="E20">
            <v>8.8000000000000007</v>
          </cell>
          <cell r="F20">
            <v>492.80000000000007</v>
          </cell>
          <cell r="G20">
            <v>67488</v>
          </cell>
          <cell r="H20">
            <v>70188</v>
          </cell>
          <cell r="I20">
            <v>73000</v>
          </cell>
          <cell r="J20">
            <v>73000</v>
          </cell>
          <cell r="K20">
            <v>77380</v>
          </cell>
          <cell r="L20">
            <v>77380</v>
          </cell>
          <cell r="M20">
            <v>77380</v>
          </cell>
          <cell r="N20">
            <v>70345.454545454544</v>
          </cell>
        </row>
        <row r="21">
          <cell r="C21" t="str">
            <v>113017R</v>
          </cell>
          <cell r="D21" t="str">
            <v>AQ.330ML BOY 1X24 REJECT</v>
          </cell>
          <cell r="E21">
            <v>8.8000000000000007</v>
          </cell>
          <cell r="F21">
            <v>492.80000000000007</v>
          </cell>
          <cell r="G21">
            <v>67488</v>
          </cell>
          <cell r="H21">
            <v>70188</v>
          </cell>
          <cell r="I21">
            <v>73000</v>
          </cell>
          <cell r="J21">
            <v>73000</v>
          </cell>
          <cell r="K21">
            <v>77380</v>
          </cell>
          <cell r="L21">
            <v>77380</v>
          </cell>
          <cell r="M21">
            <v>77380</v>
          </cell>
          <cell r="N21">
            <v>70345.454545454544</v>
          </cell>
        </row>
        <row r="22">
          <cell r="C22" t="str">
            <v>113017P</v>
          </cell>
          <cell r="D22" t="str">
            <v>AQ.330ML BOY 1X1</v>
          </cell>
          <cell r="E22">
            <v>0.3666666666666667</v>
          </cell>
          <cell r="F22">
            <v>20.533333333333335</v>
          </cell>
          <cell r="G22">
            <v>2812</v>
          </cell>
          <cell r="H22">
            <v>2924.5</v>
          </cell>
          <cell r="I22">
            <v>3041.6666666666665</v>
          </cell>
          <cell r="J22">
            <v>3041.6666666666665</v>
          </cell>
          <cell r="K22">
            <v>3224.1666666666665</v>
          </cell>
          <cell r="L22">
            <v>3224.1666666666665</v>
          </cell>
          <cell r="M22">
            <v>3224.1666666666665</v>
          </cell>
          <cell r="N22">
            <v>2931.0606060606056</v>
          </cell>
        </row>
        <row r="23">
          <cell r="C23" t="str">
            <v>113017PR</v>
          </cell>
          <cell r="D23" t="str">
            <v>AQ.330ML BOY 1X1 PCS REJECT</v>
          </cell>
          <cell r="E23">
            <v>0.3666666666666667</v>
          </cell>
          <cell r="F23">
            <v>20.533333333333335</v>
          </cell>
          <cell r="G23">
            <v>2812</v>
          </cell>
          <cell r="H23">
            <v>2924.5</v>
          </cell>
          <cell r="I23">
            <v>3041.6666666666665</v>
          </cell>
          <cell r="J23">
            <v>3041.6666666666665</v>
          </cell>
          <cell r="K23">
            <v>3224.1666666666665</v>
          </cell>
          <cell r="L23">
            <v>3224.1666666666665</v>
          </cell>
          <cell r="M23">
            <v>3224.1666666666665</v>
          </cell>
          <cell r="N23">
            <v>2931.0606060606056</v>
          </cell>
        </row>
        <row r="24">
          <cell r="C24">
            <v>113018</v>
          </cell>
          <cell r="D24" t="str">
            <v>AQ.330ML GIRL 1X24</v>
          </cell>
          <cell r="E24">
            <v>8.8000000000000007</v>
          </cell>
          <cell r="F24">
            <v>492.80000000000007</v>
          </cell>
          <cell r="G24">
            <v>67488</v>
          </cell>
          <cell r="H24">
            <v>70188</v>
          </cell>
          <cell r="I24">
            <v>73000</v>
          </cell>
          <cell r="J24">
            <v>73000</v>
          </cell>
          <cell r="K24">
            <v>77380</v>
          </cell>
          <cell r="L24">
            <v>77380</v>
          </cell>
          <cell r="M24">
            <v>77380</v>
          </cell>
          <cell r="N24">
            <v>70345.454545454544</v>
          </cell>
        </row>
        <row r="25">
          <cell r="C25" t="str">
            <v>113018R</v>
          </cell>
          <cell r="D25" t="str">
            <v>AQ.330ML GIRL 1X24 REJECT</v>
          </cell>
          <cell r="E25">
            <v>8.8000000000000007</v>
          </cell>
          <cell r="F25">
            <v>492.80000000000007</v>
          </cell>
          <cell r="G25">
            <v>67488</v>
          </cell>
          <cell r="H25">
            <v>70188</v>
          </cell>
          <cell r="I25">
            <v>73000</v>
          </cell>
          <cell r="J25">
            <v>73000</v>
          </cell>
          <cell r="K25">
            <v>77380</v>
          </cell>
          <cell r="L25">
            <v>77380</v>
          </cell>
          <cell r="M25">
            <v>77380</v>
          </cell>
          <cell r="N25">
            <v>70345.454545454544</v>
          </cell>
        </row>
        <row r="26">
          <cell r="C26" t="str">
            <v>113018P</v>
          </cell>
          <cell r="D26" t="str">
            <v>AQ.330ML GIRL 1X1 / PCS</v>
          </cell>
          <cell r="E26">
            <v>0.3666666666666667</v>
          </cell>
          <cell r="F26">
            <v>20.533333333333335</v>
          </cell>
          <cell r="G26">
            <v>2812</v>
          </cell>
          <cell r="H26">
            <v>2924.5</v>
          </cell>
          <cell r="I26">
            <v>3041.6666666666665</v>
          </cell>
          <cell r="J26">
            <v>3041.6666666666665</v>
          </cell>
          <cell r="K26">
            <v>3224.1666666666665</v>
          </cell>
          <cell r="L26">
            <v>3224.1666666666665</v>
          </cell>
          <cell r="M26">
            <v>3224.1666666666665</v>
          </cell>
          <cell r="N26">
            <v>2931.0606060606056</v>
          </cell>
        </row>
        <row r="27">
          <cell r="C27" t="str">
            <v>113018PR</v>
          </cell>
          <cell r="D27" t="str">
            <v>AQ.330ML GIRL 1X1 / PCS REJECT</v>
          </cell>
          <cell r="E27">
            <v>0.3666666666666667</v>
          </cell>
          <cell r="F27">
            <v>20.533333333333335</v>
          </cell>
          <cell r="G27">
            <v>2812</v>
          </cell>
          <cell r="H27">
            <v>2924.5</v>
          </cell>
          <cell r="I27">
            <v>3041.6666666666665</v>
          </cell>
          <cell r="J27">
            <v>3041.6666666666665</v>
          </cell>
          <cell r="K27">
            <v>3224.1666666666665</v>
          </cell>
          <cell r="L27">
            <v>3224.1666666666665</v>
          </cell>
          <cell r="M27">
            <v>3224.1666666666665</v>
          </cell>
          <cell r="N27">
            <v>2931.0606060606056</v>
          </cell>
        </row>
        <row r="28">
          <cell r="C28">
            <v>175161</v>
          </cell>
          <cell r="D28" t="str">
            <v>AQ.330ML LOCAL THEMED 1X24</v>
          </cell>
          <cell r="E28">
            <v>0.3666666666666667</v>
          </cell>
          <cell r="F28">
            <v>20.533333333333335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29330</v>
          </cell>
          <cell r="N28">
            <v>26663.63636363636</v>
          </cell>
        </row>
        <row r="29">
          <cell r="C29">
            <v>74598</v>
          </cell>
          <cell r="D29" t="str">
            <v>AQ.380 REFLECTIONS 1X12</v>
          </cell>
          <cell r="E29">
            <v>18.8</v>
          </cell>
          <cell r="F29">
            <v>1052.8</v>
          </cell>
          <cell r="G29">
            <v>58440</v>
          </cell>
          <cell r="H29">
            <v>58440</v>
          </cell>
          <cell r="I29">
            <v>80652</v>
          </cell>
          <cell r="J29">
            <v>80652</v>
          </cell>
          <cell r="K29">
            <v>80652</v>
          </cell>
          <cell r="L29">
            <v>80652</v>
          </cell>
          <cell r="M29">
            <v>80652</v>
          </cell>
          <cell r="N29">
            <v>73320</v>
          </cell>
        </row>
        <row r="30">
          <cell r="C30" t="str">
            <v>74598R</v>
          </cell>
          <cell r="D30" t="str">
            <v>AQ.380 REFLECTIONS 1X12 REJECT</v>
          </cell>
          <cell r="M30">
            <v>80652</v>
          </cell>
          <cell r="N30">
            <v>73320</v>
          </cell>
        </row>
        <row r="31">
          <cell r="C31" t="str">
            <v>74598P</v>
          </cell>
          <cell r="D31" t="str">
            <v>AQ.380 REFLECTIONS 1X1 PCS</v>
          </cell>
          <cell r="E31">
            <v>1.5666666666666667</v>
          </cell>
          <cell r="F31">
            <v>87.733333333333334</v>
          </cell>
          <cell r="G31">
            <v>4870</v>
          </cell>
          <cell r="H31">
            <v>4870</v>
          </cell>
          <cell r="I31">
            <v>6721</v>
          </cell>
          <cell r="J31">
            <v>6721</v>
          </cell>
          <cell r="K31">
            <v>6721</v>
          </cell>
          <cell r="L31">
            <v>6721</v>
          </cell>
          <cell r="M31">
            <v>6721</v>
          </cell>
          <cell r="N31">
            <v>6109.9999999999991</v>
          </cell>
        </row>
        <row r="32">
          <cell r="C32" t="str">
            <v>74598PR</v>
          </cell>
          <cell r="D32" t="str">
            <v>AQ.380 REFLECTIONS PCS REJECT</v>
          </cell>
          <cell r="M32">
            <v>6721</v>
          </cell>
          <cell r="N32">
            <v>6109.9999999999991</v>
          </cell>
        </row>
        <row r="33">
          <cell r="C33">
            <v>80333</v>
          </cell>
          <cell r="D33" t="str">
            <v>AQ 380ML SPARKLING 1X12</v>
          </cell>
          <cell r="E33">
            <v>18.8</v>
          </cell>
          <cell r="F33">
            <v>1052.8</v>
          </cell>
          <cell r="G33">
            <v>63480</v>
          </cell>
          <cell r="H33">
            <v>63480</v>
          </cell>
          <cell r="I33">
            <v>80652</v>
          </cell>
          <cell r="J33">
            <v>80652</v>
          </cell>
          <cell r="K33">
            <v>80652</v>
          </cell>
          <cell r="L33">
            <v>80652</v>
          </cell>
          <cell r="M33">
            <v>80652</v>
          </cell>
          <cell r="N33">
            <v>73320</v>
          </cell>
        </row>
        <row r="34">
          <cell r="C34" t="str">
            <v>80333R</v>
          </cell>
          <cell r="D34" t="str">
            <v>AQ 380ML SPARKLING 1X12 REJECT</v>
          </cell>
          <cell r="E34">
            <v>18.8</v>
          </cell>
          <cell r="F34">
            <v>1052.8</v>
          </cell>
          <cell r="G34">
            <v>63480</v>
          </cell>
          <cell r="H34">
            <v>63480</v>
          </cell>
          <cell r="I34">
            <v>80652</v>
          </cell>
          <cell r="J34">
            <v>80652</v>
          </cell>
          <cell r="K34">
            <v>80652</v>
          </cell>
          <cell r="L34">
            <v>80652</v>
          </cell>
          <cell r="M34">
            <v>80652</v>
          </cell>
          <cell r="N34">
            <v>73320</v>
          </cell>
        </row>
        <row r="35">
          <cell r="C35" t="str">
            <v>80333P</v>
          </cell>
          <cell r="D35" t="str">
            <v>AQ 380ML SPARKLING 1X1</v>
          </cell>
          <cell r="E35">
            <v>0</v>
          </cell>
          <cell r="F35">
            <v>0</v>
          </cell>
          <cell r="G35">
            <v>5290</v>
          </cell>
          <cell r="H35">
            <v>5290</v>
          </cell>
          <cell r="I35">
            <v>6721</v>
          </cell>
          <cell r="J35">
            <v>6721</v>
          </cell>
          <cell r="K35">
            <v>6721</v>
          </cell>
          <cell r="L35">
            <v>6721</v>
          </cell>
          <cell r="M35">
            <v>6721</v>
          </cell>
          <cell r="N35">
            <v>6109.9999999999991</v>
          </cell>
        </row>
        <row r="36">
          <cell r="C36" t="str">
            <v>80333PR</v>
          </cell>
          <cell r="D36" t="str">
            <v>AQ 380ML SPARKLING PCS REJECT</v>
          </cell>
          <cell r="E36">
            <v>1.5666666666666667</v>
          </cell>
          <cell r="F36">
            <v>87.733333333333334</v>
          </cell>
          <cell r="G36">
            <v>5290</v>
          </cell>
          <cell r="H36">
            <v>5290</v>
          </cell>
          <cell r="I36">
            <v>6721</v>
          </cell>
          <cell r="J36">
            <v>6721</v>
          </cell>
          <cell r="K36">
            <v>6721</v>
          </cell>
          <cell r="L36">
            <v>6721</v>
          </cell>
          <cell r="M36">
            <v>6721</v>
          </cell>
          <cell r="N36">
            <v>6109.9999999999991</v>
          </cell>
        </row>
        <row r="37">
          <cell r="C37">
            <v>132527</v>
          </cell>
          <cell r="D37" t="str">
            <v>AQ. 380ML REFLECTION SG 1X12</v>
          </cell>
          <cell r="E37">
            <v>18.8</v>
          </cell>
          <cell r="F37">
            <v>1052.8</v>
          </cell>
          <cell r="G37">
            <v>0</v>
          </cell>
          <cell r="H37">
            <v>80652</v>
          </cell>
          <cell r="I37">
            <v>80652</v>
          </cell>
          <cell r="J37">
            <v>80652</v>
          </cell>
          <cell r="K37">
            <v>80652</v>
          </cell>
          <cell r="L37">
            <v>80652</v>
          </cell>
          <cell r="M37">
            <v>80652</v>
          </cell>
          <cell r="N37">
            <v>73320</v>
          </cell>
        </row>
        <row r="38">
          <cell r="C38" t="str">
            <v>132527P</v>
          </cell>
          <cell r="D38" t="str">
            <v>AQ. 380ML REFLECTION SG 1X1</v>
          </cell>
          <cell r="E38">
            <v>1.5666666666666667</v>
          </cell>
          <cell r="F38">
            <v>87.733333333333334</v>
          </cell>
          <cell r="G38">
            <v>4870</v>
          </cell>
          <cell r="H38">
            <v>4870</v>
          </cell>
          <cell r="I38">
            <v>6721</v>
          </cell>
          <cell r="J38">
            <v>6721</v>
          </cell>
          <cell r="K38">
            <v>6721</v>
          </cell>
          <cell r="L38">
            <v>6721</v>
          </cell>
          <cell r="M38">
            <v>6721</v>
          </cell>
          <cell r="N38">
            <v>6109.9999999999991</v>
          </cell>
        </row>
        <row r="39">
          <cell r="C39">
            <v>133875</v>
          </cell>
          <cell r="D39" t="str">
            <v>AQ. 380ML SPARKLING SG 1X12</v>
          </cell>
          <cell r="E39">
            <v>18.8</v>
          </cell>
          <cell r="F39">
            <v>1052.8</v>
          </cell>
          <cell r="G39">
            <v>0</v>
          </cell>
          <cell r="H39">
            <v>80652</v>
          </cell>
          <cell r="I39">
            <v>80652</v>
          </cell>
          <cell r="J39">
            <v>80652</v>
          </cell>
          <cell r="K39">
            <v>80652</v>
          </cell>
          <cell r="L39">
            <v>80652</v>
          </cell>
          <cell r="M39">
            <v>80652</v>
          </cell>
          <cell r="N39">
            <v>73320</v>
          </cell>
        </row>
        <row r="40">
          <cell r="C40" t="str">
            <v>133875P</v>
          </cell>
          <cell r="D40" t="str">
            <v>AQ. 380ML SPARKLING SG 1X1</v>
          </cell>
          <cell r="E40">
            <v>1.5666666666666667</v>
          </cell>
          <cell r="F40">
            <v>87.733333333333334</v>
          </cell>
          <cell r="G40">
            <v>5290</v>
          </cell>
          <cell r="H40">
            <v>5290</v>
          </cell>
          <cell r="I40">
            <v>6721</v>
          </cell>
          <cell r="J40">
            <v>6721</v>
          </cell>
          <cell r="K40">
            <v>6721</v>
          </cell>
          <cell r="L40">
            <v>6721</v>
          </cell>
          <cell r="M40">
            <v>6721</v>
          </cell>
          <cell r="N40">
            <v>6109.9999999999991</v>
          </cell>
        </row>
        <row r="41">
          <cell r="C41">
            <v>122407</v>
          </cell>
          <cell r="D41" t="str">
            <v>AQ.450ML 1X6</v>
          </cell>
          <cell r="E41">
            <v>2.9249999999999998</v>
          </cell>
          <cell r="F41">
            <v>0</v>
          </cell>
          <cell r="G41">
            <v>16000</v>
          </cell>
          <cell r="H41">
            <v>16640</v>
          </cell>
          <cell r="I41">
            <v>17310</v>
          </cell>
          <cell r="J41">
            <v>17310</v>
          </cell>
          <cell r="K41">
            <v>18345</v>
          </cell>
          <cell r="L41">
            <v>18345</v>
          </cell>
          <cell r="M41">
            <v>18345</v>
          </cell>
          <cell r="N41">
            <v>16677.272727272724</v>
          </cell>
        </row>
        <row r="42">
          <cell r="C42">
            <v>122408</v>
          </cell>
          <cell r="D42" t="str">
            <v>AQ.450ML 1X24</v>
          </cell>
          <cell r="E42">
            <v>11.7</v>
          </cell>
          <cell r="F42">
            <v>0</v>
          </cell>
          <cell r="G42">
            <v>64000</v>
          </cell>
          <cell r="H42">
            <v>66560</v>
          </cell>
          <cell r="I42">
            <v>69230</v>
          </cell>
          <cell r="J42">
            <v>69230</v>
          </cell>
          <cell r="K42">
            <v>73380</v>
          </cell>
          <cell r="L42">
            <v>73380</v>
          </cell>
          <cell r="M42">
            <v>73380</v>
          </cell>
          <cell r="N42">
            <v>66709.090909090897</v>
          </cell>
        </row>
        <row r="43">
          <cell r="C43" t="str">
            <v>122408R</v>
          </cell>
          <cell r="D43" t="str">
            <v>AQ.450ML 1X24 REJECT</v>
          </cell>
          <cell r="E43">
            <v>11.7</v>
          </cell>
          <cell r="F43">
            <v>0</v>
          </cell>
          <cell r="G43">
            <v>64000</v>
          </cell>
          <cell r="H43">
            <v>66560</v>
          </cell>
          <cell r="I43">
            <v>69230</v>
          </cell>
          <cell r="J43">
            <v>69230</v>
          </cell>
          <cell r="K43">
            <v>73380</v>
          </cell>
          <cell r="L43">
            <v>73380</v>
          </cell>
          <cell r="M43">
            <v>73380</v>
          </cell>
          <cell r="N43">
            <v>66709.090909090897</v>
          </cell>
        </row>
        <row r="44">
          <cell r="C44" t="str">
            <v>122408MP</v>
          </cell>
          <cell r="D44" t="str">
            <v>AQ.450ML 1X6 MULTIPACK</v>
          </cell>
          <cell r="E44">
            <v>2.9249999999999998</v>
          </cell>
          <cell r="F44">
            <v>0</v>
          </cell>
          <cell r="G44">
            <v>16000</v>
          </cell>
          <cell r="H44">
            <v>16640</v>
          </cell>
          <cell r="I44">
            <v>17307.5</v>
          </cell>
          <cell r="J44">
            <v>17307.5</v>
          </cell>
          <cell r="K44">
            <v>18345</v>
          </cell>
          <cell r="L44">
            <v>18345</v>
          </cell>
          <cell r="M44">
            <v>18345</v>
          </cell>
          <cell r="N44">
            <v>16677.272727272724</v>
          </cell>
        </row>
        <row r="45">
          <cell r="C45" t="str">
            <v>122408P</v>
          </cell>
          <cell r="D45" t="str">
            <v>AQ.450ML 1X1 PCS</v>
          </cell>
          <cell r="E45">
            <v>0.48749999999999999</v>
          </cell>
          <cell r="F45">
            <v>0</v>
          </cell>
          <cell r="G45">
            <v>2666.6666666666665</v>
          </cell>
          <cell r="H45">
            <v>2773.3333333333335</v>
          </cell>
          <cell r="I45">
            <v>2884.5833333333335</v>
          </cell>
          <cell r="J45">
            <v>2884.5833333333335</v>
          </cell>
          <cell r="K45">
            <v>3057.5</v>
          </cell>
          <cell r="L45">
            <v>3057.5</v>
          </cell>
          <cell r="M45">
            <v>3057.5</v>
          </cell>
          <cell r="N45">
            <v>2779.5454545454545</v>
          </cell>
        </row>
        <row r="46">
          <cell r="C46" t="str">
            <v>122408PR</v>
          </cell>
          <cell r="D46" t="str">
            <v>AQ.450ML 1X1 PCS REJECT</v>
          </cell>
          <cell r="E46">
            <v>0.48749999999999999</v>
          </cell>
          <cell r="F46">
            <v>0</v>
          </cell>
          <cell r="G46">
            <v>2666.6666666666665</v>
          </cell>
          <cell r="H46">
            <v>2773.3333333333335</v>
          </cell>
          <cell r="I46">
            <v>2884.5833333333335</v>
          </cell>
          <cell r="J46">
            <v>2884.5833333333335</v>
          </cell>
          <cell r="K46">
            <v>3057.5</v>
          </cell>
          <cell r="L46">
            <v>3057.5</v>
          </cell>
          <cell r="M46">
            <v>3057.5</v>
          </cell>
          <cell r="N46">
            <v>2779.5454545454545</v>
          </cell>
        </row>
        <row r="47">
          <cell r="C47">
            <v>135877</v>
          </cell>
          <cell r="D47" t="str">
            <v>AQ.450 ML KIDS Q1 1X24</v>
          </cell>
          <cell r="E47">
            <v>0.48749999999999999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73380</v>
          </cell>
          <cell r="N47">
            <v>66709.090909090897</v>
          </cell>
        </row>
        <row r="48">
          <cell r="C48">
            <v>74561</v>
          </cell>
          <cell r="D48" t="str">
            <v>AQ.600ML 1X24</v>
          </cell>
          <cell r="E48">
            <v>15.3</v>
          </cell>
          <cell r="F48">
            <v>856.80000000000007</v>
          </cell>
          <cell r="G48">
            <v>33780</v>
          </cell>
          <cell r="H48">
            <v>35131</v>
          </cell>
          <cell r="I48">
            <v>35131</v>
          </cell>
          <cell r="J48">
            <v>35131</v>
          </cell>
          <cell r="K48">
            <v>37240</v>
          </cell>
          <cell r="L48">
            <v>37240</v>
          </cell>
          <cell r="M48">
            <v>37240</v>
          </cell>
          <cell r="N48">
            <v>33854.545454545449</v>
          </cell>
        </row>
        <row r="49">
          <cell r="C49" t="str">
            <v>74561R</v>
          </cell>
          <cell r="D49" t="str">
            <v>AQ.600ML 1X24 REJECT</v>
          </cell>
          <cell r="E49">
            <v>15.3</v>
          </cell>
          <cell r="F49">
            <v>856.80000000000007</v>
          </cell>
          <cell r="G49">
            <v>33780</v>
          </cell>
          <cell r="H49">
            <v>35131</v>
          </cell>
          <cell r="I49">
            <v>35131</v>
          </cell>
          <cell r="J49">
            <v>35131</v>
          </cell>
          <cell r="K49">
            <v>37240</v>
          </cell>
          <cell r="L49">
            <v>37240</v>
          </cell>
          <cell r="M49">
            <v>37240</v>
          </cell>
          <cell r="N49">
            <v>33854.545454545449</v>
          </cell>
        </row>
        <row r="50">
          <cell r="C50" t="str">
            <v>74561P</v>
          </cell>
          <cell r="D50" t="str">
            <v>AQ.600ML 1X1 PCS</v>
          </cell>
          <cell r="E50">
            <v>0.63750000000000007</v>
          </cell>
          <cell r="F50">
            <v>35.700000000000003</v>
          </cell>
          <cell r="G50">
            <v>1407.5</v>
          </cell>
          <cell r="H50">
            <v>1463.7916666666667</v>
          </cell>
          <cell r="I50">
            <v>1463.7916666666667</v>
          </cell>
          <cell r="J50">
            <v>1463.7916666666667</v>
          </cell>
          <cell r="K50">
            <v>1551.6666666666667</v>
          </cell>
          <cell r="L50">
            <v>1551.6666666666667</v>
          </cell>
          <cell r="M50">
            <v>1551.6666666666667</v>
          </cell>
          <cell r="N50">
            <v>1410.6060606060605</v>
          </cell>
        </row>
        <row r="51">
          <cell r="C51" t="str">
            <v>74561PR</v>
          </cell>
          <cell r="D51" t="str">
            <v>AQ.600ML 1X1 PCS REJECT</v>
          </cell>
          <cell r="E51">
            <v>0.63750000000000007</v>
          </cell>
          <cell r="F51">
            <v>35.700000000000003</v>
          </cell>
          <cell r="G51">
            <v>1407.5</v>
          </cell>
          <cell r="H51">
            <v>1463.7916666666667</v>
          </cell>
          <cell r="I51">
            <v>1463.7916666666667</v>
          </cell>
          <cell r="J51">
            <v>1463.7916666666667</v>
          </cell>
          <cell r="K51">
            <v>1551.6666666666667</v>
          </cell>
          <cell r="L51">
            <v>1551.6666666666667</v>
          </cell>
          <cell r="M51">
            <v>1551.6666666666667</v>
          </cell>
          <cell r="N51">
            <v>1410.6060606060605</v>
          </cell>
        </row>
        <row r="52">
          <cell r="C52" t="str">
            <v>74561MP</v>
          </cell>
          <cell r="D52" t="str">
            <v>AQ.600ML 1X6</v>
          </cell>
          <cell r="E52">
            <v>3.8250000000000002</v>
          </cell>
          <cell r="F52">
            <v>214.20000000000002</v>
          </cell>
          <cell r="G52">
            <v>8445</v>
          </cell>
          <cell r="H52">
            <v>8782.75000000002</v>
          </cell>
          <cell r="I52">
            <v>8782.75</v>
          </cell>
          <cell r="J52">
            <v>8782.75</v>
          </cell>
          <cell r="K52">
            <v>9310</v>
          </cell>
          <cell r="L52">
            <v>9310</v>
          </cell>
          <cell r="M52">
            <v>9310</v>
          </cell>
          <cell r="N52">
            <v>8463.6363636363621</v>
          </cell>
        </row>
        <row r="53">
          <cell r="C53">
            <v>12313</v>
          </cell>
          <cell r="D53" t="str">
            <v>AQ.600 ML  1 X 24 PCS</v>
          </cell>
          <cell r="E53">
            <v>15.3</v>
          </cell>
          <cell r="F53">
            <v>856.80000000000007</v>
          </cell>
          <cell r="G53">
            <v>33780</v>
          </cell>
          <cell r="H53">
            <v>35131</v>
          </cell>
          <cell r="I53">
            <v>35131</v>
          </cell>
          <cell r="J53">
            <v>35131</v>
          </cell>
          <cell r="K53">
            <v>37240</v>
          </cell>
          <cell r="L53">
            <v>37240</v>
          </cell>
          <cell r="M53">
            <v>37240</v>
          </cell>
          <cell r="N53">
            <v>33854.545454545449</v>
          </cell>
        </row>
        <row r="54">
          <cell r="C54">
            <v>139188</v>
          </cell>
          <cell r="D54" t="str">
            <v>AQ.600 ML RESKA</v>
          </cell>
          <cell r="E54">
            <v>15.3</v>
          </cell>
          <cell r="F54">
            <v>2662.2000000000003</v>
          </cell>
          <cell r="G54">
            <v>33780</v>
          </cell>
          <cell r="H54">
            <v>35131</v>
          </cell>
          <cell r="I54">
            <v>35131</v>
          </cell>
          <cell r="J54">
            <v>35131</v>
          </cell>
          <cell r="K54">
            <v>37240</v>
          </cell>
          <cell r="L54">
            <v>37240</v>
          </cell>
          <cell r="M54">
            <v>37240</v>
          </cell>
          <cell r="N54">
            <v>33854.545454545449</v>
          </cell>
        </row>
        <row r="55">
          <cell r="C55" t="str">
            <v>139188P</v>
          </cell>
          <cell r="D55" t="str">
            <v>AQ.600 ML RESKA 1X1</v>
          </cell>
          <cell r="E55">
            <v>0.63750000000000007</v>
          </cell>
          <cell r="F55">
            <v>110.92500000000001</v>
          </cell>
          <cell r="G55">
            <v>1407.5</v>
          </cell>
          <cell r="H55">
            <v>1463.7916666666667</v>
          </cell>
          <cell r="I55">
            <v>1463.7916666666667</v>
          </cell>
          <cell r="J55">
            <v>1463.7916666666667</v>
          </cell>
          <cell r="K55">
            <v>1551.6666666666667</v>
          </cell>
          <cell r="L55">
            <v>1551.6666666666667</v>
          </cell>
          <cell r="M55">
            <v>1551.6666666666667</v>
          </cell>
          <cell r="N55">
            <v>1410.6060606060605</v>
          </cell>
        </row>
        <row r="56">
          <cell r="C56">
            <v>12814</v>
          </cell>
          <cell r="D56" t="str">
            <v>AQUA CLICK N GO 750ML 1X6 WRAP PACK</v>
          </cell>
          <cell r="E56">
            <v>4.7</v>
          </cell>
          <cell r="F56">
            <v>0</v>
          </cell>
          <cell r="G56">
            <v>18770</v>
          </cell>
          <cell r="H56">
            <v>19520.666666666668</v>
          </cell>
          <cell r="I56">
            <v>20303.333333333332</v>
          </cell>
          <cell r="J56">
            <v>20303.333333333332</v>
          </cell>
          <cell r="K56">
            <v>21520</v>
          </cell>
          <cell r="L56">
            <v>21520</v>
          </cell>
          <cell r="M56">
            <v>21520</v>
          </cell>
          <cell r="N56">
            <v>19563.63636363636</v>
          </cell>
        </row>
        <row r="57">
          <cell r="C57" t="str">
            <v>12814E</v>
          </cell>
          <cell r="D57" t="str">
            <v>AQ.750ML 1X4 MULTIPACK</v>
          </cell>
          <cell r="E57">
            <v>3.1333333333333333</v>
          </cell>
          <cell r="F57">
            <v>0</v>
          </cell>
          <cell r="G57">
            <v>12513.333333333334</v>
          </cell>
          <cell r="H57">
            <v>13013.777777777777</v>
          </cell>
          <cell r="I57">
            <v>13535.555555555555</v>
          </cell>
          <cell r="J57">
            <v>13535.555555555555</v>
          </cell>
          <cell r="K57">
            <v>14346.666666666666</v>
          </cell>
          <cell r="L57">
            <v>14346.666666666666</v>
          </cell>
          <cell r="M57">
            <v>14346.666666666666</v>
          </cell>
          <cell r="N57">
            <v>13042.42424242424</v>
          </cell>
        </row>
        <row r="58">
          <cell r="C58">
            <v>131178</v>
          </cell>
          <cell r="D58" t="str">
            <v>AQ 750 ML SPARKLING 1X6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72000</v>
          </cell>
          <cell r="L58">
            <v>72000</v>
          </cell>
          <cell r="M58">
            <v>72000</v>
          </cell>
          <cell r="N58">
            <v>65454.545454545449</v>
          </cell>
        </row>
        <row r="59">
          <cell r="C59">
            <v>131179</v>
          </cell>
          <cell r="D59" t="str">
            <v>AQ 750 ML REFLECTION 1X6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72000</v>
          </cell>
          <cell r="L59">
            <v>72000</v>
          </cell>
          <cell r="M59">
            <v>72000</v>
          </cell>
          <cell r="N59">
            <v>65454.545454545449</v>
          </cell>
        </row>
        <row r="60">
          <cell r="C60">
            <v>81681</v>
          </cell>
          <cell r="D60" t="str">
            <v>AQ.750ML 1X18</v>
          </cell>
          <cell r="E60">
            <v>14.1</v>
          </cell>
          <cell r="F60">
            <v>0</v>
          </cell>
          <cell r="G60">
            <v>56310</v>
          </cell>
          <cell r="H60">
            <v>58562</v>
          </cell>
          <cell r="I60">
            <v>60910</v>
          </cell>
          <cell r="J60">
            <v>60910</v>
          </cell>
          <cell r="K60">
            <v>64560</v>
          </cell>
          <cell r="L60">
            <v>64560</v>
          </cell>
          <cell r="M60">
            <v>64560</v>
          </cell>
          <cell r="N60">
            <v>58690.909090909088</v>
          </cell>
        </row>
        <row r="61">
          <cell r="C61" t="str">
            <v>81681R</v>
          </cell>
          <cell r="D61" t="str">
            <v>AQ.750ML 1X18 REJECT</v>
          </cell>
          <cell r="E61">
            <v>14.1</v>
          </cell>
          <cell r="F61">
            <v>0</v>
          </cell>
          <cell r="G61">
            <v>56310</v>
          </cell>
          <cell r="H61">
            <v>58562</v>
          </cell>
          <cell r="I61">
            <v>60910</v>
          </cell>
          <cell r="J61">
            <v>60910</v>
          </cell>
          <cell r="K61">
            <v>64560</v>
          </cell>
          <cell r="L61">
            <v>64560</v>
          </cell>
          <cell r="M61">
            <v>64560</v>
          </cell>
          <cell r="N61">
            <v>58690.909090909088</v>
          </cell>
        </row>
        <row r="62">
          <cell r="C62" t="str">
            <v>81681P</v>
          </cell>
          <cell r="D62" t="str">
            <v>AQ.750ML 1X1 PCS</v>
          </cell>
          <cell r="E62">
            <v>0.78333333333333333</v>
          </cell>
          <cell r="F62">
            <v>0</v>
          </cell>
          <cell r="G62">
            <v>3128.3333333333335</v>
          </cell>
          <cell r="H62">
            <v>3253.4444444444443</v>
          </cell>
          <cell r="I62">
            <v>3383.8888888888887</v>
          </cell>
          <cell r="J62">
            <v>3383.8888888888887</v>
          </cell>
          <cell r="K62">
            <v>3586.6666666666665</v>
          </cell>
          <cell r="L62">
            <v>3586.6666666666665</v>
          </cell>
          <cell r="M62">
            <v>3586.6666666666665</v>
          </cell>
          <cell r="N62">
            <v>3260.6060606060601</v>
          </cell>
        </row>
        <row r="63">
          <cell r="C63" t="str">
            <v>81681PR</v>
          </cell>
          <cell r="D63" t="str">
            <v>AQ.750ML 1X1 PCS REJECT</v>
          </cell>
          <cell r="E63">
            <v>0.78333333333333333</v>
          </cell>
          <cell r="F63">
            <v>0</v>
          </cell>
          <cell r="G63">
            <v>3128.3333333333335</v>
          </cell>
          <cell r="H63">
            <v>3253.4444444444443</v>
          </cell>
          <cell r="I63">
            <v>3383.8888888888887</v>
          </cell>
          <cell r="J63">
            <v>3383.8888888888887</v>
          </cell>
          <cell r="K63">
            <v>3586.6666666666665</v>
          </cell>
          <cell r="L63">
            <v>3586.6666666666665</v>
          </cell>
          <cell r="M63">
            <v>3586.6666666666665</v>
          </cell>
          <cell r="N63">
            <v>3260.6060606060601</v>
          </cell>
        </row>
        <row r="64">
          <cell r="C64" t="str">
            <v>81681MP</v>
          </cell>
          <cell r="D64" t="str">
            <v>AQ.750ML 1X4 MULTIPACK</v>
          </cell>
          <cell r="E64">
            <v>3.1333333333333333</v>
          </cell>
          <cell r="F64">
            <v>0</v>
          </cell>
          <cell r="G64">
            <v>12513.333333333334</v>
          </cell>
          <cell r="H64">
            <v>13013.777777777777</v>
          </cell>
          <cell r="I64">
            <v>13535.555555555555</v>
          </cell>
          <cell r="J64">
            <v>13535.555555555555</v>
          </cell>
          <cell r="K64">
            <v>14350</v>
          </cell>
          <cell r="L64">
            <v>14350</v>
          </cell>
          <cell r="M64">
            <v>14350</v>
          </cell>
          <cell r="N64">
            <v>13045.454545454544</v>
          </cell>
        </row>
        <row r="65">
          <cell r="C65">
            <v>74553</v>
          </cell>
          <cell r="D65" t="str">
            <v>AQ.1500ML 1X12</v>
          </cell>
          <cell r="E65">
            <v>19.5</v>
          </cell>
          <cell r="F65">
            <v>1092</v>
          </cell>
          <cell r="G65">
            <v>33358</v>
          </cell>
          <cell r="H65">
            <v>35359</v>
          </cell>
          <cell r="I65">
            <v>37130</v>
          </cell>
          <cell r="J65">
            <v>37130</v>
          </cell>
          <cell r="K65">
            <v>39360</v>
          </cell>
          <cell r="L65">
            <v>40500</v>
          </cell>
          <cell r="M65">
            <v>40500</v>
          </cell>
          <cell r="N65">
            <v>36818.181818181816</v>
          </cell>
        </row>
        <row r="66">
          <cell r="C66" t="str">
            <v>74553MP</v>
          </cell>
          <cell r="D66" t="str">
            <v>AQ. 1500 ML 1X6 MP</v>
          </cell>
          <cell r="E66">
            <v>58.5</v>
          </cell>
          <cell r="F66">
            <v>3276</v>
          </cell>
          <cell r="G66">
            <v>16679</v>
          </cell>
          <cell r="H66">
            <v>17679.5</v>
          </cell>
          <cell r="I66">
            <v>18565</v>
          </cell>
          <cell r="J66">
            <v>18565</v>
          </cell>
          <cell r="K66">
            <v>19680</v>
          </cell>
          <cell r="L66">
            <v>20250</v>
          </cell>
          <cell r="M66">
            <v>20250</v>
          </cell>
          <cell r="N66">
            <v>18409.090909090908</v>
          </cell>
        </row>
        <row r="67">
          <cell r="C67">
            <v>74589</v>
          </cell>
          <cell r="D67" t="str">
            <v>AQ.1500ML MULTIPACK 1X6</v>
          </cell>
          <cell r="E67">
            <v>9.75</v>
          </cell>
          <cell r="F67">
            <v>546</v>
          </cell>
          <cell r="G67">
            <v>16679</v>
          </cell>
          <cell r="H67">
            <v>17679.5</v>
          </cell>
          <cell r="I67">
            <v>18565</v>
          </cell>
          <cell r="J67">
            <v>18565</v>
          </cell>
          <cell r="K67">
            <v>19680</v>
          </cell>
          <cell r="L67">
            <v>20250</v>
          </cell>
          <cell r="M67">
            <v>20250</v>
          </cell>
          <cell r="N67">
            <v>18409.090909090908</v>
          </cell>
        </row>
        <row r="68">
          <cell r="C68" t="str">
            <v>74553P</v>
          </cell>
          <cell r="D68" t="str">
            <v>AQ.1500ML 1X1 PCS</v>
          </cell>
          <cell r="E68">
            <v>1.625</v>
          </cell>
          <cell r="F68">
            <v>91</v>
          </cell>
          <cell r="G68">
            <v>2779.8333333333335</v>
          </cell>
          <cell r="H68">
            <v>2946.5833333333335</v>
          </cell>
          <cell r="I68">
            <v>3094.1666666666665</v>
          </cell>
          <cell r="J68">
            <v>3094.1666666666665</v>
          </cell>
          <cell r="K68">
            <v>3280</v>
          </cell>
          <cell r="L68">
            <v>3375</v>
          </cell>
          <cell r="M68">
            <v>3375</v>
          </cell>
          <cell r="N68">
            <v>3068.181818181818</v>
          </cell>
        </row>
        <row r="69">
          <cell r="C69" t="str">
            <v>74553PR</v>
          </cell>
          <cell r="D69" t="str">
            <v>AQ.1500ML 1X1 PCS REJECT</v>
          </cell>
          <cell r="E69">
            <v>1.625</v>
          </cell>
          <cell r="F69">
            <v>91</v>
          </cell>
          <cell r="G69">
            <v>2779.8333333333335</v>
          </cell>
          <cell r="H69">
            <v>2946.5833333333335</v>
          </cell>
          <cell r="I69">
            <v>3094.1666666666665</v>
          </cell>
          <cell r="J69">
            <v>3094.1666666666665</v>
          </cell>
          <cell r="K69">
            <v>3280</v>
          </cell>
          <cell r="L69">
            <v>3375</v>
          </cell>
          <cell r="M69">
            <v>3375</v>
          </cell>
          <cell r="N69">
            <v>3068.181818181818</v>
          </cell>
        </row>
        <row r="70">
          <cell r="C70">
            <v>127210</v>
          </cell>
          <cell r="D70" t="str">
            <v>CAAYA JASMINE 350 ML 1X12</v>
          </cell>
          <cell r="E70">
            <v>4.5</v>
          </cell>
          <cell r="F70">
            <v>252</v>
          </cell>
          <cell r="G70">
            <v>40200</v>
          </cell>
          <cell r="H70">
            <v>47191</v>
          </cell>
          <cell r="I70">
            <v>47191</v>
          </cell>
          <cell r="J70">
            <v>47191</v>
          </cell>
          <cell r="K70">
            <v>47191</v>
          </cell>
          <cell r="L70">
            <v>47191</v>
          </cell>
          <cell r="M70">
            <v>47191</v>
          </cell>
          <cell r="N70">
            <v>42900.909090909088</v>
          </cell>
        </row>
        <row r="71">
          <cell r="C71" t="str">
            <v>127210P</v>
          </cell>
          <cell r="D71" t="str">
            <v>CAAYA JASMINE 350 ML 1X1</v>
          </cell>
          <cell r="E71">
            <v>0.375</v>
          </cell>
          <cell r="F71">
            <v>21</v>
          </cell>
          <cell r="G71">
            <v>3350</v>
          </cell>
          <cell r="H71">
            <v>3932.5833333333335</v>
          </cell>
          <cell r="I71">
            <v>3932.5833333333335</v>
          </cell>
          <cell r="J71">
            <v>3932.5833333333335</v>
          </cell>
          <cell r="K71">
            <v>3932.5833333333335</v>
          </cell>
          <cell r="L71">
            <v>3932.5833333333335</v>
          </cell>
          <cell r="M71">
            <v>3932.5833333333335</v>
          </cell>
          <cell r="N71">
            <v>3575.0757575757575</v>
          </cell>
        </row>
        <row r="72">
          <cell r="C72" t="str">
            <v>127210PR</v>
          </cell>
          <cell r="D72" t="str">
            <v>CAAYA JASMINE 350 ML 1X1 PCS REJECT</v>
          </cell>
          <cell r="E72">
            <v>0.375</v>
          </cell>
          <cell r="F72">
            <v>21</v>
          </cell>
          <cell r="G72">
            <v>3350</v>
          </cell>
          <cell r="H72">
            <v>3932.5833333333335</v>
          </cell>
          <cell r="I72">
            <v>3932.5833333333335</v>
          </cell>
          <cell r="J72">
            <v>3932.5833333333335</v>
          </cell>
          <cell r="K72">
            <v>3932.5833333333335</v>
          </cell>
          <cell r="L72">
            <v>3932.5833333333335</v>
          </cell>
          <cell r="M72">
            <v>3932.5833333333335</v>
          </cell>
          <cell r="N72">
            <v>3575.0757575757575</v>
          </cell>
        </row>
        <row r="73">
          <cell r="C73">
            <v>130376</v>
          </cell>
          <cell r="D73" t="str">
            <v>CAAYA TOASTED RICE 350 ML 1X12</v>
          </cell>
          <cell r="E73">
            <v>4.5</v>
          </cell>
          <cell r="F73">
            <v>252</v>
          </cell>
          <cell r="G73">
            <v>40200</v>
          </cell>
          <cell r="H73">
            <v>47191</v>
          </cell>
          <cell r="I73">
            <v>47191</v>
          </cell>
          <cell r="J73">
            <v>47191</v>
          </cell>
          <cell r="K73">
            <v>47191</v>
          </cell>
          <cell r="L73">
            <v>47191</v>
          </cell>
          <cell r="M73">
            <v>47191</v>
          </cell>
          <cell r="N73">
            <v>42900.909090909088</v>
          </cell>
        </row>
        <row r="74">
          <cell r="C74" t="str">
            <v>130376P</v>
          </cell>
          <cell r="D74" t="str">
            <v>CAAYA TOASTED RICE 350 ML 1X1</v>
          </cell>
          <cell r="E74">
            <v>0.375</v>
          </cell>
          <cell r="F74">
            <v>21</v>
          </cell>
          <cell r="G74">
            <v>3350</v>
          </cell>
          <cell r="H74">
            <v>3932.5833333333335</v>
          </cell>
          <cell r="I74">
            <v>3932.5833333333335</v>
          </cell>
          <cell r="J74">
            <v>3932.5833333333335</v>
          </cell>
          <cell r="K74">
            <v>3932.5833333333335</v>
          </cell>
          <cell r="L74">
            <v>3932.5833333333335</v>
          </cell>
          <cell r="M74">
            <v>3932.5833333333335</v>
          </cell>
          <cell r="N74">
            <v>3575.0757575757575</v>
          </cell>
        </row>
        <row r="75">
          <cell r="C75" t="str">
            <v>130376PR</v>
          </cell>
          <cell r="D75" t="str">
            <v>CAAYA TOASTED RICE 350 ML 1X1 PCS REJECT</v>
          </cell>
          <cell r="E75">
            <v>0.375</v>
          </cell>
          <cell r="F75">
            <v>21</v>
          </cell>
          <cell r="G75">
            <v>3350</v>
          </cell>
          <cell r="H75">
            <v>3932.5833333333335</v>
          </cell>
          <cell r="I75">
            <v>3932.5833333333335</v>
          </cell>
          <cell r="J75">
            <v>3932.5833333333335</v>
          </cell>
          <cell r="K75">
            <v>3932.5833333333335</v>
          </cell>
          <cell r="L75">
            <v>3932.5833333333335</v>
          </cell>
          <cell r="M75">
            <v>3932.5833333333335</v>
          </cell>
          <cell r="N75">
            <v>3575.0757575757575</v>
          </cell>
        </row>
        <row r="76">
          <cell r="C76">
            <v>130377</v>
          </cell>
          <cell r="D76" t="str">
            <v>CAAYA VANILLA PANDAN 350 ML 1X12</v>
          </cell>
          <cell r="E76">
            <v>4.5</v>
          </cell>
          <cell r="F76">
            <v>252</v>
          </cell>
          <cell r="G76">
            <v>40200</v>
          </cell>
          <cell r="H76">
            <v>47191</v>
          </cell>
          <cell r="I76">
            <v>47191</v>
          </cell>
          <cell r="J76">
            <v>47191</v>
          </cell>
          <cell r="K76">
            <v>47191</v>
          </cell>
          <cell r="L76">
            <v>47191</v>
          </cell>
          <cell r="M76">
            <v>47191</v>
          </cell>
          <cell r="N76">
            <v>42900.909090909088</v>
          </cell>
        </row>
        <row r="77">
          <cell r="C77" t="str">
            <v>130377P</v>
          </cell>
          <cell r="D77" t="str">
            <v>CAAYA VANILLA PANDAN 350 ML 1X1</v>
          </cell>
          <cell r="E77">
            <v>0.375</v>
          </cell>
          <cell r="F77">
            <v>21</v>
          </cell>
          <cell r="G77">
            <v>3350</v>
          </cell>
          <cell r="H77">
            <v>3932.5833333333335</v>
          </cell>
          <cell r="I77">
            <v>3932.5833333333335</v>
          </cell>
          <cell r="J77">
            <v>3932.5833333333335</v>
          </cell>
          <cell r="K77">
            <v>3932.5833333333335</v>
          </cell>
          <cell r="L77">
            <v>3932.5833333333335</v>
          </cell>
          <cell r="M77">
            <v>3932.5833333333335</v>
          </cell>
          <cell r="N77">
            <v>3575.0757575757575</v>
          </cell>
        </row>
        <row r="78">
          <cell r="C78" t="str">
            <v>130377PR</v>
          </cell>
          <cell r="D78" t="str">
            <v>CAAYA VANILLA PANDAN 350 ML 1X1 PCS REJECT</v>
          </cell>
          <cell r="E78">
            <v>0.375</v>
          </cell>
          <cell r="F78">
            <v>21</v>
          </cell>
          <cell r="G78">
            <v>3350</v>
          </cell>
          <cell r="H78">
            <v>3932.5833333333335</v>
          </cell>
          <cell r="I78">
            <v>3932.5833333333335</v>
          </cell>
          <cell r="J78">
            <v>3932.5833333333335</v>
          </cell>
          <cell r="K78">
            <v>3932.5833333333335</v>
          </cell>
          <cell r="L78">
            <v>3932.5833333333335</v>
          </cell>
          <cell r="M78">
            <v>3932.5833333333335</v>
          </cell>
          <cell r="N78">
            <v>3575.0757575757575</v>
          </cell>
        </row>
        <row r="79">
          <cell r="C79">
            <v>111998</v>
          </cell>
          <cell r="D79" t="str">
            <v>MIZONE ACTIVE 500ML 1X12</v>
          </cell>
          <cell r="E79">
            <v>6.7</v>
          </cell>
          <cell r="F79">
            <v>0</v>
          </cell>
          <cell r="G79">
            <v>30738</v>
          </cell>
          <cell r="H79">
            <v>30738</v>
          </cell>
          <cell r="I79">
            <v>30738</v>
          </cell>
          <cell r="J79">
            <v>30738</v>
          </cell>
          <cell r="K79">
            <v>30738</v>
          </cell>
          <cell r="L79">
            <v>30738</v>
          </cell>
          <cell r="M79">
            <v>30738</v>
          </cell>
          <cell r="N79">
            <v>27943.63636363636</v>
          </cell>
        </row>
        <row r="80">
          <cell r="C80" t="str">
            <v>111998R</v>
          </cell>
          <cell r="D80" t="str">
            <v>MIZONE ACTIVE 500ML 1X12 REJECT</v>
          </cell>
          <cell r="E80">
            <v>6.7</v>
          </cell>
          <cell r="F80">
            <v>0</v>
          </cell>
          <cell r="G80">
            <v>30738</v>
          </cell>
          <cell r="H80">
            <v>30738</v>
          </cell>
          <cell r="I80">
            <v>30738</v>
          </cell>
          <cell r="J80">
            <v>30738</v>
          </cell>
          <cell r="K80">
            <v>30738</v>
          </cell>
          <cell r="L80">
            <v>30738</v>
          </cell>
          <cell r="M80">
            <v>30738</v>
          </cell>
          <cell r="N80">
            <v>27943.63636363636</v>
          </cell>
        </row>
        <row r="81">
          <cell r="C81" t="str">
            <v>111998P</v>
          </cell>
          <cell r="D81" t="str">
            <v>MIZONE ACTIVE 500ML 1X1</v>
          </cell>
          <cell r="E81">
            <v>0.55833333333333335</v>
          </cell>
          <cell r="F81">
            <v>0</v>
          </cell>
          <cell r="G81">
            <v>2561.5</v>
          </cell>
          <cell r="H81">
            <v>2561.5</v>
          </cell>
          <cell r="I81">
            <v>2561.5</v>
          </cell>
          <cell r="J81">
            <v>2561.5</v>
          </cell>
          <cell r="K81">
            <v>2561.5</v>
          </cell>
          <cell r="L81">
            <v>2561.5</v>
          </cell>
          <cell r="M81">
            <v>2561.5</v>
          </cell>
          <cell r="N81">
            <v>2328.6363636363635</v>
          </cell>
        </row>
        <row r="82">
          <cell r="C82" t="str">
            <v>111998PR</v>
          </cell>
          <cell r="D82" t="str">
            <v>MIZONE ACTIVE 1X1 REJECT</v>
          </cell>
          <cell r="E82">
            <v>0.55833333333333335</v>
          </cell>
          <cell r="F82">
            <v>0</v>
          </cell>
          <cell r="G82">
            <v>2561.5</v>
          </cell>
          <cell r="H82">
            <v>2561.5</v>
          </cell>
          <cell r="I82">
            <v>2561.5</v>
          </cell>
          <cell r="J82">
            <v>2561.5</v>
          </cell>
          <cell r="K82">
            <v>2561.5</v>
          </cell>
          <cell r="L82">
            <v>2561.5</v>
          </cell>
          <cell r="M82">
            <v>2561.5</v>
          </cell>
          <cell r="N82">
            <v>2328.6363636363635</v>
          </cell>
        </row>
        <row r="83">
          <cell r="C83" t="str">
            <v>111998SM</v>
          </cell>
          <cell r="D83" t="str">
            <v>MIZONE ACTIVE SUPERMAN 500ML 1X12</v>
          </cell>
          <cell r="E83">
            <v>6.7</v>
          </cell>
          <cell r="F83">
            <v>0</v>
          </cell>
          <cell r="G83">
            <v>30738</v>
          </cell>
          <cell r="H83">
            <v>30738</v>
          </cell>
          <cell r="I83">
            <v>30738</v>
          </cell>
          <cell r="J83">
            <v>30738</v>
          </cell>
          <cell r="K83">
            <v>30738</v>
          </cell>
          <cell r="L83">
            <v>30738</v>
          </cell>
          <cell r="M83">
            <v>30738</v>
          </cell>
          <cell r="N83">
            <v>27943.63636363636</v>
          </cell>
        </row>
        <row r="84">
          <cell r="C84" t="str">
            <v>111998SMP</v>
          </cell>
          <cell r="D84" t="str">
            <v>MIZONE ACTIVE SUPERMAN 500ML 1X1</v>
          </cell>
          <cell r="E84">
            <v>0.55833333333333335</v>
          </cell>
          <cell r="F84">
            <v>0</v>
          </cell>
          <cell r="G84">
            <v>2561.5</v>
          </cell>
          <cell r="H84">
            <v>2561.5</v>
          </cell>
          <cell r="I84">
            <v>2561.5</v>
          </cell>
          <cell r="J84">
            <v>2561.5</v>
          </cell>
          <cell r="K84">
            <v>2561.5</v>
          </cell>
          <cell r="L84">
            <v>2561.5</v>
          </cell>
          <cell r="M84">
            <v>2561.5</v>
          </cell>
          <cell r="N84">
            <v>2328.6363636363635</v>
          </cell>
        </row>
        <row r="85">
          <cell r="C85" t="str">
            <v>111998SP</v>
          </cell>
          <cell r="D85" t="str">
            <v>MIZONE ACTIVE SPIDERMAN 500ML 1X12</v>
          </cell>
          <cell r="E85">
            <v>6.7</v>
          </cell>
          <cell r="F85">
            <v>0</v>
          </cell>
          <cell r="G85">
            <v>30738</v>
          </cell>
          <cell r="H85">
            <v>30738</v>
          </cell>
          <cell r="I85">
            <v>30738</v>
          </cell>
          <cell r="J85">
            <v>30738</v>
          </cell>
          <cell r="K85">
            <v>30738</v>
          </cell>
          <cell r="L85">
            <v>30738</v>
          </cell>
          <cell r="M85">
            <v>30738</v>
          </cell>
          <cell r="N85">
            <v>27943.63636363636</v>
          </cell>
        </row>
        <row r="86">
          <cell r="C86" t="str">
            <v>111998SPP</v>
          </cell>
          <cell r="D86" t="str">
            <v>MIZONE ACTIVE SPIDERMAN 500ML 1X1</v>
          </cell>
          <cell r="E86">
            <v>0.55833333333333335</v>
          </cell>
          <cell r="F86">
            <v>0</v>
          </cell>
          <cell r="G86">
            <v>2561.5</v>
          </cell>
          <cell r="H86">
            <v>2561.5</v>
          </cell>
          <cell r="I86">
            <v>2561.5</v>
          </cell>
          <cell r="J86">
            <v>2561.5</v>
          </cell>
          <cell r="K86">
            <v>2561.5</v>
          </cell>
          <cell r="L86">
            <v>2561.5</v>
          </cell>
          <cell r="M86">
            <v>2561.5</v>
          </cell>
          <cell r="N86">
            <v>2328.6363636363635</v>
          </cell>
        </row>
        <row r="87">
          <cell r="C87">
            <v>74567</v>
          </cell>
          <cell r="D87" t="str">
            <v>MIZONE LECHY LEMON 500ML 1X12</v>
          </cell>
          <cell r="E87">
            <v>6.7</v>
          </cell>
          <cell r="F87">
            <v>0</v>
          </cell>
          <cell r="G87">
            <v>30738</v>
          </cell>
          <cell r="H87">
            <v>30738</v>
          </cell>
          <cell r="I87">
            <v>30738</v>
          </cell>
          <cell r="J87">
            <v>30738</v>
          </cell>
          <cell r="K87">
            <v>30738</v>
          </cell>
          <cell r="L87">
            <v>30738</v>
          </cell>
          <cell r="M87">
            <v>30738</v>
          </cell>
          <cell r="N87">
            <v>27943.63636363636</v>
          </cell>
        </row>
        <row r="88">
          <cell r="C88" t="str">
            <v>74567R</v>
          </cell>
          <cell r="D88" t="str">
            <v>MIZONE LECHY LEMON 500ML 1X12 REJECT</v>
          </cell>
          <cell r="E88">
            <v>6.7</v>
          </cell>
          <cell r="F88">
            <v>0</v>
          </cell>
          <cell r="G88">
            <v>30738</v>
          </cell>
          <cell r="H88">
            <v>30738</v>
          </cell>
          <cell r="I88">
            <v>30738</v>
          </cell>
          <cell r="J88">
            <v>30738</v>
          </cell>
          <cell r="K88">
            <v>30738</v>
          </cell>
          <cell r="L88">
            <v>30738</v>
          </cell>
          <cell r="M88">
            <v>30738</v>
          </cell>
          <cell r="N88">
            <v>27943.63636363636</v>
          </cell>
        </row>
        <row r="89">
          <cell r="C89" t="str">
            <v>74567P</v>
          </cell>
          <cell r="D89" t="str">
            <v>MIZONE LECHY LEMON 500ML 1X1</v>
          </cell>
          <cell r="E89">
            <v>0.55833333333333335</v>
          </cell>
          <cell r="F89">
            <v>0</v>
          </cell>
          <cell r="G89">
            <v>2561.5</v>
          </cell>
          <cell r="H89">
            <v>2561.5</v>
          </cell>
          <cell r="I89">
            <v>2561.5</v>
          </cell>
          <cell r="J89">
            <v>2561.5</v>
          </cell>
          <cell r="K89">
            <v>2561.5</v>
          </cell>
          <cell r="L89">
            <v>2561.5</v>
          </cell>
          <cell r="M89">
            <v>2561.5</v>
          </cell>
          <cell r="N89">
            <v>2328.6363636363635</v>
          </cell>
        </row>
        <row r="90">
          <cell r="C90" t="str">
            <v>74567PR</v>
          </cell>
          <cell r="D90" t="str">
            <v>MIZONE LECHY LEMON 500ML 1X1 REJECT</v>
          </cell>
          <cell r="E90">
            <v>0.55833333333333335</v>
          </cell>
          <cell r="F90">
            <v>0</v>
          </cell>
          <cell r="G90">
            <v>2561.5</v>
          </cell>
          <cell r="H90">
            <v>2561.5</v>
          </cell>
          <cell r="I90">
            <v>2561.5</v>
          </cell>
          <cell r="J90">
            <v>2561.5</v>
          </cell>
          <cell r="K90">
            <v>2561.5</v>
          </cell>
          <cell r="L90">
            <v>2561.5</v>
          </cell>
          <cell r="M90">
            <v>2561.5</v>
          </cell>
          <cell r="N90">
            <v>2328.6363636363635</v>
          </cell>
        </row>
        <row r="91">
          <cell r="C91" t="str">
            <v>74567SM</v>
          </cell>
          <cell r="D91" t="str">
            <v>MIZONE LL-SUPERMAN 500ML 1X12</v>
          </cell>
          <cell r="E91">
            <v>6.7</v>
          </cell>
          <cell r="F91">
            <v>0</v>
          </cell>
          <cell r="G91">
            <v>30738</v>
          </cell>
          <cell r="H91">
            <v>30738</v>
          </cell>
          <cell r="I91">
            <v>30738</v>
          </cell>
          <cell r="J91">
            <v>30738</v>
          </cell>
          <cell r="K91">
            <v>30738</v>
          </cell>
          <cell r="L91">
            <v>30738</v>
          </cell>
          <cell r="M91">
            <v>30738</v>
          </cell>
          <cell r="N91">
            <v>27943.63636363636</v>
          </cell>
        </row>
        <row r="92">
          <cell r="C92" t="str">
            <v>74567SMP</v>
          </cell>
          <cell r="D92" t="str">
            <v>MIZONE LL-SUPERMAN 500ML 1X1</v>
          </cell>
          <cell r="E92">
            <v>0.55833333333333335</v>
          </cell>
          <cell r="F92">
            <v>0</v>
          </cell>
          <cell r="G92">
            <v>2561.5</v>
          </cell>
          <cell r="H92">
            <v>2561.5</v>
          </cell>
          <cell r="I92">
            <v>2561.5</v>
          </cell>
          <cell r="J92">
            <v>2561.5</v>
          </cell>
          <cell r="K92">
            <v>2561.5</v>
          </cell>
          <cell r="L92">
            <v>2561.5</v>
          </cell>
          <cell r="M92">
            <v>2561.5</v>
          </cell>
          <cell r="N92">
            <v>2328.6363636363635</v>
          </cell>
        </row>
        <row r="93">
          <cell r="C93" t="str">
            <v>74567SP</v>
          </cell>
          <cell r="D93" t="str">
            <v>MIZONE LL-SPIDERMAN 500ML 1X12</v>
          </cell>
          <cell r="E93">
            <v>6.7</v>
          </cell>
          <cell r="F93">
            <v>0</v>
          </cell>
          <cell r="G93">
            <v>30738</v>
          </cell>
          <cell r="H93">
            <v>30738</v>
          </cell>
          <cell r="I93">
            <v>30738</v>
          </cell>
          <cell r="J93">
            <v>30738</v>
          </cell>
          <cell r="K93">
            <v>30738</v>
          </cell>
          <cell r="L93">
            <v>30738</v>
          </cell>
          <cell r="M93">
            <v>30738</v>
          </cell>
          <cell r="N93">
            <v>27943.63636363636</v>
          </cell>
        </row>
        <row r="94">
          <cell r="C94" t="str">
            <v>74567SPP</v>
          </cell>
          <cell r="D94" t="str">
            <v>MIZONE LL-SPIDERMAN 500ML 1X1</v>
          </cell>
          <cell r="E94">
            <v>0.55833333333333335</v>
          </cell>
          <cell r="F94">
            <v>0</v>
          </cell>
          <cell r="G94">
            <v>2561.5</v>
          </cell>
          <cell r="H94">
            <v>2561.5</v>
          </cell>
          <cell r="I94">
            <v>2561.5</v>
          </cell>
          <cell r="J94">
            <v>2561.5</v>
          </cell>
          <cell r="K94">
            <v>2561.5</v>
          </cell>
          <cell r="L94">
            <v>2561.5</v>
          </cell>
          <cell r="M94">
            <v>2561.5</v>
          </cell>
          <cell r="N94">
            <v>2328.6363636363635</v>
          </cell>
        </row>
        <row r="95">
          <cell r="C95" t="str">
            <v>74567SPR</v>
          </cell>
          <cell r="D95" t="str">
            <v>MIZONE LL-SPIDERMAN 500ML 1X1 REJECT</v>
          </cell>
          <cell r="E95">
            <v>0.55833333333333335</v>
          </cell>
          <cell r="F95">
            <v>0</v>
          </cell>
          <cell r="G95">
            <v>2561.5</v>
          </cell>
          <cell r="H95">
            <v>2561.5</v>
          </cell>
          <cell r="I95">
            <v>2561.5</v>
          </cell>
          <cell r="J95">
            <v>2561.5</v>
          </cell>
          <cell r="K95">
            <v>2561.5</v>
          </cell>
          <cell r="L95">
            <v>2561.5</v>
          </cell>
          <cell r="M95">
            <v>2561.5</v>
          </cell>
          <cell r="N95">
            <v>2328.6363636363635</v>
          </cell>
        </row>
        <row r="96">
          <cell r="C96" t="str">
            <v>74567YL</v>
          </cell>
          <cell r="D96" t="str">
            <v>MIZONE YUZU LEMON 500ML 1X12</v>
          </cell>
          <cell r="E96">
            <v>6.7</v>
          </cell>
          <cell r="F96">
            <v>0</v>
          </cell>
          <cell r="G96">
            <v>30738</v>
          </cell>
          <cell r="H96">
            <v>30738</v>
          </cell>
          <cell r="I96">
            <v>30738</v>
          </cell>
          <cell r="J96">
            <v>30738</v>
          </cell>
          <cell r="K96">
            <v>30738</v>
          </cell>
          <cell r="L96">
            <v>30738</v>
          </cell>
          <cell r="M96">
            <v>30738</v>
          </cell>
          <cell r="N96">
            <v>27943.63636363636</v>
          </cell>
        </row>
        <row r="97">
          <cell r="C97" t="str">
            <v>74567YLR</v>
          </cell>
          <cell r="D97" t="str">
            <v>MIZONE YUZU LEMON 500ML 1X12 REJECT</v>
          </cell>
          <cell r="E97">
            <v>6.7</v>
          </cell>
          <cell r="F97">
            <v>0</v>
          </cell>
          <cell r="G97">
            <v>30738</v>
          </cell>
          <cell r="H97">
            <v>30738</v>
          </cell>
          <cell r="I97">
            <v>30738</v>
          </cell>
          <cell r="J97">
            <v>30738</v>
          </cell>
          <cell r="K97">
            <v>30738</v>
          </cell>
          <cell r="L97">
            <v>30738</v>
          </cell>
          <cell r="M97">
            <v>30738</v>
          </cell>
          <cell r="N97">
            <v>27943.63636363636</v>
          </cell>
        </row>
        <row r="98">
          <cell r="C98" t="str">
            <v>74567YLP</v>
          </cell>
          <cell r="D98" t="str">
            <v>MIZONE YUZU LEMON 500ML 1X1</v>
          </cell>
          <cell r="E98">
            <v>0.55833333333333335</v>
          </cell>
          <cell r="F98">
            <v>0</v>
          </cell>
          <cell r="G98">
            <v>2561.5</v>
          </cell>
          <cell r="H98">
            <v>2561.5</v>
          </cell>
          <cell r="I98">
            <v>2561.5</v>
          </cell>
          <cell r="J98">
            <v>2561.5</v>
          </cell>
          <cell r="K98">
            <v>2561.5</v>
          </cell>
          <cell r="L98">
            <v>2561.5</v>
          </cell>
          <cell r="M98">
            <v>2561.5</v>
          </cell>
          <cell r="N98">
            <v>2328.6363636363635</v>
          </cell>
        </row>
        <row r="99">
          <cell r="C99">
            <v>124771</v>
          </cell>
          <cell r="D99" t="str">
            <v>MIZONE YUZU LEMON 500ML 1X12</v>
          </cell>
          <cell r="E99">
            <v>6.7</v>
          </cell>
          <cell r="F99">
            <v>0</v>
          </cell>
          <cell r="G99">
            <v>30738</v>
          </cell>
          <cell r="H99">
            <v>30738</v>
          </cell>
          <cell r="I99">
            <v>30738</v>
          </cell>
          <cell r="J99">
            <v>30738</v>
          </cell>
          <cell r="K99">
            <v>30738</v>
          </cell>
          <cell r="L99">
            <v>30738</v>
          </cell>
          <cell r="M99">
            <v>30738</v>
          </cell>
          <cell r="N99">
            <v>27943.63636363636</v>
          </cell>
        </row>
        <row r="100">
          <cell r="C100" t="str">
            <v>124771P</v>
          </cell>
          <cell r="D100" t="str">
            <v>MIZONE YUZU LEMON 500ML 1X1</v>
          </cell>
          <cell r="E100">
            <v>0.55833333333333335</v>
          </cell>
          <cell r="F100">
            <v>0</v>
          </cell>
          <cell r="G100">
            <v>2561.5</v>
          </cell>
          <cell r="H100">
            <v>2561.5</v>
          </cell>
          <cell r="I100">
            <v>2561.5</v>
          </cell>
          <cell r="J100">
            <v>2561.5</v>
          </cell>
          <cell r="K100">
            <v>2561.5</v>
          </cell>
          <cell r="L100">
            <v>2561.5</v>
          </cell>
          <cell r="M100">
            <v>2561.5</v>
          </cell>
          <cell r="N100">
            <v>2328.6363636363635</v>
          </cell>
        </row>
        <row r="101">
          <cell r="C101" t="str">
            <v>124771PR</v>
          </cell>
          <cell r="D101" t="str">
            <v>MIZONE YUZU LEMON 500ML 1X1 PCS REJECT</v>
          </cell>
          <cell r="E101">
            <v>0.55833333333333335</v>
          </cell>
          <cell r="F101">
            <v>0</v>
          </cell>
          <cell r="G101">
            <v>2561.5</v>
          </cell>
          <cell r="H101">
            <v>2561.5</v>
          </cell>
          <cell r="I101">
            <v>2561.5</v>
          </cell>
          <cell r="J101">
            <v>2561.5</v>
          </cell>
          <cell r="K101">
            <v>2561.5</v>
          </cell>
          <cell r="L101">
            <v>2561.5</v>
          </cell>
          <cell r="M101">
            <v>2561.5</v>
          </cell>
          <cell r="N101">
            <v>2328.6363636363635</v>
          </cell>
        </row>
        <row r="102">
          <cell r="C102">
            <v>74568</v>
          </cell>
          <cell r="D102" t="str">
            <v>MIZONE ORANGE LIME 500ML 1X12</v>
          </cell>
          <cell r="E102">
            <v>6.7</v>
          </cell>
          <cell r="F102">
            <v>0</v>
          </cell>
          <cell r="G102">
            <v>30738</v>
          </cell>
          <cell r="H102">
            <v>30738</v>
          </cell>
          <cell r="I102">
            <v>30738</v>
          </cell>
          <cell r="J102">
            <v>30738</v>
          </cell>
          <cell r="K102">
            <v>30738</v>
          </cell>
          <cell r="L102">
            <v>30738</v>
          </cell>
          <cell r="M102">
            <v>30738</v>
          </cell>
          <cell r="N102">
            <v>27943.63636363636</v>
          </cell>
        </row>
        <row r="103">
          <cell r="C103" t="str">
            <v>74568R</v>
          </cell>
          <cell r="D103" t="str">
            <v>MIZONE OL 1X12 REJECT</v>
          </cell>
          <cell r="E103">
            <v>6.7</v>
          </cell>
          <cell r="F103">
            <v>0</v>
          </cell>
          <cell r="G103">
            <v>30738</v>
          </cell>
          <cell r="H103">
            <v>30738</v>
          </cell>
          <cell r="I103">
            <v>30738</v>
          </cell>
          <cell r="J103">
            <v>30738</v>
          </cell>
          <cell r="K103">
            <v>30738</v>
          </cell>
          <cell r="L103">
            <v>30738</v>
          </cell>
          <cell r="M103">
            <v>30738</v>
          </cell>
          <cell r="N103">
            <v>27943.63636363636</v>
          </cell>
        </row>
        <row r="104">
          <cell r="C104" t="str">
            <v>74568P</v>
          </cell>
          <cell r="D104" t="str">
            <v>MIZONE ORANGE LIME 500ML 1X1</v>
          </cell>
          <cell r="E104">
            <v>0.55833333333333335</v>
          </cell>
          <cell r="F104">
            <v>0</v>
          </cell>
          <cell r="G104">
            <v>2561.5</v>
          </cell>
          <cell r="H104">
            <v>2561.5</v>
          </cell>
          <cell r="I104">
            <v>2561.5</v>
          </cell>
          <cell r="J104">
            <v>2561.5</v>
          </cell>
          <cell r="K104">
            <v>2561.5</v>
          </cell>
          <cell r="L104">
            <v>2561.5</v>
          </cell>
          <cell r="M104">
            <v>2561.5</v>
          </cell>
          <cell r="N104">
            <v>2328.6363636363635</v>
          </cell>
        </row>
        <row r="105">
          <cell r="C105" t="str">
            <v>74568SM</v>
          </cell>
          <cell r="D105" t="str">
            <v>MIZONE OL.SPIDERMAN 1X12</v>
          </cell>
          <cell r="E105">
            <v>6.7</v>
          </cell>
          <cell r="F105">
            <v>0</v>
          </cell>
          <cell r="G105">
            <v>30738</v>
          </cell>
          <cell r="H105">
            <v>30738</v>
          </cell>
          <cell r="I105">
            <v>30738</v>
          </cell>
          <cell r="J105">
            <v>30738</v>
          </cell>
          <cell r="K105">
            <v>30738</v>
          </cell>
          <cell r="L105">
            <v>30738</v>
          </cell>
          <cell r="M105">
            <v>30738</v>
          </cell>
          <cell r="N105">
            <v>27943.63636363636</v>
          </cell>
        </row>
        <row r="106">
          <cell r="C106" t="str">
            <v>74568SMP</v>
          </cell>
          <cell r="D106" t="str">
            <v>MIZONE OL SUPERMAN 500ML 1X1</v>
          </cell>
          <cell r="E106">
            <v>0.55833333333333335</v>
          </cell>
          <cell r="F106">
            <v>0</v>
          </cell>
          <cell r="G106">
            <v>2561.5</v>
          </cell>
          <cell r="H106">
            <v>2561.5</v>
          </cell>
          <cell r="I106">
            <v>2561.5</v>
          </cell>
          <cell r="J106">
            <v>2561.5</v>
          </cell>
          <cell r="K106">
            <v>2561.5</v>
          </cell>
          <cell r="L106">
            <v>2561.5</v>
          </cell>
          <cell r="M106">
            <v>2561.5</v>
          </cell>
          <cell r="N106">
            <v>2328.6363636363635</v>
          </cell>
        </row>
        <row r="107">
          <cell r="C107" t="str">
            <v>74568SP</v>
          </cell>
          <cell r="D107" t="str">
            <v>MIZONE OL-SPIDERMAN 500ML 1X12</v>
          </cell>
          <cell r="E107">
            <v>6.7</v>
          </cell>
          <cell r="F107">
            <v>0</v>
          </cell>
          <cell r="G107">
            <v>30738</v>
          </cell>
          <cell r="H107">
            <v>30738</v>
          </cell>
          <cell r="I107">
            <v>30738</v>
          </cell>
          <cell r="J107">
            <v>30738</v>
          </cell>
          <cell r="K107">
            <v>30738</v>
          </cell>
          <cell r="L107">
            <v>30738</v>
          </cell>
          <cell r="M107">
            <v>30738</v>
          </cell>
          <cell r="N107">
            <v>27943.63636363636</v>
          </cell>
        </row>
        <row r="108">
          <cell r="C108" t="str">
            <v>74568SPP</v>
          </cell>
          <cell r="D108" t="str">
            <v>MIZONE OL-SPIDERMAN 500ML 1X1</v>
          </cell>
          <cell r="E108">
            <v>0.55833333333333335</v>
          </cell>
          <cell r="F108">
            <v>0</v>
          </cell>
          <cell r="G108">
            <v>2561.5</v>
          </cell>
          <cell r="H108">
            <v>2561.5</v>
          </cell>
          <cell r="I108">
            <v>2561.5</v>
          </cell>
          <cell r="J108">
            <v>2561.5</v>
          </cell>
          <cell r="K108">
            <v>2561.5</v>
          </cell>
          <cell r="L108">
            <v>2561.5</v>
          </cell>
          <cell r="M108">
            <v>2561.5</v>
          </cell>
          <cell r="N108">
            <v>2328.6363636363635</v>
          </cell>
        </row>
        <row r="109">
          <cell r="C109" t="str">
            <v>74568PR</v>
          </cell>
          <cell r="D109" t="str">
            <v>MIZONE OL 1X1 REJECT</v>
          </cell>
          <cell r="E109">
            <v>0.55833333333333335</v>
          </cell>
          <cell r="F109">
            <v>0</v>
          </cell>
          <cell r="G109">
            <v>2561.5</v>
          </cell>
          <cell r="H109">
            <v>2561.5</v>
          </cell>
          <cell r="I109">
            <v>2561.5</v>
          </cell>
          <cell r="J109">
            <v>2561.5</v>
          </cell>
          <cell r="K109">
            <v>2561.5</v>
          </cell>
          <cell r="L109">
            <v>2561.5</v>
          </cell>
          <cell r="M109">
            <v>2561.5</v>
          </cell>
          <cell r="N109">
            <v>2328.6363636363635</v>
          </cell>
        </row>
        <row r="110">
          <cell r="C110">
            <v>74593</v>
          </cell>
          <cell r="D110" t="str">
            <v>MIZONE APPLE GUAVA 500ML 1X12</v>
          </cell>
          <cell r="E110">
            <v>6.7</v>
          </cell>
          <cell r="F110">
            <v>0</v>
          </cell>
          <cell r="G110">
            <v>30738</v>
          </cell>
          <cell r="H110">
            <v>30738</v>
          </cell>
          <cell r="I110">
            <v>30738</v>
          </cell>
          <cell r="J110">
            <v>30738</v>
          </cell>
          <cell r="K110">
            <v>30738</v>
          </cell>
          <cell r="L110">
            <v>30738</v>
          </cell>
          <cell r="M110">
            <v>30738</v>
          </cell>
          <cell r="N110">
            <v>27943.63636363636</v>
          </cell>
        </row>
        <row r="111">
          <cell r="C111" t="str">
            <v>74593R</v>
          </cell>
          <cell r="D111" t="str">
            <v>MIZONE APPLE GUAVA 500ML 1X12 REJECT</v>
          </cell>
          <cell r="E111">
            <v>6.7</v>
          </cell>
          <cell r="F111">
            <v>0</v>
          </cell>
          <cell r="G111">
            <v>30738</v>
          </cell>
          <cell r="H111">
            <v>30738</v>
          </cell>
          <cell r="I111">
            <v>30738</v>
          </cell>
          <cell r="J111">
            <v>30738</v>
          </cell>
          <cell r="K111">
            <v>30738</v>
          </cell>
          <cell r="L111">
            <v>30738</v>
          </cell>
          <cell r="M111">
            <v>30738</v>
          </cell>
          <cell r="N111">
            <v>27943.63636363636</v>
          </cell>
        </row>
        <row r="112">
          <cell r="C112" t="str">
            <v>74593P</v>
          </cell>
          <cell r="D112" t="str">
            <v>MIZONE APPLE GUAVA 500ML 1X1</v>
          </cell>
          <cell r="E112">
            <v>0.55833333333333335</v>
          </cell>
          <cell r="F112">
            <v>0</v>
          </cell>
          <cell r="G112">
            <v>2561.5</v>
          </cell>
          <cell r="H112">
            <v>2561.5</v>
          </cell>
          <cell r="I112">
            <v>2561.5</v>
          </cell>
          <cell r="J112">
            <v>2561.5</v>
          </cell>
          <cell r="K112">
            <v>2561.5</v>
          </cell>
          <cell r="L112">
            <v>2561.5</v>
          </cell>
          <cell r="M112">
            <v>2561.5</v>
          </cell>
          <cell r="N112">
            <v>2328.6363636363635</v>
          </cell>
        </row>
        <row r="113">
          <cell r="C113" t="str">
            <v>74593PR</v>
          </cell>
          <cell r="D113" t="str">
            <v>MIZONE AG 1X1 REJECT</v>
          </cell>
          <cell r="E113">
            <v>0.55833333333333335</v>
          </cell>
          <cell r="F113">
            <v>0</v>
          </cell>
          <cell r="G113">
            <v>2561.5</v>
          </cell>
          <cell r="H113">
            <v>2561.5</v>
          </cell>
          <cell r="I113">
            <v>2561.5</v>
          </cell>
          <cell r="J113">
            <v>2561.5</v>
          </cell>
          <cell r="K113">
            <v>2561.5</v>
          </cell>
          <cell r="L113">
            <v>2561.5</v>
          </cell>
          <cell r="M113">
            <v>2561.5</v>
          </cell>
          <cell r="N113">
            <v>2328.6363636363635</v>
          </cell>
        </row>
        <row r="114">
          <cell r="C114" t="str">
            <v>74593SM</v>
          </cell>
          <cell r="D114" t="str">
            <v>MIZONE AG-SUPERMAN 500ML 1X12</v>
          </cell>
          <cell r="E114">
            <v>6.7</v>
          </cell>
          <cell r="F114">
            <v>0</v>
          </cell>
          <cell r="G114">
            <v>30738</v>
          </cell>
          <cell r="H114">
            <v>30738</v>
          </cell>
          <cell r="I114">
            <v>30738</v>
          </cell>
          <cell r="J114">
            <v>30738</v>
          </cell>
          <cell r="K114">
            <v>30738</v>
          </cell>
          <cell r="L114">
            <v>30738</v>
          </cell>
          <cell r="M114">
            <v>30738</v>
          </cell>
          <cell r="N114">
            <v>27943.63636363636</v>
          </cell>
        </row>
        <row r="115">
          <cell r="C115" t="str">
            <v>74593SMP</v>
          </cell>
          <cell r="D115" t="str">
            <v>MIZONE AG SUPERMAN 500ML 1X1</v>
          </cell>
          <cell r="E115">
            <v>0.55833333333333335</v>
          </cell>
          <cell r="F115">
            <v>0</v>
          </cell>
          <cell r="G115">
            <v>2561.5</v>
          </cell>
          <cell r="H115">
            <v>2561.5</v>
          </cell>
          <cell r="I115">
            <v>2561.5</v>
          </cell>
          <cell r="J115">
            <v>2561.5</v>
          </cell>
          <cell r="K115">
            <v>2561.5</v>
          </cell>
          <cell r="L115">
            <v>2561.5</v>
          </cell>
          <cell r="M115">
            <v>2561.5</v>
          </cell>
          <cell r="N115">
            <v>2328.6363636363635</v>
          </cell>
        </row>
        <row r="116">
          <cell r="C116" t="str">
            <v>74593SP</v>
          </cell>
          <cell r="D116" t="str">
            <v>MIZONE AG SPIDERMAN 1X12</v>
          </cell>
          <cell r="E116">
            <v>6.7</v>
          </cell>
          <cell r="F116">
            <v>0</v>
          </cell>
          <cell r="G116">
            <v>30738</v>
          </cell>
          <cell r="H116">
            <v>30738</v>
          </cell>
          <cell r="I116">
            <v>30738</v>
          </cell>
          <cell r="J116">
            <v>30738</v>
          </cell>
          <cell r="K116">
            <v>30738</v>
          </cell>
          <cell r="L116">
            <v>30738</v>
          </cell>
          <cell r="M116">
            <v>30738</v>
          </cell>
          <cell r="N116">
            <v>27943.63636363636</v>
          </cell>
        </row>
        <row r="117">
          <cell r="C117" t="str">
            <v>74593SPP</v>
          </cell>
          <cell r="D117" t="str">
            <v>MIZONE AG SPIDERMAN 1X1</v>
          </cell>
          <cell r="E117">
            <v>0.55833333333333335</v>
          </cell>
          <cell r="F117">
            <v>0</v>
          </cell>
          <cell r="G117">
            <v>2561.5</v>
          </cell>
          <cell r="H117">
            <v>2561.5</v>
          </cell>
          <cell r="I117">
            <v>2561.5</v>
          </cell>
          <cell r="J117">
            <v>2561.5</v>
          </cell>
          <cell r="K117">
            <v>2561.5</v>
          </cell>
          <cell r="L117">
            <v>2561.5</v>
          </cell>
          <cell r="M117">
            <v>2561.5</v>
          </cell>
          <cell r="N117">
            <v>2328.6363636363635</v>
          </cell>
        </row>
        <row r="118">
          <cell r="C118">
            <v>86405</v>
          </cell>
          <cell r="D118" t="str">
            <v>MIZONE COCOPINA 500ML 1X12</v>
          </cell>
          <cell r="E118">
            <v>6.7</v>
          </cell>
          <cell r="F118">
            <v>0</v>
          </cell>
          <cell r="G118">
            <v>28500</v>
          </cell>
          <cell r="H118">
            <v>29355</v>
          </cell>
          <cell r="I118">
            <v>29355</v>
          </cell>
          <cell r="J118">
            <v>29355</v>
          </cell>
          <cell r="K118">
            <v>29355</v>
          </cell>
          <cell r="L118">
            <v>29355</v>
          </cell>
          <cell r="M118">
            <v>29355</v>
          </cell>
          <cell r="N118">
            <v>26686.363636363632</v>
          </cell>
        </row>
        <row r="119">
          <cell r="C119">
            <v>137294</v>
          </cell>
          <cell r="D119" t="str">
            <v>MIZONE ACTIVE 350ML 1X12</v>
          </cell>
          <cell r="E119">
            <v>6.7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26300</v>
          </cell>
          <cell r="L119">
            <v>26300</v>
          </cell>
          <cell r="M119">
            <v>26300</v>
          </cell>
          <cell r="N119">
            <v>23909.090909090908</v>
          </cell>
        </row>
        <row r="120">
          <cell r="C120" t="str">
            <v>137294P</v>
          </cell>
          <cell r="D120" t="str">
            <v>MIZONE ACTIVE 350ML PCS 1X1</v>
          </cell>
          <cell r="E120">
            <v>6.7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2191.6666666666665</v>
          </cell>
          <cell r="L120">
            <v>2191.6666666666665</v>
          </cell>
          <cell r="M120">
            <v>2191.6666666666665</v>
          </cell>
          <cell r="N120">
            <v>1992.424242424242</v>
          </cell>
        </row>
        <row r="121">
          <cell r="C121">
            <v>137295</v>
          </cell>
          <cell r="D121" t="str">
            <v>MIZONE ACTIV LYCHEE LEMON 350ML 1X12</v>
          </cell>
          <cell r="E121">
            <v>6.7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26300</v>
          </cell>
          <cell r="L121">
            <v>26300</v>
          </cell>
          <cell r="M121">
            <v>26300</v>
          </cell>
          <cell r="N121">
            <v>23909.090909090908</v>
          </cell>
        </row>
        <row r="122">
          <cell r="C122" t="str">
            <v>137295R</v>
          </cell>
          <cell r="D122" t="str">
            <v>MIZONE ACTIV LYCHEE LEMON 350ML 1X12 RJCT</v>
          </cell>
          <cell r="E122">
            <v>6.7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26300</v>
          </cell>
          <cell r="L122">
            <v>26300</v>
          </cell>
          <cell r="M122">
            <v>26300</v>
          </cell>
          <cell r="N122">
            <v>23909.090909090908</v>
          </cell>
        </row>
        <row r="123">
          <cell r="C123" t="str">
            <v>137295P</v>
          </cell>
          <cell r="D123" t="str">
            <v>MIZONE ACTIV LYCHEE LEMON 350ML 1X1 PCS</v>
          </cell>
          <cell r="E123">
            <v>0.55833333333333335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2191.6666666666665</v>
          </cell>
          <cell r="L123">
            <v>2191.6666666666665</v>
          </cell>
          <cell r="M123">
            <v>2191.6666666666665</v>
          </cell>
          <cell r="N123">
            <v>1992.424242424242</v>
          </cell>
        </row>
        <row r="124">
          <cell r="C124" t="str">
            <v>137295PR</v>
          </cell>
          <cell r="D124" t="str">
            <v>MIZONE ACTIV LYCHEE LEMON 350ML PCS RJCT</v>
          </cell>
          <cell r="E124">
            <v>0.55833333333333335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2191.6666666666665</v>
          </cell>
          <cell r="L124">
            <v>2191.6666666666665</v>
          </cell>
          <cell r="M124">
            <v>2191.6666666666665</v>
          </cell>
          <cell r="N124">
            <v>1992.424242424242</v>
          </cell>
        </row>
        <row r="125">
          <cell r="C125">
            <v>145141</v>
          </cell>
          <cell r="D125" t="str">
            <v>MIZONE ACTIVE LYCHEE LEMON 500ML 1X12</v>
          </cell>
          <cell r="E125">
            <v>6.7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33900</v>
          </cell>
          <cell r="K125">
            <v>33900</v>
          </cell>
          <cell r="L125">
            <v>33900</v>
          </cell>
          <cell r="M125">
            <v>33900</v>
          </cell>
          <cell r="N125">
            <v>30818.181818181816</v>
          </cell>
        </row>
        <row r="126">
          <cell r="C126" t="str">
            <v>145141R</v>
          </cell>
          <cell r="D126" t="str">
            <v>MIZONE ACTIVE LYCHEE LEMON 500ML 1X12 REJECT</v>
          </cell>
          <cell r="E126">
            <v>6.7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33900</v>
          </cell>
          <cell r="K126">
            <v>33900</v>
          </cell>
          <cell r="L126">
            <v>33900</v>
          </cell>
          <cell r="M126">
            <v>33900</v>
          </cell>
          <cell r="N126">
            <v>30818.181818181816</v>
          </cell>
        </row>
        <row r="127">
          <cell r="C127" t="str">
            <v>145141P</v>
          </cell>
          <cell r="D127" t="str">
            <v>MIZONE ACTIVE LYCHEE LEMON 500ML 1X1 PCS</v>
          </cell>
          <cell r="E127">
            <v>0.55833333333333335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2825</v>
          </cell>
          <cell r="K127">
            <v>2825</v>
          </cell>
          <cell r="L127">
            <v>2825</v>
          </cell>
          <cell r="M127">
            <v>2825</v>
          </cell>
          <cell r="N127">
            <v>2568.181818181818</v>
          </cell>
        </row>
        <row r="128">
          <cell r="C128" t="str">
            <v>145141PR</v>
          </cell>
          <cell r="D128" t="str">
            <v>MIZONE ACTIVE LYCHEE LEMON 500ML 1X1 PCS REJECT</v>
          </cell>
          <cell r="E128">
            <v>0.55833333333333335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2825</v>
          </cell>
          <cell r="K128">
            <v>2825</v>
          </cell>
          <cell r="L128">
            <v>2825</v>
          </cell>
          <cell r="M128">
            <v>2825</v>
          </cell>
          <cell r="N128">
            <v>2568.181818181818</v>
          </cell>
        </row>
        <row r="129">
          <cell r="C129">
            <v>145142</v>
          </cell>
          <cell r="D129" t="str">
            <v>MIZONE MOOD UP LONGAN COCONUT 500ML 1X12</v>
          </cell>
          <cell r="E129">
            <v>6.7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33900</v>
          </cell>
          <cell r="K129">
            <v>33900</v>
          </cell>
          <cell r="L129">
            <v>33900</v>
          </cell>
          <cell r="M129">
            <v>33900</v>
          </cell>
          <cell r="N129">
            <v>30818.181818181816</v>
          </cell>
        </row>
        <row r="130">
          <cell r="C130" t="str">
            <v>145142P</v>
          </cell>
          <cell r="D130" t="str">
            <v>MIZONE MOOD UP LONGAN COCONUT 500ML 1X1 PCS</v>
          </cell>
          <cell r="E130">
            <v>0.55833333333333335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2825</v>
          </cell>
          <cell r="K130">
            <v>2825</v>
          </cell>
          <cell r="L130">
            <v>2825</v>
          </cell>
          <cell r="M130">
            <v>2825</v>
          </cell>
          <cell r="N130">
            <v>2568.181818181818</v>
          </cell>
        </row>
        <row r="131">
          <cell r="C131">
            <v>145143</v>
          </cell>
          <cell r="D131" t="str">
            <v>MIZONE MOOD UP CRANBERRY 500ML 1X12</v>
          </cell>
          <cell r="E131">
            <v>6.7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33900</v>
          </cell>
          <cell r="K131">
            <v>33900</v>
          </cell>
          <cell r="L131">
            <v>33900</v>
          </cell>
          <cell r="M131">
            <v>33900</v>
          </cell>
          <cell r="N131">
            <v>30818.181818181816</v>
          </cell>
        </row>
        <row r="132">
          <cell r="C132" t="str">
            <v>145143R</v>
          </cell>
          <cell r="D132" t="str">
            <v>MIZONE MOOD UP CRANBERRY 500ML 1X12 REJECT</v>
          </cell>
          <cell r="E132">
            <v>6.7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33900</v>
          </cell>
          <cell r="K132">
            <v>33900</v>
          </cell>
          <cell r="L132">
            <v>33900</v>
          </cell>
          <cell r="M132">
            <v>33900</v>
          </cell>
          <cell r="N132">
            <v>30818.181818181816</v>
          </cell>
        </row>
        <row r="133">
          <cell r="C133" t="str">
            <v>145143P</v>
          </cell>
          <cell r="D133" t="str">
            <v>MIZONE MOOD UP CRANBERRY 500ML 1X1 PCS</v>
          </cell>
          <cell r="E133">
            <v>0.55833333333333335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2825</v>
          </cell>
          <cell r="K133">
            <v>2825</v>
          </cell>
          <cell r="L133">
            <v>2825</v>
          </cell>
          <cell r="M133">
            <v>2825</v>
          </cell>
          <cell r="N133">
            <v>2568.181818181818</v>
          </cell>
        </row>
        <row r="134">
          <cell r="C134" t="str">
            <v>145143PR</v>
          </cell>
          <cell r="D134" t="str">
            <v>MIZONE MOOD UP CRANBERRY 500ML PCS REJECT</v>
          </cell>
          <cell r="E134">
            <v>0.55833333333333335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2825</v>
          </cell>
          <cell r="K134">
            <v>2825</v>
          </cell>
          <cell r="L134">
            <v>2825</v>
          </cell>
          <cell r="M134">
            <v>2825</v>
          </cell>
          <cell r="N134">
            <v>2568.181818181818</v>
          </cell>
        </row>
        <row r="135">
          <cell r="C135">
            <v>145144</v>
          </cell>
          <cell r="D135" t="str">
            <v>MIZONE BREAK FREE CHERRY BLOSSOM 500ML 1X12</v>
          </cell>
          <cell r="E135">
            <v>6.7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33900</v>
          </cell>
          <cell r="K135">
            <v>33900</v>
          </cell>
          <cell r="L135">
            <v>33900</v>
          </cell>
          <cell r="M135">
            <v>33900</v>
          </cell>
          <cell r="N135">
            <v>30818.181818181816</v>
          </cell>
        </row>
        <row r="136">
          <cell r="C136" t="str">
            <v>145144R</v>
          </cell>
          <cell r="D136" t="str">
            <v>MIZONE BREAK FREE CHERRY BLOSSOM 500ML 1x12 REJECT</v>
          </cell>
          <cell r="E136">
            <v>6.7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33900</v>
          </cell>
          <cell r="K136">
            <v>33900</v>
          </cell>
          <cell r="L136">
            <v>33900</v>
          </cell>
          <cell r="M136">
            <v>33900</v>
          </cell>
          <cell r="N136">
            <v>30818.181818181816</v>
          </cell>
        </row>
        <row r="137">
          <cell r="C137" t="str">
            <v>145144P</v>
          </cell>
          <cell r="D137" t="str">
            <v>MIZONE BREAK FREE CHERRY BLOSSOM 500ML 1X1 PCS</v>
          </cell>
          <cell r="E137">
            <v>0.55833333333333335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2825</v>
          </cell>
          <cell r="K137">
            <v>2825</v>
          </cell>
          <cell r="L137">
            <v>2825</v>
          </cell>
          <cell r="M137">
            <v>2825</v>
          </cell>
          <cell r="N137">
            <v>2568.181818181818</v>
          </cell>
        </row>
        <row r="138">
          <cell r="C138" t="str">
            <v>145144PR</v>
          </cell>
          <cell r="D138" t="str">
            <v>MIZONE BREAK FREE CHERRY BLOSSOM 500ML PCS REJECT</v>
          </cell>
          <cell r="E138">
            <v>0.55833333333333335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2825</v>
          </cell>
          <cell r="K138">
            <v>2825</v>
          </cell>
          <cell r="L138">
            <v>2825</v>
          </cell>
          <cell r="M138">
            <v>2825</v>
          </cell>
          <cell r="N138">
            <v>2568.181818181818</v>
          </cell>
        </row>
        <row r="139">
          <cell r="C139">
            <v>145679</v>
          </cell>
          <cell r="D139" t="str">
            <v>MIZONE MOVE ON STARFRUIT 500ML 1X12</v>
          </cell>
          <cell r="E139">
            <v>6.7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33900</v>
          </cell>
          <cell r="K139">
            <v>33900</v>
          </cell>
          <cell r="L139">
            <v>33900</v>
          </cell>
          <cell r="M139">
            <v>33900</v>
          </cell>
          <cell r="N139">
            <v>30818.181818181816</v>
          </cell>
        </row>
        <row r="140">
          <cell r="C140" t="str">
            <v>145679R</v>
          </cell>
          <cell r="D140" t="str">
            <v>MIZONE MOVE ON STARFRUIT 500ML 1X12 REJECT</v>
          </cell>
          <cell r="E140">
            <v>6.7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33900</v>
          </cell>
          <cell r="K140">
            <v>33900</v>
          </cell>
          <cell r="L140">
            <v>33900</v>
          </cell>
          <cell r="M140">
            <v>33900</v>
          </cell>
          <cell r="N140">
            <v>30818.181818181816</v>
          </cell>
        </row>
        <row r="141">
          <cell r="C141" t="str">
            <v>145679P</v>
          </cell>
          <cell r="D141" t="str">
            <v>MIZONE MOVE ON STARFRUIT 500ML 1X1 PCS</v>
          </cell>
          <cell r="E141">
            <v>0.55833333333333335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2825</v>
          </cell>
          <cell r="K141">
            <v>2825</v>
          </cell>
          <cell r="L141">
            <v>2825</v>
          </cell>
          <cell r="M141">
            <v>2825</v>
          </cell>
          <cell r="N141">
            <v>2568.181818181818</v>
          </cell>
        </row>
        <row r="142">
          <cell r="C142" t="str">
            <v>145679PR</v>
          </cell>
          <cell r="D142" t="str">
            <v>MIZONE MOVE ON STARFRUIT 500ML PCS REJECT</v>
          </cell>
          <cell r="E142">
            <v>0.55833333333333335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2825</v>
          </cell>
          <cell r="K142">
            <v>2825</v>
          </cell>
          <cell r="L142">
            <v>2825</v>
          </cell>
          <cell r="M142">
            <v>2825</v>
          </cell>
          <cell r="N142">
            <v>2568.181818181818</v>
          </cell>
        </row>
        <row r="143">
          <cell r="C143">
            <v>161138</v>
          </cell>
          <cell r="D143" t="str">
            <v>MIZONE MOVE ON STARFRUIT HD 500ML 1X12</v>
          </cell>
          <cell r="E143">
            <v>6.7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33900</v>
          </cell>
          <cell r="K143">
            <v>33900</v>
          </cell>
          <cell r="L143">
            <v>33900</v>
          </cell>
          <cell r="M143">
            <v>33900</v>
          </cell>
          <cell r="N143">
            <v>30818.181818181816</v>
          </cell>
        </row>
        <row r="144">
          <cell r="C144">
            <v>161139</v>
          </cell>
          <cell r="D144" t="str">
            <v>MIZONE ACTIVE LYCHEE LEMON HD 500ML 1X12</v>
          </cell>
          <cell r="E144">
            <v>6.7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33900</v>
          </cell>
          <cell r="K144">
            <v>33900</v>
          </cell>
          <cell r="L144">
            <v>33900</v>
          </cell>
          <cell r="M144">
            <v>33900</v>
          </cell>
          <cell r="N144">
            <v>30818.181818181816</v>
          </cell>
        </row>
        <row r="145">
          <cell r="C145">
            <v>161162</v>
          </cell>
          <cell r="D145" t="str">
            <v>MIZONE BREAK FREE CHERRY BLOSSOM HD 500ML 1x12</v>
          </cell>
          <cell r="E145">
            <v>6.7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33900</v>
          </cell>
          <cell r="K145">
            <v>33900</v>
          </cell>
          <cell r="L145">
            <v>33900</v>
          </cell>
          <cell r="M145">
            <v>33900</v>
          </cell>
          <cell r="N145">
            <v>30818.181818181816</v>
          </cell>
        </row>
        <row r="146">
          <cell r="C146">
            <v>161163</v>
          </cell>
          <cell r="D146" t="str">
            <v>MIZONE MOOD UP CRANBERRY HD 500ML 1X12</v>
          </cell>
          <cell r="E146">
            <v>6.7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33900</v>
          </cell>
          <cell r="K146">
            <v>33900</v>
          </cell>
          <cell r="L146">
            <v>33900</v>
          </cell>
          <cell r="M146">
            <v>33900</v>
          </cell>
          <cell r="N146">
            <v>30818.181818181816</v>
          </cell>
        </row>
        <row r="147">
          <cell r="C147" t="str">
            <v>161138P</v>
          </cell>
          <cell r="D147" t="str">
            <v>MIZONE MOVE ON STARFRUIT HD 500ML HD</v>
          </cell>
          <cell r="E147">
            <v>6.7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2825</v>
          </cell>
          <cell r="K147">
            <v>2825</v>
          </cell>
          <cell r="L147">
            <v>2825</v>
          </cell>
          <cell r="M147">
            <v>2825</v>
          </cell>
          <cell r="N147">
            <v>2568.181818181818</v>
          </cell>
        </row>
        <row r="148">
          <cell r="C148" t="str">
            <v>161139P</v>
          </cell>
          <cell r="D148" t="str">
            <v>MIZONE ACTIVE LYCHEE LEMON HD 500ML HD</v>
          </cell>
          <cell r="E148">
            <v>6.7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2825</v>
          </cell>
          <cell r="K148">
            <v>2825</v>
          </cell>
          <cell r="L148">
            <v>2825</v>
          </cell>
          <cell r="M148">
            <v>2825</v>
          </cell>
          <cell r="N148">
            <v>2568.181818181818</v>
          </cell>
        </row>
        <row r="149">
          <cell r="C149" t="str">
            <v>161162P</v>
          </cell>
          <cell r="D149" t="str">
            <v>MIZONE BREAK FREE CHERRY BLOSSOM HD 500ML HD</v>
          </cell>
          <cell r="E149">
            <v>6.7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2825</v>
          </cell>
          <cell r="K149">
            <v>2825</v>
          </cell>
          <cell r="L149">
            <v>2825</v>
          </cell>
          <cell r="M149">
            <v>2825</v>
          </cell>
          <cell r="N149">
            <v>2568.181818181818</v>
          </cell>
        </row>
        <row r="150">
          <cell r="C150" t="str">
            <v>161163P</v>
          </cell>
          <cell r="D150" t="str">
            <v>MIZONE MOOD UP CRANBERRY HD 500ML HD</v>
          </cell>
          <cell r="E150">
            <v>6.7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2825</v>
          </cell>
          <cell r="K150">
            <v>2825</v>
          </cell>
          <cell r="L150">
            <v>2825</v>
          </cell>
          <cell r="M150">
            <v>2825</v>
          </cell>
          <cell r="N150">
            <v>2568.181818181818</v>
          </cell>
        </row>
        <row r="151">
          <cell r="C151">
            <v>87436</v>
          </cell>
          <cell r="D151" t="str">
            <v>FRES-IN CRISPY APPLE</v>
          </cell>
          <cell r="E151">
            <v>6.7</v>
          </cell>
          <cell r="F151">
            <v>0</v>
          </cell>
          <cell r="G151">
            <v>30738</v>
          </cell>
          <cell r="H151">
            <v>30738</v>
          </cell>
          <cell r="I151">
            <v>30738</v>
          </cell>
          <cell r="J151">
            <v>30738</v>
          </cell>
          <cell r="K151">
            <v>30738</v>
          </cell>
          <cell r="L151">
            <v>30738</v>
          </cell>
          <cell r="M151">
            <v>30738</v>
          </cell>
          <cell r="N151">
            <v>27943.63636363636</v>
          </cell>
        </row>
        <row r="152">
          <cell r="C152" t="str">
            <v>87436P</v>
          </cell>
          <cell r="D152" t="str">
            <v>FRES-IN CRISPY APPLE/PCS</v>
          </cell>
          <cell r="E152">
            <v>0.55833333333333335</v>
          </cell>
          <cell r="F152">
            <v>0</v>
          </cell>
          <cell r="G152">
            <v>2561.5</v>
          </cell>
          <cell r="H152">
            <v>2561.5</v>
          </cell>
          <cell r="I152">
            <v>2561.5</v>
          </cell>
          <cell r="J152">
            <v>2561.5</v>
          </cell>
          <cell r="K152">
            <v>2561.5</v>
          </cell>
          <cell r="L152">
            <v>2561.5</v>
          </cell>
          <cell r="M152">
            <v>2561.5</v>
          </cell>
          <cell r="N152">
            <v>2328.6363636363635</v>
          </cell>
        </row>
        <row r="153">
          <cell r="C153">
            <v>87625</v>
          </cell>
          <cell r="D153" t="str">
            <v>FRES-IN JC STRAWBERRY 500ML</v>
          </cell>
          <cell r="E153">
            <v>6.7</v>
          </cell>
          <cell r="F153">
            <v>0</v>
          </cell>
          <cell r="G153">
            <v>30738</v>
          </cell>
          <cell r="H153">
            <v>30738</v>
          </cell>
          <cell r="I153">
            <v>30738</v>
          </cell>
          <cell r="J153">
            <v>30738</v>
          </cell>
          <cell r="K153">
            <v>30738</v>
          </cell>
          <cell r="L153">
            <v>30738</v>
          </cell>
          <cell r="M153">
            <v>30738</v>
          </cell>
          <cell r="N153">
            <v>27943.63636363636</v>
          </cell>
        </row>
        <row r="154">
          <cell r="C154" t="str">
            <v>87625P</v>
          </cell>
          <cell r="D154" t="str">
            <v>FRES-IN JC STRAWBERRY 500ML 1X1</v>
          </cell>
          <cell r="E154">
            <v>0.55833333333333335</v>
          </cell>
          <cell r="F154">
            <v>0</v>
          </cell>
          <cell r="G154">
            <v>2561.5</v>
          </cell>
          <cell r="H154">
            <v>2561.5</v>
          </cell>
          <cell r="I154">
            <v>2561.5</v>
          </cell>
          <cell r="J154">
            <v>2561.5</v>
          </cell>
          <cell r="K154">
            <v>2561.5</v>
          </cell>
          <cell r="L154">
            <v>2561.5</v>
          </cell>
          <cell r="M154">
            <v>2561.5</v>
          </cell>
          <cell r="N154">
            <v>2328.6363636363635</v>
          </cell>
        </row>
        <row r="155">
          <cell r="C155">
            <v>95948</v>
          </cell>
          <cell r="D155" t="str">
            <v>FRES-IN STRAWBERRY 1X6</v>
          </cell>
          <cell r="E155">
            <v>3.35</v>
          </cell>
          <cell r="F155">
            <v>0</v>
          </cell>
          <cell r="G155">
            <v>15369</v>
          </cell>
          <cell r="H155">
            <v>15369</v>
          </cell>
          <cell r="I155">
            <v>15369</v>
          </cell>
          <cell r="J155">
            <v>15369</v>
          </cell>
          <cell r="K155">
            <v>15369</v>
          </cell>
          <cell r="L155">
            <v>15369</v>
          </cell>
          <cell r="M155">
            <v>15369</v>
          </cell>
          <cell r="N155">
            <v>13971.81818181818</v>
          </cell>
        </row>
        <row r="156">
          <cell r="C156">
            <v>26000</v>
          </cell>
          <cell r="D156" t="str">
            <v>LEVITE ORANGE 350ML 1X12</v>
          </cell>
          <cell r="E156">
            <v>4.2</v>
          </cell>
          <cell r="F156">
            <v>0</v>
          </cell>
          <cell r="G156">
            <v>30996</v>
          </cell>
          <cell r="H156">
            <v>32236</v>
          </cell>
          <cell r="I156">
            <v>32236</v>
          </cell>
          <cell r="J156">
            <v>32236</v>
          </cell>
          <cell r="K156">
            <v>32236</v>
          </cell>
          <cell r="L156">
            <v>32236</v>
          </cell>
          <cell r="M156">
            <v>32236</v>
          </cell>
          <cell r="N156">
            <v>29305.454545454544</v>
          </cell>
        </row>
        <row r="157">
          <cell r="C157" t="str">
            <v>26000R</v>
          </cell>
          <cell r="D157" t="str">
            <v>LEVITE ORANGE 350ML 1X12 REJECT</v>
          </cell>
          <cell r="E157">
            <v>4.2</v>
          </cell>
          <cell r="F157">
            <v>0</v>
          </cell>
          <cell r="G157">
            <v>30996</v>
          </cell>
          <cell r="H157">
            <v>32236</v>
          </cell>
          <cell r="I157">
            <v>32236</v>
          </cell>
          <cell r="J157">
            <v>32236</v>
          </cell>
          <cell r="K157">
            <v>32236</v>
          </cell>
          <cell r="L157">
            <v>32236</v>
          </cell>
          <cell r="M157">
            <v>32236</v>
          </cell>
          <cell r="N157">
            <v>29305.454545454544</v>
          </cell>
        </row>
        <row r="158">
          <cell r="C158" t="str">
            <v>26000P</v>
          </cell>
          <cell r="D158" t="str">
            <v>LEVITE ORANGE 350ML 1X1</v>
          </cell>
          <cell r="E158">
            <v>0.35000000000000003</v>
          </cell>
          <cell r="F158">
            <v>0</v>
          </cell>
          <cell r="G158">
            <v>2583</v>
          </cell>
          <cell r="H158">
            <v>2686.3333333333335</v>
          </cell>
          <cell r="I158">
            <v>2686.3333333333335</v>
          </cell>
          <cell r="J158">
            <v>2686.3333333333335</v>
          </cell>
          <cell r="K158">
            <v>2686.3333333333335</v>
          </cell>
          <cell r="L158">
            <v>2686.3333333333335</v>
          </cell>
          <cell r="M158">
            <v>2686.3333333333335</v>
          </cell>
          <cell r="N158">
            <v>2442.121212121212</v>
          </cell>
        </row>
        <row r="159">
          <cell r="C159" t="str">
            <v>26000PR</v>
          </cell>
          <cell r="D159" t="str">
            <v>LEVITE ORANGE 350ML 1X1 REJECT</v>
          </cell>
          <cell r="E159">
            <v>0.35000000000000003</v>
          </cell>
          <cell r="F159">
            <v>0</v>
          </cell>
          <cell r="G159">
            <v>2583</v>
          </cell>
          <cell r="H159">
            <v>2686.3333333333335</v>
          </cell>
          <cell r="I159">
            <v>2686.3333333333335</v>
          </cell>
          <cell r="J159">
            <v>2686.3333333333335</v>
          </cell>
          <cell r="K159">
            <v>2686.3333333333335</v>
          </cell>
          <cell r="L159">
            <v>2686.3333333333335</v>
          </cell>
          <cell r="M159">
            <v>2686.3333333333335</v>
          </cell>
          <cell r="N159">
            <v>2442.121212121212</v>
          </cell>
        </row>
        <row r="160">
          <cell r="C160">
            <v>26005</v>
          </cell>
          <cell r="D160" t="str">
            <v>LEVITE ORANGE 350ML 1X6</v>
          </cell>
          <cell r="E160">
            <v>2.1</v>
          </cell>
          <cell r="F160">
            <v>0</v>
          </cell>
          <cell r="G160">
            <v>15498</v>
          </cell>
          <cell r="H160">
            <v>16118</v>
          </cell>
          <cell r="I160">
            <v>16118</v>
          </cell>
          <cell r="J160">
            <v>16118</v>
          </cell>
          <cell r="K160">
            <v>16118</v>
          </cell>
          <cell r="L160">
            <v>16118</v>
          </cell>
          <cell r="M160">
            <v>16118</v>
          </cell>
          <cell r="N160">
            <v>14652.727272727272</v>
          </cell>
        </row>
        <row r="161">
          <cell r="C161">
            <v>26001</v>
          </cell>
          <cell r="D161" t="str">
            <v>LEVITE JAMBU BIJI 350ML 1X12</v>
          </cell>
          <cell r="E161">
            <v>4.2</v>
          </cell>
          <cell r="F161">
            <v>0</v>
          </cell>
          <cell r="G161">
            <v>30996</v>
          </cell>
          <cell r="H161">
            <v>32236</v>
          </cell>
          <cell r="I161">
            <v>32236</v>
          </cell>
          <cell r="J161">
            <v>32236</v>
          </cell>
          <cell r="K161">
            <v>32236</v>
          </cell>
          <cell r="L161">
            <v>32236</v>
          </cell>
          <cell r="M161">
            <v>32236</v>
          </cell>
          <cell r="N161">
            <v>29305.454545454544</v>
          </cell>
        </row>
        <row r="162">
          <cell r="C162" t="str">
            <v>26001R</v>
          </cell>
          <cell r="D162" t="str">
            <v>LEVITE JAMBU BIJI 350ML 1X12 REJECT</v>
          </cell>
          <cell r="E162">
            <v>4.2</v>
          </cell>
          <cell r="F162">
            <v>0</v>
          </cell>
          <cell r="G162">
            <v>30996</v>
          </cell>
          <cell r="H162">
            <v>32236</v>
          </cell>
          <cell r="I162">
            <v>32236</v>
          </cell>
          <cell r="J162">
            <v>32236</v>
          </cell>
          <cell r="K162">
            <v>32236</v>
          </cell>
          <cell r="L162">
            <v>32236</v>
          </cell>
          <cell r="M162">
            <v>32236</v>
          </cell>
          <cell r="N162">
            <v>29305.454545454544</v>
          </cell>
        </row>
        <row r="163">
          <cell r="C163" t="str">
            <v>26001P</v>
          </cell>
          <cell r="D163" t="str">
            <v>LEVITE JAMBU BIJI 350ML 1X1</v>
          </cell>
          <cell r="E163">
            <v>0.35000000000000003</v>
          </cell>
          <cell r="F163">
            <v>0</v>
          </cell>
          <cell r="G163">
            <v>2583</v>
          </cell>
          <cell r="H163">
            <v>2686.3333333333335</v>
          </cell>
          <cell r="I163">
            <v>2686.3333333333335</v>
          </cell>
          <cell r="J163">
            <v>2686.3333333333335</v>
          </cell>
          <cell r="K163">
            <v>2686.3333333333335</v>
          </cell>
          <cell r="L163">
            <v>2686.3333333333335</v>
          </cell>
          <cell r="M163">
            <v>2686.3333333333335</v>
          </cell>
          <cell r="N163">
            <v>2442.121212121212</v>
          </cell>
        </row>
        <row r="164">
          <cell r="C164" t="str">
            <v>26001PR</v>
          </cell>
          <cell r="D164" t="str">
            <v>LEVITE JAMBU BIJI 350ML 1X1 PCS REJECT</v>
          </cell>
          <cell r="E164">
            <v>0.35000000000000003</v>
          </cell>
          <cell r="F164">
            <v>0</v>
          </cell>
          <cell r="G164">
            <v>2583</v>
          </cell>
          <cell r="H164">
            <v>2686.3333333333335</v>
          </cell>
          <cell r="I164">
            <v>2686.3333333333335</v>
          </cell>
          <cell r="J164">
            <v>2686.3333333333335</v>
          </cell>
          <cell r="K164">
            <v>2686.3333333333335</v>
          </cell>
          <cell r="L164">
            <v>2686.3333333333335</v>
          </cell>
          <cell r="M164">
            <v>2686.3333333333335</v>
          </cell>
          <cell r="N164">
            <v>2442.121212121212</v>
          </cell>
        </row>
        <row r="165">
          <cell r="C165">
            <v>26006</v>
          </cell>
          <cell r="D165" t="str">
            <v>LEVITE JAMBU BIJI 350ML 1X6</v>
          </cell>
          <cell r="E165">
            <v>2.1</v>
          </cell>
          <cell r="F165">
            <v>0</v>
          </cell>
          <cell r="G165">
            <v>15498</v>
          </cell>
          <cell r="H165">
            <v>16118</v>
          </cell>
          <cell r="I165">
            <v>16118</v>
          </cell>
          <cell r="J165">
            <v>16118</v>
          </cell>
          <cell r="K165">
            <v>16118</v>
          </cell>
          <cell r="L165">
            <v>16118</v>
          </cell>
          <cell r="M165">
            <v>16118</v>
          </cell>
          <cell r="N165">
            <v>14652.727272727272</v>
          </cell>
        </row>
        <row r="166">
          <cell r="C166">
            <v>26002</v>
          </cell>
          <cell r="D166" t="str">
            <v>LEVITE COMBO 350ML 1X12</v>
          </cell>
          <cell r="E166">
            <v>4.2</v>
          </cell>
          <cell r="F166">
            <v>0</v>
          </cell>
          <cell r="G166">
            <v>30996</v>
          </cell>
          <cell r="H166">
            <v>32236</v>
          </cell>
          <cell r="I166">
            <v>32236</v>
          </cell>
          <cell r="J166">
            <v>32236</v>
          </cell>
          <cell r="K166">
            <v>32236</v>
          </cell>
          <cell r="L166">
            <v>32236</v>
          </cell>
          <cell r="M166">
            <v>32236</v>
          </cell>
          <cell r="N166">
            <v>29305.454545454544</v>
          </cell>
        </row>
        <row r="167">
          <cell r="C167">
            <v>26003</v>
          </cell>
          <cell r="D167" t="str">
            <v>LEVITE COMBO 350ML 1X6</v>
          </cell>
          <cell r="E167">
            <v>2.1</v>
          </cell>
          <cell r="F167">
            <v>0</v>
          </cell>
          <cell r="G167">
            <v>15498</v>
          </cell>
          <cell r="H167">
            <v>16118</v>
          </cell>
          <cell r="I167">
            <v>16118</v>
          </cell>
          <cell r="J167">
            <v>16118</v>
          </cell>
          <cell r="K167">
            <v>16118</v>
          </cell>
          <cell r="L167">
            <v>16118</v>
          </cell>
          <cell r="M167">
            <v>16118</v>
          </cell>
          <cell r="N167">
            <v>14652.727272727272</v>
          </cell>
        </row>
        <row r="168">
          <cell r="C168">
            <v>26004</v>
          </cell>
          <cell r="D168" t="str">
            <v>LEVITE SIRSAK 350ML 1X12</v>
          </cell>
          <cell r="E168">
            <v>4.2</v>
          </cell>
          <cell r="F168">
            <v>0</v>
          </cell>
          <cell r="G168">
            <v>30996</v>
          </cell>
          <cell r="H168">
            <v>32236</v>
          </cell>
          <cell r="I168">
            <v>32236</v>
          </cell>
          <cell r="J168">
            <v>32236</v>
          </cell>
          <cell r="K168">
            <v>32236</v>
          </cell>
          <cell r="L168">
            <v>32236</v>
          </cell>
          <cell r="M168">
            <v>32236</v>
          </cell>
          <cell r="N168">
            <v>29305.454545454544</v>
          </cell>
        </row>
        <row r="169">
          <cell r="C169" t="str">
            <v>26004R</v>
          </cell>
          <cell r="D169" t="str">
            <v>LEVITE SIRSAK 350ML 1X12 REJECT</v>
          </cell>
          <cell r="E169">
            <v>4.2</v>
          </cell>
          <cell r="F169">
            <v>0</v>
          </cell>
          <cell r="G169">
            <v>30996</v>
          </cell>
          <cell r="H169">
            <v>32236</v>
          </cell>
          <cell r="I169">
            <v>32236</v>
          </cell>
          <cell r="J169">
            <v>32236</v>
          </cell>
          <cell r="K169">
            <v>32236</v>
          </cell>
          <cell r="L169">
            <v>32236</v>
          </cell>
          <cell r="M169">
            <v>32236</v>
          </cell>
          <cell r="N169">
            <v>29305.454545454544</v>
          </cell>
        </row>
        <row r="170">
          <cell r="C170" t="str">
            <v>26004P</v>
          </cell>
          <cell r="D170" t="str">
            <v>LEVITE SIRSAK 350ML 1X1</v>
          </cell>
          <cell r="E170">
            <v>0.35000000000000003</v>
          </cell>
          <cell r="F170">
            <v>0</v>
          </cell>
          <cell r="G170">
            <v>2583</v>
          </cell>
          <cell r="H170">
            <v>2686.3333333333335</v>
          </cell>
          <cell r="I170">
            <v>2686.3333333333335</v>
          </cell>
          <cell r="J170">
            <v>2686.3333333333335</v>
          </cell>
          <cell r="K170">
            <v>2686.3333333333335</v>
          </cell>
          <cell r="L170">
            <v>2686.3333333333335</v>
          </cell>
          <cell r="M170">
            <v>2686.3333333333335</v>
          </cell>
          <cell r="N170">
            <v>2442.121212121212</v>
          </cell>
        </row>
        <row r="171">
          <cell r="C171" t="str">
            <v>26004PR</v>
          </cell>
          <cell r="D171" t="str">
            <v>LEVITE SIRSAK 350ML 1X1 REJECT</v>
          </cell>
          <cell r="E171">
            <v>0.35000000000000003</v>
          </cell>
          <cell r="F171">
            <v>0</v>
          </cell>
          <cell r="G171">
            <v>2583</v>
          </cell>
          <cell r="H171">
            <v>2686.3333333333335</v>
          </cell>
          <cell r="I171">
            <v>2686.3333333333335</v>
          </cell>
          <cell r="J171">
            <v>2686.3333333333335</v>
          </cell>
          <cell r="K171">
            <v>2686.3333333333335</v>
          </cell>
          <cell r="L171">
            <v>2686.3333333333335</v>
          </cell>
          <cell r="M171">
            <v>2686.3333333333335</v>
          </cell>
          <cell r="N171">
            <v>2442.121212121212</v>
          </cell>
        </row>
        <row r="172">
          <cell r="C172">
            <v>0</v>
          </cell>
          <cell r="D172" t="str">
            <v>LEVITE SIRSAK 350ML 1X6</v>
          </cell>
          <cell r="E172">
            <v>2.1</v>
          </cell>
          <cell r="F172">
            <v>0</v>
          </cell>
          <cell r="G172">
            <v>15498</v>
          </cell>
          <cell r="H172">
            <v>16118</v>
          </cell>
          <cell r="I172">
            <v>16118</v>
          </cell>
          <cell r="J172">
            <v>16118</v>
          </cell>
          <cell r="K172">
            <v>16118</v>
          </cell>
          <cell r="L172">
            <v>16118</v>
          </cell>
          <cell r="M172">
            <v>16118</v>
          </cell>
          <cell r="N172">
            <v>14652.727272727272</v>
          </cell>
        </row>
        <row r="173">
          <cell r="C173">
            <v>26011</v>
          </cell>
          <cell r="D173" t="str">
            <v>LEVITE ANGGUR HIJAU 1X6</v>
          </cell>
          <cell r="E173">
            <v>2.1</v>
          </cell>
          <cell r="F173">
            <v>0</v>
          </cell>
          <cell r="G173">
            <v>15498</v>
          </cell>
          <cell r="H173">
            <v>16118</v>
          </cell>
          <cell r="I173">
            <v>16118</v>
          </cell>
          <cell r="J173">
            <v>16118</v>
          </cell>
          <cell r="K173">
            <v>16118</v>
          </cell>
          <cell r="L173">
            <v>16118</v>
          </cell>
          <cell r="M173">
            <v>16118</v>
          </cell>
          <cell r="N173">
            <v>14652.727272727272</v>
          </cell>
        </row>
        <row r="174">
          <cell r="C174">
            <v>26012</v>
          </cell>
          <cell r="D174" t="str">
            <v>LEVITE ANGGUR HIJAU 1X12</v>
          </cell>
          <cell r="E174">
            <v>4.2</v>
          </cell>
          <cell r="F174">
            <v>0</v>
          </cell>
          <cell r="G174">
            <v>30996</v>
          </cell>
          <cell r="H174">
            <v>32236</v>
          </cell>
          <cell r="I174">
            <v>32236</v>
          </cell>
          <cell r="J174">
            <v>32236</v>
          </cell>
          <cell r="K174">
            <v>32236</v>
          </cell>
          <cell r="L174">
            <v>32236</v>
          </cell>
          <cell r="M174">
            <v>32236</v>
          </cell>
          <cell r="N174">
            <v>29305.454545454544</v>
          </cell>
        </row>
        <row r="175">
          <cell r="C175" t="str">
            <v>26012R</v>
          </cell>
          <cell r="D175" t="str">
            <v>LEVITE ANGGUR HIJAU 1X12 REJECT</v>
          </cell>
          <cell r="E175">
            <v>4.2</v>
          </cell>
          <cell r="F175">
            <v>0</v>
          </cell>
          <cell r="G175">
            <v>30996</v>
          </cell>
          <cell r="H175">
            <v>32236</v>
          </cell>
          <cell r="I175">
            <v>32236</v>
          </cell>
          <cell r="J175">
            <v>32236</v>
          </cell>
          <cell r="K175">
            <v>32236</v>
          </cell>
          <cell r="L175">
            <v>32236</v>
          </cell>
          <cell r="M175">
            <v>32236</v>
          </cell>
          <cell r="N175">
            <v>29305.454545454544</v>
          </cell>
        </row>
        <row r="176">
          <cell r="C176" t="str">
            <v>26012P</v>
          </cell>
          <cell r="D176" t="str">
            <v>LEVITE ANGGUR HIJAU 1X1 PCS</v>
          </cell>
          <cell r="E176">
            <v>0.35000000000000003</v>
          </cell>
          <cell r="F176">
            <v>0</v>
          </cell>
          <cell r="G176">
            <v>2583</v>
          </cell>
          <cell r="H176">
            <v>2686.3333333333335</v>
          </cell>
          <cell r="I176">
            <v>2686.3333333333335</v>
          </cell>
          <cell r="J176">
            <v>2686.3333333333335</v>
          </cell>
          <cell r="K176">
            <v>2686.3333333333335</v>
          </cell>
          <cell r="L176">
            <v>2686.3333333333335</v>
          </cell>
          <cell r="M176">
            <v>2686.3333333333335</v>
          </cell>
          <cell r="N176">
            <v>2442.121212121212</v>
          </cell>
        </row>
        <row r="177">
          <cell r="C177" t="str">
            <v>26012PR</v>
          </cell>
          <cell r="D177" t="str">
            <v>LEVITE ANGGUR HIJAU 1X1 REJECT</v>
          </cell>
          <cell r="E177">
            <v>0.35000000000000003</v>
          </cell>
          <cell r="F177">
            <v>0</v>
          </cell>
          <cell r="G177">
            <v>2583</v>
          </cell>
          <cell r="H177">
            <v>2686.3333333333335</v>
          </cell>
          <cell r="I177">
            <v>2686.3333333333335</v>
          </cell>
          <cell r="J177">
            <v>2686.3333333333335</v>
          </cell>
          <cell r="K177">
            <v>2686.3333333333335</v>
          </cell>
          <cell r="L177">
            <v>2686.3333333333335</v>
          </cell>
          <cell r="M177">
            <v>2686.3333333333335</v>
          </cell>
          <cell r="N177">
            <v>2442.121212121212</v>
          </cell>
        </row>
        <row r="178">
          <cell r="C178">
            <v>142193</v>
          </cell>
          <cell r="D178" t="str">
            <v>LEVITE LEMON CUCUMBER MINT 350ML 1X12</v>
          </cell>
          <cell r="E178">
            <v>4.2</v>
          </cell>
          <cell r="F178">
            <v>0</v>
          </cell>
          <cell r="G178">
            <v>30996</v>
          </cell>
          <cell r="H178">
            <v>32236</v>
          </cell>
          <cell r="I178">
            <v>32236</v>
          </cell>
          <cell r="J178">
            <v>32236</v>
          </cell>
          <cell r="K178">
            <v>32236</v>
          </cell>
          <cell r="L178">
            <v>32236</v>
          </cell>
          <cell r="M178">
            <v>32236</v>
          </cell>
          <cell r="N178">
            <v>29305.454545454544</v>
          </cell>
        </row>
        <row r="179">
          <cell r="C179" t="str">
            <v>142193R</v>
          </cell>
          <cell r="D179" t="str">
            <v>LEVITE LEMON CUCUMBER MINT 350ml 1X12 REJECT</v>
          </cell>
          <cell r="E179">
            <v>4.2</v>
          </cell>
          <cell r="F179">
            <v>0</v>
          </cell>
          <cell r="G179">
            <v>30996</v>
          </cell>
          <cell r="H179">
            <v>32236</v>
          </cell>
          <cell r="I179">
            <v>32236</v>
          </cell>
          <cell r="J179">
            <v>32236</v>
          </cell>
          <cell r="K179">
            <v>32236</v>
          </cell>
          <cell r="L179">
            <v>32236</v>
          </cell>
          <cell r="M179">
            <v>32236</v>
          </cell>
          <cell r="N179">
            <v>29305.454545454544</v>
          </cell>
        </row>
        <row r="180">
          <cell r="C180" t="str">
            <v>142193p</v>
          </cell>
          <cell r="D180" t="str">
            <v>LEVITE LEMON CUCUMBER MINT 350ML 1X1</v>
          </cell>
          <cell r="E180">
            <v>0.35000000000000003</v>
          </cell>
          <cell r="F180">
            <v>0</v>
          </cell>
          <cell r="G180">
            <v>2583</v>
          </cell>
          <cell r="H180">
            <v>2686.3333333333335</v>
          </cell>
          <cell r="I180">
            <v>2686.3333333333335</v>
          </cell>
          <cell r="J180">
            <v>2686.3333333333335</v>
          </cell>
          <cell r="K180">
            <v>2686.3333333333335</v>
          </cell>
          <cell r="L180">
            <v>2686.3333333333335</v>
          </cell>
          <cell r="M180">
            <v>2686.3333333333335</v>
          </cell>
          <cell r="N180">
            <v>2442.121212121212</v>
          </cell>
        </row>
        <row r="181">
          <cell r="C181" t="str">
            <v>142193PR</v>
          </cell>
          <cell r="D181" t="str">
            <v>LEVITE LEMON CUCUMBER MINT 350ML 1X1 PCS REJECT</v>
          </cell>
          <cell r="E181">
            <v>0.35000000000000003</v>
          </cell>
          <cell r="F181">
            <v>0</v>
          </cell>
          <cell r="G181">
            <v>2583</v>
          </cell>
          <cell r="H181">
            <v>2686.3333333333335</v>
          </cell>
          <cell r="I181">
            <v>2686.3333333333335</v>
          </cell>
          <cell r="J181">
            <v>2686.3333333333335</v>
          </cell>
          <cell r="K181">
            <v>2686.3333333333335</v>
          </cell>
          <cell r="L181">
            <v>2686.3333333333335</v>
          </cell>
          <cell r="M181">
            <v>2686.3333333333335</v>
          </cell>
          <cell r="N181">
            <v>2442.121212121212</v>
          </cell>
        </row>
        <row r="182">
          <cell r="C182">
            <v>142194</v>
          </cell>
          <cell r="D182" t="str">
            <v>LEVITE LYCEE CITRUS MINT 350ML 1X12</v>
          </cell>
          <cell r="E182">
            <v>4.2</v>
          </cell>
          <cell r="F182">
            <v>0</v>
          </cell>
          <cell r="G182">
            <v>30996</v>
          </cell>
          <cell r="H182">
            <v>32236</v>
          </cell>
          <cell r="I182">
            <v>32236</v>
          </cell>
          <cell r="J182">
            <v>32236</v>
          </cell>
          <cell r="K182">
            <v>32236</v>
          </cell>
          <cell r="L182">
            <v>32236</v>
          </cell>
          <cell r="M182">
            <v>32236</v>
          </cell>
          <cell r="N182">
            <v>29305.454545454544</v>
          </cell>
        </row>
        <row r="183">
          <cell r="C183" t="str">
            <v>142194R</v>
          </cell>
          <cell r="D183" t="str">
            <v>LEVITE LYCEE CITRUS MINT 350ml 1X12 REJECT</v>
          </cell>
          <cell r="E183">
            <v>4.2</v>
          </cell>
          <cell r="F183">
            <v>0</v>
          </cell>
          <cell r="G183">
            <v>30996</v>
          </cell>
          <cell r="H183">
            <v>32236</v>
          </cell>
          <cell r="I183">
            <v>32236</v>
          </cell>
          <cell r="J183">
            <v>32236</v>
          </cell>
          <cell r="K183">
            <v>32236</v>
          </cell>
          <cell r="L183">
            <v>32236</v>
          </cell>
          <cell r="M183">
            <v>32236</v>
          </cell>
          <cell r="N183">
            <v>29305.454545454544</v>
          </cell>
        </row>
        <row r="184">
          <cell r="C184" t="str">
            <v>142194P</v>
          </cell>
          <cell r="D184" t="str">
            <v>LEVITE LYCEE CITRUS MINT 350ML 1X1</v>
          </cell>
          <cell r="E184">
            <v>0.35000000000000003</v>
          </cell>
          <cell r="F184">
            <v>0</v>
          </cell>
          <cell r="G184">
            <v>2583</v>
          </cell>
          <cell r="H184">
            <v>2686.3333333333335</v>
          </cell>
          <cell r="I184">
            <v>2686.3333333333335</v>
          </cell>
          <cell r="J184">
            <v>2686.3333333333335</v>
          </cell>
          <cell r="K184">
            <v>2686.3333333333335</v>
          </cell>
          <cell r="L184">
            <v>2686.3333333333335</v>
          </cell>
          <cell r="M184">
            <v>2686.3333333333335</v>
          </cell>
          <cell r="N184">
            <v>2442.121212121212</v>
          </cell>
        </row>
        <row r="185">
          <cell r="C185" t="str">
            <v>142194PR</v>
          </cell>
          <cell r="D185" t="str">
            <v>LEVITE LYCEE CITRUS MINT 350ML 1X1 PCS REJECT</v>
          </cell>
          <cell r="E185">
            <v>0.35000000000000003</v>
          </cell>
          <cell r="F185">
            <v>0</v>
          </cell>
          <cell r="G185">
            <v>2583</v>
          </cell>
          <cell r="H185">
            <v>2686.3333333333335</v>
          </cell>
          <cell r="I185">
            <v>2686.3333333333335</v>
          </cell>
          <cell r="J185">
            <v>2686.3333333333335</v>
          </cell>
          <cell r="K185">
            <v>2686.3333333333335</v>
          </cell>
          <cell r="L185">
            <v>2686.3333333333335</v>
          </cell>
          <cell r="M185">
            <v>2686.3333333333335</v>
          </cell>
          <cell r="N185">
            <v>2442.121212121212</v>
          </cell>
        </row>
        <row r="186">
          <cell r="C186">
            <v>142196</v>
          </cell>
          <cell r="D186" t="str">
            <v>LEVITE WILDBERRIES LIME MINT 350ML 1X12</v>
          </cell>
          <cell r="E186">
            <v>4.2</v>
          </cell>
          <cell r="F186">
            <v>0</v>
          </cell>
          <cell r="G186">
            <v>30996</v>
          </cell>
          <cell r="H186">
            <v>32236</v>
          </cell>
          <cell r="I186">
            <v>32236</v>
          </cell>
          <cell r="J186">
            <v>32236</v>
          </cell>
          <cell r="K186">
            <v>32236</v>
          </cell>
          <cell r="L186">
            <v>32236</v>
          </cell>
          <cell r="M186">
            <v>32236</v>
          </cell>
          <cell r="N186">
            <v>29305.454545454544</v>
          </cell>
        </row>
        <row r="187">
          <cell r="C187" t="str">
            <v>142196R</v>
          </cell>
          <cell r="D187" t="str">
            <v>LEVITE WILDBERRIES LIME MINT 350ml 1X12 REJECT</v>
          </cell>
          <cell r="E187">
            <v>4.2</v>
          </cell>
          <cell r="F187">
            <v>0</v>
          </cell>
          <cell r="G187">
            <v>30996</v>
          </cell>
          <cell r="H187">
            <v>32236</v>
          </cell>
          <cell r="I187">
            <v>32236</v>
          </cell>
          <cell r="J187">
            <v>32236</v>
          </cell>
          <cell r="K187">
            <v>32236</v>
          </cell>
          <cell r="L187">
            <v>32236</v>
          </cell>
          <cell r="M187">
            <v>32236</v>
          </cell>
          <cell r="N187">
            <v>29305.454545454544</v>
          </cell>
        </row>
        <row r="188">
          <cell r="C188" t="str">
            <v>142196P</v>
          </cell>
          <cell r="D188" t="str">
            <v>LEVITE WILDBERRIES LIME MINT 350ML 1X1</v>
          </cell>
          <cell r="E188">
            <v>0.35000000000000003</v>
          </cell>
          <cell r="F188">
            <v>0</v>
          </cell>
          <cell r="G188">
            <v>2583</v>
          </cell>
          <cell r="H188">
            <v>2686.3333333333335</v>
          </cell>
          <cell r="I188">
            <v>2686.3333333333335</v>
          </cell>
          <cell r="J188">
            <v>2686.3333333333335</v>
          </cell>
          <cell r="K188">
            <v>2686.3333333333335</v>
          </cell>
          <cell r="L188">
            <v>2686.3333333333335</v>
          </cell>
          <cell r="M188">
            <v>2686.3333333333335</v>
          </cell>
          <cell r="N188">
            <v>2442.121212121212</v>
          </cell>
        </row>
        <row r="189">
          <cell r="C189" t="str">
            <v>142196PR</v>
          </cell>
          <cell r="D189" t="str">
            <v>LEVITE WILDBERRIES LIME MINT 350ML 1X1 PCS REJECT</v>
          </cell>
          <cell r="E189">
            <v>0.35000000000000003</v>
          </cell>
          <cell r="F189">
            <v>0</v>
          </cell>
          <cell r="G189">
            <v>2583</v>
          </cell>
          <cell r="H189">
            <v>2686.3333333333335</v>
          </cell>
          <cell r="I189">
            <v>2686.3333333333335</v>
          </cell>
          <cell r="J189">
            <v>2686.3333333333335</v>
          </cell>
          <cell r="K189">
            <v>2686.3333333333335</v>
          </cell>
          <cell r="L189">
            <v>2686.3333333333335</v>
          </cell>
          <cell r="M189">
            <v>2686.3333333333335</v>
          </cell>
          <cell r="N189">
            <v>2442.121212121212</v>
          </cell>
        </row>
        <row r="190">
          <cell r="C190">
            <v>148136</v>
          </cell>
          <cell r="D190" t="str">
            <v>VT.220ML LOCAL 1X42</v>
          </cell>
          <cell r="E190">
            <v>11.3</v>
          </cell>
          <cell r="F190">
            <v>632.80000000000007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14900</v>
          </cell>
          <cell r="L190">
            <v>14900</v>
          </cell>
          <cell r="M190">
            <v>14900</v>
          </cell>
          <cell r="N190">
            <v>13545.454545454544</v>
          </cell>
        </row>
        <row r="191">
          <cell r="C191" t="str">
            <v>148136R</v>
          </cell>
          <cell r="D191" t="str">
            <v>VT.220ML LOCAL 1X42</v>
          </cell>
          <cell r="E191">
            <v>11.3</v>
          </cell>
          <cell r="F191">
            <v>632.80000000000007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14900</v>
          </cell>
          <cell r="L191">
            <v>14900</v>
          </cell>
          <cell r="M191">
            <v>14900</v>
          </cell>
          <cell r="N191">
            <v>13545.454545454544</v>
          </cell>
        </row>
        <row r="192">
          <cell r="C192" t="str">
            <v>148136P</v>
          </cell>
          <cell r="D192" t="str">
            <v>VT.220ML LOCAL 1X1</v>
          </cell>
          <cell r="E192">
            <v>0.26904761904761909</v>
          </cell>
          <cell r="F192">
            <v>15.06666666666667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354.76190476190476</v>
          </cell>
          <cell r="L192">
            <v>354.76190476190476</v>
          </cell>
          <cell r="M192">
            <v>354.76190476190476</v>
          </cell>
          <cell r="N192">
            <v>322.51082251082249</v>
          </cell>
        </row>
        <row r="193">
          <cell r="C193">
            <v>173022</v>
          </cell>
          <cell r="D193" t="str">
            <v>VT.200ML LOCAL 1X48</v>
          </cell>
          <cell r="E193">
            <v>11.3</v>
          </cell>
          <cell r="F193">
            <v>632.80000000000007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13900</v>
          </cell>
          <cell r="N193">
            <v>12636.363636363636</v>
          </cell>
        </row>
        <row r="194">
          <cell r="C194" t="str">
            <v>173022R</v>
          </cell>
          <cell r="D194" t="str">
            <v>VT.200ML LOCAL 1X48 REJECT</v>
          </cell>
          <cell r="E194">
            <v>11.3</v>
          </cell>
          <cell r="F194">
            <v>632.80000000000007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13900</v>
          </cell>
          <cell r="N194">
            <v>12636.363636363636</v>
          </cell>
        </row>
        <row r="195">
          <cell r="C195" t="str">
            <v>173022P</v>
          </cell>
          <cell r="D195" t="str">
            <v>VT.200ML LOCAL 1X1</v>
          </cell>
          <cell r="E195">
            <v>5.6051587301587311E-3</v>
          </cell>
          <cell r="F195">
            <v>0.31388888888888894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289.58333333333331</v>
          </cell>
          <cell r="N195">
            <v>263.25757575757569</v>
          </cell>
        </row>
        <row r="196">
          <cell r="C196" t="str">
            <v>173022PR</v>
          </cell>
          <cell r="D196" t="str">
            <v>VT.200ML LOCAL PCS REJECT</v>
          </cell>
          <cell r="E196">
            <v>0.23541666666666669</v>
          </cell>
          <cell r="F196">
            <v>13.183333333333335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289.58333333333331</v>
          </cell>
          <cell r="N196">
            <v>263.25757575757569</v>
          </cell>
        </row>
        <row r="197">
          <cell r="C197">
            <v>22713</v>
          </cell>
          <cell r="D197" t="str">
            <v>VIT.220ML 1X48</v>
          </cell>
          <cell r="E197">
            <v>11.3</v>
          </cell>
          <cell r="F197">
            <v>632.80000000000007</v>
          </cell>
          <cell r="G197">
            <v>0</v>
          </cell>
          <cell r="H197">
            <v>14090</v>
          </cell>
          <cell r="I197">
            <v>14090</v>
          </cell>
          <cell r="J197">
            <v>15960</v>
          </cell>
          <cell r="K197">
            <v>15960</v>
          </cell>
          <cell r="L197">
            <v>15960</v>
          </cell>
          <cell r="M197">
            <v>15960</v>
          </cell>
          <cell r="N197">
            <v>14509.090909090908</v>
          </cell>
        </row>
        <row r="198">
          <cell r="C198">
            <v>96430</v>
          </cell>
          <cell r="D198" t="str">
            <v>VIT.220 ML 1X48</v>
          </cell>
          <cell r="E198">
            <v>11.3</v>
          </cell>
          <cell r="F198">
            <v>632.80000000000007</v>
          </cell>
          <cell r="G198">
            <v>0</v>
          </cell>
          <cell r="H198">
            <v>14090</v>
          </cell>
          <cell r="I198">
            <v>14090</v>
          </cell>
          <cell r="J198">
            <v>15960</v>
          </cell>
          <cell r="K198">
            <v>15960</v>
          </cell>
          <cell r="L198">
            <v>15960</v>
          </cell>
          <cell r="M198">
            <v>15960</v>
          </cell>
          <cell r="N198">
            <v>14509.090909090908</v>
          </cell>
        </row>
        <row r="199">
          <cell r="C199" t="str">
            <v>96430R</v>
          </cell>
          <cell r="D199" t="str">
            <v>VIT.220 ML 1X48 REJECT</v>
          </cell>
          <cell r="E199">
            <v>11.3</v>
          </cell>
          <cell r="F199">
            <v>632.80000000000007</v>
          </cell>
          <cell r="G199">
            <v>0</v>
          </cell>
          <cell r="H199">
            <v>14090</v>
          </cell>
          <cell r="I199">
            <v>14090</v>
          </cell>
          <cell r="J199">
            <v>15960</v>
          </cell>
          <cell r="K199">
            <v>15960</v>
          </cell>
          <cell r="L199">
            <v>15960</v>
          </cell>
          <cell r="M199">
            <v>15960</v>
          </cell>
          <cell r="N199">
            <v>14509.090909090908</v>
          </cell>
        </row>
        <row r="200">
          <cell r="C200" t="str">
            <v>96430P</v>
          </cell>
          <cell r="D200" t="str">
            <v>VIT.220 ML 1X1</v>
          </cell>
          <cell r="E200">
            <v>0.23541666666666669</v>
          </cell>
          <cell r="F200">
            <v>13.183333333333335</v>
          </cell>
          <cell r="G200">
            <v>0</v>
          </cell>
          <cell r="H200">
            <v>293.54166666666669</v>
          </cell>
          <cell r="I200">
            <v>293.54166666666669</v>
          </cell>
          <cell r="J200">
            <v>332.5</v>
          </cell>
          <cell r="K200">
            <v>332.5</v>
          </cell>
          <cell r="L200">
            <v>332.5</v>
          </cell>
          <cell r="M200">
            <v>332.5</v>
          </cell>
          <cell r="N200">
            <v>302.27272727272725</v>
          </cell>
        </row>
        <row r="201">
          <cell r="C201" t="str">
            <v>96430PR</v>
          </cell>
          <cell r="D201" t="str">
            <v>VIT.220 ML 1X1 PCS REJECT</v>
          </cell>
          <cell r="E201">
            <v>0.23541666666666669</v>
          </cell>
          <cell r="F201">
            <v>13.183333333333335</v>
          </cell>
          <cell r="G201">
            <v>0</v>
          </cell>
          <cell r="H201">
            <v>293.54166666666669</v>
          </cell>
          <cell r="I201">
            <v>293.54166666666669</v>
          </cell>
          <cell r="J201">
            <v>332.5</v>
          </cell>
          <cell r="K201">
            <v>332.5</v>
          </cell>
          <cell r="L201">
            <v>332.5</v>
          </cell>
          <cell r="M201">
            <v>332.5</v>
          </cell>
          <cell r="N201">
            <v>302.27272727272725</v>
          </cell>
        </row>
        <row r="202">
          <cell r="C202">
            <v>74554</v>
          </cell>
          <cell r="D202" t="str">
            <v>VIT.240ML 1X48</v>
          </cell>
          <cell r="E202">
            <v>12.5</v>
          </cell>
          <cell r="F202">
            <v>700</v>
          </cell>
          <cell r="G202">
            <v>13550</v>
          </cell>
          <cell r="H202">
            <v>14090</v>
          </cell>
          <cell r="I202">
            <v>14090</v>
          </cell>
          <cell r="J202">
            <v>15960</v>
          </cell>
          <cell r="K202">
            <v>15960</v>
          </cell>
          <cell r="L202">
            <v>15960</v>
          </cell>
          <cell r="M202">
            <v>15960</v>
          </cell>
          <cell r="N202">
            <v>14509.090909090908</v>
          </cell>
        </row>
        <row r="203">
          <cell r="C203" t="str">
            <v>74554R</v>
          </cell>
          <cell r="D203" t="str">
            <v>VIT.240ML 1X48/REJECT</v>
          </cell>
          <cell r="E203">
            <v>12.5</v>
          </cell>
          <cell r="F203">
            <v>700</v>
          </cell>
          <cell r="G203">
            <v>13550</v>
          </cell>
          <cell r="H203">
            <v>14090</v>
          </cell>
          <cell r="I203">
            <v>14090</v>
          </cell>
          <cell r="J203">
            <v>15960</v>
          </cell>
          <cell r="K203">
            <v>15960</v>
          </cell>
          <cell r="L203">
            <v>15960</v>
          </cell>
          <cell r="M203">
            <v>15960</v>
          </cell>
          <cell r="N203">
            <v>14509.090909090908</v>
          </cell>
          <cell r="O203">
            <v>14509.090909090908</v>
          </cell>
        </row>
        <row r="204">
          <cell r="C204" t="str">
            <v>74554P</v>
          </cell>
          <cell r="D204" t="str">
            <v>VIT.240ML 1X1 PCS</v>
          </cell>
          <cell r="E204">
            <v>0.26041666666666669</v>
          </cell>
          <cell r="F204">
            <v>14.583333333333334</v>
          </cell>
          <cell r="G204">
            <v>282.29166666666669</v>
          </cell>
          <cell r="H204">
            <v>293.54166666666669</v>
          </cell>
          <cell r="I204">
            <v>293.54166666666669</v>
          </cell>
          <cell r="J204">
            <v>332.5</v>
          </cell>
          <cell r="K204">
            <v>332.5</v>
          </cell>
          <cell r="L204">
            <v>332.5</v>
          </cell>
          <cell r="M204">
            <v>332.5</v>
          </cell>
          <cell r="N204">
            <v>302.27272727272725</v>
          </cell>
          <cell r="O204">
            <v>302.27272727272725</v>
          </cell>
        </row>
        <row r="205">
          <cell r="C205" t="str">
            <v>74554PR</v>
          </cell>
          <cell r="D205" t="str">
            <v>VIT.240ML 1X1 PCS REJECT</v>
          </cell>
          <cell r="E205">
            <v>0.26041666666666669</v>
          </cell>
          <cell r="F205">
            <v>14.583333333333334</v>
          </cell>
          <cell r="G205">
            <v>282.29166666666669</v>
          </cell>
          <cell r="H205">
            <v>293.54166666666669</v>
          </cell>
          <cell r="I205">
            <v>293.54166666666669</v>
          </cell>
          <cell r="J205">
            <v>332.5</v>
          </cell>
          <cell r="K205">
            <v>332.5</v>
          </cell>
          <cell r="L205">
            <v>332.5</v>
          </cell>
          <cell r="M205">
            <v>332.5</v>
          </cell>
          <cell r="N205">
            <v>302.27272727272725</v>
          </cell>
          <cell r="O205">
            <v>302.27272727272725</v>
          </cell>
        </row>
        <row r="206">
          <cell r="C206">
            <v>112839</v>
          </cell>
          <cell r="D206" t="str">
            <v>VIT.330ML 1X24</v>
          </cell>
          <cell r="E206">
            <v>8.8000000000000007</v>
          </cell>
          <cell r="F206">
            <v>492.80000000000007</v>
          </cell>
          <cell r="G206">
            <v>23460</v>
          </cell>
          <cell r="H206">
            <v>24400</v>
          </cell>
          <cell r="I206">
            <v>24400</v>
          </cell>
          <cell r="J206">
            <v>24400</v>
          </cell>
          <cell r="K206">
            <v>24400</v>
          </cell>
          <cell r="L206">
            <v>21700</v>
          </cell>
          <cell r="M206">
            <v>21700</v>
          </cell>
          <cell r="N206">
            <v>19727.272727272724</v>
          </cell>
        </row>
        <row r="207">
          <cell r="C207" t="str">
            <v>112839P</v>
          </cell>
          <cell r="D207" t="str">
            <v>VIT.330ML 1X1 PCS</v>
          </cell>
          <cell r="E207">
            <v>0.3666666666666667</v>
          </cell>
          <cell r="F207">
            <v>20.533333333333335</v>
          </cell>
          <cell r="G207">
            <v>977.5</v>
          </cell>
          <cell r="H207">
            <v>1016.6666666666666</v>
          </cell>
          <cell r="I207">
            <v>1016.6666666666666</v>
          </cell>
          <cell r="J207">
            <v>1016.6666666666666</v>
          </cell>
          <cell r="K207">
            <v>1016.6666666666666</v>
          </cell>
          <cell r="L207">
            <v>904.16666666666663</v>
          </cell>
          <cell r="M207">
            <v>904.16666666666663</v>
          </cell>
          <cell r="N207">
            <v>821.96969696969688</v>
          </cell>
        </row>
        <row r="208">
          <cell r="C208" t="str">
            <v>112839PR</v>
          </cell>
          <cell r="D208" t="str">
            <v>VIT.330ML 1X 1 PCS REJECT</v>
          </cell>
          <cell r="E208">
            <v>0.3666666666666667</v>
          </cell>
          <cell r="F208">
            <v>20.533333333333335</v>
          </cell>
          <cell r="G208">
            <v>977.5</v>
          </cell>
          <cell r="H208">
            <v>1016.6666666666666</v>
          </cell>
          <cell r="I208">
            <v>1016.6666666666666</v>
          </cell>
          <cell r="J208">
            <v>1016.6666666666666</v>
          </cell>
          <cell r="K208">
            <v>1016.6666666666666</v>
          </cell>
          <cell r="L208">
            <v>904.16666666666663</v>
          </cell>
          <cell r="M208">
            <v>904.16666666666663</v>
          </cell>
          <cell r="N208">
            <v>821.96969696969688</v>
          </cell>
        </row>
        <row r="209">
          <cell r="C209">
            <v>157095</v>
          </cell>
          <cell r="D209" t="str">
            <v>VIT.550 ML 1X24</v>
          </cell>
          <cell r="K209">
            <v>25030</v>
          </cell>
          <cell r="L209">
            <v>25030</v>
          </cell>
          <cell r="M209">
            <v>24030</v>
          </cell>
          <cell r="N209">
            <v>21845.454545454544</v>
          </cell>
        </row>
        <row r="210">
          <cell r="C210" t="str">
            <v>157095P</v>
          </cell>
          <cell r="D210" t="str">
            <v>VIT.550 ML 1X1 PCS</v>
          </cell>
          <cell r="K210">
            <v>1042.9166666666667</v>
          </cell>
          <cell r="L210">
            <v>1042.9166666666667</v>
          </cell>
          <cell r="M210">
            <v>1001.25</v>
          </cell>
          <cell r="N210">
            <v>910.22727272727263</v>
          </cell>
        </row>
        <row r="211">
          <cell r="C211" t="str">
            <v>157095PR</v>
          </cell>
          <cell r="D211" t="str">
            <v>VT.550 ML 1X1 PCS REJECT</v>
          </cell>
          <cell r="K211">
            <v>1042.9166666666667</v>
          </cell>
          <cell r="L211">
            <v>1042.9166666666667</v>
          </cell>
          <cell r="M211">
            <v>1001.25</v>
          </cell>
          <cell r="N211">
            <v>910.22727272727263</v>
          </cell>
        </row>
        <row r="212">
          <cell r="C212">
            <v>74566</v>
          </cell>
          <cell r="D212" t="str">
            <v>VIT.600ML 1X24</v>
          </cell>
          <cell r="E212">
            <v>15.3</v>
          </cell>
          <cell r="F212">
            <v>856.80000000000007</v>
          </cell>
          <cell r="G212">
            <v>23060</v>
          </cell>
          <cell r="H212">
            <v>23980</v>
          </cell>
          <cell r="I212">
            <v>23980</v>
          </cell>
          <cell r="J212">
            <v>26680</v>
          </cell>
          <cell r="K212">
            <v>26680</v>
          </cell>
          <cell r="L212">
            <v>26680</v>
          </cell>
          <cell r="M212">
            <v>26680</v>
          </cell>
          <cell r="N212">
            <v>24254.545454545452</v>
          </cell>
        </row>
        <row r="213">
          <cell r="C213" t="str">
            <v>74566P</v>
          </cell>
          <cell r="D213" t="str">
            <v>VIT.600ML 1X1/PCS</v>
          </cell>
          <cell r="E213">
            <v>0.63750000000000007</v>
          </cell>
          <cell r="F213">
            <v>35.700000000000003</v>
          </cell>
          <cell r="G213">
            <v>960.83333333333337</v>
          </cell>
          <cell r="H213">
            <v>999.16666666666663</v>
          </cell>
          <cell r="I213">
            <v>999.16666666666663</v>
          </cell>
          <cell r="J213">
            <v>1111.6666666666667</v>
          </cell>
          <cell r="K213">
            <v>1111.6666666666667</v>
          </cell>
          <cell r="L213">
            <v>1111.6666666666667</v>
          </cell>
          <cell r="M213">
            <v>1111.6666666666667</v>
          </cell>
          <cell r="N213">
            <v>1010.6060606060606</v>
          </cell>
        </row>
        <row r="214">
          <cell r="C214" t="str">
            <v>74566PR</v>
          </cell>
          <cell r="D214" t="str">
            <v>VIT.600ML 1X1 REJECT</v>
          </cell>
          <cell r="E214">
            <v>0.63750000000000007</v>
          </cell>
          <cell r="F214">
            <v>35.700000000000003</v>
          </cell>
          <cell r="G214">
            <v>960.83333333333337</v>
          </cell>
          <cell r="H214">
            <v>999.16666666666663</v>
          </cell>
          <cell r="I214">
            <v>999.16666666666663</v>
          </cell>
          <cell r="J214">
            <v>1111.6666666666667</v>
          </cell>
          <cell r="K214">
            <v>1111.6666666666667</v>
          </cell>
          <cell r="L214">
            <v>1111.6666666666667</v>
          </cell>
          <cell r="M214">
            <v>1111.6666666666667</v>
          </cell>
          <cell r="N214">
            <v>1010.6060606060606</v>
          </cell>
        </row>
        <row r="215">
          <cell r="C215">
            <v>74565</v>
          </cell>
          <cell r="D215" t="str">
            <v>VIT.1500ML 1X12</v>
          </cell>
          <cell r="E215">
            <v>19.5</v>
          </cell>
          <cell r="F215">
            <v>1092</v>
          </cell>
          <cell r="G215">
            <v>22040</v>
          </cell>
          <cell r="H215">
            <v>22920</v>
          </cell>
          <cell r="I215">
            <v>22920</v>
          </cell>
          <cell r="J215">
            <v>25620</v>
          </cell>
          <cell r="K215">
            <v>25620</v>
          </cell>
          <cell r="L215">
            <v>25620</v>
          </cell>
          <cell r="M215">
            <v>25620</v>
          </cell>
          <cell r="N215">
            <v>23290.909090909088</v>
          </cell>
        </row>
        <row r="216">
          <cell r="C216" t="str">
            <v>74565r</v>
          </cell>
          <cell r="D216" t="str">
            <v>VIT.1500ML 1X12 REJECT</v>
          </cell>
          <cell r="E216">
            <v>19.5</v>
          </cell>
          <cell r="F216">
            <v>3393</v>
          </cell>
          <cell r="G216">
            <v>22040</v>
          </cell>
          <cell r="H216">
            <v>22920</v>
          </cell>
          <cell r="I216">
            <v>22920</v>
          </cell>
          <cell r="J216">
            <v>25620</v>
          </cell>
          <cell r="K216">
            <v>25620</v>
          </cell>
          <cell r="L216">
            <v>25620</v>
          </cell>
          <cell r="M216">
            <v>25620</v>
          </cell>
          <cell r="N216">
            <v>23290.909090909088</v>
          </cell>
        </row>
        <row r="217">
          <cell r="C217" t="str">
            <v>74565P</v>
          </cell>
          <cell r="D217" t="str">
            <v>VIT.1500ML 1X1 PCS</v>
          </cell>
          <cell r="E217">
            <v>1.625</v>
          </cell>
          <cell r="F217">
            <v>91</v>
          </cell>
          <cell r="G217">
            <v>1836.6666666666667</v>
          </cell>
          <cell r="H217">
            <v>1910</v>
          </cell>
          <cell r="I217">
            <v>1910</v>
          </cell>
          <cell r="J217">
            <v>2135</v>
          </cell>
          <cell r="K217">
            <v>2135</v>
          </cell>
          <cell r="L217">
            <v>2135</v>
          </cell>
          <cell r="M217">
            <v>2135</v>
          </cell>
          <cell r="N217">
            <v>1940.9090909090908</v>
          </cell>
        </row>
        <row r="218">
          <cell r="C218" t="str">
            <v>74565PR</v>
          </cell>
          <cell r="D218" t="str">
            <v>VIT.1500ML 1X1 REJECT</v>
          </cell>
          <cell r="E218">
            <v>1.625</v>
          </cell>
          <cell r="F218">
            <v>91</v>
          </cell>
          <cell r="G218">
            <v>1836.6666666666667</v>
          </cell>
          <cell r="H218">
            <v>1910</v>
          </cell>
          <cell r="I218">
            <v>1910</v>
          </cell>
          <cell r="J218">
            <v>2135</v>
          </cell>
          <cell r="K218">
            <v>2135</v>
          </cell>
          <cell r="L218">
            <v>2135</v>
          </cell>
          <cell r="M218">
            <v>2135</v>
          </cell>
          <cell r="N218">
            <v>1940.9090909090908</v>
          </cell>
        </row>
        <row r="219">
          <cell r="C219" t="str">
            <v>74565P-R</v>
          </cell>
          <cell r="D219" t="str">
            <v>VT.1500ML 1x12/PCS-RIJEK</v>
          </cell>
          <cell r="E219">
            <v>19.5</v>
          </cell>
          <cell r="F219">
            <v>3393</v>
          </cell>
          <cell r="G219">
            <v>22040</v>
          </cell>
          <cell r="H219">
            <v>1910</v>
          </cell>
          <cell r="I219">
            <v>1910</v>
          </cell>
          <cell r="J219">
            <v>2135</v>
          </cell>
          <cell r="K219">
            <v>2135</v>
          </cell>
          <cell r="L219">
            <v>2135</v>
          </cell>
          <cell r="M219">
            <v>2135</v>
          </cell>
          <cell r="N219">
            <v>1940.9090909090908</v>
          </cell>
        </row>
        <row r="220">
          <cell r="D220" t="str">
            <v/>
          </cell>
          <cell r="N220">
            <v>0</v>
          </cell>
        </row>
        <row r="221">
          <cell r="C221">
            <v>74559</v>
          </cell>
          <cell r="D221" t="str">
            <v>AQ.5GALLON ISI</v>
          </cell>
          <cell r="E221">
            <v>20</v>
          </cell>
          <cell r="F221">
            <v>3624</v>
          </cell>
          <cell r="G221">
            <v>8223</v>
          </cell>
          <cell r="H221">
            <v>8552</v>
          </cell>
          <cell r="I221">
            <v>8900</v>
          </cell>
          <cell r="J221">
            <v>8900</v>
          </cell>
          <cell r="K221">
            <v>9430</v>
          </cell>
          <cell r="L221">
            <v>9850</v>
          </cell>
          <cell r="M221">
            <v>9850</v>
          </cell>
          <cell r="N221">
            <v>8954.545454545454</v>
          </cell>
        </row>
        <row r="222">
          <cell r="C222" t="str">
            <v>1011A</v>
          </cell>
          <cell r="D222" t="str">
            <v>AQ.5GLN ISI R</v>
          </cell>
          <cell r="E222">
            <v>20</v>
          </cell>
          <cell r="F222">
            <v>3624</v>
          </cell>
          <cell r="G222">
            <v>8223</v>
          </cell>
          <cell r="H222">
            <v>8552</v>
          </cell>
          <cell r="I222">
            <v>8900</v>
          </cell>
          <cell r="J222">
            <v>8900</v>
          </cell>
          <cell r="K222">
            <v>9430</v>
          </cell>
          <cell r="L222">
            <v>9850</v>
          </cell>
          <cell r="M222">
            <v>9850</v>
          </cell>
          <cell r="N222">
            <v>8954.545454545454</v>
          </cell>
        </row>
        <row r="223">
          <cell r="C223" t="str">
            <v>74559G</v>
          </cell>
          <cell r="D223" t="str">
            <v>AQ.5GALLON BTL</v>
          </cell>
          <cell r="E223">
            <v>0</v>
          </cell>
          <cell r="F223">
            <v>0</v>
          </cell>
          <cell r="G223">
            <v>30000</v>
          </cell>
          <cell r="H223">
            <v>30000</v>
          </cell>
          <cell r="I223">
            <v>30000</v>
          </cell>
          <cell r="J223">
            <v>30000</v>
          </cell>
          <cell r="K223">
            <v>30000</v>
          </cell>
          <cell r="L223">
            <v>30000</v>
          </cell>
          <cell r="M223">
            <v>30000</v>
          </cell>
          <cell r="N223">
            <v>30000</v>
          </cell>
        </row>
        <row r="224">
          <cell r="C224" t="str">
            <v>1011B</v>
          </cell>
          <cell r="D224" t="str">
            <v>AQ.5GLN BTL R</v>
          </cell>
          <cell r="E224">
            <v>0</v>
          </cell>
          <cell r="F224">
            <v>0</v>
          </cell>
          <cell r="G224">
            <v>30000</v>
          </cell>
          <cell r="H224">
            <v>30000</v>
          </cell>
          <cell r="I224">
            <v>30000</v>
          </cell>
          <cell r="J224">
            <v>30000</v>
          </cell>
          <cell r="K224">
            <v>30000</v>
          </cell>
          <cell r="L224">
            <v>30000</v>
          </cell>
          <cell r="M224">
            <v>30000</v>
          </cell>
          <cell r="N224">
            <v>30000</v>
          </cell>
        </row>
        <row r="225">
          <cell r="C225">
            <v>74560</v>
          </cell>
          <cell r="D225" t="str">
            <v>VT.5GLN ISI</v>
          </cell>
          <cell r="E225">
            <v>20</v>
          </cell>
          <cell r="F225">
            <v>3687</v>
          </cell>
          <cell r="G225">
            <v>7000</v>
          </cell>
          <cell r="H225">
            <v>7000</v>
          </cell>
          <cell r="I225">
            <v>7000</v>
          </cell>
          <cell r="J225">
            <v>7440</v>
          </cell>
          <cell r="K225">
            <v>7440</v>
          </cell>
          <cell r="L225">
            <v>7440</v>
          </cell>
          <cell r="M225">
            <v>7440</v>
          </cell>
          <cell r="N225">
            <v>6763.6363636363631</v>
          </cell>
        </row>
        <row r="226">
          <cell r="C226" t="str">
            <v>74560G</v>
          </cell>
          <cell r="D226" t="str">
            <v>VT.5GALON BTL</v>
          </cell>
          <cell r="E226">
            <v>0</v>
          </cell>
          <cell r="F226">
            <v>0</v>
          </cell>
          <cell r="G226">
            <v>30000</v>
          </cell>
          <cell r="H226">
            <v>30000</v>
          </cell>
          <cell r="I226">
            <v>30000</v>
          </cell>
          <cell r="J226">
            <v>30000</v>
          </cell>
          <cell r="K226">
            <v>30000</v>
          </cell>
          <cell r="L226">
            <v>30000</v>
          </cell>
          <cell r="M226">
            <v>30000</v>
          </cell>
          <cell r="N226">
            <v>30000</v>
          </cell>
        </row>
        <row r="227">
          <cell r="C227" t="str">
            <v>2011B</v>
          </cell>
          <cell r="D227" t="str">
            <v>VT.5GLN BTL R</v>
          </cell>
          <cell r="M227">
            <v>30000</v>
          </cell>
          <cell r="N227">
            <v>30000</v>
          </cell>
        </row>
        <row r="228">
          <cell r="C228" t="str">
            <v>74560R</v>
          </cell>
          <cell r="D228" t="str">
            <v>VT.5GLN ISI REJECT</v>
          </cell>
          <cell r="E228">
            <v>20</v>
          </cell>
          <cell r="F228">
            <v>3687</v>
          </cell>
          <cell r="G228">
            <v>7000</v>
          </cell>
          <cell r="H228">
            <v>7000</v>
          </cell>
          <cell r="I228">
            <v>7000</v>
          </cell>
          <cell r="J228">
            <v>7440</v>
          </cell>
          <cell r="K228">
            <v>7440</v>
          </cell>
          <cell r="L228">
            <v>7440</v>
          </cell>
          <cell r="M228">
            <v>7440</v>
          </cell>
          <cell r="N228">
            <v>6763.6363636363631</v>
          </cell>
        </row>
        <row r="229">
          <cell r="D229" t="str">
            <v/>
          </cell>
          <cell r="N229">
            <v>0</v>
          </cell>
        </row>
        <row r="230">
          <cell r="C230">
            <v>10512</v>
          </cell>
          <cell r="D230" t="str">
            <v>AQ.380 ML KRAT/PALET</v>
          </cell>
          <cell r="G230">
            <v>13000</v>
          </cell>
          <cell r="H230">
            <v>13000</v>
          </cell>
          <cell r="I230">
            <v>13000</v>
          </cell>
          <cell r="J230">
            <v>13000</v>
          </cell>
          <cell r="K230">
            <v>13000</v>
          </cell>
          <cell r="L230">
            <v>13000</v>
          </cell>
          <cell r="M230">
            <v>13000</v>
          </cell>
          <cell r="N230">
            <v>11818.181818181818</v>
          </cell>
        </row>
        <row r="231">
          <cell r="C231">
            <v>10114</v>
          </cell>
          <cell r="D231" t="str">
            <v>PALLET KAYU</v>
          </cell>
          <cell r="G231">
            <v>100000</v>
          </cell>
          <cell r="H231">
            <v>100000</v>
          </cell>
          <cell r="I231">
            <v>100000</v>
          </cell>
          <cell r="J231">
            <v>100000</v>
          </cell>
          <cell r="K231">
            <v>100000</v>
          </cell>
          <cell r="L231">
            <v>100000</v>
          </cell>
          <cell r="M231">
            <v>100000</v>
          </cell>
          <cell r="N231">
            <v>100000</v>
          </cell>
        </row>
        <row r="232">
          <cell r="C232">
            <v>10116</v>
          </cell>
          <cell r="D232" t="str">
            <v>PALLET LOSCAM</v>
          </cell>
          <cell r="G232">
            <v>100000</v>
          </cell>
          <cell r="H232">
            <v>100000</v>
          </cell>
          <cell r="I232">
            <v>100000</v>
          </cell>
          <cell r="J232">
            <v>100000</v>
          </cell>
          <cell r="K232">
            <v>100000</v>
          </cell>
          <cell r="L232">
            <v>100000</v>
          </cell>
          <cell r="M232">
            <v>100000</v>
          </cell>
          <cell r="N232">
            <v>100000</v>
          </cell>
        </row>
        <row r="233">
          <cell r="C233">
            <v>90002</v>
          </cell>
          <cell r="D233" t="str">
            <v>TRIPLEK/TRAY</v>
          </cell>
          <cell r="I233">
            <v>185000</v>
          </cell>
          <cell r="J233">
            <v>189750</v>
          </cell>
          <cell r="K233">
            <v>189750</v>
          </cell>
          <cell r="L233">
            <v>189750</v>
          </cell>
          <cell r="M233">
            <v>189750</v>
          </cell>
          <cell r="N233">
            <v>189750</v>
          </cell>
        </row>
        <row r="234">
          <cell r="C234" t="str">
            <v>9002R</v>
          </cell>
          <cell r="D234" t="str">
            <v>TRIPLEK/TRAY RIJECT</v>
          </cell>
          <cell r="I234">
            <v>185000</v>
          </cell>
          <cell r="J234">
            <v>189750</v>
          </cell>
          <cell r="K234">
            <v>189750</v>
          </cell>
          <cell r="L234">
            <v>189750</v>
          </cell>
          <cell r="M234">
            <v>189750</v>
          </cell>
          <cell r="N234">
            <v>189750</v>
          </cell>
        </row>
        <row r="235">
          <cell r="C235">
            <v>33300</v>
          </cell>
          <cell r="D235" t="str">
            <v>JUG RACK</v>
          </cell>
          <cell r="I235">
            <v>73700</v>
          </cell>
          <cell r="J235">
            <v>73700</v>
          </cell>
          <cell r="N235">
            <v>0</v>
          </cell>
        </row>
        <row r="236">
          <cell r="D236" t="str">
            <v/>
          </cell>
          <cell r="N236">
            <v>0</v>
          </cell>
        </row>
        <row r="237">
          <cell r="C237">
            <v>132268</v>
          </cell>
          <cell r="D237" t="str">
            <v>VT. 1000 ML 1X12</v>
          </cell>
        </row>
        <row r="238">
          <cell r="C238">
            <v>10555</v>
          </cell>
          <cell r="D238" t="str">
            <v>POMPA GALON</v>
          </cell>
          <cell r="N238">
            <v>0</v>
          </cell>
        </row>
        <row r="239">
          <cell r="C239">
            <v>15009</v>
          </cell>
          <cell r="D239" t="str">
            <v>JAMINAN DISPENSER</v>
          </cell>
          <cell r="N239">
            <v>0</v>
          </cell>
        </row>
        <row r="240">
          <cell r="C240">
            <v>15510</v>
          </cell>
          <cell r="D240" t="str">
            <v>AQ.HC STAN/SEWA</v>
          </cell>
          <cell r="N240">
            <v>0</v>
          </cell>
        </row>
        <row r="241">
          <cell r="C241">
            <v>15511</v>
          </cell>
          <cell r="D241" t="str">
            <v>PORTABLE</v>
          </cell>
          <cell r="N241">
            <v>0</v>
          </cell>
        </row>
        <row r="242">
          <cell r="C242">
            <v>15520</v>
          </cell>
          <cell r="D242" t="str">
            <v>AQ.HC PRIM/SEWA</v>
          </cell>
          <cell r="N242">
            <v>0</v>
          </cell>
        </row>
        <row r="243">
          <cell r="C243">
            <v>15530</v>
          </cell>
          <cell r="D243" t="str">
            <v>AQ.HC LIN/SEWA</v>
          </cell>
          <cell r="N243">
            <v>0</v>
          </cell>
        </row>
        <row r="244">
          <cell r="C244">
            <v>15550</v>
          </cell>
          <cell r="D244" t="str">
            <v>AQ.HC PRIMA LINEA/SEWA</v>
          </cell>
          <cell r="N244">
            <v>0</v>
          </cell>
        </row>
        <row r="245">
          <cell r="C245">
            <v>17110</v>
          </cell>
          <cell r="D245" t="str">
            <v>AQ.GUCI BIRU</v>
          </cell>
          <cell r="N245">
            <v>0</v>
          </cell>
        </row>
        <row r="246">
          <cell r="C246">
            <v>17412</v>
          </cell>
          <cell r="D246" t="str">
            <v>AQ.COOLBOX 35 LITER</v>
          </cell>
          <cell r="N246">
            <v>0</v>
          </cell>
        </row>
        <row r="247">
          <cell r="C247">
            <v>17413</v>
          </cell>
          <cell r="D247" t="str">
            <v>AQ.PARASOL BESAR</v>
          </cell>
          <cell r="N247">
            <v>0</v>
          </cell>
        </row>
        <row r="248">
          <cell r="C248">
            <v>17417</v>
          </cell>
          <cell r="D248" t="str">
            <v>COOLBOX MIZONE</v>
          </cell>
          <cell r="N248">
            <v>0</v>
          </cell>
        </row>
        <row r="249">
          <cell r="C249">
            <v>19310</v>
          </cell>
          <cell r="D249" t="str">
            <v>AQ.TISSUE</v>
          </cell>
          <cell r="N249">
            <v>0</v>
          </cell>
        </row>
        <row r="250">
          <cell r="C250">
            <v>27110</v>
          </cell>
          <cell r="D250" t="str">
            <v>VT.GUCI BIRU</v>
          </cell>
          <cell r="N250">
            <v>0</v>
          </cell>
        </row>
        <row r="251">
          <cell r="C251">
            <v>27411</v>
          </cell>
          <cell r="D251" t="str">
            <v>VT.COOLBOX 18 LITER</v>
          </cell>
          <cell r="N251">
            <v>0</v>
          </cell>
        </row>
        <row r="252">
          <cell r="C252">
            <v>29310</v>
          </cell>
          <cell r="D252" t="str">
            <v>VT.TISSUE</v>
          </cell>
          <cell r="N252">
            <v>0</v>
          </cell>
        </row>
        <row r="253">
          <cell r="C253">
            <v>32886</v>
          </cell>
          <cell r="D253" t="str">
            <v>RACK ANIMASI</v>
          </cell>
          <cell r="N253">
            <v>0</v>
          </cell>
        </row>
        <row r="254">
          <cell r="C254">
            <v>33110</v>
          </cell>
          <cell r="D254" t="str">
            <v>CHILLER/SHOWCASE AQUA  FV 100</v>
          </cell>
          <cell r="N254">
            <v>0</v>
          </cell>
        </row>
        <row r="255">
          <cell r="C255">
            <v>33111</v>
          </cell>
          <cell r="D255" t="str">
            <v>CHILLER/SHOWCASE AQUA  FV 200</v>
          </cell>
          <cell r="N255">
            <v>0</v>
          </cell>
        </row>
        <row r="256">
          <cell r="C256">
            <v>33116</v>
          </cell>
          <cell r="D256" t="str">
            <v>CHILLER FV MIZONE TANPA RODA</v>
          </cell>
          <cell r="N256">
            <v>0</v>
          </cell>
        </row>
        <row r="257">
          <cell r="C257">
            <v>33120</v>
          </cell>
          <cell r="D257" t="str">
            <v>CHILLER POLYTRON SCN 183</v>
          </cell>
          <cell r="N257">
            <v>0</v>
          </cell>
        </row>
        <row r="258">
          <cell r="C258">
            <v>50000</v>
          </cell>
          <cell r="D258" t="str">
            <v>DISPENSER MERK LAIN</v>
          </cell>
          <cell r="N258">
            <v>0</v>
          </cell>
        </row>
        <row r="259">
          <cell r="C259">
            <v>74597</v>
          </cell>
          <cell r="D259" t="str">
            <v>TAS MIZONE</v>
          </cell>
          <cell r="N259">
            <v>0</v>
          </cell>
        </row>
        <row r="260">
          <cell r="C260">
            <v>81110</v>
          </cell>
          <cell r="D260" t="str">
            <v>KARTON LAYER 240 ML/KARTO</v>
          </cell>
          <cell r="N260">
            <v>0</v>
          </cell>
        </row>
        <row r="261">
          <cell r="C261">
            <v>81111</v>
          </cell>
          <cell r="D261" t="str">
            <v>AQ.KRTN 1500 ML 1X1</v>
          </cell>
          <cell r="N261">
            <v>0</v>
          </cell>
        </row>
        <row r="262">
          <cell r="C262">
            <v>81312</v>
          </cell>
          <cell r="D262" t="str">
            <v>AQ.KRTN 600 ML 1X1</v>
          </cell>
          <cell r="N262">
            <v>0</v>
          </cell>
        </row>
        <row r="263">
          <cell r="C263">
            <v>81512</v>
          </cell>
          <cell r="D263" t="str">
            <v>AQ.KARTON 330 1X1</v>
          </cell>
          <cell r="N263">
            <v>0</v>
          </cell>
        </row>
        <row r="264">
          <cell r="C264">
            <v>81613</v>
          </cell>
          <cell r="D264" t="str">
            <v>AQ.KRTN 240 ML 1X1</v>
          </cell>
          <cell r="N264">
            <v>0</v>
          </cell>
        </row>
        <row r="265">
          <cell r="C265">
            <v>82111</v>
          </cell>
          <cell r="D265" t="str">
            <v>VIT KRTN 1500 ML 1X1</v>
          </cell>
          <cell r="N265">
            <v>0</v>
          </cell>
        </row>
        <row r="266">
          <cell r="C266">
            <v>82312</v>
          </cell>
          <cell r="D266" t="str">
            <v>VIT KARTON 600 ML 1X1</v>
          </cell>
          <cell r="N266">
            <v>0</v>
          </cell>
        </row>
        <row r="267">
          <cell r="C267">
            <v>82512</v>
          </cell>
          <cell r="D267" t="str">
            <v>VIT KARTON 330 ML 1X1</v>
          </cell>
          <cell r="N267">
            <v>0</v>
          </cell>
        </row>
        <row r="268">
          <cell r="C268">
            <v>82613</v>
          </cell>
          <cell r="D268" t="str">
            <v>VIT KRTN 240 ML 1X1</v>
          </cell>
          <cell r="N268">
            <v>0</v>
          </cell>
        </row>
        <row r="269">
          <cell r="C269">
            <v>84121</v>
          </cell>
          <cell r="D269" t="str">
            <v>MIZONE KARTON LL/500ML 1X12</v>
          </cell>
          <cell r="N269">
            <v>0</v>
          </cell>
        </row>
        <row r="270">
          <cell r="C270">
            <v>84127</v>
          </cell>
          <cell r="D270" t="str">
            <v/>
          </cell>
          <cell r="N270">
            <v>0</v>
          </cell>
        </row>
        <row r="271">
          <cell r="C271">
            <v>84128</v>
          </cell>
          <cell r="D271" t="str">
            <v/>
          </cell>
          <cell r="N271">
            <v>0</v>
          </cell>
        </row>
        <row r="272">
          <cell r="C272">
            <v>90018</v>
          </cell>
          <cell r="D272" t="str">
            <v>HORISONTAL BANNER AQUA</v>
          </cell>
          <cell r="N272">
            <v>0</v>
          </cell>
        </row>
        <row r="273">
          <cell r="C273">
            <v>90026</v>
          </cell>
          <cell r="D273" t="str">
            <v>HORISONTAL BANNER VIT</v>
          </cell>
          <cell r="N273">
            <v>0</v>
          </cell>
        </row>
        <row r="274">
          <cell r="C274">
            <v>92002</v>
          </cell>
          <cell r="D274" t="str">
            <v>GELAS VIT</v>
          </cell>
          <cell r="N274">
            <v>0</v>
          </cell>
        </row>
        <row r="275">
          <cell r="C275">
            <v>94002</v>
          </cell>
          <cell r="D275" t="str">
            <v>CHILLER FV 100 MIZONE</v>
          </cell>
          <cell r="N275">
            <v>0</v>
          </cell>
        </row>
        <row r="276">
          <cell r="C276">
            <v>94013</v>
          </cell>
          <cell r="D276" t="str">
            <v>MUG MIZONE</v>
          </cell>
          <cell r="N276">
            <v>0</v>
          </cell>
        </row>
        <row r="277">
          <cell r="C277">
            <v>94023</v>
          </cell>
          <cell r="D277" t="str">
            <v>CHILLER FV 280 MIZONE</v>
          </cell>
          <cell r="N277">
            <v>0</v>
          </cell>
        </row>
        <row r="278">
          <cell r="C278">
            <v>10269549</v>
          </cell>
          <cell r="D278" t="str">
            <v>KARTON VT 220 ML 1X1</v>
          </cell>
          <cell r="N278">
            <v>0</v>
          </cell>
        </row>
        <row r="279">
          <cell r="C279">
            <v>10345439</v>
          </cell>
          <cell r="D279" t="str">
            <v>KARTON AQ 220ML LOCAL 1X1</v>
          </cell>
          <cell r="N279">
            <v>0</v>
          </cell>
        </row>
        <row r="280">
          <cell r="C280">
            <v>1020003876</v>
          </cell>
          <cell r="D280" t="str">
            <v/>
          </cell>
          <cell r="N280">
            <v>0</v>
          </cell>
        </row>
        <row r="281">
          <cell r="C281">
            <v>1020005984</v>
          </cell>
          <cell r="D281" t="str">
            <v/>
          </cell>
          <cell r="N281">
            <v>0</v>
          </cell>
        </row>
        <row r="282">
          <cell r="C282" t="str">
            <v>145143KR</v>
          </cell>
          <cell r="D282" t="str">
            <v>KARTON MZ MOOD UP CRANBERRY 500ML 1X1</v>
          </cell>
          <cell r="N282">
            <v>0</v>
          </cell>
        </row>
        <row r="283">
          <cell r="C283" t="str">
            <v>145679KR</v>
          </cell>
          <cell r="D283" t="str">
            <v>KARTON MZ MOVE ON STARFRUIT 500ML 1X1</v>
          </cell>
        </row>
        <row r="284">
          <cell r="C284" t="str">
            <v>157095KR</v>
          </cell>
          <cell r="D284" t="str">
            <v>KARTON VT.550 ML 1X1</v>
          </cell>
        </row>
        <row r="285">
          <cell r="C285" t="str">
            <v>3311H</v>
          </cell>
          <cell r="D285" t="str">
            <v>CHILLER  AQUA FV 280 / R</v>
          </cell>
          <cell r="N285">
            <v>0</v>
          </cell>
        </row>
        <row r="286">
          <cell r="C286" t="str">
            <v>74569P</v>
          </cell>
          <cell r="D286" t="str">
            <v>MIZONE PF/PCS</v>
          </cell>
          <cell r="N286">
            <v>0</v>
          </cell>
        </row>
        <row r="287">
          <cell r="C287" t="str">
            <v>81681KR</v>
          </cell>
          <cell r="D287" t="str">
            <v>KARTON AQ.750ML 1X1</v>
          </cell>
          <cell r="N287">
            <v>0</v>
          </cell>
        </row>
        <row r="288">
          <cell r="C288" t="str">
            <v>P9904</v>
          </cell>
          <cell r="D288" t="str">
            <v>CHILLER MIZONE FV100</v>
          </cell>
          <cell r="N288">
            <v>0</v>
          </cell>
        </row>
        <row r="289">
          <cell r="C289" t="str">
            <v>P9906</v>
          </cell>
          <cell r="D289" t="str">
            <v>CHILLER MIZONE FV280</v>
          </cell>
          <cell r="N289">
            <v>0</v>
          </cell>
        </row>
        <row r="290">
          <cell r="C290" t="str">
            <v>P9910</v>
          </cell>
          <cell r="D290" t="str">
            <v>CHILLER MIZONE S240SC</v>
          </cell>
          <cell r="N290">
            <v>0</v>
          </cell>
        </row>
        <row r="291">
          <cell r="C291" t="str">
            <v>P9911</v>
          </cell>
          <cell r="D291" t="str">
            <v>CHILLER AQUA S240SC</v>
          </cell>
          <cell r="N291">
            <v>0</v>
          </cell>
        </row>
        <row r="292">
          <cell r="C292" t="str">
            <v>P9912</v>
          </cell>
          <cell r="D292" t="str">
            <v>CHILLER AQUA FV1000</v>
          </cell>
          <cell r="N292">
            <v>0</v>
          </cell>
        </row>
        <row r="293">
          <cell r="C293" t="str">
            <v>P9914</v>
          </cell>
          <cell r="D293" t="str">
            <v>CHILLER S880 SLIM DOUBLE DOOR</v>
          </cell>
          <cell r="N293">
            <v>0</v>
          </cell>
        </row>
        <row r="294">
          <cell r="C294" t="str">
            <v>S5523</v>
          </cell>
          <cell r="D294" t="str">
            <v>TENDA AQUA</v>
          </cell>
          <cell r="N294">
            <v>0</v>
          </cell>
        </row>
        <row r="295">
          <cell r="C295" t="str">
            <v>S5525</v>
          </cell>
          <cell r="D295" t="str">
            <v>TENDA MIZONE</v>
          </cell>
          <cell r="N295">
            <v>0</v>
          </cell>
        </row>
        <row r="296">
          <cell r="C296">
            <v>2</v>
          </cell>
          <cell r="D296" t="str">
            <v>KIT AQUA+JAMBOT</v>
          </cell>
        </row>
        <row r="297">
          <cell r="C297">
            <v>70022</v>
          </cell>
          <cell r="D297" t="str">
            <v>KARTON VIT 200 ML</v>
          </cell>
        </row>
      </sheetData>
      <sheetData sheetId="2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</row>
        <row r="2">
          <cell r="A2" t="str">
            <v>Kode Produk</v>
          </cell>
          <cell r="B2" t="str">
            <v>Produk</v>
          </cell>
          <cell r="C2" t="str">
            <v>SO PASURUAN</v>
          </cell>
        </row>
        <row r="3">
          <cell r="C3" t="str">
            <v>per Okt-18</v>
          </cell>
          <cell r="D3" t="str">
            <v>per Feb-19</v>
          </cell>
          <cell r="E3" t="str">
            <v>per Mar-19</v>
          </cell>
          <cell r="F3" t="str">
            <v>per Agst-20</v>
          </cell>
          <cell r="G3" t="str">
            <v>per Mar-21</v>
          </cell>
          <cell r="H3">
            <v>-1000</v>
          </cell>
          <cell r="I3" t="str">
            <v>DPP</v>
          </cell>
        </row>
        <row r="4">
          <cell r="A4">
            <v>12713</v>
          </cell>
          <cell r="B4" t="str">
            <v>AQ.220ML 1X48</v>
          </cell>
          <cell r="C4">
            <v>24300</v>
          </cell>
          <cell r="D4">
            <v>24300</v>
          </cell>
          <cell r="E4">
            <v>26700</v>
          </cell>
          <cell r="F4">
            <v>26700</v>
          </cell>
          <cell r="G4">
            <v>26700</v>
          </cell>
          <cell r="H4">
            <v>25700</v>
          </cell>
          <cell r="I4">
            <v>23363.63636363636</v>
          </cell>
        </row>
        <row r="5">
          <cell r="A5">
            <v>134578</v>
          </cell>
          <cell r="B5" t="str">
            <v>AQ.220ML LOCAL 1X48</v>
          </cell>
          <cell r="C5">
            <v>24300</v>
          </cell>
          <cell r="D5">
            <v>24300</v>
          </cell>
          <cell r="E5">
            <v>26700</v>
          </cell>
          <cell r="F5">
            <v>26700</v>
          </cell>
          <cell r="G5">
            <v>26700</v>
          </cell>
          <cell r="H5">
            <v>25700</v>
          </cell>
          <cell r="I5">
            <v>23363.63636363636</v>
          </cell>
        </row>
        <row r="6">
          <cell r="A6" t="str">
            <v>134578R</v>
          </cell>
          <cell r="B6" t="str">
            <v>AQ.220ML LOCAL 1X48 REJECT</v>
          </cell>
          <cell r="C6">
            <v>24300</v>
          </cell>
          <cell r="D6">
            <v>24300</v>
          </cell>
          <cell r="E6">
            <v>26700</v>
          </cell>
          <cell r="F6">
            <v>26700</v>
          </cell>
          <cell r="G6">
            <v>26700</v>
          </cell>
          <cell r="H6">
            <v>25700</v>
          </cell>
          <cell r="I6">
            <v>23363.63636363636</v>
          </cell>
        </row>
        <row r="7">
          <cell r="A7" t="str">
            <v>134578P</v>
          </cell>
          <cell r="B7" t="str">
            <v>AQ.220ML LOCAL 1X1</v>
          </cell>
          <cell r="C7">
            <v>506.25</v>
          </cell>
          <cell r="D7">
            <v>506.25</v>
          </cell>
          <cell r="E7">
            <v>556.25</v>
          </cell>
          <cell r="F7">
            <v>556.25</v>
          </cell>
          <cell r="G7">
            <v>556.25</v>
          </cell>
          <cell r="H7">
            <v>535.41666666666663</v>
          </cell>
          <cell r="I7">
            <v>486.74242424242419</v>
          </cell>
        </row>
        <row r="8">
          <cell r="A8" t="str">
            <v>134578PR</v>
          </cell>
          <cell r="B8" t="str">
            <v>AQ.220ML LOCAL 1X1 PCS REJECT</v>
          </cell>
          <cell r="C8">
            <v>506.25</v>
          </cell>
          <cell r="D8">
            <v>506.25</v>
          </cell>
          <cell r="E8">
            <v>556.25</v>
          </cell>
          <cell r="F8">
            <v>556.25</v>
          </cell>
          <cell r="G8">
            <v>556.25</v>
          </cell>
          <cell r="H8">
            <v>535.41666666666663</v>
          </cell>
          <cell r="I8">
            <v>486.74242424242419</v>
          </cell>
        </row>
        <row r="9">
          <cell r="A9">
            <v>74548</v>
          </cell>
          <cell r="B9" t="str">
            <v>AQ.240ML 1X48</v>
          </cell>
          <cell r="C9">
            <v>24300</v>
          </cell>
          <cell r="D9">
            <v>24300</v>
          </cell>
          <cell r="E9">
            <v>26700</v>
          </cell>
          <cell r="F9">
            <v>26700</v>
          </cell>
          <cell r="G9">
            <v>26700</v>
          </cell>
          <cell r="H9">
            <v>25700</v>
          </cell>
          <cell r="I9">
            <v>23363.63636363636</v>
          </cell>
        </row>
        <row r="10">
          <cell r="A10" t="str">
            <v>74548R</v>
          </cell>
          <cell r="B10" t="str">
            <v>AQ.240ML 1X48 REJECT</v>
          </cell>
          <cell r="C10">
            <v>24300</v>
          </cell>
          <cell r="D10">
            <v>24300</v>
          </cell>
          <cell r="E10">
            <v>26700</v>
          </cell>
          <cell r="F10">
            <v>26700</v>
          </cell>
          <cell r="G10">
            <v>26700</v>
          </cell>
          <cell r="H10">
            <v>25700</v>
          </cell>
          <cell r="I10">
            <v>23363.63636363636</v>
          </cell>
        </row>
        <row r="11">
          <cell r="A11" t="str">
            <v>74548P</v>
          </cell>
          <cell r="B11" t="str">
            <v>AQ.240ML 1X1 PCS</v>
          </cell>
          <cell r="C11">
            <v>506.25</v>
          </cell>
          <cell r="D11">
            <v>506.25</v>
          </cell>
          <cell r="E11">
            <v>556.25</v>
          </cell>
          <cell r="F11">
            <v>556.25</v>
          </cell>
          <cell r="G11">
            <v>556.25</v>
          </cell>
          <cell r="H11">
            <v>535.41666666666663</v>
          </cell>
          <cell r="I11">
            <v>486.74242424242419</v>
          </cell>
        </row>
        <row r="12">
          <cell r="A12">
            <v>74556</v>
          </cell>
          <cell r="B12" t="str">
            <v>AQ.330ML 1X24</v>
          </cell>
          <cell r="C12">
            <v>30700</v>
          </cell>
          <cell r="D12">
            <v>30700</v>
          </cell>
          <cell r="E12">
            <v>32500</v>
          </cell>
          <cell r="F12">
            <v>32500</v>
          </cell>
          <cell r="G12">
            <v>32500</v>
          </cell>
          <cell r="H12">
            <v>31500</v>
          </cell>
          <cell r="I12">
            <v>28636.363636363632</v>
          </cell>
        </row>
        <row r="13">
          <cell r="A13" t="str">
            <v>74556P</v>
          </cell>
          <cell r="B13" t="str">
            <v>AQ.330ML 1x1 PCS</v>
          </cell>
          <cell r="C13">
            <v>1279.1666666666667</v>
          </cell>
          <cell r="D13">
            <v>1279.1666666666667</v>
          </cell>
          <cell r="E13">
            <v>1354.1666666666667</v>
          </cell>
          <cell r="F13">
            <v>1354.1666666666667</v>
          </cell>
          <cell r="G13">
            <v>1354.1666666666667</v>
          </cell>
          <cell r="H13">
            <v>1312.5</v>
          </cell>
          <cell r="I13">
            <v>1193.181818181818</v>
          </cell>
        </row>
        <row r="14">
          <cell r="A14" t="str">
            <v>74556PR</v>
          </cell>
          <cell r="B14" t="str">
            <v>AQ.330ML 1X1 PCS REJECT</v>
          </cell>
          <cell r="C14">
            <v>1279.1666666666667</v>
          </cell>
          <cell r="D14">
            <v>1279.1666666666667</v>
          </cell>
          <cell r="E14">
            <v>1354.1666666666667</v>
          </cell>
          <cell r="F14">
            <v>1354.1666666666667</v>
          </cell>
          <cell r="G14">
            <v>1354.1666666666667</v>
          </cell>
          <cell r="H14">
            <v>1312.5</v>
          </cell>
          <cell r="I14">
            <v>1193.181818181818</v>
          </cell>
        </row>
        <row r="15">
          <cell r="A15">
            <v>74557</v>
          </cell>
          <cell r="B15" t="str">
            <v>AQ.HOKBEN 330 ML 1X24</v>
          </cell>
          <cell r="C15">
            <v>30700</v>
          </cell>
          <cell r="D15">
            <v>30700</v>
          </cell>
          <cell r="E15">
            <v>32500</v>
          </cell>
          <cell r="F15">
            <v>32500</v>
          </cell>
          <cell r="G15">
            <v>32500</v>
          </cell>
          <cell r="H15">
            <v>31500</v>
          </cell>
          <cell r="I15">
            <v>28636.363636363632</v>
          </cell>
        </row>
        <row r="16">
          <cell r="A16" t="str">
            <v>1251A</v>
          </cell>
          <cell r="B16" t="str">
            <v>AQ.330ML 1X24 R</v>
          </cell>
          <cell r="C16">
            <v>30700</v>
          </cell>
          <cell r="D16">
            <v>30700</v>
          </cell>
          <cell r="E16">
            <v>32500</v>
          </cell>
          <cell r="F16">
            <v>32500</v>
          </cell>
          <cell r="G16">
            <v>32500</v>
          </cell>
          <cell r="H16">
            <v>31500</v>
          </cell>
          <cell r="I16">
            <v>28636.363636363632</v>
          </cell>
        </row>
        <row r="17">
          <cell r="A17">
            <v>12511</v>
          </cell>
          <cell r="B17" t="str">
            <v>AQ.330ML 1X1</v>
          </cell>
          <cell r="C17">
            <v>1279.1666666666667</v>
          </cell>
          <cell r="D17">
            <v>1279.1666666666667</v>
          </cell>
          <cell r="E17">
            <v>1354.1666666666667</v>
          </cell>
          <cell r="F17">
            <v>1354.1666666666667</v>
          </cell>
          <cell r="G17">
            <v>1354.1666666666667</v>
          </cell>
          <cell r="H17">
            <v>1312.5</v>
          </cell>
          <cell r="I17">
            <v>1193.181818181818</v>
          </cell>
        </row>
        <row r="18">
          <cell r="A18" t="str">
            <v>12512P</v>
          </cell>
          <cell r="B18" t="str">
            <v>AQ.330ML 1X1</v>
          </cell>
          <cell r="C18">
            <v>1279.1666666666667</v>
          </cell>
          <cell r="D18">
            <v>1279.1666666666667</v>
          </cell>
          <cell r="E18">
            <v>1354.1666666666667</v>
          </cell>
          <cell r="F18">
            <v>1354.1666666666667</v>
          </cell>
          <cell r="G18">
            <v>1354.1666666666667</v>
          </cell>
          <cell r="H18">
            <v>1312.5</v>
          </cell>
          <cell r="I18">
            <v>1193.181818181818</v>
          </cell>
        </row>
        <row r="19">
          <cell r="A19">
            <v>12513</v>
          </cell>
          <cell r="B19" t="str">
            <v>AQ.330 ML 1 X 24 PCS</v>
          </cell>
          <cell r="C19">
            <v>30700</v>
          </cell>
          <cell r="D19">
            <v>30700</v>
          </cell>
          <cell r="E19">
            <v>32500</v>
          </cell>
          <cell r="F19">
            <v>32500</v>
          </cell>
          <cell r="G19">
            <v>32500</v>
          </cell>
          <cell r="H19">
            <v>31500</v>
          </cell>
          <cell r="I19">
            <v>28636.363636363632</v>
          </cell>
        </row>
        <row r="20">
          <cell r="A20">
            <v>175161</v>
          </cell>
          <cell r="B20" t="str">
            <v xml:space="preserve">AQ.330ML LOCAL THEMED 1X24 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32500</v>
          </cell>
          <cell r="H20">
            <v>31500</v>
          </cell>
          <cell r="I20">
            <v>28636.363636363632</v>
          </cell>
        </row>
        <row r="21">
          <cell r="A21">
            <v>113017</v>
          </cell>
          <cell r="B21" t="str">
            <v>AQ.330ML BOY 1X24</v>
          </cell>
          <cell r="C21">
            <v>77500</v>
          </cell>
          <cell r="D21">
            <v>77500</v>
          </cell>
          <cell r="E21">
            <v>82150</v>
          </cell>
          <cell r="F21">
            <v>82150</v>
          </cell>
          <cell r="G21">
            <v>82150</v>
          </cell>
          <cell r="H21">
            <v>81150</v>
          </cell>
          <cell r="I21">
            <v>73772.727272727265</v>
          </cell>
        </row>
        <row r="22">
          <cell r="A22" t="str">
            <v>113017R</v>
          </cell>
          <cell r="B22" t="str">
            <v>AQ.330ML BOY 1X24 REJECT</v>
          </cell>
          <cell r="C22">
            <v>77500</v>
          </cell>
          <cell r="D22">
            <v>77500</v>
          </cell>
          <cell r="E22">
            <v>82150</v>
          </cell>
          <cell r="F22">
            <v>82150</v>
          </cell>
          <cell r="G22">
            <v>82150</v>
          </cell>
          <cell r="H22">
            <v>81150</v>
          </cell>
          <cell r="I22">
            <v>73772.727272727265</v>
          </cell>
        </row>
        <row r="23">
          <cell r="A23" t="str">
            <v>113017P</v>
          </cell>
          <cell r="B23" t="str">
            <v>AQ.330ML BOY 1X1</v>
          </cell>
          <cell r="C23">
            <v>3229.1666666666665</v>
          </cell>
          <cell r="D23">
            <v>3229.1666666666665</v>
          </cell>
          <cell r="E23">
            <v>3422.9166666666665</v>
          </cell>
          <cell r="F23">
            <v>3422.9166666666665</v>
          </cell>
          <cell r="G23">
            <v>3422.9166666666665</v>
          </cell>
          <cell r="H23">
            <v>3381.25</v>
          </cell>
          <cell r="I23">
            <v>3073.863636363636</v>
          </cell>
        </row>
        <row r="24">
          <cell r="A24" t="str">
            <v>113017PR</v>
          </cell>
          <cell r="B24" t="str">
            <v>AQ.330ML BOY 1X1 PCS REJECT</v>
          </cell>
          <cell r="C24">
            <v>3229.1666666666665</v>
          </cell>
          <cell r="D24">
            <v>3229.1666666666665</v>
          </cell>
          <cell r="E24">
            <v>3422.9166666666665</v>
          </cell>
          <cell r="F24">
            <v>3422.9166666666665</v>
          </cell>
          <cell r="G24">
            <v>3422.9166666666665</v>
          </cell>
          <cell r="H24">
            <v>3381.25</v>
          </cell>
          <cell r="I24">
            <v>3073.863636363636</v>
          </cell>
        </row>
        <row r="25">
          <cell r="A25">
            <v>113018</v>
          </cell>
          <cell r="B25" t="str">
            <v>AQ.330ML GIRL 1X24</v>
          </cell>
          <cell r="C25">
            <v>77500</v>
          </cell>
          <cell r="D25">
            <v>77500</v>
          </cell>
          <cell r="E25">
            <v>82150</v>
          </cell>
          <cell r="F25">
            <v>82150</v>
          </cell>
          <cell r="G25">
            <v>82150</v>
          </cell>
          <cell r="H25">
            <v>81150</v>
          </cell>
          <cell r="I25">
            <v>73772.727272727265</v>
          </cell>
        </row>
        <row r="26">
          <cell r="A26" t="str">
            <v>113018R</v>
          </cell>
          <cell r="B26" t="str">
            <v>AQ.330ML GIRL 1X24 REJECT</v>
          </cell>
          <cell r="C26">
            <v>77500</v>
          </cell>
          <cell r="D26">
            <v>77500</v>
          </cell>
          <cell r="E26">
            <v>82150</v>
          </cell>
          <cell r="F26">
            <v>82150</v>
          </cell>
          <cell r="G26">
            <v>82150</v>
          </cell>
          <cell r="H26">
            <v>81150</v>
          </cell>
          <cell r="I26">
            <v>73772.727272727265</v>
          </cell>
        </row>
        <row r="27">
          <cell r="A27" t="str">
            <v>113018P</v>
          </cell>
          <cell r="B27" t="str">
            <v>AQ.330ML GIRL 1X1 / PCS</v>
          </cell>
          <cell r="C27">
            <v>3229.1666666666665</v>
          </cell>
          <cell r="D27">
            <v>3229.1666666666665</v>
          </cell>
          <cell r="E27">
            <v>3422.9166666666665</v>
          </cell>
          <cell r="F27">
            <v>3422.9166666666665</v>
          </cell>
          <cell r="G27">
            <v>3422.9166666666665</v>
          </cell>
          <cell r="H27">
            <v>3381.25</v>
          </cell>
          <cell r="I27">
            <v>3073.863636363636</v>
          </cell>
        </row>
        <row r="28">
          <cell r="A28" t="str">
            <v>113018PR</v>
          </cell>
          <cell r="B28" t="str">
            <v>AQ.330ML GIRL 1X1 / PCS REJECT</v>
          </cell>
          <cell r="C28">
            <v>3229.1666666666665</v>
          </cell>
          <cell r="D28">
            <v>3229.1666666666665</v>
          </cell>
          <cell r="E28">
            <v>3422.9166666666665</v>
          </cell>
          <cell r="F28">
            <v>3422.9166666666665</v>
          </cell>
          <cell r="G28">
            <v>3422.9166666666665</v>
          </cell>
          <cell r="H28">
            <v>3381.25</v>
          </cell>
          <cell r="I28">
            <v>3073.863636363636</v>
          </cell>
        </row>
        <row r="29">
          <cell r="A29">
            <v>74598</v>
          </cell>
          <cell r="B29" t="str">
            <v>AQ.380ML REFLECTIONS 1X12</v>
          </cell>
          <cell r="C29">
            <v>78000</v>
          </cell>
          <cell r="D29">
            <v>78000</v>
          </cell>
          <cell r="E29">
            <v>78000</v>
          </cell>
          <cell r="F29">
            <v>78000</v>
          </cell>
          <cell r="G29">
            <v>78000</v>
          </cell>
          <cell r="H29">
            <v>77000</v>
          </cell>
          <cell r="I29">
            <v>70000</v>
          </cell>
        </row>
        <row r="30">
          <cell r="A30" t="str">
            <v>74598R</v>
          </cell>
          <cell r="B30" t="str">
            <v>AQ.380ML REFLECTIONS 1X12 REJECT</v>
          </cell>
          <cell r="C30">
            <v>78000</v>
          </cell>
          <cell r="D30">
            <v>78000</v>
          </cell>
          <cell r="E30">
            <v>78000</v>
          </cell>
          <cell r="F30">
            <v>78000</v>
          </cell>
          <cell r="G30">
            <v>78000</v>
          </cell>
          <cell r="H30">
            <v>77000</v>
          </cell>
          <cell r="I30">
            <v>70000</v>
          </cell>
        </row>
        <row r="31">
          <cell r="A31" t="str">
            <v>74598P</v>
          </cell>
          <cell r="B31" t="str">
            <v>AQ.380ML REFLECTIONS 1X1 PCS</v>
          </cell>
          <cell r="C31">
            <v>6500</v>
          </cell>
          <cell r="D31">
            <v>6500</v>
          </cell>
          <cell r="E31">
            <v>6500</v>
          </cell>
          <cell r="F31">
            <v>6500</v>
          </cell>
          <cell r="G31">
            <v>6500</v>
          </cell>
          <cell r="H31">
            <v>6416.666666666667</v>
          </cell>
          <cell r="I31">
            <v>5833.333333333333</v>
          </cell>
        </row>
        <row r="32">
          <cell r="A32" t="str">
            <v>74598PR</v>
          </cell>
          <cell r="B32" t="str">
            <v>AQ.380ML REFLECTIONS 1X1 PCS REJECT</v>
          </cell>
          <cell r="C32">
            <v>6500</v>
          </cell>
          <cell r="D32">
            <v>6500</v>
          </cell>
          <cell r="E32">
            <v>6500</v>
          </cell>
          <cell r="F32">
            <v>6500</v>
          </cell>
          <cell r="G32">
            <v>6500</v>
          </cell>
          <cell r="H32">
            <v>6416.666666666667</v>
          </cell>
          <cell r="I32">
            <v>5833.333333333333</v>
          </cell>
        </row>
        <row r="33">
          <cell r="A33">
            <v>132527</v>
          </cell>
          <cell r="B33" t="str">
            <v>AQ. 380ML REFLECTION SG 1X12</v>
          </cell>
          <cell r="C33">
            <v>78000</v>
          </cell>
          <cell r="D33">
            <v>78000</v>
          </cell>
          <cell r="E33">
            <v>78000</v>
          </cell>
          <cell r="F33">
            <v>78000</v>
          </cell>
          <cell r="G33">
            <v>78000</v>
          </cell>
          <cell r="H33">
            <v>77000</v>
          </cell>
          <cell r="I33">
            <v>70000</v>
          </cell>
        </row>
        <row r="34">
          <cell r="A34" t="str">
            <v>132527P</v>
          </cell>
          <cell r="B34" t="str">
            <v>AQ. 380ML REFLECTION SG 1X1</v>
          </cell>
          <cell r="C34">
            <v>6500</v>
          </cell>
          <cell r="D34">
            <v>6500</v>
          </cell>
          <cell r="E34">
            <v>6500</v>
          </cell>
          <cell r="F34">
            <v>6500</v>
          </cell>
          <cell r="G34">
            <v>6500</v>
          </cell>
          <cell r="H34">
            <v>6416.666666666667</v>
          </cell>
          <cell r="I34">
            <v>5833.333333333333</v>
          </cell>
        </row>
        <row r="35">
          <cell r="A35">
            <v>80333</v>
          </cell>
          <cell r="B35" t="str">
            <v>AQ 380ML SPARKLING 1X12</v>
          </cell>
          <cell r="C35">
            <v>84500</v>
          </cell>
          <cell r="D35">
            <v>84500</v>
          </cell>
          <cell r="E35">
            <v>84500</v>
          </cell>
          <cell r="F35">
            <v>84500</v>
          </cell>
          <cell r="G35">
            <v>84500</v>
          </cell>
          <cell r="H35">
            <v>83500</v>
          </cell>
          <cell r="I35">
            <v>75909.090909090897</v>
          </cell>
        </row>
        <row r="36">
          <cell r="A36" t="str">
            <v>80333R</v>
          </cell>
          <cell r="B36" t="str">
            <v>AQ 380ML SPARKLING 1X12 REJECT</v>
          </cell>
          <cell r="C36">
            <v>84500</v>
          </cell>
          <cell r="D36">
            <v>84500</v>
          </cell>
          <cell r="E36">
            <v>84500</v>
          </cell>
          <cell r="F36">
            <v>84500</v>
          </cell>
          <cell r="G36">
            <v>84500</v>
          </cell>
          <cell r="H36">
            <v>83500</v>
          </cell>
          <cell r="I36">
            <v>75909.090909090897</v>
          </cell>
        </row>
        <row r="37">
          <cell r="A37" t="str">
            <v>80333P</v>
          </cell>
          <cell r="B37" t="str">
            <v>AQ 380ML SPARKLING 1X1</v>
          </cell>
          <cell r="C37">
            <v>7041.666666666667</v>
          </cell>
          <cell r="D37">
            <v>7041.666666666667</v>
          </cell>
          <cell r="E37">
            <v>7041.666666666667</v>
          </cell>
          <cell r="F37">
            <v>7041.666666666667</v>
          </cell>
          <cell r="G37">
            <v>7041.666666666667</v>
          </cell>
          <cell r="H37">
            <v>6958.333333333333</v>
          </cell>
          <cell r="I37">
            <v>6325.7575757575751</v>
          </cell>
        </row>
        <row r="38">
          <cell r="A38" t="str">
            <v>80333PR</v>
          </cell>
          <cell r="B38" t="str">
            <v>AQ 380ML SPARKLING 1X1 REJECT</v>
          </cell>
          <cell r="C38">
            <v>7041.666666666667</v>
          </cell>
          <cell r="D38">
            <v>7041.666666666667</v>
          </cell>
          <cell r="E38">
            <v>7041.666666666667</v>
          </cell>
          <cell r="F38">
            <v>7041.666666666667</v>
          </cell>
          <cell r="G38">
            <v>7041.666666666667</v>
          </cell>
          <cell r="H38">
            <v>6958.333333333333</v>
          </cell>
          <cell r="I38">
            <v>6325.7575757575751</v>
          </cell>
        </row>
        <row r="39">
          <cell r="A39">
            <v>133875</v>
          </cell>
          <cell r="B39" t="str">
            <v>AQ. 380ML SPARKLING SG 1X12</v>
          </cell>
          <cell r="C39">
            <v>84500</v>
          </cell>
          <cell r="D39">
            <v>84500</v>
          </cell>
          <cell r="E39">
            <v>84500</v>
          </cell>
          <cell r="F39">
            <v>84500</v>
          </cell>
          <cell r="G39">
            <v>84500</v>
          </cell>
          <cell r="H39">
            <v>83500</v>
          </cell>
          <cell r="I39">
            <v>75909.090909090897</v>
          </cell>
        </row>
        <row r="40">
          <cell r="A40" t="str">
            <v>133875P</v>
          </cell>
          <cell r="B40" t="str">
            <v>AQ. 380ML SPARKLING SG 1X1</v>
          </cell>
          <cell r="C40">
            <v>7041.666666666667</v>
          </cell>
          <cell r="D40">
            <v>7041.666666666667</v>
          </cell>
          <cell r="E40">
            <v>7041.666666666667</v>
          </cell>
          <cell r="F40">
            <v>7041.666666666667</v>
          </cell>
          <cell r="G40">
            <v>7041.666666666667</v>
          </cell>
          <cell r="H40">
            <v>6958.333333333333</v>
          </cell>
          <cell r="I40">
            <v>6325.7575757575751</v>
          </cell>
        </row>
        <row r="41">
          <cell r="A41">
            <v>122407</v>
          </cell>
          <cell r="B41" t="str">
            <v>AQ.450ML 1X6</v>
          </cell>
          <cell r="C41">
            <v>18500</v>
          </cell>
          <cell r="D41">
            <v>18500</v>
          </cell>
          <cell r="E41">
            <v>19610</v>
          </cell>
          <cell r="F41">
            <v>19610</v>
          </cell>
          <cell r="G41">
            <v>19610</v>
          </cell>
          <cell r="H41">
            <v>18610</v>
          </cell>
          <cell r="I41">
            <v>16918.181818181816</v>
          </cell>
        </row>
        <row r="42">
          <cell r="A42">
            <v>122408</v>
          </cell>
          <cell r="B42" t="str">
            <v>AQ.450ML 1X24</v>
          </cell>
          <cell r="C42">
            <v>73500</v>
          </cell>
          <cell r="D42">
            <v>73500</v>
          </cell>
          <cell r="E42">
            <v>77900</v>
          </cell>
          <cell r="F42">
            <v>77900</v>
          </cell>
          <cell r="G42">
            <v>77900</v>
          </cell>
          <cell r="H42">
            <v>76900</v>
          </cell>
          <cell r="I42">
            <v>69909.090909090897</v>
          </cell>
        </row>
        <row r="43">
          <cell r="A43" t="str">
            <v>122408MP</v>
          </cell>
          <cell r="B43" t="str">
            <v>AQ.450ML 1X6 MULTIPACK</v>
          </cell>
          <cell r="C43">
            <v>18500</v>
          </cell>
          <cell r="D43">
            <v>18500</v>
          </cell>
          <cell r="E43">
            <v>19610</v>
          </cell>
          <cell r="F43">
            <v>19610</v>
          </cell>
          <cell r="G43">
            <v>19610</v>
          </cell>
          <cell r="H43">
            <v>18610</v>
          </cell>
          <cell r="I43">
            <v>16918.181818181816</v>
          </cell>
        </row>
        <row r="44">
          <cell r="A44" t="str">
            <v>122408P</v>
          </cell>
          <cell r="B44" t="str">
            <v>AQ.450ML 1X1 PCS</v>
          </cell>
          <cell r="C44">
            <v>3062.5</v>
          </cell>
          <cell r="D44">
            <v>3062.5</v>
          </cell>
          <cell r="E44">
            <v>3245.8333333333335</v>
          </cell>
          <cell r="F44">
            <v>3245.8333333333335</v>
          </cell>
          <cell r="G44">
            <v>3245.8333333333335</v>
          </cell>
          <cell r="H44">
            <v>3204.1666666666665</v>
          </cell>
          <cell r="I44">
            <v>2912.8787878787875</v>
          </cell>
        </row>
        <row r="45">
          <cell r="A45" t="str">
            <v>122408PR</v>
          </cell>
          <cell r="B45" t="str">
            <v>AQ.450ML 1X1 PCS REJECT</v>
          </cell>
          <cell r="C45">
            <v>3062.5</v>
          </cell>
          <cell r="D45">
            <v>3062.5</v>
          </cell>
          <cell r="E45">
            <v>3245.8333333333335</v>
          </cell>
          <cell r="F45">
            <v>3245.8333333333335</v>
          </cell>
          <cell r="G45">
            <v>3245.8333333333335</v>
          </cell>
          <cell r="H45">
            <v>3204.1666666666665</v>
          </cell>
          <cell r="I45">
            <v>2912.8787878787875</v>
          </cell>
        </row>
        <row r="46">
          <cell r="A46">
            <v>135877</v>
          </cell>
          <cell r="B46" t="str">
            <v xml:space="preserve"> AQ.450 ML KIDS Q1 1X24 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77900</v>
          </cell>
          <cell r="H46">
            <v>76900</v>
          </cell>
          <cell r="I46">
            <v>69909.090909090897</v>
          </cell>
        </row>
        <row r="47">
          <cell r="A47">
            <v>74561</v>
          </cell>
          <cell r="B47" t="str">
            <v>AQ.600ML 1X24</v>
          </cell>
          <cell r="C47">
            <v>39500</v>
          </cell>
          <cell r="D47">
            <v>39500</v>
          </cell>
          <cell r="E47">
            <v>41900</v>
          </cell>
          <cell r="F47">
            <v>41900</v>
          </cell>
          <cell r="G47">
            <v>41900</v>
          </cell>
          <cell r="H47">
            <v>40900</v>
          </cell>
          <cell r="I47">
            <v>37181.818181818177</v>
          </cell>
        </row>
        <row r="48">
          <cell r="A48" t="str">
            <v>74561R</v>
          </cell>
          <cell r="B48" t="str">
            <v>AQ.600ML 1X24 REJECT</v>
          </cell>
          <cell r="C48">
            <v>39500</v>
          </cell>
          <cell r="D48">
            <v>39500</v>
          </cell>
          <cell r="E48">
            <v>41900</v>
          </cell>
          <cell r="F48">
            <v>41900</v>
          </cell>
          <cell r="G48">
            <v>41900</v>
          </cell>
          <cell r="H48">
            <v>40900</v>
          </cell>
          <cell r="I48">
            <v>37181.818181818177</v>
          </cell>
        </row>
        <row r="49">
          <cell r="A49" t="str">
            <v>74561P</v>
          </cell>
          <cell r="B49" t="str">
            <v>AQ.600ML 1x1 PCS</v>
          </cell>
          <cell r="C49">
            <v>1645.8333333333333</v>
          </cell>
          <cell r="D49">
            <v>1645.8333333333333</v>
          </cell>
          <cell r="E49">
            <v>1745.8333333333333</v>
          </cell>
          <cell r="F49">
            <v>1745.8333333333333</v>
          </cell>
          <cell r="G49">
            <v>1745.8333333333333</v>
          </cell>
          <cell r="H49">
            <v>1704.1666666666667</v>
          </cell>
          <cell r="I49">
            <v>1549.2424242424242</v>
          </cell>
        </row>
        <row r="50">
          <cell r="A50" t="str">
            <v>74561PR</v>
          </cell>
          <cell r="B50" t="str">
            <v>AQ.600ML 1x1 PCS REJECT</v>
          </cell>
          <cell r="C50">
            <v>1645.8333333333333</v>
          </cell>
          <cell r="D50">
            <v>1645.8333333333333</v>
          </cell>
          <cell r="E50">
            <v>1745.8333333333333</v>
          </cell>
          <cell r="F50">
            <v>1745.8333333333333</v>
          </cell>
          <cell r="G50">
            <v>1745.8333333333333</v>
          </cell>
          <cell r="H50">
            <v>1704.1666666666667</v>
          </cell>
          <cell r="I50">
            <v>1549.2424242424242</v>
          </cell>
        </row>
        <row r="51">
          <cell r="A51" t="str">
            <v>74561MP</v>
          </cell>
          <cell r="B51" t="str">
            <v>AQ.600ML 1X6</v>
          </cell>
          <cell r="C51">
            <v>19750</v>
          </cell>
          <cell r="D51">
            <v>19750</v>
          </cell>
          <cell r="E51">
            <v>13519</v>
          </cell>
          <cell r="F51">
            <v>13519</v>
          </cell>
          <cell r="G51">
            <v>13519</v>
          </cell>
          <cell r="H51">
            <v>12519</v>
          </cell>
          <cell r="I51">
            <v>11380.90909090909</v>
          </cell>
        </row>
        <row r="52">
          <cell r="A52">
            <v>12313</v>
          </cell>
          <cell r="B52" t="str">
            <v>AQ.600 ML  1 X 24 PCS</v>
          </cell>
          <cell r="C52">
            <v>39500</v>
          </cell>
          <cell r="D52">
            <v>39500</v>
          </cell>
          <cell r="E52">
            <v>41900</v>
          </cell>
          <cell r="F52">
            <v>41900</v>
          </cell>
          <cell r="G52">
            <v>41900</v>
          </cell>
          <cell r="H52">
            <v>40900</v>
          </cell>
          <cell r="I52">
            <v>37181.818181818177</v>
          </cell>
        </row>
        <row r="53">
          <cell r="A53">
            <v>139188</v>
          </cell>
          <cell r="B53" t="str">
            <v>AQ.600 ML RESKA</v>
          </cell>
          <cell r="C53">
            <v>39500</v>
          </cell>
          <cell r="D53">
            <v>39500</v>
          </cell>
          <cell r="E53">
            <v>41900</v>
          </cell>
          <cell r="F53">
            <v>41900</v>
          </cell>
          <cell r="G53">
            <v>41900</v>
          </cell>
          <cell r="H53">
            <v>40900</v>
          </cell>
          <cell r="I53">
            <v>37181.818181818177</v>
          </cell>
        </row>
        <row r="54">
          <cell r="A54" t="str">
            <v>139188P</v>
          </cell>
          <cell r="B54" t="str">
            <v>AQ.600 ML RESKA 1X1</v>
          </cell>
          <cell r="C54">
            <v>1645.8333333333333</v>
          </cell>
          <cell r="D54">
            <v>1645.8333333333333</v>
          </cell>
          <cell r="E54">
            <v>1745.8333333333333</v>
          </cell>
          <cell r="F54">
            <v>1745.8333333333333</v>
          </cell>
          <cell r="G54">
            <v>1745.8333333333333</v>
          </cell>
          <cell r="H54">
            <v>1704.1666666666667</v>
          </cell>
          <cell r="I54">
            <v>1549.2424242424242</v>
          </cell>
        </row>
        <row r="55">
          <cell r="A55">
            <v>12814</v>
          </cell>
          <cell r="B55" t="str">
            <v>AQUA CLICK N GO 750ML 1X6 WRAP PACK</v>
          </cell>
          <cell r="C55">
            <v>22700</v>
          </cell>
          <cell r="D55">
            <v>22700</v>
          </cell>
          <cell r="E55">
            <v>24066.666666666668</v>
          </cell>
          <cell r="F55">
            <v>24066.666666666668</v>
          </cell>
          <cell r="G55">
            <v>24066.666666666668</v>
          </cell>
          <cell r="H55">
            <v>23733.333333333332</v>
          </cell>
          <cell r="I55">
            <v>21575.757575757572</v>
          </cell>
        </row>
        <row r="56">
          <cell r="A56" t="str">
            <v>12814E</v>
          </cell>
          <cell r="B56" t="str">
            <v>AQ.750ML 1x4 MULTIPACK</v>
          </cell>
          <cell r="C56">
            <v>16700</v>
          </cell>
          <cell r="D56">
            <v>16700</v>
          </cell>
          <cell r="E56">
            <v>17700</v>
          </cell>
          <cell r="F56">
            <v>17700</v>
          </cell>
          <cell r="G56">
            <v>17700</v>
          </cell>
          <cell r="H56">
            <v>16700</v>
          </cell>
          <cell r="I56">
            <v>15181.81818181818</v>
          </cell>
        </row>
        <row r="57">
          <cell r="A57">
            <v>131178</v>
          </cell>
          <cell r="B57" t="str">
            <v>AQ 750 ML SPARKLING 1X6</v>
          </cell>
          <cell r="C57">
            <v>0</v>
          </cell>
          <cell r="D57">
            <v>0</v>
          </cell>
          <cell r="E57">
            <v>103800</v>
          </cell>
          <cell r="F57">
            <v>103800</v>
          </cell>
          <cell r="G57">
            <v>103800</v>
          </cell>
          <cell r="H57">
            <v>102800</v>
          </cell>
          <cell r="I57">
            <v>93454.545454545441</v>
          </cell>
        </row>
        <row r="58">
          <cell r="A58">
            <v>131179</v>
          </cell>
          <cell r="B58" t="str">
            <v>AQ 750 ML REFLECTION 1X6</v>
          </cell>
          <cell r="C58">
            <v>0</v>
          </cell>
          <cell r="D58">
            <v>0</v>
          </cell>
          <cell r="E58">
            <v>96000</v>
          </cell>
          <cell r="F58">
            <v>96000</v>
          </cell>
          <cell r="G58">
            <v>96000</v>
          </cell>
          <cell r="H58">
            <v>95000</v>
          </cell>
          <cell r="I58">
            <v>86363.636363636353</v>
          </cell>
        </row>
        <row r="59">
          <cell r="A59">
            <v>81681</v>
          </cell>
          <cell r="B59" t="str">
            <v>AQ.750ML 1X18</v>
          </cell>
          <cell r="C59">
            <v>68100</v>
          </cell>
          <cell r="D59">
            <v>68100</v>
          </cell>
          <cell r="E59">
            <v>72200</v>
          </cell>
          <cell r="F59">
            <v>72200</v>
          </cell>
          <cell r="G59">
            <v>72200</v>
          </cell>
          <cell r="H59">
            <v>71200</v>
          </cell>
          <cell r="I59">
            <v>64727.272727272721</v>
          </cell>
        </row>
        <row r="60">
          <cell r="A60" t="str">
            <v>81681R</v>
          </cell>
          <cell r="B60" t="str">
            <v>AQ.750ML 1X18 REJECT</v>
          </cell>
          <cell r="C60">
            <v>68100</v>
          </cell>
          <cell r="D60">
            <v>68100</v>
          </cell>
          <cell r="E60">
            <v>72200</v>
          </cell>
          <cell r="F60">
            <v>72200</v>
          </cell>
          <cell r="G60">
            <v>72200</v>
          </cell>
          <cell r="H60">
            <v>71200</v>
          </cell>
          <cell r="I60">
            <v>64727.272727272721</v>
          </cell>
        </row>
        <row r="61">
          <cell r="A61" t="str">
            <v>81681P</v>
          </cell>
          <cell r="B61" t="str">
            <v>AQ.750ML 1X1 PCS</v>
          </cell>
          <cell r="C61">
            <v>3783.3333333333335</v>
          </cell>
          <cell r="D61">
            <v>3783.3333333333335</v>
          </cell>
          <cell r="E61">
            <v>4011.1111111111113</v>
          </cell>
          <cell r="F61">
            <v>4011.1111111111113</v>
          </cell>
          <cell r="G61">
            <v>4011.1111111111113</v>
          </cell>
          <cell r="H61">
            <v>3955.5555555555557</v>
          </cell>
          <cell r="I61">
            <v>3595.9595959595958</v>
          </cell>
        </row>
        <row r="62">
          <cell r="A62" t="str">
            <v>81681PR</v>
          </cell>
          <cell r="B62" t="str">
            <v>AQ.750ML 1X1 PCS REJECT</v>
          </cell>
          <cell r="C62">
            <v>3783.3333333333335</v>
          </cell>
          <cell r="D62">
            <v>3783.3333333333335</v>
          </cell>
          <cell r="E62">
            <v>4011.1111111111113</v>
          </cell>
          <cell r="F62">
            <v>4011.1111111111113</v>
          </cell>
          <cell r="G62">
            <v>4011.1111111111113</v>
          </cell>
          <cell r="H62">
            <v>3955.5555555555557</v>
          </cell>
          <cell r="I62">
            <v>3595.9595959595958</v>
          </cell>
        </row>
        <row r="63">
          <cell r="A63" t="str">
            <v>81681MP</v>
          </cell>
          <cell r="B63" t="str">
            <v>AQ.750ML 1x4 MULTIPACK</v>
          </cell>
          <cell r="C63">
            <v>16700</v>
          </cell>
          <cell r="D63">
            <v>16700</v>
          </cell>
          <cell r="E63">
            <v>17700</v>
          </cell>
          <cell r="F63">
            <v>17700</v>
          </cell>
          <cell r="G63">
            <v>17700</v>
          </cell>
          <cell r="H63">
            <v>16700</v>
          </cell>
          <cell r="I63">
            <v>15181.81818181818</v>
          </cell>
        </row>
        <row r="64">
          <cell r="A64">
            <v>74553</v>
          </cell>
          <cell r="B64" t="str">
            <v>AQ.1500ML 1X12</v>
          </cell>
          <cell r="C64">
            <v>42600</v>
          </cell>
          <cell r="D64">
            <v>42600</v>
          </cell>
          <cell r="E64">
            <v>45200</v>
          </cell>
          <cell r="F64">
            <v>46500</v>
          </cell>
          <cell r="G64">
            <v>46500</v>
          </cell>
          <cell r="H64">
            <v>45500</v>
          </cell>
          <cell r="I64">
            <v>41363.63636363636</v>
          </cell>
        </row>
        <row r="65">
          <cell r="A65" t="str">
            <v>74553MP</v>
          </cell>
          <cell r="B65" t="str">
            <v>AQ. 1500 ML 1X6 MP</v>
          </cell>
          <cell r="C65">
            <v>21300</v>
          </cell>
          <cell r="D65">
            <v>21300</v>
          </cell>
          <cell r="E65">
            <v>22600</v>
          </cell>
          <cell r="F65">
            <v>23250</v>
          </cell>
          <cell r="G65">
            <v>25520</v>
          </cell>
          <cell r="H65">
            <v>24520</v>
          </cell>
          <cell r="I65">
            <v>22290.909090909088</v>
          </cell>
        </row>
        <row r="66">
          <cell r="A66">
            <v>74589</v>
          </cell>
          <cell r="B66" t="str">
            <v>AQ.1500ML MULTIPACK 1X6</v>
          </cell>
          <cell r="C66">
            <v>21300</v>
          </cell>
          <cell r="D66">
            <v>21300</v>
          </cell>
          <cell r="E66">
            <v>22600</v>
          </cell>
          <cell r="F66">
            <v>23250</v>
          </cell>
          <cell r="G66">
            <v>25520</v>
          </cell>
          <cell r="H66">
            <v>24520</v>
          </cell>
          <cell r="I66">
            <v>22290.909090909088</v>
          </cell>
        </row>
        <row r="67">
          <cell r="A67" t="str">
            <v>74553P</v>
          </cell>
          <cell r="B67" t="str">
            <v>AQ.1500ML 1x1 PCS</v>
          </cell>
          <cell r="C67">
            <v>3550</v>
          </cell>
          <cell r="D67">
            <v>3550</v>
          </cell>
          <cell r="E67">
            <v>3766.6666666666665</v>
          </cell>
          <cell r="F67">
            <v>3875</v>
          </cell>
          <cell r="G67">
            <v>3875</v>
          </cell>
          <cell r="H67">
            <v>3791.6666666666665</v>
          </cell>
          <cell r="I67">
            <v>3446.9696969696965</v>
          </cell>
        </row>
        <row r="68">
          <cell r="A68" t="str">
            <v>74553PR</v>
          </cell>
          <cell r="B68" t="str">
            <v>AQ.1500ML 1X1 PCS REJECT</v>
          </cell>
          <cell r="C68">
            <v>3550</v>
          </cell>
          <cell r="D68">
            <v>3550</v>
          </cell>
          <cell r="E68">
            <v>3766.6666666666665</v>
          </cell>
          <cell r="F68">
            <v>3875</v>
          </cell>
          <cell r="G68">
            <v>3875</v>
          </cell>
          <cell r="H68">
            <v>3791.6666666666665</v>
          </cell>
          <cell r="I68">
            <v>3446.9696969696965</v>
          </cell>
        </row>
        <row r="69">
          <cell r="A69">
            <v>127210</v>
          </cell>
          <cell r="B69" t="str">
            <v>CAAYA JASMINE 350 ML 1X12</v>
          </cell>
          <cell r="C69">
            <v>54000</v>
          </cell>
          <cell r="D69">
            <v>54000</v>
          </cell>
          <cell r="E69">
            <v>54000</v>
          </cell>
          <cell r="F69">
            <v>54000</v>
          </cell>
          <cell r="G69">
            <v>54000</v>
          </cell>
          <cell r="H69">
            <v>53000</v>
          </cell>
          <cell r="I69">
            <v>48181.818181818177</v>
          </cell>
        </row>
        <row r="70">
          <cell r="A70" t="str">
            <v>127210P</v>
          </cell>
          <cell r="B70" t="str">
            <v>CAAYA JASMINE 350 ML 1X1</v>
          </cell>
          <cell r="C70">
            <v>4500</v>
          </cell>
          <cell r="D70">
            <v>4500</v>
          </cell>
          <cell r="E70">
            <v>4500</v>
          </cell>
          <cell r="F70">
            <v>4500</v>
          </cell>
          <cell r="G70">
            <v>4500</v>
          </cell>
          <cell r="H70">
            <v>4416.666666666667</v>
          </cell>
          <cell r="I70">
            <v>4015.151515151515</v>
          </cell>
        </row>
        <row r="71">
          <cell r="A71" t="str">
            <v>127210PR</v>
          </cell>
          <cell r="B71" t="str">
            <v>CAAYA JASMINE 350 ML 1X1 PCS REJECT</v>
          </cell>
          <cell r="C71">
            <v>4500</v>
          </cell>
          <cell r="D71">
            <v>4500</v>
          </cell>
          <cell r="E71">
            <v>4500</v>
          </cell>
          <cell r="F71">
            <v>4500</v>
          </cell>
          <cell r="G71">
            <v>4500</v>
          </cell>
          <cell r="H71">
            <v>4416.666666666667</v>
          </cell>
          <cell r="I71">
            <v>4015.151515151515</v>
          </cell>
        </row>
        <row r="72">
          <cell r="A72">
            <v>130376</v>
          </cell>
          <cell r="B72" t="str">
            <v>CAAYA TOASTED RICE 350 ML 1X12</v>
          </cell>
          <cell r="C72">
            <v>54000</v>
          </cell>
          <cell r="D72">
            <v>54000</v>
          </cell>
          <cell r="E72">
            <v>54000</v>
          </cell>
          <cell r="F72">
            <v>54000</v>
          </cell>
          <cell r="G72">
            <v>54000</v>
          </cell>
          <cell r="H72">
            <v>53000</v>
          </cell>
          <cell r="I72">
            <v>48181.818181818177</v>
          </cell>
        </row>
        <row r="73">
          <cell r="A73" t="str">
            <v>130376P</v>
          </cell>
          <cell r="B73" t="str">
            <v>CAAYA TOASTED RICE 350 ML 1X1</v>
          </cell>
          <cell r="C73">
            <v>4500</v>
          </cell>
          <cell r="D73">
            <v>4500</v>
          </cell>
          <cell r="E73">
            <v>4500</v>
          </cell>
          <cell r="F73">
            <v>4500</v>
          </cell>
          <cell r="G73">
            <v>4500</v>
          </cell>
          <cell r="H73">
            <v>4416.666666666667</v>
          </cell>
          <cell r="I73">
            <v>4015.151515151515</v>
          </cell>
        </row>
        <row r="74">
          <cell r="A74" t="str">
            <v>130376PR</v>
          </cell>
          <cell r="B74" t="str">
            <v>CAAYA TOASTED RICE 350 ML 1X1 PCS REJECT</v>
          </cell>
          <cell r="C74">
            <v>4500</v>
          </cell>
          <cell r="D74">
            <v>4500</v>
          </cell>
          <cell r="E74">
            <v>4500</v>
          </cell>
          <cell r="F74">
            <v>4500</v>
          </cell>
          <cell r="G74">
            <v>4500</v>
          </cell>
          <cell r="H74">
            <v>4416.666666666667</v>
          </cell>
          <cell r="I74">
            <v>4015.151515151515</v>
          </cell>
        </row>
        <row r="75">
          <cell r="A75">
            <v>130377</v>
          </cell>
          <cell r="B75" t="str">
            <v>CAAYA VANILLA PANDAN 350 ML 1X12</v>
          </cell>
          <cell r="C75">
            <v>54000</v>
          </cell>
          <cell r="D75">
            <v>54000</v>
          </cell>
          <cell r="E75">
            <v>54000</v>
          </cell>
          <cell r="F75">
            <v>54000</v>
          </cell>
          <cell r="G75">
            <v>54000</v>
          </cell>
          <cell r="H75">
            <v>53000</v>
          </cell>
          <cell r="I75">
            <v>48181.818181818177</v>
          </cell>
        </row>
        <row r="76">
          <cell r="A76" t="str">
            <v>130377P</v>
          </cell>
          <cell r="B76" t="str">
            <v>CAAYA VANILLA PANDAN 350 ML 1X1</v>
          </cell>
          <cell r="C76">
            <v>4500</v>
          </cell>
          <cell r="D76">
            <v>4500</v>
          </cell>
          <cell r="E76">
            <v>4500</v>
          </cell>
          <cell r="F76">
            <v>4500</v>
          </cell>
          <cell r="G76">
            <v>4500</v>
          </cell>
          <cell r="H76">
            <v>4416.666666666667</v>
          </cell>
          <cell r="I76">
            <v>4015.151515151515</v>
          </cell>
        </row>
        <row r="77">
          <cell r="A77" t="str">
            <v>130377PR</v>
          </cell>
          <cell r="B77" t="str">
            <v>CAAYA VANILLA PANDAN 350 ML 1X1 PCS REJECT</v>
          </cell>
          <cell r="C77">
            <v>4500</v>
          </cell>
          <cell r="D77">
            <v>4500</v>
          </cell>
          <cell r="E77">
            <v>4500</v>
          </cell>
          <cell r="F77">
            <v>4500</v>
          </cell>
          <cell r="G77">
            <v>4500</v>
          </cell>
          <cell r="H77">
            <v>4416.666666666667</v>
          </cell>
          <cell r="I77">
            <v>4015.151515151515</v>
          </cell>
        </row>
        <row r="78">
          <cell r="A78">
            <v>111998</v>
          </cell>
          <cell r="B78" t="str">
            <v>MIZONE ACTIVE 500ML 1X12</v>
          </cell>
          <cell r="C78">
            <v>33350</v>
          </cell>
          <cell r="D78">
            <v>33350</v>
          </cell>
          <cell r="E78">
            <v>36900</v>
          </cell>
          <cell r="F78">
            <v>36900</v>
          </cell>
          <cell r="G78">
            <v>36900</v>
          </cell>
          <cell r="H78">
            <v>35900</v>
          </cell>
          <cell r="I78">
            <v>32636.363636363632</v>
          </cell>
        </row>
        <row r="79">
          <cell r="A79" t="str">
            <v>111998R</v>
          </cell>
          <cell r="B79" t="str">
            <v>MIZONE ACTIVE 500ML 1X12 REJECT</v>
          </cell>
          <cell r="C79">
            <v>33350</v>
          </cell>
          <cell r="D79">
            <v>33350</v>
          </cell>
          <cell r="E79">
            <v>36900</v>
          </cell>
          <cell r="F79">
            <v>36900</v>
          </cell>
          <cell r="G79">
            <v>36900</v>
          </cell>
          <cell r="H79">
            <v>35900</v>
          </cell>
          <cell r="I79">
            <v>32636.363636363632</v>
          </cell>
        </row>
        <row r="80">
          <cell r="A80" t="str">
            <v>111998P</v>
          </cell>
          <cell r="B80" t="str">
            <v>MIZONE ACTIVE 500ML 1X1</v>
          </cell>
          <cell r="C80">
            <v>2779.1666666666665</v>
          </cell>
          <cell r="D80">
            <v>2779.1666666666665</v>
          </cell>
          <cell r="E80">
            <v>3075</v>
          </cell>
          <cell r="F80">
            <v>3075</v>
          </cell>
          <cell r="G80">
            <v>3075</v>
          </cell>
          <cell r="H80">
            <v>2991.6666666666665</v>
          </cell>
          <cell r="I80">
            <v>2719.6969696969695</v>
          </cell>
        </row>
        <row r="81">
          <cell r="A81" t="str">
            <v>111998PR</v>
          </cell>
          <cell r="B81" t="str">
            <v>MIZONE ACTIVE 1X1 REJECT</v>
          </cell>
          <cell r="C81">
            <v>2779.1666666666665</v>
          </cell>
          <cell r="D81">
            <v>2779.1666666666665</v>
          </cell>
          <cell r="E81">
            <v>3075</v>
          </cell>
          <cell r="F81">
            <v>3075</v>
          </cell>
          <cell r="G81">
            <v>3075</v>
          </cell>
          <cell r="H81">
            <v>2991.6666666666665</v>
          </cell>
          <cell r="I81">
            <v>2719.6969696969695</v>
          </cell>
        </row>
        <row r="82">
          <cell r="A82" t="str">
            <v>111998SM</v>
          </cell>
          <cell r="B82" t="str">
            <v>MIZONE ACTIVE SUPERMAN 500ML 1X12</v>
          </cell>
          <cell r="C82">
            <v>33350</v>
          </cell>
          <cell r="D82">
            <v>33350</v>
          </cell>
          <cell r="E82">
            <v>36900</v>
          </cell>
          <cell r="F82">
            <v>36900</v>
          </cell>
          <cell r="G82">
            <v>36900</v>
          </cell>
          <cell r="H82">
            <v>35900</v>
          </cell>
          <cell r="I82">
            <v>32636.363636363632</v>
          </cell>
        </row>
        <row r="83">
          <cell r="A83" t="str">
            <v>111998SMP</v>
          </cell>
          <cell r="B83" t="str">
            <v>MIZONE ACTIVE SUPERMAN 500ML 1X1</v>
          </cell>
          <cell r="C83">
            <v>2779.1666666666665</v>
          </cell>
          <cell r="D83">
            <v>2779.1666666666665</v>
          </cell>
          <cell r="E83">
            <v>3075</v>
          </cell>
          <cell r="F83">
            <v>3075</v>
          </cell>
          <cell r="G83">
            <v>3075</v>
          </cell>
          <cell r="H83">
            <v>2991.6666666666665</v>
          </cell>
          <cell r="I83">
            <v>2719.6969696969695</v>
          </cell>
        </row>
        <row r="84">
          <cell r="A84" t="str">
            <v>111998SP</v>
          </cell>
          <cell r="B84" t="str">
            <v>MIZONE ACTIVE SPIDERMAN 500ML 1X12</v>
          </cell>
          <cell r="C84">
            <v>33350</v>
          </cell>
          <cell r="D84">
            <v>33350</v>
          </cell>
          <cell r="E84">
            <v>36900</v>
          </cell>
          <cell r="F84">
            <v>36900</v>
          </cell>
          <cell r="G84">
            <v>36900</v>
          </cell>
          <cell r="H84">
            <v>35900</v>
          </cell>
          <cell r="I84">
            <v>32636.363636363632</v>
          </cell>
        </row>
        <row r="85">
          <cell r="A85" t="str">
            <v>111998SPP</v>
          </cell>
          <cell r="B85" t="str">
            <v>MIZONE ACTIVE SPIDERMAN 500ML 1X1</v>
          </cell>
          <cell r="C85">
            <v>2779.1666666666665</v>
          </cell>
          <cell r="D85">
            <v>2779.1666666666665</v>
          </cell>
          <cell r="E85">
            <v>3075</v>
          </cell>
          <cell r="F85">
            <v>3075</v>
          </cell>
          <cell r="G85">
            <v>3075</v>
          </cell>
          <cell r="H85">
            <v>2991.6666666666665</v>
          </cell>
          <cell r="I85">
            <v>2719.6969696969695</v>
          </cell>
        </row>
        <row r="86">
          <cell r="A86">
            <v>74567</v>
          </cell>
          <cell r="B86" t="str">
            <v>MIZONE LECHY LEMON 500ML 1X12</v>
          </cell>
          <cell r="C86">
            <v>33350</v>
          </cell>
          <cell r="D86">
            <v>33350</v>
          </cell>
          <cell r="E86">
            <v>36900</v>
          </cell>
          <cell r="F86">
            <v>36900</v>
          </cell>
          <cell r="G86">
            <v>36900</v>
          </cell>
          <cell r="H86">
            <v>35900</v>
          </cell>
          <cell r="I86">
            <v>32636.363636363632</v>
          </cell>
        </row>
        <row r="87">
          <cell r="A87" t="str">
            <v>74567R</v>
          </cell>
          <cell r="B87" t="str">
            <v>MIZONE LECHY LEMON 500ML 1X12 REJECT</v>
          </cell>
          <cell r="C87">
            <v>33350</v>
          </cell>
          <cell r="D87">
            <v>33350</v>
          </cell>
          <cell r="E87">
            <v>36900</v>
          </cell>
          <cell r="F87">
            <v>36900</v>
          </cell>
          <cell r="G87">
            <v>36900</v>
          </cell>
          <cell r="H87">
            <v>35900</v>
          </cell>
          <cell r="I87">
            <v>32636.363636363632</v>
          </cell>
        </row>
        <row r="88">
          <cell r="A88" t="str">
            <v>74567P</v>
          </cell>
          <cell r="B88" t="str">
            <v>MIZONE LECHY LEMON 500ML 1X1</v>
          </cell>
          <cell r="C88">
            <v>2779.1666666666665</v>
          </cell>
          <cell r="D88">
            <v>2779.1666666666665</v>
          </cell>
          <cell r="E88">
            <v>3075</v>
          </cell>
          <cell r="F88">
            <v>3075</v>
          </cell>
          <cell r="G88">
            <v>3075</v>
          </cell>
          <cell r="H88">
            <v>2991.6666666666665</v>
          </cell>
          <cell r="I88">
            <v>2719.6969696969695</v>
          </cell>
        </row>
        <row r="89">
          <cell r="A89" t="str">
            <v>74567PR</v>
          </cell>
          <cell r="B89" t="str">
            <v>MIZONE LECHY LEMON 500ML 1X1 REJECT</v>
          </cell>
          <cell r="C89">
            <v>2779.1666666666665</v>
          </cell>
          <cell r="D89">
            <v>2779.1666666666665</v>
          </cell>
          <cell r="E89">
            <v>3075</v>
          </cell>
          <cell r="F89">
            <v>3075</v>
          </cell>
          <cell r="G89">
            <v>3075</v>
          </cell>
          <cell r="H89">
            <v>2991.6666666666665</v>
          </cell>
          <cell r="I89">
            <v>2719.6969696969695</v>
          </cell>
        </row>
        <row r="90">
          <cell r="A90" t="str">
            <v>74567SM</v>
          </cell>
          <cell r="B90" t="str">
            <v>MIZONE LL-SUPERMAN 500ML 1X12</v>
          </cell>
          <cell r="C90">
            <v>33350</v>
          </cell>
          <cell r="D90">
            <v>33350</v>
          </cell>
          <cell r="E90">
            <v>36900</v>
          </cell>
          <cell r="F90">
            <v>36900</v>
          </cell>
          <cell r="G90">
            <v>36900</v>
          </cell>
          <cell r="H90">
            <v>35900</v>
          </cell>
          <cell r="I90">
            <v>32636.363636363632</v>
          </cell>
        </row>
        <row r="91">
          <cell r="A91" t="str">
            <v>74567SMP</v>
          </cell>
          <cell r="B91" t="str">
            <v>MIZONE LL-SUPERMAN 500ML 1X1</v>
          </cell>
          <cell r="C91">
            <v>2779.1666666666665</v>
          </cell>
          <cell r="D91">
            <v>2779.1666666666665</v>
          </cell>
          <cell r="E91">
            <v>3075</v>
          </cell>
          <cell r="F91">
            <v>3075</v>
          </cell>
          <cell r="G91">
            <v>3075</v>
          </cell>
          <cell r="H91">
            <v>2991.6666666666665</v>
          </cell>
          <cell r="I91">
            <v>2719.6969696969695</v>
          </cell>
        </row>
        <row r="92">
          <cell r="A92" t="str">
            <v>74567SP</v>
          </cell>
          <cell r="B92" t="str">
            <v>MIZONE LL-SPIDERMAN 500ML 1X12</v>
          </cell>
          <cell r="C92">
            <v>33350</v>
          </cell>
          <cell r="D92">
            <v>33350</v>
          </cell>
          <cell r="E92">
            <v>36900</v>
          </cell>
          <cell r="F92">
            <v>36900</v>
          </cell>
          <cell r="G92">
            <v>36900</v>
          </cell>
          <cell r="H92">
            <v>35900</v>
          </cell>
          <cell r="I92">
            <v>32636.363636363632</v>
          </cell>
        </row>
        <row r="93">
          <cell r="A93" t="str">
            <v>74567SPP</v>
          </cell>
          <cell r="B93" t="str">
            <v>MIZONE LL-SPIDERMAN 500ML 1X1</v>
          </cell>
          <cell r="C93">
            <v>2779.1666666666665</v>
          </cell>
          <cell r="D93">
            <v>2779.1666666666665</v>
          </cell>
          <cell r="E93">
            <v>3075</v>
          </cell>
          <cell r="F93">
            <v>3075</v>
          </cell>
          <cell r="G93">
            <v>3075</v>
          </cell>
          <cell r="H93">
            <v>2991.6666666666665</v>
          </cell>
          <cell r="I93">
            <v>2719.6969696969695</v>
          </cell>
        </row>
        <row r="94">
          <cell r="A94" t="str">
            <v>74567SPR</v>
          </cell>
          <cell r="B94" t="str">
            <v>MIZONE LL-SPIDERMAN 500ML 1X1 REJECT</v>
          </cell>
          <cell r="C94">
            <v>2779.1666666666665</v>
          </cell>
          <cell r="D94">
            <v>2779.1666666666665</v>
          </cell>
          <cell r="E94">
            <v>3075</v>
          </cell>
          <cell r="F94">
            <v>3075</v>
          </cell>
          <cell r="G94">
            <v>3075</v>
          </cell>
          <cell r="H94">
            <v>2991.6666666666665</v>
          </cell>
          <cell r="I94">
            <v>2719.6969696969695</v>
          </cell>
        </row>
        <row r="95">
          <cell r="A95" t="str">
            <v>74567YL</v>
          </cell>
          <cell r="B95" t="str">
            <v>MIZONE YUZU LEMON 500ml 1X12</v>
          </cell>
          <cell r="C95">
            <v>33350</v>
          </cell>
          <cell r="D95">
            <v>33350</v>
          </cell>
          <cell r="E95">
            <v>36900</v>
          </cell>
          <cell r="F95">
            <v>36900</v>
          </cell>
          <cell r="G95">
            <v>36900</v>
          </cell>
          <cell r="H95">
            <v>35900</v>
          </cell>
          <cell r="I95">
            <v>32636.363636363632</v>
          </cell>
        </row>
        <row r="96">
          <cell r="A96" t="str">
            <v>74567YLR</v>
          </cell>
          <cell r="B96" t="str">
            <v>MIZONE YUZU LEMON 500ml 1X12 REJECT</v>
          </cell>
          <cell r="C96">
            <v>33350</v>
          </cell>
          <cell r="D96">
            <v>33350</v>
          </cell>
          <cell r="E96">
            <v>36900</v>
          </cell>
          <cell r="F96">
            <v>36900</v>
          </cell>
          <cell r="G96">
            <v>36900</v>
          </cell>
          <cell r="H96">
            <v>35900</v>
          </cell>
          <cell r="I96">
            <v>32636.363636363632</v>
          </cell>
        </row>
        <row r="97">
          <cell r="A97" t="str">
            <v>74567YLP</v>
          </cell>
          <cell r="B97" t="str">
            <v>MIZONE YUZU LEMON 500ML 1X1</v>
          </cell>
          <cell r="C97">
            <v>2779.1666666666665</v>
          </cell>
          <cell r="D97">
            <v>2779.1666666666665</v>
          </cell>
          <cell r="E97">
            <v>3075</v>
          </cell>
          <cell r="F97">
            <v>3075</v>
          </cell>
          <cell r="G97">
            <v>3075</v>
          </cell>
          <cell r="H97">
            <v>2991.6666666666665</v>
          </cell>
          <cell r="I97">
            <v>2719.6969696969695</v>
          </cell>
        </row>
        <row r="98">
          <cell r="A98">
            <v>124771</v>
          </cell>
          <cell r="B98" t="str">
            <v>MIZONE YUZU LEMON 500ml 1X12</v>
          </cell>
          <cell r="C98">
            <v>33350</v>
          </cell>
          <cell r="D98">
            <v>33350</v>
          </cell>
          <cell r="E98">
            <v>36900</v>
          </cell>
          <cell r="F98">
            <v>36900</v>
          </cell>
          <cell r="G98">
            <v>36900</v>
          </cell>
          <cell r="H98">
            <v>35900</v>
          </cell>
          <cell r="I98">
            <v>32636.363636363632</v>
          </cell>
        </row>
        <row r="99">
          <cell r="A99" t="str">
            <v>124771P</v>
          </cell>
          <cell r="B99" t="str">
            <v>MIZONE YUZU LEMON 500ML 1X1</v>
          </cell>
          <cell r="C99">
            <v>2779.1666666666665</v>
          </cell>
          <cell r="D99">
            <v>2779.1666666666665</v>
          </cell>
          <cell r="E99">
            <v>3075</v>
          </cell>
          <cell r="F99">
            <v>3075</v>
          </cell>
          <cell r="G99">
            <v>3075</v>
          </cell>
          <cell r="H99">
            <v>2991.6666666666665</v>
          </cell>
          <cell r="I99">
            <v>2719.6969696969695</v>
          </cell>
        </row>
        <row r="100">
          <cell r="A100" t="str">
            <v>124771PR</v>
          </cell>
          <cell r="B100" t="str">
            <v>MIZONE YUZU LEMON 500ml 1X1 PCS REJECT</v>
          </cell>
          <cell r="C100">
            <v>2779.1666666666665</v>
          </cell>
          <cell r="D100">
            <v>2779.1666666666665</v>
          </cell>
          <cell r="E100">
            <v>3075</v>
          </cell>
          <cell r="F100">
            <v>3075</v>
          </cell>
          <cell r="G100">
            <v>3075</v>
          </cell>
          <cell r="H100">
            <v>2991.6666666666665</v>
          </cell>
          <cell r="I100">
            <v>2719.6969696969695</v>
          </cell>
        </row>
        <row r="101">
          <cell r="A101">
            <v>74568</v>
          </cell>
          <cell r="B101" t="str">
            <v>MIZONE ORANGE LIME 500ML 1X12</v>
          </cell>
          <cell r="C101">
            <v>33350</v>
          </cell>
          <cell r="D101">
            <v>33350</v>
          </cell>
          <cell r="E101">
            <v>36900</v>
          </cell>
          <cell r="F101">
            <v>36900</v>
          </cell>
          <cell r="G101">
            <v>36900</v>
          </cell>
          <cell r="H101">
            <v>35900</v>
          </cell>
          <cell r="I101">
            <v>32636.363636363632</v>
          </cell>
        </row>
        <row r="102">
          <cell r="A102" t="str">
            <v>74568R</v>
          </cell>
          <cell r="B102" t="str">
            <v>MIZONE OL 1X12 REJECT</v>
          </cell>
          <cell r="C102">
            <v>33350</v>
          </cell>
          <cell r="D102">
            <v>33350</v>
          </cell>
          <cell r="E102">
            <v>36900</v>
          </cell>
          <cell r="F102">
            <v>36900</v>
          </cell>
          <cell r="G102">
            <v>36900</v>
          </cell>
          <cell r="H102">
            <v>35900</v>
          </cell>
          <cell r="I102">
            <v>32636.363636363632</v>
          </cell>
        </row>
        <row r="103">
          <cell r="A103" t="str">
            <v>74568P</v>
          </cell>
          <cell r="B103" t="str">
            <v>MIZONE ORANGE LIME 500ML 1X1</v>
          </cell>
          <cell r="C103">
            <v>2779.1666666666665</v>
          </cell>
          <cell r="D103">
            <v>2779.1666666666665</v>
          </cell>
          <cell r="E103">
            <v>3075</v>
          </cell>
          <cell r="F103">
            <v>3075</v>
          </cell>
          <cell r="G103">
            <v>3075</v>
          </cell>
          <cell r="H103">
            <v>2991.6666666666665</v>
          </cell>
          <cell r="I103">
            <v>2719.6969696969695</v>
          </cell>
        </row>
        <row r="104">
          <cell r="A104" t="str">
            <v>74568SM</v>
          </cell>
          <cell r="B104" t="str">
            <v>MIZONE OL.SPIDERMAN 1X12</v>
          </cell>
          <cell r="C104">
            <v>33350</v>
          </cell>
          <cell r="D104">
            <v>33350</v>
          </cell>
          <cell r="E104">
            <v>36900</v>
          </cell>
          <cell r="F104">
            <v>36900</v>
          </cell>
          <cell r="G104">
            <v>36900</v>
          </cell>
          <cell r="H104">
            <v>35900</v>
          </cell>
          <cell r="I104">
            <v>32636.363636363632</v>
          </cell>
        </row>
        <row r="105">
          <cell r="A105" t="str">
            <v>74568SMP</v>
          </cell>
          <cell r="B105" t="str">
            <v>MIZONE OL SUPERMAN 500ML 1X1</v>
          </cell>
          <cell r="C105">
            <v>2779.1666666666665</v>
          </cell>
          <cell r="D105">
            <v>2779.1666666666665</v>
          </cell>
          <cell r="E105">
            <v>3075</v>
          </cell>
          <cell r="F105">
            <v>3075</v>
          </cell>
          <cell r="G105">
            <v>3075</v>
          </cell>
          <cell r="H105">
            <v>2991.6666666666665</v>
          </cell>
          <cell r="I105">
            <v>2719.6969696969695</v>
          </cell>
        </row>
        <row r="106">
          <cell r="A106" t="str">
            <v>74568SP</v>
          </cell>
          <cell r="B106" t="str">
            <v>MIZONE OL-SPIDERMAN 500ML 1X12</v>
          </cell>
          <cell r="C106">
            <v>33350</v>
          </cell>
          <cell r="D106">
            <v>33350</v>
          </cell>
          <cell r="E106">
            <v>36900</v>
          </cell>
          <cell r="F106">
            <v>36900</v>
          </cell>
          <cell r="G106">
            <v>36900</v>
          </cell>
          <cell r="H106">
            <v>35900</v>
          </cell>
          <cell r="I106">
            <v>32636.363636363632</v>
          </cell>
        </row>
        <row r="107">
          <cell r="A107" t="str">
            <v>74568SPP</v>
          </cell>
          <cell r="B107" t="str">
            <v>MIZONE OL-SPIDERMAN 500ML 1X1</v>
          </cell>
          <cell r="C107">
            <v>2779.1666666666665</v>
          </cell>
          <cell r="D107">
            <v>2779.1666666666665</v>
          </cell>
          <cell r="E107">
            <v>3075</v>
          </cell>
          <cell r="F107">
            <v>3075</v>
          </cell>
          <cell r="G107">
            <v>3075</v>
          </cell>
          <cell r="H107">
            <v>2991.6666666666665</v>
          </cell>
          <cell r="I107">
            <v>2719.6969696969695</v>
          </cell>
        </row>
        <row r="108">
          <cell r="A108" t="str">
            <v>74568PR</v>
          </cell>
          <cell r="B108" t="str">
            <v>MIZONE OL 1X1 REJECT</v>
          </cell>
          <cell r="C108">
            <v>2779.1666666666665</v>
          </cell>
          <cell r="D108">
            <v>2779.1666666666665</v>
          </cell>
          <cell r="E108">
            <v>3075</v>
          </cell>
          <cell r="F108">
            <v>3075</v>
          </cell>
          <cell r="G108">
            <v>3075</v>
          </cell>
          <cell r="H108">
            <v>2991.6666666666665</v>
          </cell>
          <cell r="I108">
            <v>2719.6969696969695</v>
          </cell>
        </row>
        <row r="109">
          <cell r="A109">
            <v>74593</v>
          </cell>
          <cell r="B109" t="str">
            <v>MIZONE APPLE GUAVA 500ML 1X12</v>
          </cell>
          <cell r="C109">
            <v>33350</v>
          </cell>
          <cell r="D109">
            <v>33350</v>
          </cell>
          <cell r="E109">
            <v>36900</v>
          </cell>
          <cell r="F109">
            <v>36900</v>
          </cell>
          <cell r="G109">
            <v>36900</v>
          </cell>
          <cell r="H109">
            <v>35900</v>
          </cell>
          <cell r="I109">
            <v>32636.363636363632</v>
          </cell>
        </row>
        <row r="110">
          <cell r="A110" t="str">
            <v>74593R</v>
          </cell>
          <cell r="B110" t="str">
            <v>MIZONE APPLE GUAVA 500ML 1X12 REJECT</v>
          </cell>
          <cell r="C110">
            <v>33350</v>
          </cell>
          <cell r="D110">
            <v>33350</v>
          </cell>
          <cell r="E110">
            <v>36900</v>
          </cell>
          <cell r="F110">
            <v>36900</v>
          </cell>
          <cell r="G110">
            <v>36900</v>
          </cell>
          <cell r="H110">
            <v>35900</v>
          </cell>
          <cell r="I110">
            <v>32636.363636363632</v>
          </cell>
        </row>
        <row r="111">
          <cell r="A111" t="str">
            <v>74593P</v>
          </cell>
          <cell r="B111" t="str">
            <v>MIZONE APPLE GUAVA 500ML 1X1</v>
          </cell>
          <cell r="C111">
            <v>2779.1666666666665</v>
          </cell>
          <cell r="D111">
            <v>2779.1666666666665</v>
          </cell>
          <cell r="E111">
            <v>3075</v>
          </cell>
          <cell r="F111">
            <v>3075</v>
          </cell>
          <cell r="G111">
            <v>3075</v>
          </cell>
          <cell r="H111">
            <v>2991.6666666666665</v>
          </cell>
          <cell r="I111">
            <v>2719.6969696969695</v>
          </cell>
        </row>
        <row r="112">
          <cell r="A112" t="str">
            <v>74593PR</v>
          </cell>
          <cell r="B112" t="str">
            <v>MIZONE AG 1X1 REJECT</v>
          </cell>
          <cell r="C112">
            <v>2779.1666666666665</v>
          </cell>
          <cell r="D112">
            <v>2779.1666666666665</v>
          </cell>
          <cell r="E112">
            <v>3075</v>
          </cell>
          <cell r="F112">
            <v>3075</v>
          </cell>
          <cell r="G112">
            <v>3075</v>
          </cell>
          <cell r="H112">
            <v>2991.6666666666665</v>
          </cell>
          <cell r="I112">
            <v>2719.6969696969695</v>
          </cell>
        </row>
        <row r="113">
          <cell r="A113" t="str">
            <v>74593SM</v>
          </cell>
          <cell r="B113" t="str">
            <v>MIZONE AG-SUPERMAN 500ML 1X12</v>
          </cell>
          <cell r="C113">
            <v>33350</v>
          </cell>
          <cell r="D113">
            <v>33350</v>
          </cell>
          <cell r="E113">
            <v>36900</v>
          </cell>
          <cell r="F113">
            <v>36900</v>
          </cell>
          <cell r="G113">
            <v>36900</v>
          </cell>
          <cell r="H113">
            <v>35900</v>
          </cell>
          <cell r="I113">
            <v>32636.363636363632</v>
          </cell>
        </row>
        <row r="114">
          <cell r="A114" t="str">
            <v>74593SMP</v>
          </cell>
          <cell r="B114" t="str">
            <v>MIZONE AG SUPERMAN 500ML 1X1</v>
          </cell>
          <cell r="C114">
            <v>2779.1666666666665</v>
          </cell>
          <cell r="D114">
            <v>2779.1666666666665</v>
          </cell>
          <cell r="E114">
            <v>3075</v>
          </cell>
          <cell r="F114">
            <v>3075</v>
          </cell>
          <cell r="G114">
            <v>3075</v>
          </cell>
          <cell r="H114">
            <v>2991.6666666666665</v>
          </cell>
          <cell r="I114">
            <v>2719.6969696969695</v>
          </cell>
        </row>
        <row r="115">
          <cell r="A115" t="str">
            <v>74593SP</v>
          </cell>
          <cell r="B115" t="str">
            <v>MIZONE AG SPIDERMAN 1X12</v>
          </cell>
          <cell r="C115">
            <v>33350</v>
          </cell>
          <cell r="D115">
            <v>33350</v>
          </cell>
          <cell r="E115">
            <v>36900</v>
          </cell>
          <cell r="F115">
            <v>36900</v>
          </cell>
          <cell r="G115">
            <v>36900</v>
          </cell>
          <cell r="H115">
            <v>35900</v>
          </cell>
          <cell r="I115">
            <v>32636.363636363632</v>
          </cell>
        </row>
        <row r="116">
          <cell r="A116" t="str">
            <v>74593SPP</v>
          </cell>
          <cell r="B116" t="str">
            <v>MIZONE AG SPIDERMAN 1X1</v>
          </cell>
          <cell r="C116">
            <v>2779.1666666666665</v>
          </cell>
          <cell r="D116">
            <v>2779.1666666666665</v>
          </cell>
          <cell r="E116">
            <v>3075</v>
          </cell>
          <cell r="F116">
            <v>3075</v>
          </cell>
          <cell r="G116">
            <v>3075</v>
          </cell>
          <cell r="H116">
            <v>2991.6666666666665</v>
          </cell>
          <cell r="I116">
            <v>2719.6969696969695</v>
          </cell>
        </row>
        <row r="117">
          <cell r="A117">
            <v>86405</v>
          </cell>
          <cell r="B117" t="str">
            <v>MIZONE COCOPINA 500ML 1X12</v>
          </cell>
          <cell r="C117">
            <v>33350</v>
          </cell>
          <cell r="D117">
            <v>33350</v>
          </cell>
          <cell r="E117">
            <v>36900</v>
          </cell>
          <cell r="F117">
            <v>36900</v>
          </cell>
          <cell r="G117">
            <v>36900</v>
          </cell>
          <cell r="H117">
            <v>35900</v>
          </cell>
          <cell r="I117">
            <v>32636.363636363632</v>
          </cell>
        </row>
        <row r="118">
          <cell r="A118">
            <v>137294</v>
          </cell>
          <cell r="B118" t="str">
            <v>MIZONE ACTIVE 350ML 1X12</v>
          </cell>
          <cell r="C118">
            <v>0</v>
          </cell>
          <cell r="D118">
            <v>0</v>
          </cell>
          <cell r="E118">
            <v>28600</v>
          </cell>
          <cell r="F118">
            <v>28600</v>
          </cell>
          <cell r="G118">
            <v>28600</v>
          </cell>
          <cell r="H118">
            <v>27600</v>
          </cell>
          <cell r="I118">
            <v>25090.909090909088</v>
          </cell>
        </row>
        <row r="119">
          <cell r="A119" t="str">
            <v>137294P</v>
          </cell>
          <cell r="B119" t="str">
            <v>MIZONE ACTIVE 350ML PCS 1X1</v>
          </cell>
          <cell r="C119">
            <v>0</v>
          </cell>
          <cell r="D119">
            <v>0</v>
          </cell>
          <cell r="E119">
            <v>2383.3333333333335</v>
          </cell>
          <cell r="F119">
            <v>2383.3333333333335</v>
          </cell>
          <cell r="G119">
            <v>2383.3333333333335</v>
          </cell>
          <cell r="H119">
            <v>2300</v>
          </cell>
          <cell r="I119">
            <v>2090.9090909090905</v>
          </cell>
        </row>
        <row r="120">
          <cell r="A120">
            <v>137295</v>
          </cell>
          <cell r="B120" t="str">
            <v>MIZONE ACTIV LYCHEE LEMON 350ML 1X12</v>
          </cell>
          <cell r="C120">
            <v>0</v>
          </cell>
          <cell r="D120">
            <v>0</v>
          </cell>
          <cell r="E120">
            <v>28600</v>
          </cell>
          <cell r="F120">
            <v>28600</v>
          </cell>
          <cell r="G120">
            <v>28600</v>
          </cell>
          <cell r="H120">
            <v>27600</v>
          </cell>
          <cell r="I120">
            <v>25090.909090909088</v>
          </cell>
        </row>
        <row r="121">
          <cell r="A121" t="str">
            <v>137295R</v>
          </cell>
          <cell r="B121" t="str">
            <v>MIZONE ACTIV LYCHEE LEMON 350ML 1X12 RJCT</v>
          </cell>
          <cell r="C121">
            <v>0</v>
          </cell>
          <cell r="D121">
            <v>0</v>
          </cell>
          <cell r="E121">
            <v>28600</v>
          </cell>
          <cell r="F121">
            <v>28600</v>
          </cell>
          <cell r="G121">
            <v>28600</v>
          </cell>
          <cell r="H121">
            <v>27600</v>
          </cell>
          <cell r="I121">
            <v>25090.909090909088</v>
          </cell>
        </row>
        <row r="122">
          <cell r="A122" t="str">
            <v>137295P</v>
          </cell>
          <cell r="B122" t="str">
            <v>MIZONE ACTIV LYCHEE LEMON 350ML 1X1 PCS</v>
          </cell>
          <cell r="C122">
            <v>0</v>
          </cell>
          <cell r="D122">
            <v>0</v>
          </cell>
          <cell r="E122">
            <v>2383.3333333333335</v>
          </cell>
          <cell r="F122">
            <v>2383.3333333333335</v>
          </cell>
          <cell r="G122">
            <v>2383.3333333333335</v>
          </cell>
          <cell r="H122">
            <v>2300</v>
          </cell>
          <cell r="I122">
            <v>2090.9090909090905</v>
          </cell>
        </row>
        <row r="123">
          <cell r="A123" t="str">
            <v>137295PR</v>
          </cell>
          <cell r="B123" t="str">
            <v>MIZONE ACTIV LYCHEE LEMON 350ML PCS RJCT</v>
          </cell>
          <cell r="C123">
            <v>0</v>
          </cell>
          <cell r="D123">
            <v>0</v>
          </cell>
          <cell r="E123">
            <v>2383.3333333333335</v>
          </cell>
          <cell r="F123">
            <v>2383.3333333333335</v>
          </cell>
          <cell r="G123">
            <v>2383.3333333333335</v>
          </cell>
          <cell r="H123">
            <v>2300</v>
          </cell>
          <cell r="I123">
            <v>2090.9090909090905</v>
          </cell>
        </row>
        <row r="124">
          <cell r="A124">
            <v>145141</v>
          </cell>
          <cell r="B124" t="str">
            <v>MIZONE ACTIVE LYCHEE LEMON 500ML 1X12</v>
          </cell>
          <cell r="C124">
            <v>0</v>
          </cell>
          <cell r="D124">
            <v>36900</v>
          </cell>
          <cell r="E124">
            <v>36900</v>
          </cell>
          <cell r="F124">
            <v>36900</v>
          </cell>
          <cell r="G124">
            <v>36900</v>
          </cell>
          <cell r="H124">
            <v>35900</v>
          </cell>
          <cell r="I124">
            <v>32636.363636363632</v>
          </cell>
        </row>
        <row r="125">
          <cell r="A125" t="str">
            <v>145141R</v>
          </cell>
          <cell r="B125" t="str">
            <v>MIZONE ACTIVE LYCHEE LEMON 500ML 1X12 REJECT</v>
          </cell>
          <cell r="C125">
            <v>0</v>
          </cell>
          <cell r="D125">
            <v>36900</v>
          </cell>
          <cell r="E125">
            <v>36900</v>
          </cell>
          <cell r="F125">
            <v>36900</v>
          </cell>
          <cell r="G125">
            <v>36900</v>
          </cell>
          <cell r="H125">
            <v>35900</v>
          </cell>
          <cell r="I125">
            <v>32636.363636363632</v>
          </cell>
        </row>
        <row r="126">
          <cell r="A126" t="str">
            <v>145141P</v>
          </cell>
          <cell r="B126" t="str">
            <v>MIZONE ACTIVE LYCHEE LEMON 500ML 1X1 PCS</v>
          </cell>
          <cell r="C126">
            <v>0</v>
          </cell>
          <cell r="D126">
            <v>3075</v>
          </cell>
          <cell r="E126">
            <v>3075</v>
          </cell>
          <cell r="F126">
            <v>3075</v>
          </cell>
          <cell r="G126">
            <v>3075</v>
          </cell>
          <cell r="H126">
            <v>2991.6666666666665</v>
          </cell>
          <cell r="I126">
            <v>2719.6969696969695</v>
          </cell>
        </row>
        <row r="127">
          <cell r="A127" t="str">
            <v>145141PR</v>
          </cell>
          <cell r="B127" t="str">
            <v>MIZONE ACTIVE LYCHEE LEMON 500ML 1X1 PCS REJECT</v>
          </cell>
          <cell r="C127">
            <v>0</v>
          </cell>
          <cell r="D127">
            <v>3075</v>
          </cell>
          <cell r="E127">
            <v>3075</v>
          </cell>
          <cell r="F127">
            <v>3075</v>
          </cell>
          <cell r="G127">
            <v>3075</v>
          </cell>
          <cell r="H127">
            <v>2991.6666666666665</v>
          </cell>
          <cell r="I127">
            <v>2719.6969696969695</v>
          </cell>
        </row>
        <row r="128">
          <cell r="A128">
            <v>145142</v>
          </cell>
          <cell r="B128" t="str">
            <v>MIZONE MOOD UP LONGAN COCONUT 500ML 1X12</v>
          </cell>
          <cell r="C128">
            <v>0</v>
          </cell>
          <cell r="D128">
            <v>36900</v>
          </cell>
          <cell r="E128">
            <v>36900</v>
          </cell>
          <cell r="F128">
            <v>36900</v>
          </cell>
          <cell r="G128">
            <v>36900</v>
          </cell>
          <cell r="H128">
            <v>35900</v>
          </cell>
          <cell r="I128">
            <v>32636.363636363632</v>
          </cell>
        </row>
        <row r="129">
          <cell r="A129" t="str">
            <v>145142P</v>
          </cell>
          <cell r="B129" t="str">
            <v>MIZONE MOOD UP LONGAN COCONUT 500ML 1X1 PCS</v>
          </cell>
          <cell r="C129">
            <v>0</v>
          </cell>
          <cell r="D129">
            <v>3075</v>
          </cell>
          <cell r="E129">
            <v>3075</v>
          </cell>
          <cell r="F129">
            <v>3075</v>
          </cell>
          <cell r="G129">
            <v>3075</v>
          </cell>
          <cell r="H129">
            <v>2991.6666666666665</v>
          </cell>
          <cell r="I129">
            <v>2719.6969696969695</v>
          </cell>
        </row>
        <row r="130">
          <cell r="A130">
            <v>145143</v>
          </cell>
          <cell r="B130" t="str">
            <v>MIZONE MOOD UP CRANBERRY 500ML 1X12</v>
          </cell>
          <cell r="C130">
            <v>0</v>
          </cell>
          <cell r="D130">
            <v>36900</v>
          </cell>
          <cell r="E130">
            <v>36900</v>
          </cell>
          <cell r="F130">
            <v>36900</v>
          </cell>
          <cell r="G130">
            <v>36900</v>
          </cell>
          <cell r="H130">
            <v>35900</v>
          </cell>
          <cell r="I130">
            <v>32636.363636363632</v>
          </cell>
        </row>
        <row r="131">
          <cell r="A131" t="str">
            <v>145143R</v>
          </cell>
          <cell r="B131" t="str">
            <v>MIZONE MOOD UP CRANBERRY 500ML 1X12 REJECT</v>
          </cell>
          <cell r="C131">
            <v>0</v>
          </cell>
          <cell r="D131">
            <v>36900</v>
          </cell>
          <cell r="E131">
            <v>36900</v>
          </cell>
          <cell r="F131">
            <v>36900</v>
          </cell>
          <cell r="G131">
            <v>36900</v>
          </cell>
          <cell r="H131">
            <v>35900</v>
          </cell>
          <cell r="I131">
            <v>32636.363636363632</v>
          </cell>
        </row>
        <row r="132">
          <cell r="A132" t="str">
            <v>145143P</v>
          </cell>
          <cell r="B132" t="str">
            <v>MIZONE MOOD UP CRANBERRY 500ML 1X1 PCS</v>
          </cell>
          <cell r="C132">
            <v>0</v>
          </cell>
          <cell r="D132">
            <v>3075</v>
          </cell>
          <cell r="E132">
            <v>3075</v>
          </cell>
          <cell r="F132">
            <v>3075</v>
          </cell>
          <cell r="G132">
            <v>3075</v>
          </cell>
          <cell r="H132">
            <v>2991.6666666666665</v>
          </cell>
          <cell r="I132">
            <v>2719.6969696969695</v>
          </cell>
        </row>
        <row r="133">
          <cell r="A133" t="str">
            <v>145143PR</v>
          </cell>
          <cell r="B133" t="str">
            <v>MIZONE MOOD UP CRANBERRY 500ML PCS REJECT</v>
          </cell>
          <cell r="C133">
            <v>0</v>
          </cell>
          <cell r="D133">
            <v>3075</v>
          </cell>
          <cell r="E133">
            <v>3075</v>
          </cell>
          <cell r="F133">
            <v>3075</v>
          </cell>
          <cell r="G133">
            <v>3075</v>
          </cell>
          <cell r="H133">
            <v>2991.6666666666665</v>
          </cell>
          <cell r="I133">
            <v>2719.6969696969695</v>
          </cell>
        </row>
        <row r="134">
          <cell r="A134">
            <v>145144</v>
          </cell>
          <cell r="B134" t="str">
            <v>MIZONE BREAK FREE CHERRY BLOSSOM 500ML 1x12</v>
          </cell>
          <cell r="C134">
            <v>0</v>
          </cell>
          <cell r="D134">
            <v>36900</v>
          </cell>
          <cell r="E134">
            <v>36900</v>
          </cell>
          <cell r="F134">
            <v>36900</v>
          </cell>
          <cell r="G134">
            <v>36900</v>
          </cell>
          <cell r="H134">
            <v>35900</v>
          </cell>
          <cell r="I134">
            <v>32636.363636363632</v>
          </cell>
        </row>
        <row r="135">
          <cell r="A135" t="str">
            <v>145144R</v>
          </cell>
          <cell r="B135" t="str">
            <v>MIZONE BREAK FREE CHERRY BLOSSOM 500ML 1x12 REJECT</v>
          </cell>
          <cell r="C135">
            <v>0</v>
          </cell>
          <cell r="D135">
            <v>36900</v>
          </cell>
          <cell r="E135">
            <v>36900</v>
          </cell>
          <cell r="F135">
            <v>36900</v>
          </cell>
          <cell r="G135">
            <v>36900</v>
          </cell>
          <cell r="H135">
            <v>35900</v>
          </cell>
          <cell r="I135">
            <v>32636.363636363632</v>
          </cell>
        </row>
        <row r="136">
          <cell r="A136" t="str">
            <v>145144P</v>
          </cell>
          <cell r="B136" t="str">
            <v>MIZONE BREAK FREE CHERRY BLOSSOM 500ML 1x1 PCS</v>
          </cell>
          <cell r="C136">
            <v>0</v>
          </cell>
          <cell r="D136">
            <v>3075</v>
          </cell>
          <cell r="E136">
            <v>3075</v>
          </cell>
          <cell r="F136">
            <v>3075</v>
          </cell>
          <cell r="G136">
            <v>3075</v>
          </cell>
          <cell r="H136">
            <v>2991.6666666666665</v>
          </cell>
          <cell r="I136">
            <v>2719.6969696969695</v>
          </cell>
        </row>
        <row r="137">
          <cell r="A137" t="str">
            <v>145144PR</v>
          </cell>
          <cell r="B137" t="str">
            <v>MIZONE BREAK FREE CHERRY BLOSSOM 500ML PCS REJECT</v>
          </cell>
          <cell r="C137">
            <v>0</v>
          </cell>
          <cell r="D137">
            <v>3075</v>
          </cell>
          <cell r="E137">
            <v>3075</v>
          </cell>
          <cell r="F137">
            <v>3075</v>
          </cell>
          <cell r="G137">
            <v>3075</v>
          </cell>
          <cell r="H137">
            <v>2991.6666666666665</v>
          </cell>
          <cell r="I137">
            <v>2719.6969696969695</v>
          </cell>
        </row>
        <row r="138">
          <cell r="A138">
            <v>145679</v>
          </cell>
          <cell r="B138" t="str">
            <v>MIZONE MOVE ON STARFRUIT 500ML 1X12</v>
          </cell>
          <cell r="C138">
            <v>0</v>
          </cell>
          <cell r="D138">
            <v>36900</v>
          </cell>
          <cell r="E138">
            <v>36900</v>
          </cell>
          <cell r="F138">
            <v>36900</v>
          </cell>
          <cell r="G138">
            <v>36900</v>
          </cell>
          <cell r="H138">
            <v>35900</v>
          </cell>
          <cell r="I138">
            <v>32636.363636363632</v>
          </cell>
        </row>
        <row r="139">
          <cell r="A139" t="str">
            <v>145679R</v>
          </cell>
          <cell r="B139" t="str">
            <v>MIZONE MOVE ON STARFRUIT 500ML 1X12 REJECT</v>
          </cell>
          <cell r="C139">
            <v>0</v>
          </cell>
          <cell r="D139">
            <v>36900</v>
          </cell>
          <cell r="E139">
            <v>36900</v>
          </cell>
          <cell r="F139">
            <v>36900</v>
          </cell>
          <cell r="G139">
            <v>36900</v>
          </cell>
          <cell r="H139">
            <v>35900</v>
          </cell>
          <cell r="I139">
            <v>32636.363636363632</v>
          </cell>
        </row>
        <row r="140">
          <cell r="A140" t="str">
            <v>145679P</v>
          </cell>
          <cell r="B140" t="str">
            <v>MIZONE MOVE ON STARFRUIT 500ML 1X1 PCS</v>
          </cell>
          <cell r="C140">
            <v>0</v>
          </cell>
          <cell r="D140">
            <v>3075</v>
          </cell>
          <cell r="E140">
            <v>3075</v>
          </cell>
          <cell r="F140">
            <v>3075</v>
          </cell>
          <cell r="G140">
            <v>3075</v>
          </cell>
          <cell r="H140">
            <v>2991.6666666666665</v>
          </cell>
          <cell r="I140">
            <v>2719.6969696969695</v>
          </cell>
        </row>
        <row r="141">
          <cell r="A141" t="str">
            <v>145679PR</v>
          </cell>
          <cell r="B141" t="str">
            <v>MIZONE MOVE ON STARFRUIT 500ML PCS REJECT</v>
          </cell>
          <cell r="C141">
            <v>0</v>
          </cell>
          <cell r="D141">
            <v>3075</v>
          </cell>
          <cell r="E141">
            <v>3075</v>
          </cell>
          <cell r="F141">
            <v>3075</v>
          </cell>
          <cell r="G141">
            <v>3075</v>
          </cell>
          <cell r="H141">
            <v>2991.6666666666665</v>
          </cell>
          <cell r="I141">
            <v>2719.6969696969695</v>
          </cell>
        </row>
        <row r="142">
          <cell r="A142">
            <v>161138</v>
          </cell>
          <cell r="B142" t="str">
            <v>MIZONE MOVE ON STARFRUIT HD 500ML 1X12</v>
          </cell>
          <cell r="C142">
            <v>0</v>
          </cell>
          <cell r="D142">
            <v>36900</v>
          </cell>
          <cell r="E142">
            <v>36900</v>
          </cell>
          <cell r="F142">
            <v>36900</v>
          </cell>
          <cell r="G142">
            <v>36900</v>
          </cell>
          <cell r="H142">
            <v>35900</v>
          </cell>
          <cell r="I142">
            <v>32636.363636363632</v>
          </cell>
        </row>
        <row r="143">
          <cell r="A143">
            <v>161139</v>
          </cell>
          <cell r="B143" t="str">
            <v>MIZONE ACTIVE LYCHEE LEMON HD 500ML 1X12</v>
          </cell>
          <cell r="C143">
            <v>0</v>
          </cell>
          <cell r="D143">
            <v>36900</v>
          </cell>
          <cell r="E143">
            <v>36900</v>
          </cell>
          <cell r="F143">
            <v>36900</v>
          </cell>
          <cell r="G143">
            <v>36900</v>
          </cell>
          <cell r="H143">
            <v>35900</v>
          </cell>
          <cell r="I143">
            <v>32636.363636363632</v>
          </cell>
        </row>
        <row r="144">
          <cell r="A144">
            <v>161162</v>
          </cell>
          <cell r="B144" t="str">
            <v>MIZONE BREAK FREE CHERRY BLOSSOM HD 500ML 1x12</v>
          </cell>
          <cell r="C144">
            <v>0</v>
          </cell>
          <cell r="D144">
            <v>36900</v>
          </cell>
          <cell r="E144">
            <v>36900</v>
          </cell>
          <cell r="F144">
            <v>36900</v>
          </cell>
          <cell r="G144">
            <v>36900</v>
          </cell>
          <cell r="H144">
            <v>35900</v>
          </cell>
          <cell r="I144">
            <v>32636.363636363632</v>
          </cell>
        </row>
        <row r="145">
          <cell r="A145">
            <v>161163</v>
          </cell>
          <cell r="B145" t="str">
            <v>MIZONE MOOD UP CRANBERRY HD 500ML 1X12</v>
          </cell>
          <cell r="C145">
            <v>0</v>
          </cell>
          <cell r="D145">
            <v>36900</v>
          </cell>
          <cell r="E145">
            <v>36900</v>
          </cell>
          <cell r="F145">
            <v>36900</v>
          </cell>
          <cell r="G145">
            <v>36900</v>
          </cell>
          <cell r="H145">
            <v>35900</v>
          </cell>
          <cell r="I145">
            <v>32636.363636363632</v>
          </cell>
        </row>
        <row r="146">
          <cell r="A146" t="str">
            <v>161138P</v>
          </cell>
          <cell r="B146" t="str">
            <v>MIZONE MOVE ON STARFRUIT HD 500ML HD</v>
          </cell>
          <cell r="C146">
            <v>0</v>
          </cell>
          <cell r="D146">
            <v>3075</v>
          </cell>
          <cell r="E146">
            <v>3075</v>
          </cell>
          <cell r="F146">
            <v>3075</v>
          </cell>
          <cell r="G146">
            <v>3075</v>
          </cell>
          <cell r="H146">
            <v>2991.6666666666665</v>
          </cell>
          <cell r="I146">
            <v>2719.6969696969695</v>
          </cell>
        </row>
        <row r="147">
          <cell r="A147" t="str">
            <v>161139P</v>
          </cell>
          <cell r="B147" t="str">
            <v>MIZONE ACTIVE LYCHEE LEMON HD 500ML HD</v>
          </cell>
          <cell r="C147">
            <v>0</v>
          </cell>
          <cell r="D147">
            <v>3075</v>
          </cell>
          <cell r="E147">
            <v>3075</v>
          </cell>
          <cell r="F147">
            <v>3075</v>
          </cell>
          <cell r="G147">
            <v>3075</v>
          </cell>
          <cell r="H147">
            <v>2991.6666666666665</v>
          </cell>
          <cell r="I147">
            <v>2719.6969696969695</v>
          </cell>
        </row>
        <row r="148">
          <cell r="A148" t="str">
            <v>161162P</v>
          </cell>
          <cell r="B148" t="str">
            <v>MIZONE BREAK FREE CHERRY BLOSSOM HD 500ML HD</v>
          </cell>
          <cell r="C148">
            <v>0</v>
          </cell>
          <cell r="D148">
            <v>3075</v>
          </cell>
          <cell r="E148">
            <v>3075</v>
          </cell>
          <cell r="F148">
            <v>3075</v>
          </cell>
          <cell r="G148">
            <v>3075</v>
          </cell>
          <cell r="H148">
            <v>2991.6666666666665</v>
          </cell>
          <cell r="I148">
            <v>2719.6969696969695</v>
          </cell>
        </row>
        <row r="149">
          <cell r="A149" t="str">
            <v>161163P</v>
          </cell>
          <cell r="B149" t="str">
            <v>MIZONE MOOD UP CRANBERRY HD 500ML HD</v>
          </cell>
          <cell r="C149">
            <v>0</v>
          </cell>
          <cell r="D149">
            <v>3075</v>
          </cell>
          <cell r="E149">
            <v>3075</v>
          </cell>
          <cell r="F149">
            <v>3075</v>
          </cell>
          <cell r="G149">
            <v>3075</v>
          </cell>
          <cell r="H149">
            <v>2991.6666666666665</v>
          </cell>
          <cell r="I149">
            <v>2719.6969696969695</v>
          </cell>
        </row>
        <row r="150">
          <cell r="A150">
            <v>87436</v>
          </cell>
          <cell r="B150" t="str">
            <v>FRES-IN CRISPY APPLE</v>
          </cell>
          <cell r="C150">
            <v>43500</v>
          </cell>
          <cell r="D150">
            <v>43500</v>
          </cell>
          <cell r="E150">
            <v>43500</v>
          </cell>
          <cell r="F150">
            <v>36900</v>
          </cell>
          <cell r="G150">
            <v>36900</v>
          </cell>
          <cell r="H150">
            <v>35900</v>
          </cell>
          <cell r="I150">
            <v>32636.363636363632</v>
          </cell>
        </row>
        <row r="151">
          <cell r="A151" t="str">
            <v>87436P</v>
          </cell>
          <cell r="B151" t="str">
            <v>FRES-IN CRISPY APPLE/PCS</v>
          </cell>
          <cell r="C151">
            <v>3625</v>
          </cell>
          <cell r="D151">
            <v>3625</v>
          </cell>
          <cell r="E151">
            <v>3625</v>
          </cell>
          <cell r="F151">
            <v>3075</v>
          </cell>
          <cell r="G151">
            <v>3075</v>
          </cell>
          <cell r="H151">
            <v>2991.6666666666665</v>
          </cell>
          <cell r="I151">
            <v>2719.6969696969695</v>
          </cell>
        </row>
        <row r="152">
          <cell r="A152">
            <v>87625</v>
          </cell>
          <cell r="B152" t="str">
            <v>FRES-IN JC STRAWBERRY 500ML</v>
          </cell>
          <cell r="C152">
            <v>43500</v>
          </cell>
          <cell r="D152">
            <v>43500</v>
          </cell>
          <cell r="E152">
            <v>43500</v>
          </cell>
          <cell r="F152">
            <v>36900</v>
          </cell>
          <cell r="G152">
            <v>36900</v>
          </cell>
          <cell r="H152">
            <v>35900</v>
          </cell>
          <cell r="I152">
            <v>32636.363636363632</v>
          </cell>
        </row>
        <row r="153">
          <cell r="A153" t="str">
            <v>87625P</v>
          </cell>
          <cell r="B153" t="str">
            <v>FRES-IN JC STRAWBERRY 500ML 1X1</v>
          </cell>
          <cell r="C153">
            <v>3625</v>
          </cell>
          <cell r="D153">
            <v>3625</v>
          </cell>
          <cell r="E153">
            <v>3625</v>
          </cell>
          <cell r="F153">
            <v>3075</v>
          </cell>
          <cell r="G153">
            <v>3075</v>
          </cell>
          <cell r="H153">
            <v>2991.6666666666665</v>
          </cell>
          <cell r="I153">
            <v>2719.6969696969695</v>
          </cell>
        </row>
        <row r="154">
          <cell r="A154">
            <v>95948</v>
          </cell>
          <cell r="B154" t="str">
            <v>FRES-IN STRAWBERRY 1x6</v>
          </cell>
          <cell r="C154">
            <v>21750</v>
          </cell>
          <cell r="D154">
            <v>21750</v>
          </cell>
          <cell r="E154">
            <v>21750</v>
          </cell>
          <cell r="F154">
            <v>18450</v>
          </cell>
          <cell r="G154">
            <v>18450</v>
          </cell>
          <cell r="H154">
            <v>17950</v>
          </cell>
          <cell r="I154">
            <v>16318.181818181816</v>
          </cell>
        </row>
        <row r="155">
          <cell r="A155">
            <v>26000</v>
          </cell>
          <cell r="B155" t="str">
            <v>LEVITE ORANGE 350ML 1X12</v>
          </cell>
          <cell r="C155">
            <v>34650</v>
          </cell>
          <cell r="D155">
            <v>34650</v>
          </cell>
          <cell r="E155">
            <v>34650</v>
          </cell>
          <cell r="F155">
            <v>34650</v>
          </cell>
          <cell r="G155">
            <v>34650</v>
          </cell>
          <cell r="H155">
            <v>33650</v>
          </cell>
          <cell r="I155">
            <v>30590.909090909088</v>
          </cell>
        </row>
        <row r="156">
          <cell r="A156" t="str">
            <v>26000R</v>
          </cell>
          <cell r="B156" t="str">
            <v>LEVITE ORANGE 350ML 1X12 REJECT</v>
          </cell>
          <cell r="C156">
            <v>34650</v>
          </cell>
          <cell r="D156">
            <v>34650</v>
          </cell>
          <cell r="E156">
            <v>34650</v>
          </cell>
          <cell r="F156">
            <v>34650</v>
          </cell>
          <cell r="G156">
            <v>34650</v>
          </cell>
          <cell r="H156">
            <v>33650</v>
          </cell>
          <cell r="I156">
            <v>30590.909090909088</v>
          </cell>
        </row>
        <row r="157">
          <cell r="A157" t="str">
            <v>26000P</v>
          </cell>
          <cell r="B157" t="str">
            <v>LEVITE ORANGE 350ML 1X1</v>
          </cell>
          <cell r="C157">
            <v>2887.5</v>
          </cell>
          <cell r="D157">
            <v>2887.5</v>
          </cell>
          <cell r="E157">
            <v>2887.5</v>
          </cell>
          <cell r="F157">
            <v>2887.5</v>
          </cell>
          <cell r="G157">
            <v>2887.5</v>
          </cell>
          <cell r="H157">
            <v>2804.1666666666665</v>
          </cell>
          <cell r="I157">
            <v>2549.242424242424</v>
          </cell>
        </row>
        <row r="158">
          <cell r="A158" t="str">
            <v>26000PR</v>
          </cell>
          <cell r="B158" t="str">
            <v>LEVITE ORANGE 350ML 1X1 REJECT</v>
          </cell>
          <cell r="C158">
            <v>2887.5</v>
          </cell>
          <cell r="D158">
            <v>2887.5</v>
          </cell>
          <cell r="E158">
            <v>2887.5</v>
          </cell>
          <cell r="F158">
            <v>2887.5</v>
          </cell>
          <cell r="G158">
            <v>2887.5</v>
          </cell>
          <cell r="H158">
            <v>2804.1666666666665</v>
          </cell>
          <cell r="I158">
            <v>2549.242424242424</v>
          </cell>
        </row>
        <row r="159">
          <cell r="A159">
            <v>26005</v>
          </cell>
          <cell r="B159" t="str">
            <v>LEVITE ORANGE 350ML 1X6</v>
          </cell>
          <cell r="C159">
            <v>17325</v>
          </cell>
          <cell r="D159">
            <v>17325</v>
          </cell>
          <cell r="E159">
            <v>17325</v>
          </cell>
          <cell r="F159">
            <v>17325</v>
          </cell>
          <cell r="G159">
            <v>17325</v>
          </cell>
          <cell r="H159">
            <v>16825</v>
          </cell>
          <cell r="I159">
            <v>15295.454545454544</v>
          </cell>
        </row>
        <row r="160">
          <cell r="A160">
            <v>26001</v>
          </cell>
          <cell r="B160" t="str">
            <v>LEVITE JAMBU BIJI 350ML 1X12</v>
          </cell>
          <cell r="C160">
            <v>34650</v>
          </cell>
          <cell r="D160">
            <v>34650</v>
          </cell>
          <cell r="E160">
            <v>34650</v>
          </cell>
          <cell r="F160">
            <v>34650</v>
          </cell>
          <cell r="G160">
            <v>34650</v>
          </cell>
          <cell r="H160">
            <v>33650</v>
          </cell>
          <cell r="I160">
            <v>30590.909090909088</v>
          </cell>
        </row>
        <row r="161">
          <cell r="A161" t="str">
            <v>26001R</v>
          </cell>
          <cell r="B161" t="str">
            <v>LEVITE JAMBU BIJI 350ML 1X12 REJECT</v>
          </cell>
          <cell r="C161">
            <v>34650</v>
          </cell>
          <cell r="D161">
            <v>34650</v>
          </cell>
          <cell r="E161">
            <v>34650</v>
          </cell>
          <cell r="F161">
            <v>34650</v>
          </cell>
          <cell r="G161">
            <v>34650</v>
          </cell>
          <cell r="H161">
            <v>33650</v>
          </cell>
          <cell r="I161">
            <v>30590.909090909088</v>
          </cell>
        </row>
        <row r="162">
          <cell r="A162" t="str">
            <v>26001P</v>
          </cell>
          <cell r="B162" t="str">
            <v>LEVITE JAMBU BIJI 350ML 1X1</v>
          </cell>
          <cell r="C162">
            <v>2887.5</v>
          </cell>
          <cell r="D162">
            <v>2887.5</v>
          </cell>
          <cell r="E162">
            <v>2887.5</v>
          </cell>
          <cell r="F162">
            <v>2887.5</v>
          </cell>
          <cell r="G162">
            <v>2887.5</v>
          </cell>
          <cell r="H162">
            <v>2804.1666666666665</v>
          </cell>
          <cell r="I162">
            <v>2549.242424242424</v>
          </cell>
        </row>
        <row r="163">
          <cell r="A163" t="str">
            <v>26001PR</v>
          </cell>
          <cell r="B163" t="str">
            <v>LEVITE JAMBU BIJI 350ML 1X1 PCS REJECT</v>
          </cell>
          <cell r="C163">
            <v>2887.5</v>
          </cell>
          <cell r="D163">
            <v>2887.5</v>
          </cell>
          <cell r="E163">
            <v>2887.5</v>
          </cell>
          <cell r="F163">
            <v>2887.5</v>
          </cell>
          <cell r="G163">
            <v>2887.5</v>
          </cell>
          <cell r="H163">
            <v>2804.1666666666665</v>
          </cell>
          <cell r="I163">
            <v>2549.242424242424</v>
          </cell>
        </row>
        <row r="164">
          <cell r="A164">
            <v>26006</v>
          </cell>
          <cell r="B164" t="str">
            <v>LEVITE JAMBU BIJI 350ML 1X6</v>
          </cell>
          <cell r="C164">
            <v>17325</v>
          </cell>
          <cell r="D164">
            <v>17325</v>
          </cell>
          <cell r="E164">
            <v>17325</v>
          </cell>
          <cell r="F164">
            <v>17325</v>
          </cell>
          <cell r="G164">
            <v>17325</v>
          </cell>
          <cell r="H164">
            <v>16825</v>
          </cell>
          <cell r="I164">
            <v>15295.454545454544</v>
          </cell>
        </row>
        <row r="165">
          <cell r="A165">
            <v>26002</v>
          </cell>
          <cell r="B165" t="str">
            <v>LEVITE COMBO 350ML 1X12</v>
          </cell>
          <cell r="C165">
            <v>34650</v>
          </cell>
          <cell r="D165">
            <v>34650</v>
          </cell>
          <cell r="E165">
            <v>34650</v>
          </cell>
          <cell r="F165">
            <v>34650</v>
          </cell>
          <cell r="G165">
            <v>34650</v>
          </cell>
          <cell r="H165">
            <v>33650</v>
          </cell>
          <cell r="I165">
            <v>30590.909090909088</v>
          </cell>
        </row>
        <row r="166">
          <cell r="A166">
            <v>26003</v>
          </cell>
          <cell r="B166" t="str">
            <v>LEVITE COMBO 350ML 1X6</v>
          </cell>
          <cell r="C166">
            <v>17325</v>
          </cell>
          <cell r="D166">
            <v>17325</v>
          </cell>
          <cell r="E166">
            <v>17325</v>
          </cell>
          <cell r="F166">
            <v>17325</v>
          </cell>
          <cell r="G166">
            <v>17325</v>
          </cell>
          <cell r="H166">
            <v>16825</v>
          </cell>
          <cell r="I166">
            <v>15295.454545454544</v>
          </cell>
        </row>
        <row r="167">
          <cell r="A167">
            <v>26004</v>
          </cell>
          <cell r="B167" t="str">
            <v>LEVITE SIRSAK 350ML 1X12</v>
          </cell>
          <cell r="C167">
            <v>34650</v>
          </cell>
          <cell r="D167">
            <v>34650</v>
          </cell>
          <cell r="E167">
            <v>34650</v>
          </cell>
          <cell r="F167">
            <v>34650</v>
          </cell>
          <cell r="G167">
            <v>34650</v>
          </cell>
          <cell r="H167">
            <v>33650</v>
          </cell>
          <cell r="I167">
            <v>30590.909090909088</v>
          </cell>
        </row>
        <row r="168">
          <cell r="A168" t="str">
            <v>26004R</v>
          </cell>
          <cell r="B168" t="str">
            <v>LEVITE SIRSAK 350ML 1X12 REJECT</v>
          </cell>
          <cell r="C168">
            <v>34650</v>
          </cell>
          <cell r="D168">
            <v>34650</v>
          </cell>
          <cell r="E168">
            <v>34650</v>
          </cell>
          <cell r="F168">
            <v>34650</v>
          </cell>
          <cell r="G168">
            <v>34650</v>
          </cell>
          <cell r="H168">
            <v>33650</v>
          </cell>
          <cell r="I168">
            <v>30590.909090909088</v>
          </cell>
        </row>
        <row r="169">
          <cell r="A169" t="str">
            <v>26004P</v>
          </cell>
          <cell r="B169" t="str">
            <v>LEVITE SIRSAK 350ML 1X1</v>
          </cell>
          <cell r="C169">
            <v>2887.5</v>
          </cell>
          <cell r="D169">
            <v>2887.5</v>
          </cell>
          <cell r="E169">
            <v>2887.5</v>
          </cell>
          <cell r="F169">
            <v>2887.5</v>
          </cell>
          <cell r="G169">
            <v>2887.5</v>
          </cell>
          <cell r="H169">
            <v>2804.1666666666665</v>
          </cell>
          <cell r="I169">
            <v>2549.242424242424</v>
          </cell>
        </row>
        <row r="170">
          <cell r="A170" t="str">
            <v>26004PR</v>
          </cell>
          <cell r="B170" t="str">
            <v>LEVITE SIRSAK 350ML 1X1 REJECT</v>
          </cell>
          <cell r="C170">
            <v>2887.5</v>
          </cell>
          <cell r="D170">
            <v>2887.5</v>
          </cell>
          <cell r="E170">
            <v>2887.5</v>
          </cell>
          <cell r="F170">
            <v>2887.5</v>
          </cell>
          <cell r="G170">
            <v>2887.5</v>
          </cell>
          <cell r="H170">
            <v>2804.1666666666665</v>
          </cell>
          <cell r="I170">
            <v>2549.242424242424</v>
          </cell>
        </row>
        <row r="171">
          <cell r="A171">
            <v>0</v>
          </cell>
          <cell r="B171" t="str">
            <v>LEVITE SIRSAK 350ML 1X6</v>
          </cell>
          <cell r="C171">
            <v>17325</v>
          </cell>
          <cell r="D171">
            <v>17325</v>
          </cell>
          <cell r="E171">
            <v>17325</v>
          </cell>
          <cell r="F171">
            <v>17325</v>
          </cell>
          <cell r="G171">
            <v>17325</v>
          </cell>
          <cell r="H171">
            <v>16825</v>
          </cell>
          <cell r="I171">
            <v>15295.454545454544</v>
          </cell>
        </row>
        <row r="172">
          <cell r="A172">
            <v>26011</v>
          </cell>
          <cell r="B172" t="str">
            <v>LEVITE ANGGUR HIJAU 1X6</v>
          </cell>
          <cell r="C172">
            <v>17325</v>
          </cell>
          <cell r="D172">
            <v>17325</v>
          </cell>
          <cell r="E172">
            <v>17325</v>
          </cell>
          <cell r="F172">
            <v>17325</v>
          </cell>
          <cell r="G172">
            <v>17325</v>
          </cell>
          <cell r="H172">
            <v>16825</v>
          </cell>
          <cell r="I172">
            <v>15295.454545454544</v>
          </cell>
        </row>
        <row r="173">
          <cell r="A173">
            <v>26012</v>
          </cell>
          <cell r="B173" t="str">
            <v>LEVITE ANGGUR HIJAU 1X12</v>
          </cell>
          <cell r="C173">
            <v>34650</v>
          </cell>
          <cell r="D173">
            <v>34650</v>
          </cell>
          <cell r="E173">
            <v>34650</v>
          </cell>
          <cell r="F173">
            <v>34650</v>
          </cell>
          <cell r="G173">
            <v>34650</v>
          </cell>
          <cell r="H173">
            <v>33650</v>
          </cell>
          <cell r="I173">
            <v>30590.909090909088</v>
          </cell>
        </row>
        <row r="174">
          <cell r="A174" t="str">
            <v>26012R</v>
          </cell>
          <cell r="B174" t="str">
            <v>LEVITE ANGGUR HIJAU 1X12 REJECT</v>
          </cell>
          <cell r="C174">
            <v>34650</v>
          </cell>
          <cell r="D174">
            <v>34650</v>
          </cell>
          <cell r="E174">
            <v>34650</v>
          </cell>
          <cell r="F174">
            <v>34650</v>
          </cell>
          <cell r="G174">
            <v>34650</v>
          </cell>
          <cell r="H174">
            <v>33650</v>
          </cell>
          <cell r="I174">
            <v>30590.909090909088</v>
          </cell>
        </row>
        <row r="175">
          <cell r="A175" t="str">
            <v>26012P</v>
          </cell>
          <cell r="B175" t="str">
            <v>LEVITE ANGGUR HIJAU 1X1 PCS</v>
          </cell>
          <cell r="C175">
            <v>2887.5</v>
          </cell>
          <cell r="D175">
            <v>2887.5</v>
          </cell>
          <cell r="E175">
            <v>2887.5</v>
          </cell>
          <cell r="F175">
            <v>2887.5</v>
          </cell>
          <cell r="G175">
            <v>2887.5</v>
          </cell>
          <cell r="H175">
            <v>2804.1666666666665</v>
          </cell>
          <cell r="I175">
            <v>2549.242424242424</v>
          </cell>
        </row>
        <row r="176">
          <cell r="A176" t="str">
            <v>26012PR</v>
          </cell>
          <cell r="B176" t="str">
            <v>LEVITE ANGGUR HIJAU 1X1 REJECT</v>
          </cell>
          <cell r="C176">
            <v>2887.5</v>
          </cell>
          <cell r="D176">
            <v>2887.5</v>
          </cell>
          <cell r="E176">
            <v>2887.5</v>
          </cell>
          <cell r="F176">
            <v>2887.5</v>
          </cell>
          <cell r="G176">
            <v>2887.5</v>
          </cell>
          <cell r="H176">
            <v>2804.1666666666665</v>
          </cell>
          <cell r="I176">
            <v>2549.242424242424</v>
          </cell>
        </row>
        <row r="177">
          <cell r="A177">
            <v>142193</v>
          </cell>
          <cell r="B177" t="str">
            <v>LEVITE LEMON CUCUMBER MINT 350ml 1X12</v>
          </cell>
          <cell r="C177">
            <v>34650</v>
          </cell>
          <cell r="D177">
            <v>34650</v>
          </cell>
          <cell r="E177">
            <v>34650</v>
          </cell>
          <cell r="F177">
            <v>34650</v>
          </cell>
          <cell r="G177">
            <v>34650</v>
          </cell>
          <cell r="H177">
            <v>33650</v>
          </cell>
          <cell r="I177">
            <v>30590.909090909088</v>
          </cell>
        </row>
        <row r="178">
          <cell r="A178" t="str">
            <v>142193R</v>
          </cell>
          <cell r="B178" t="str">
            <v>LEVITE LEMON CUCUMBER MINT 350ml 1X12 REJECT</v>
          </cell>
          <cell r="C178">
            <v>34650</v>
          </cell>
          <cell r="D178">
            <v>34650</v>
          </cell>
          <cell r="E178">
            <v>34650</v>
          </cell>
          <cell r="F178">
            <v>34650</v>
          </cell>
          <cell r="G178">
            <v>34650</v>
          </cell>
          <cell r="H178">
            <v>33650</v>
          </cell>
          <cell r="I178">
            <v>30590.909090909088</v>
          </cell>
        </row>
        <row r="179">
          <cell r="A179" t="str">
            <v>142193p</v>
          </cell>
          <cell r="B179" t="str">
            <v>LEVITE LEMON CUCUMBER MINT 350ml 1X1</v>
          </cell>
          <cell r="C179">
            <v>2887.5</v>
          </cell>
          <cell r="D179">
            <v>2887.5</v>
          </cell>
          <cell r="E179">
            <v>2887.5</v>
          </cell>
          <cell r="F179">
            <v>2887.5</v>
          </cell>
          <cell r="G179">
            <v>2887.5</v>
          </cell>
          <cell r="H179">
            <v>2804.1666666666665</v>
          </cell>
          <cell r="I179">
            <v>2549.242424242424</v>
          </cell>
        </row>
        <row r="180">
          <cell r="A180" t="str">
            <v>142193PR</v>
          </cell>
          <cell r="B180" t="str">
            <v>LEVITE LEMON CUCUMBER MINT 350ml 1X1 PCS REJECT</v>
          </cell>
          <cell r="C180">
            <v>2887.5</v>
          </cell>
          <cell r="D180">
            <v>2887.5</v>
          </cell>
          <cell r="E180">
            <v>2887.5</v>
          </cell>
          <cell r="F180">
            <v>2887.5</v>
          </cell>
          <cell r="G180">
            <v>2887.5</v>
          </cell>
          <cell r="H180">
            <v>2804.1666666666665</v>
          </cell>
          <cell r="I180">
            <v>2549.242424242424</v>
          </cell>
        </row>
        <row r="181">
          <cell r="A181">
            <v>142194</v>
          </cell>
          <cell r="B181" t="str">
            <v>LEVITE LYCEE CITRUS MINT 350ml 1X12</v>
          </cell>
          <cell r="C181">
            <v>34650</v>
          </cell>
          <cell r="D181">
            <v>34650</v>
          </cell>
          <cell r="E181">
            <v>34650</v>
          </cell>
          <cell r="F181">
            <v>34650</v>
          </cell>
          <cell r="G181">
            <v>34650</v>
          </cell>
          <cell r="H181">
            <v>33650</v>
          </cell>
          <cell r="I181">
            <v>30590.909090909088</v>
          </cell>
        </row>
        <row r="182">
          <cell r="A182" t="str">
            <v>142194R</v>
          </cell>
          <cell r="B182" t="str">
            <v>LEVITE LYCEE CITRUS MINT 350ml 1X12 REJECT</v>
          </cell>
          <cell r="C182">
            <v>34650</v>
          </cell>
          <cell r="D182">
            <v>34650</v>
          </cell>
          <cell r="E182">
            <v>34650</v>
          </cell>
          <cell r="F182">
            <v>34650</v>
          </cell>
          <cell r="G182">
            <v>34650</v>
          </cell>
          <cell r="H182">
            <v>33650</v>
          </cell>
          <cell r="I182">
            <v>30590.909090909088</v>
          </cell>
        </row>
        <row r="183">
          <cell r="A183" t="str">
            <v>142194P</v>
          </cell>
          <cell r="B183" t="str">
            <v>LEVITE LYCEE CITRUS MINT 350ml 1X1</v>
          </cell>
          <cell r="C183">
            <v>2887.5</v>
          </cell>
          <cell r="D183">
            <v>2887.5</v>
          </cell>
          <cell r="E183">
            <v>2887.5</v>
          </cell>
          <cell r="F183">
            <v>2887.5</v>
          </cell>
          <cell r="G183">
            <v>2887.5</v>
          </cell>
          <cell r="H183">
            <v>2804.1666666666665</v>
          </cell>
          <cell r="I183">
            <v>2549.242424242424</v>
          </cell>
        </row>
        <row r="184">
          <cell r="A184" t="str">
            <v>142194PR</v>
          </cell>
          <cell r="B184" t="str">
            <v>LEVITE LYCEE CITRUS MINT 350ml 1X1 PCS REJECT</v>
          </cell>
          <cell r="C184">
            <v>2887.5</v>
          </cell>
          <cell r="D184">
            <v>2887.5</v>
          </cell>
          <cell r="E184">
            <v>2887.5</v>
          </cell>
          <cell r="F184">
            <v>2887.5</v>
          </cell>
          <cell r="G184">
            <v>2887.5</v>
          </cell>
          <cell r="H184">
            <v>2804.1666666666665</v>
          </cell>
          <cell r="I184">
            <v>2549.242424242424</v>
          </cell>
        </row>
        <row r="185">
          <cell r="A185">
            <v>142196</v>
          </cell>
          <cell r="B185" t="str">
            <v>LEVITE WILDBERRIES LIME MINT 350ml 1X12</v>
          </cell>
          <cell r="C185">
            <v>34650</v>
          </cell>
          <cell r="D185">
            <v>34650</v>
          </cell>
          <cell r="E185">
            <v>34650</v>
          </cell>
          <cell r="F185">
            <v>34650</v>
          </cell>
          <cell r="G185">
            <v>34650</v>
          </cell>
          <cell r="H185">
            <v>33650</v>
          </cell>
          <cell r="I185">
            <v>30590.909090909088</v>
          </cell>
        </row>
        <row r="186">
          <cell r="A186" t="str">
            <v>142196R</v>
          </cell>
          <cell r="B186" t="str">
            <v>LEVITE WILDBERRIES LIME MINT 350ml 1X12 REJECT</v>
          </cell>
          <cell r="C186">
            <v>34650</v>
          </cell>
          <cell r="D186">
            <v>34650</v>
          </cell>
          <cell r="E186">
            <v>34650</v>
          </cell>
          <cell r="F186">
            <v>34650</v>
          </cell>
          <cell r="G186">
            <v>34650</v>
          </cell>
          <cell r="H186">
            <v>33650</v>
          </cell>
          <cell r="I186">
            <v>30590.909090909088</v>
          </cell>
        </row>
        <row r="187">
          <cell r="A187" t="str">
            <v>142196P</v>
          </cell>
          <cell r="B187" t="str">
            <v>LEVITE WILDBERRIES LIME MINT 350ml 1X1</v>
          </cell>
          <cell r="C187">
            <v>2887.5</v>
          </cell>
          <cell r="D187">
            <v>2887.5</v>
          </cell>
          <cell r="E187">
            <v>2887.5</v>
          </cell>
          <cell r="F187">
            <v>2887.5</v>
          </cell>
          <cell r="G187">
            <v>2887.5</v>
          </cell>
          <cell r="H187">
            <v>2804.1666666666665</v>
          </cell>
          <cell r="I187">
            <v>2549.242424242424</v>
          </cell>
        </row>
        <row r="188">
          <cell r="A188" t="str">
            <v>142196PR</v>
          </cell>
          <cell r="B188" t="str">
            <v>LEVITE WILDBERRIES LIME MINT 350ml 1X1 PCS REJECT</v>
          </cell>
          <cell r="C188">
            <v>2887.5</v>
          </cell>
          <cell r="D188">
            <v>2887.5</v>
          </cell>
          <cell r="E188">
            <v>2887.5</v>
          </cell>
          <cell r="F188">
            <v>2887.5</v>
          </cell>
          <cell r="G188">
            <v>2887.5</v>
          </cell>
          <cell r="H188">
            <v>2804.1666666666665</v>
          </cell>
          <cell r="I188">
            <v>2549.242424242424</v>
          </cell>
        </row>
        <row r="189">
          <cell r="A189">
            <v>148136</v>
          </cell>
          <cell r="B189" t="str">
            <v>VT.220ML LOCAL 1X42</v>
          </cell>
          <cell r="C189">
            <v>0</v>
          </cell>
          <cell r="D189">
            <v>0</v>
          </cell>
          <cell r="E189">
            <v>16550</v>
          </cell>
          <cell r="F189">
            <v>17150</v>
          </cell>
          <cell r="G189">
            <v>17150</v>
          </cell>
          <cell r="H189">
            <v>16150</v>
          </cell>
          <cell r="I189">
            <v>14681.81818181818</v>
          </cell>
        </row>
        <row r="190">
          <cell r="A190" t="str">
            <v>148136R</v>
          </cell>
          <cell r="B190" t="str">
            <v>VT.220ML LOCAL 1X42 REJECT</v>
          </cell>
          <cell r="C190">
            <v>0</v>
          </cell>
          <cell r="D190">
            <v>0</v>
          </cell>
          <cell r="E190">
            <v>16550</v>
          </cell>
          <cell r="F190">
            <v>17150</v>
          </cell>
          <cell r="G190">
            <v>17150</v>
          </cell>
          <cell r="H190">
            <v>16150</v>
          </cell>
          <cell r="I190">
            <v>14681.81818181818</v>
          </cell>
        </row>
        <row r="191">
          <cell r="A191" t="str">
            <v>148136P</v>
          </cell>
          <cell r="B191" t="str">
            <v>VT.220ML LOCAL 1X42</v>
          </cell>
          <cell r="C191">
            <v>0</v>
          </cell>
          <cell r="D191">
            <v>0</v>
          </cell>
          <cell r="E191">
            <v>394.04761904761904</v>
          </cell>
          <cell r="F191">
            <v>408.33333333333331</v>
          </cell>
          <cell r="G191">
            <v>408.33333333333331</v>
          </cell>
          <cell r="H191">
            <v>384.52380952380952</v>
          </cell>
          <cell r="I191">
            <v>349.56709956709955</v>
          </cell>
        </row>
        <row r="192">
          <cell r="A192" t="str">
            <v>96430P</v>
          </cell>
          <cell r="B192" t="str">
            <v>VIT.220 ML 1X1</v>
          </cell>
          <cell r="C192">
            <v>0</v>
          </cell>
          <cell r="D192">
            <v>0</v>
          </cell>
          <cell r="E192">
            <v>394.04761904761904</v>
          </cell>
          <cell r="F192">
            <v>408.33333333333331</v>
          </cell>
          <cell r="G192">
            <v>408.33333333333331</v>
          </cell>
          <cell r="H192">
            <v>384.52380952380952</v>
          </cell>
          <cell r="I192">
            <v>349.56709956709955</v>
          </cell>
        </row>
        <row r="193">
          <cell r="A193" t="str">
            <v>96430PR</v>
          </cell>
          <cell r="B193" t="str">
            <v>VIT.220 ML 1X1 PCS REJECT</v>
          </cell>
          <cell r="C193">
            <v>0</v>
          </cell>
          <cell r="D193">
            <v>0</v>
          </cell>
          <cell r="E193">
            <v>394.04761904761904</v>
          </cell>
          <cell r="F193">
            <v>408.33333333333331</v>
          </cell>
          <cell r="G193">
            <v>408.33333333333331</v>
          </cell>
          <cell r="H193">
            <v>384.52380952380952</v>
          </cell>
          <cell r="I193">
            <v>349.56709956709955</v>
          </cell>
        </row>
        <row r="194">
          <cell r="A194">
            <v>173022</v>
          </cell>
          <cell r="B194" t="str">
            <v>VT.200ML LOCAL 1X48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16150</v>
          </cell>
          <cell r="H194">
            <v>15150</v>
          </cell>
          <cell r="I194">
            <v>13772.727272727272</v>
          </cell>
        </row>
        <row r="195">
          <cell r="A195" t="str">
            <v>173022R</v>
          </cell>
          <cell r="B195" t="str">
            <v>VT.200ML LOCAL 1X48 REJECT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16150</v>
          </cell>
          <cell r="H195">
            <v>15150</v>
          </cell>
          <cell r="I195">
            <v>13772.727272727272</v>
          </cell>
        </row>
        <row r="196">
          <cell r="A196" t="str">
            <v>173022P</v>
          </cell>
          <cell r="B196" t="str">
            <v>VT.200ML LOCAL PCS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336.45833333333331</v>
          </cell>
          <cell r="H196">
            <v>315.625</v>
          </cell>
          <cell r="I196">
            <v>286.93181818181819</v>
          </cell>
        </row>
        <row r="197">
          <cell r="A197" t="str">
            <v>173022PR</v>
          </cell>
          <cell r="B197" t="str">
            <v>VT.200ML LOCAL PCS REJECT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336.45833333333331</v>
          </cell>
          <cell r="H197">
            <v>315.625</v>
          </cell>
          <cell r="I197">
            <v>286.93181818181819</v>
          </cell>
        </row>
        <row r="198">
          <cell r="A198">
            <v>22713</v>
          </cell>
          <cell r="B198" t="str">
            <v>VIT.220ML 1X48</v>
          </cell>
          <cell r="C198">
            <v>15500</v>
          </cell>
          <cell r="D198">
            <v>18350</v>
          </cell>
          <cell r="E198">
            <v>18350</v>
          </cell>
          <cell r="F198">
            <v>18350</v>
          </cell>
          <cell r="G198">
            <v>18350</v>
          </cell>
          <cell r="H198">
            <v>17350</v>
          </cell>
          <cell r="I198">
            <v>15772.727272727272</v>
          </cell>
        </row>
        <row r="199">
          <cell r="A199">
            <v>96430</v>
          </cell>
          <cell r="B199" t="str">
            <v>VIT.220 ML 1X48</v>
          </cell>
          <cell r="C199">
            <v>15500</v>
          </cell>
          <cell r="D199">
            <v>18350</v>
          </cell>
          <cell r="E199">
            <v>18350</v>
          </cell>
          <cell r="F199">
            <v>18350</v>
          </cell>
          <cell r="G199">
            <v>18350</v>
          </cell>
          <cell r="H199">
            <v>17350</v>
          </cell>
          <cell r="I199">
            <v>15772.727272727272</v>
          </cell>
        </row>
        <row r="200">
          <cell r="A200" t="str">
            <v>96430R</v>
          </cell>
          <cell r="B200" t="str">
            <v>VIT.220 ML 1X48 REJECT</v>
          </cell>
          <cell r="C200">
            <v>15500</v>
          </cell>
          <cell r="D200">
            <v>18350</v>
          </cell>
          <cell r="E200">
            <v>18350</v>
          </cell>
          <cell r="F200">
            <v>18350</v>
          </cell>
          <cell r="G200">
            <v>18350</v>
          </cell>
          <cell r="H200">
            <v>17350</v>
          </cell>
          <cell r="I200">
            <v>15772.727272727272</v>
          </cell>
        </row>
        <row r="201">
          <cell r="A201">
            <v>74554</v>
          </cell>
          <cell r="B201" t="str">
            <v>VIT.240ML 1X48</v>
          </cell>
          <cell r="C201">
            <v>15500</v>
          </cell>
          <cell r="D201">
            <v>18350</v>
          </cell>
          <cell r="E201">
            <v>18350</v>
          </cell>
          <cell r="F201">
            <v>18350</v>
          </cell>
          <cell r="G201">
            <v>18350</v>
          </cell>
          <cell r="H201">
            <v>17350</v>
          </cell>
          <cell r="I201">
            <v>15772.727272727272</v>
          </cell>
        </row>
        <row r="202">
          <cell r="A202" t="str">
            <v>74554R</v>
          </cell>
          <cell r="B202" t="str">
            <v>VIT.240ML 1X48/REJECT</v>
          </cell>
          <cell r="C202">
            <v>15500</v>
          </cell>
          <cell r="D202">
            <v>18350</v>
          </cell>
          <cell r="E202">
            <v>18350</v>
          </cell>
          <cell r="F202">
            <v>18350</v>
          </cell>
          <cell r="G202">
            <v>18350</v>
          </cell>
          <cell r="H202">
            <v>17350</v>
          </cell>
          <cell r="I202">
            <v>15772.727272727272</v>
          </cell>
        </row>
        <row r="203">
          <cell r="A203" t="str">
            <v>74554P</v>
          </cell>
          <cell r="B203" t="str">
            <v>VIT.240ML 1X1 PCS</v>
          </cell>
          <cell r="C203">
            <v>322.91666666666669</v>
          </cell>
          <cell r="D203">
            <v>382.29166666666669</v>
          </cell>
          <cell r="E203">
            <v>382.29166666666669</v>
          </cell>
          <cell r="F203">
            <v>382.29166666666669</v>
          </cell>
          <cell r="G203">
            <v>382.29166666666669</v>
          </cell>
          <cell r="H203">
            <v>361.45833333333331</v>
          </cell>
          <cell r="I203">
            <v>328.59848484848482</v>
          </cell>
        </row>
        <row r="204">
          <cell r="A204" t="str">
            <v>74554PR</v>
          </cell>
          <cell r="B204" t="str">
            <v>VIT.240ML 1X1 PCS REJECT</v>
          </cell>
          <cell r="C204">
            <v>322.91666666666669</v>
          </cell>
          <cell r="D204">
            <v>382.29166666666669</v>
          </cell>
          <cell r="E204">
            <v>382.29166666666669</v>
          </cell>
          <cell r="F204">
            <v>382.29166666666669</v>
          </cell>
          <cell r="G204">
            <v>382.29166666666669</v>
          </cell>
          <cell r="H204">
            <v>361.45833333333331</v>
          </cell>
          <cell r="I204">
            <v>328.59848484848482</v>
          </cell>
        </row>
        <row r="205">
          <cell r="A205">
            <v>112839</v>
          </cell>
          <cell r="B205" t="str">
            <v>VIT.330ML 1X24</v>
          </cell>
          <cell r="C205">
            <v>26000</v>
          </cell>
          <cell r="D205">
            <v>27450</v>
          </cell>
          <cell r="E205">
            <v>27450</v>
          </cell>
          <cell r="F205">
            <v>25700</v>
          </cell>
          <cell r="G205">
            <v>25700</v>
          </cell>
          <cell r="H205">
            <v>24700</v>
          </cell>
          <cell r="I205">
            <v>22454.545454545452</v>
          </cell>
        </row>
        <row r="206">
          <cell r="A206" t="str">
            <v>112839P</v>
          </cell>
          <cell r="B206" t="str">
            <v>VIT.330ML 1X1 PCS</v>
          </cell>
          <cell r="C206">
            <v>1083.3333333333333</v>
          </cell>
          <cell r="D206">
            <v>1143.75</v>
          </cell>
          <cell r="E206">
            <v>1143.75</v>
          </cell>
          <cell r="F206">
            <v>1070.8333333333333</v>
          </cell>
          <cell r="G206">
            <v>1070.8333333333333</v>
          </cell>
          <cell r="H206">
            <v>1029.1666666666667</v>
          </cell>
          <cell r="I206">
            <v>935.60606060606062</v>
          </cell>
        </row>
        <row r="207">
          <cell r="A207" t="str">
            <v>112839PR</v>
          </cell>
          <cell r="B207" t="str">
            <v>VIT.330ML 1X 1 PCS REJECT</v>
          </cell>
          <cell r="C207">
            <v>1083.3333333333333</v>
          </cell>
          <cell r="D207">
            <v>1143.75</v>
          </cell>
          <cell r="E207">
            <v>1143.75</v>
          </cell>
          <cell r="F207">
            <v>1070.8333333333333</v>
          </cell>
          <cell r="G207">
            <v>1070.8333333333333</v>
          </cell>
          <cell r="H207">
            <v>1029.1666666666667</v>
          </cell>
          <cell r="I207">
            <v>935.60606060606062</v>
          </cell>
        </row>
        <row r="208">
          <cell r="A208">
            <v>157095</v>
          </cell>
          <cell r="B208" t="str">
            <v>VIT.550 ML 1X24</v>
          </cell>
          <cell r="C208">
            <v>0</v>
          </cell>
          <cell r="D208">
            <v>0</v>
          </cell>
          <cell r="E208">
            <v>0</v>
          </cell>
          <cell r="F208">
            <v>29000</v>
          </cell>
          <cell r="G208">
            <v>28000</v>
          </cell>
          <cell r="H208">
            <v>27000</v>
          </cell>
          <cell r="I208">
            <v>24545.454545454544</v>
          </cell>
        </row>
        <row r="209">
          <cell r="A209" t="str">
            <v>157095P</v>
          </cell>
          <cell r="B209" t="str">
            <v>VIT.550 ML 1X1 PCS</v>
          </cell>
          <cell r="C209">
            <v>0</v>
          </cell>
          <cell r="D209">
            <v>0</v>
          </cell>
          <cell r="E209">
            <v>0</v>
          </cell>
          <cell r="F209">
            <v>1208.3333333333333</v>
          </cell>
          <cell r="G209">
            <v>1166.6666666666667</v>
          </cell>
          <cell r="H209">
            <v>1125</v>
          </cell>
          <cell r="I209">
            <v>1022.7272727272726</v>
          </cell>
        </row>
        <row r="210">
          <cell r="A210" t="str">
            <v>157095PR</v>
          </cell>
          <cell r="B210" t="str">
            <v>VT.550 ML 1X1 PCS REJECT</v>
          </cell>
          <cell r="C210">
            <v>0</v>
          </cell>
          <cell r="D210">
            <v>0</v>
          </cell>
          <cell r="E210">
            <v>0</v>
          </cell>
          <cell r="F210">
            <v>1208.3333333333333</v>
          </cell>
          <cell r="G210">
            <v>1166.6666666666667</v>
          </cell>
          <cell r="H210">
            <v>1125</v>
          </cell>
          <cell r="I210">
            <v>1022.7272727272726</v>
          </cell>
        </row>
        <row r="211">
          <cell r="A211">
            <v>74566</v>
          </cell>
          <cell r="B211" t="str">
            <v>VIT.600ML 1X24</v>
          </cell>
          <cell r="C211">
            <v>25600</v>
          </cell>
          <cell r="D211">
            <v>30650</v>
          </cell>
          <cell r="E211">
            <v>30650</v>
          </cell>
          <cell r="F211">
            <v>30650</v>
          </cell>
          <cell r="G211">
            <v>30650</v>
          </cell>
          <cell r="H211">
            <v>29650</v>
          </cell>
          <cell r="I211">
            <v>26954.545454545452</v>
          </cell>
        </row>
        <row r="212">
          <cell r="A212" t="str">
            <v>74566P</v>
          </cell>
          <cell r="B212" t="str">
            <v>VIT.600ML 1X1/PCS</v>
          </cell>
          <cell r="C212">
            <v>1066.6666666666667</v>
          </cell>
          <cell r="D212">
            <v>1277.0833333333333</v>
          </cell>
          <cell r="E212">
            <v>1277.0833333333333</v>
          </cell>
          <cell r="F212">
            <v>1277.0833333333333</v>
          </cell>
          <cell r="G212">
            <v>1277.0833333333333</v>
          </cell>
          <cell r="H212">
            <v>1235.4166666666667</v>
          </cell>
          <cell r="I212">
            <v>1123.1060606060605</v>
          </cell>
        </row>
        <row r="213">
          <cell r="A213" t="str">
            <v>74566PR</v>
          </cell>
          <cell r="B213" t="str">
            <v>VIT.600ML 1X1 REJECT</v>
          </cell>
          <cell r="C213">
            <v>1066.6666666666667</v>
          </cell>
          <cell r="D213">
            <v>1277.0833333333333</v>
          </cell>
          <cell r="E213">
            <v>1277.0833333333333</v>
          </cell>
          <cell r="F213">
            <v>1277.0833333333333</v>
          </cell>
          <cell r="G213">
            <v>1277.0833333333333</v>
          </cell>
          <cell r="H213">
            <v>1235.4166666666667</v>
          </cell>
          <cell r="I213">
            <v>1123.1060606060605</v>
          </cell>
        </row>
        <row r="214">
          <cell r="A214">
            <v>74565</v>
          </cell>
          <cell r="B214" t="str">
            <v>VIT.1500ML 1X12</v>
          </cell>
          <cell r="C214">
            <v>24700</v>
          </cell>
          <cell r="D214">
            <v>29700</v>
          </cell>
          <cell r="E214">
            <v>29700</v>
          </cell>
          <cell r="F214">
            <v>29700</v>
          </cell>
          <cell r="G214">
            <v>29700</v>
          </cell>
          <cell r="H214">
            <v>28700</v>
          </cell>
          <cell r="I214">
            <v>26090.909090909088</v>
          </cell>
        </row>
        <row r="215">
          <cell r="A215" t="str">
            <v>74565r</v>
          </cell>
          <cell r="B215" t="str">
            <v>VIT.1500ML 1X12 REJECT</v>
          </cell>
          <cell r="C215">
            <v>24700</v>
          </cell>
          <cell r="D215">
            <v>29700</v>
          </cell>
          <cell r="E215">
            <v>29700</v>
          </cell>
          <cell r="F215">
            <v>29700</v>
          </cell>
          <cell r="G215">
            <v>29700</v>
          </cell>
          <cell r="H215">
            <v>28700</v>
          </cell>
          <cell r="I215">
            <v>26090.909090909088</v>
          </cell>
        </row>
        <row r="216">
          <cell r="A216" t="str">
            <v>74565P</v>
          </cell>
          <cell r="B216" t="str">
            <v>VIT.1500ML 1x1 PCS</v>
          </cell>
          <cell r="C216">
            <v>2058.3333333333335</v>
          </cell>
          <cell r="D216">
            <v>2475</v>
          </cell>
          <cell r="E216">
            <v>2475</v>
          </cell>
          <cell r="F216">
            <v>2475</v>
          </cell>
          <cell r="G216">
            <v>2475</v>
          </cell>
          <cell r="H216">
            <v>2391.6666666666665</v>
          </cell>
          <cell r="I216">
            <v>2174.242424242424</v>
          </cell>
        </row>
        <row r="217">
          <cell r="A217" t="str">
            <v>74565PR</v>
          </cell>
          <cell r="B217" t="str">
            <v>VIT.1500ML 1X1 REJECT</v>
          </cell>
          <cell r="C217">
            <v>2058.3333333333335</v>
          </cell>
          <cell r="D217">
            <v>2475</v>
          </cell>
          <cell r="E217">
            <v>2475</v>
          </cell>
          <cell r="F217">
            <v>2475</v>
          </cell>
          <cell r="G217">
            <v>2475</v>
          </cell>
          <cell r="H217">
            <v>2391.6666666666665</v>
          </cell>
          <cell r="I217">
            <v>2174.242424242424</v>
          </cell>
        </row>
        <row r="218">
          <cell r="A218" t="str">
            <v>74565P-R</v>
          </cell>
          <cell r="B218" t="str">
            <v>VT.1500ML 1x12/PCS-RIJEK</v>
          </cell>
          <cell r="C218">
            <v>24700</v>
          </cell>
          <cell r="D218">
            <v>29700</v>
          </cell>
          <cell r="E218">
            <v>29700</v>
          </cell>
          <cell r="F218">
            <v>29700</v>
          </cell>
          <cell r="G218">
            <v>29700</v>
          </cell>
          <cell r="H218">
            <v>28700</v>
          </cell>
          <cell r="I218">
            <v>26090.909090909088</v>
          </cell>
        </row>
        <row r="220">
          <cell r="A220">
            <v>74559</v>
          </cell>
          <cell r="B220" t="str">
            <v>AQ.5GALLON ISI</v>
          </cell>
          <cell r="C220">
            <v>12900</v>
          </cell>
          <cell r="D220">
            <v>12900</v>
          </cell>
          <cell r="E220">
            <v>13700</v>
          </cell>
          <cell r="F220">
            <v>14300</v>
          </cell>
          <cell r="G220">
            <v>14300</v>
          </cell>
          <cell r="H220">
            <v>13300</v>
          </cell>
          <cell r="I220">
            <v>12090.90909090909</v>
          </cell>
          <cell r="K220">
            <v>14595</v>
          </cell>
          <cell r="L220">
            <v>176466818.18181816</v>
          </cell>
          <cell r="M220">
            <v>176466818.18181816</v>
          </cell>
        </row>
        <row r="221">
          <cell r="A221" t="str">
            <v>74559G</v>
          </cell>
          <cell r="B221" t="str">
            <v>AQ.5GALLON BTL</v>
          </cell>
          <cell r="C221">
            <v>30000</v>
          </cell>
          <cell r="D221">
            <v>30000</v>
          </cell>
          <cell r="E221">
            <v>30000</v>
          </cell>
          <cell r="F221">
            <v>30000</v>
          </cell>
          <cell r="G221">
            <v>30000</v>
          </cell>
          <cell r="H221">
            <v>30000</v>
          </cell>
          <cell r="I221">
            <v>30000</v>
          </cell>
        </row>
        <row r="222">
          <cell r="A222" t="str">
            <v>1011A</v>
          </cell>
          <cell r="B222" t="str">
            <v>AQ.5GLN ISI R</v>
          </cell>
          <cell r="C222">
            <v>12900</v>
          </cell>
          <cell r="D222">
            <v>12900</v>
          </cell>
          <cell r="E222">
            <v>13700</v>
          </cell>
          <cell r="F222">
            <v>14300</v>
          </cell>
          <cell r="G222">
            <v>14300</v>
          </cell>
          <cell r="H222">
            <v>13300</v>
          </cell>
          <cell r="I222">
            <v>12090.90909090909</v>
          </cell>
        </row>
        <row r="223">
          <cell r="A223" t="str">
            <v>1011B</v>
          </cell>
          <cell r="B223" t="str">
            <v>AQ.5GLN BTL R</v>
          </cell>
          <cell r="C223">
            <v>30000</v>
          </cell>
          <cell r="D223">
            <v>30000</v>
          </cell>
          <cell r="E223">
            <v>30000</v>
          </cell>
          <cell r="F223">
            <v>30000</v>
          </cell>
          <cell r="G223">
            <v>30000</v>
          </cell>
          <cell r="H223">
            <v>30000</v>
          </cell>
          <cell r="I223">
            <v>30000</v>
          </cell>
        </row>
        <row r="224">
          <cell r="A224">
            <v>74560</v>
          </cell>
          <cell r="B224" t="str">
            <v>VT.5GLN ISI</v>
          </cell>
          <cell r="C224">
            <v>9000</v>
          </cell>
          <cell r="D224">
            <v>11300</v>
          </cell>
          <cell r="E224">
            <v>11300</v>
          </cell>
          <cell r="F224">
            <v>11300</v>
          </cell>
          <cell r="G224">
            <v>11300</v>
          </cell>
          <cell r="H224">
            <v>10300</v>
          </cell>
          <cell r="I224">
            <v>9363.6363636363621</v>
          </cell>
        </row>
        <row r="225">
          <cell r="A225" t="str">
            <v>74560G</v>
          </cell>
          <cell r="B225" t="str">
            <v>VT.5GALON BTL</v>
          </cell>
          <cell r="C225">
            <v>30000</v>
          </cell>
          <cell r="D225">
            <v>30000</v>
          </cell>
          <cell r="E225">
            <v>30000</v>
          </cell>
          <cell r="F225">
            <v>30000</v>
          </cell>
          <cell r="G225">
            <v>30000</v>
          </cell>
          <cell r="H225">
            <v>30000</v>
          </cell>
          <cell r="I225">
            <v>30000</v>
          </cell>
        </row>
        <row r="226">
          <cell r="A226" t="str">
            <v>74560R</v>
          </cell>
          <cell r="B226" t="str">
            <v>VT.5GLN ISI REJECT</v>
          </cell>
          <cell r="C226">
            <v>9000</v>
          </cell>
          <cell r="D226">
            <v>11300</v>
          </cell>
          <cell r="E226">
            <v>11300</v>
          </cell>
          <cell r="F226">
            <v>11300</v>
          </cell>
          <cell r="G226">
            <v>11300</v>
          </cell>
          <cell r="H226">
            <v>10300</v>
          </cell>
          <cell r="I226">
            <v>9363.6363636363621</v>
          </cell>
        </row>
        <row r="227">
          <cell r="A227" t="str">
            <v>2011B</v>
          </cell>
          <cell r="B227" t="str">
            <v>VT.5GLN BTL R</v>
          </cell>
          <cell r="G227">
            <v>11300</v>
          </cell>
          <cell r="H227">
            <v>10300</v>
          </cell>
          <cell r="I227">
            <v>9363.6363636363621</v>
          </cell>
        </row>
        <row r="229">
          <cell r="A229">
            <v>10512</v>
          </cell>
          <cell r="B229" t="str">
            <v>AQ.380 ML KRAT/PALET</v>
          </cell>
          <cell r="C229">
            <v>13000</v>
          </cell>
          <cell r="D229">
            <v>13000</v>
          </cell>
          <cell r="E229">
            <v>13000</v>
          </cell>
          <cell r="F229">
            <v>13000</v>
          </cell>
          <cell r="G229">
            <v>13000</v>
          </cell>
          <cell r="H229">
            <v>13000</v>
          </cell>
          <cell r="I229">
            <v>11818.181818181818</v>
          </cell>
        </row>
        <row r="230">
          <cell r="A230">
            <v>132268</v>
          </cell>
          <cell r="B230" t="str">
            <v>VT. 1000 ML 1X12</v>
          </cell>
        </row>
        <row r="231">
          <cell r="A231">
            <v>10114</v>
          </cell>
          <cell r="B231" t="str">
            <v>PALLET KAYU</v>
          </cell>
          <cell r="C231">
            <v>100000</v>
          </cell>
          <cell r="D231">
            <v>100000</v>
          </cell>
          <cell r="E231">
            <v>100000</v>
          </cell>
          <cell r="F231">
            <v>100000</v>
          </cell>
          <cell r="G231">
            <v>100000</v>
          </cell>
          <cell r="H231">
            <v>100000</v>
          </cell>
          <cell r="I231">
            <v>100000</v>
          </cell>
        </row>
        <row r="232">
          <cell r="A232">
            <v>10116</v>
          </cell>
          <cell r="B232" t="str">
            <v>PALLET LOSCAM</v>
          </cell>
          <cell r="C232">
            <v>100000</v>
          </cell>
          <cell r="D232">
            <v>100000</v>
          </cell>
          <cell r="E232">
            <v>100000</v>
          </cell>
          <cell r="F232">
            <v>100000</v>
          </cell>
          <cell r="G232">
            <v>100000</v>
          </cell>
          <cell r="H232">
            <v>100000</v>
          </cell>
          <cell r="I232">
            <v>100000</v>
          </cell>
        </row>
        <row r="233">
          <cell r="A233">
            <v>90002</v>
          </cell>
          <cell r="B233" t="str">
            <v>TRIPLEK/TRAY</v>
          </cell>
          <cell r="C233">
            <v>185000</v>
          </cell>
          <cell r="D233">
            <v>189750</v>
          </cell>
          <cell r="E233">
            <v>189750</v>
          </cell>
          <cell r="F233">
            <v>189750</v>
          </cell>
          <cell r="G233">
            <v>189750</v>
          </cell>
          <cell r="H233">
            <v>189750</v>
          </cell>
          <cell r="I233">
            <v>189750</v>
          </cell>
        </row>
        <row r="234">
          <cell r="A234" t="str">
            <v>9002R</v>
          </cell>
          <cell r="B234" t="str">
            <v>TRIPLEK/TRAY RIJECT</v>
          </cell>
          <cell r="C234">
            <v>185000</v>
          </cell>
          <cell r="D234">
            <v>189750</v>
          </cell>
          <cell r="E234">
            <v>189750</v>
          </cell>
          <cell r="F234">
            <v>189750</v>
          </cell>
          <cell r="G234">
            <v>189750</v>
          </cell>
          <cell r="H234">
            <v>189750</v>
          </cell>
          <cell r="I234">
            <v>189750</v>
          </cell>
        </row>
        <row r="235">
          <cell r="A235">
            <v>33300</v>
          </cell>
          <cell r="B235" t="str">
            <v>JUG RACK</v>
          </cell>
          <cell r="C235">
            <v>73700</v>
          </cell>
          <cell r="D235">
            <v>73700</v>
          </cell>
          <cell r="E235">
            <v>73700</v>
          </cell>
          <cell r="F235">
            <v>73700</v>
          </cell>
          <cell r="G235">
            <v>73700</v>
          </cell>
        </row>
        <row r="236">
          <cell r="A236">
            <v>10555</v>
          </cell>
          <cell r="B236" t="str">
            <v>POMPA GALON</v>
          </cell>
        </row>
        <row r="237">
          <cell r="A237">
            <v>15009</v>
          </cell>
          <cell r="B237" t="str">
            <v>JAMINAN DISPENSER</v>
          </cell>
        </row>
        <row r="238">
          <cell r="A238">
            <v>15510</v>
          </cell>
          <cell r="B238" t="str">
            <v>AQ.HC STAN/SEWA</v>
          </cell>
        </row>
        <row r="239">
          <cell r="A239">
            <v>15511</v>
          </cell>
          <cell r="B239" t="str">
            <v>PORTABLE</v>
          </cell>
        </row>
        <row r="240">
          <cell r="A240">
            <v>15520</v>
          </cell>
          <cell r="B240" t="str">
            <v>AQ.HC PRIM/SEWA</v>
          </cell>
        </row>
        <row r="241">
          <cell r="A241">
            <v>15530</v>
          </cell>
          <cell r="B241" t="str">
            <v>AQ.HC LIN/SEWA</v>
          </cell>
        </row>
        <row r="242">
          <cell r="A242">
            <v>15550</v>
          </cell>
          <cell r="B242" t="str">
            <v>AQ.HC PRIMA LINEA/SEWA</v>
          </cell>
        </row>
        <row r="243">
          <cell r="A243">
            <v>17110</v>
          </cell>
          <cell r="B243" t="str">
            <v>AQ.GUCI BIRU</v>
          </cell>
        </row>
        <row r="244">
          <cell r="A244">
            <v>17412</v>
          </cell>
          <cell r="B244" t="str">
            <v>AQ.COOLBOX 35 LITER</v>
          </cell>
        </row>
        <row r="245">
          <cell r="A245">
            <v>17413</v>
          </cell>
          <cell r="B245" t="str">
            <v>AQ.PARASOL BESAR</v>
          </cell>
        </row>
        <row r="246">
          <cell r="A246">
            <v>17417</v>
          </cell>
          <cell r="B246" t="str">
            <v>COOLBOX MIZONE</v>
          </cell>
        </row>
        <row r="247">
          <cell r="A247">
            <v>19310</v>
          </cell>
          <cell r="B247" t="str">
            <v>AQ.TISSUE</v>
          </cell>
        </row>
        <row r="248">
          <cell r="A248">
            <v>19310</v>
          </cell>
          <cell r="B248" t="str">
            <v>AQ.TISSUE</v>
          </cell>
        </row>
        <row r="249">
          <cell r="A249">
            <v>27110</v>
          </cell>
          <cell r="B249" t="str">
            <v>VT.GUCI BIRU</v>
          </cell>
        </row>
        <row r="250">
          <cell r="A250">
            <v>27411</v>
          </cell>
          <cell r="B250" t="str">
            <v>VT.COOLBOX 18 LITER</v>
          </cell>
        </row>
        <row r="251">
          <cell r="A251">
            <v>29310</v>
          </cell>
          <cell r="B251" t="str">
            <v>VT.TISSUE</v>
          </cell>
        </row>
        <row r="252">
          <cell r="A252">
            <v>29310</v>
          </cell>
          <cell r="B252" t="str">
            <v>VT.TISSUE</v>
          </cell>
        </row>
        <row r="253">
          <cell r="A253">
            <v>32886</v>
          </cell>
          <cell r="B253" t="str">
            <v>RACK ANIMASI</v>
          </cell>
        </row>
        <row r="254">
          <cell r="A254">
            <v>33110</v>
          </cell>
          <cell r="B254" t="str">
            <v>CHILLER/SHOWCASE AQUA  FV 100</v>
          </cell>
        </row>
        <row r="255">
          <cell r="A255">
            <v>33111</v>
          </cell>
          <cell r="B255" t="str">
            <v>CHILLER/SHOWCASE AQUA  FV 200</v>
          </cell>
        </row>
        <row r="256">
          <cell r="A256">
            <v>33116</v>
          </cell>
          <cell r="B256" t="str">
            <v>CHILLER FV MIZONE TANPA RODA</v>
          </cell>
        </row>
        <row r="257">
          <cell r="A257">
            <v>33120</v>
          </cell>
          <cell r="B257" t="str">
            <v>Chiller Polytron SCN 183</v>
          </cell>
        </row>
        <row r="258">
          <cell r="A258">
            <v>50000</v>
          </cell>
          <cell r="B258" t="str">
            <v>DISPENSER MERK LAIN</v>
          </cell>
        </row>
        <row r="259">
          <cell r="A259">
            <v>74597</v>
          </cell>
          <cell r="B259" t="str">
            <v>Tas Mizone</v>
          </cell>
        </row>
        <row r="260">
          <cell r="A260">
            <v>81110</v>
          </cell>
          <cell r="B260" t="str">
            <v>KARTON LAYER 240 ML/KARTO</v>
          </cell>
        </row>
        <row r="261">
          <cell r="A261">
            <v>81111</v>
          </cell>
          <cell r="B261" t="str">
            <v>AQ.KRTN 1500 ML 1X1</v>
          </cell>
        </row>
        <row r="262">
          <cell r="A262">
            <v>81312</v>
          </cell>
          <cell r="B262" t="str">
            <v>AQ.KRTN 600 ML 1X1</v>
          </cell>
        </row>
        <row r="263">
          <cell r="A263">
            <v>81512</v>
          </cell>
          <cell r="B263" t="str">
            <v>AQ.KARTON 330 1X1</v>
          </cell>
        </row>
        <row r="264">
          <cell r="A264">
            <v>81613</v>
          </cell>
          <cell r="B264" t="str">
            <v>AQ.KRTN 240 ML 1X1</v>
          </cell>
        </row>
        <row r="265">
          <cell r="A265">
            <v>82111</v>
          </cell>
          <cell r="B265" t="str">
            <v>VIT KRTN 1500 ML 1X1</v>
          </cell>
        </row>
        <row r="266">
          <cell r="A266">
            <v>82312</v>
          </cell>
          <cell r="B266" t="str">
            <v>VIT KARTON 600 ML 1X1</v>
          </cell>
        </row>
        <row r="267">
          <cell r="A267">
            <v>82512</v>
          </cell>
          <cell r="B267" t="str">
            <v>VIT KARTON 330 ML 1X1</v>
          </cell>
        </row>
        <row r="268">
          <cell r="A268">
            <v>82613</v>
          </cell>
          <cell r="B268" t="str">
            <v>VIT KRTN 240 ML 1X1</v>
          </cell>
        </row>
        <row r="269">
          <cell r="A269">
            <v>84121</v>
          </cell>
          <cell r="B269" t="str">
            <v>Mizone Karton LL/500ml 1x12</v>
          </cell>
        </row>
        <row r="270">
          <cell r="A270">
            <v>84127</v>
          </cell>
        </row>
        <row r="271">
          <cell r="A271">
            <v>84128</v>
          </cell>
        </row>
        <row r="272">
          <cell r="A272">
            <v>90018</v>
          </cell>
          <cell r="B272" t="str">
            <v>HORISONTAL BANNER AQUA</v>
          </cell>
        </row>
        <row r="273">
          <cell r="A273">
            <v>90026</v>
          </cell>
          <cell r="B273" t="str">
            <v>HORISONTAL BANNER VIT</v>
          </cell>
        </row>
        <row r="274">
          <cell r="A274">
            <v>92002</v>
          </cell>
          <cell r="B274" t="str">
            <v>GELAS VIT</v>
          </cell>
        </row>
        <row r="275">
          <cell r="A275">
            <v>94002</v>
          </cell>
          <cell r="B275" t="str">
            <v>Chiller FV 100 Mizone</v>
          </cell>
        </row>
        <row r="276">
          <cell r="A276">
            <v>94013</v>
          </cell>
          <cell r="B276" t="str">
            <v>MUG MIZONE</v>
          </cell>
        </row>
        <row r="277">
          <cell r="A277">
            <v>94023</v>
          </cell>
          <cell r="B277" t="str">
            <v>CHILLER FV 280 MIZONE</v>
          </cell>
        </row>
        <row r="278">
          <cell r="A278">
            <v>70022</v>
          </cell>
          <cell r="B278" t="str">
            <v>KARTON VIT 200 ML</v>
          </cell>
        </row>
        <row r="279">
          <cell r="A279">
            <v>10269549</v>
          </cell>
          <cell r="B279" t="str">
            <v>KARTON VT 220 ML 1X1</v>
          </cell>
        </row>
        <row r="280">
          <cell r="A280">
            <v>10345439</v>
          </cell>
          <cell r="B280" t="str">
            <v>KARTON AQ 220ML LOCAL 1X1</v>
          </cell>
        </row>
        <row r="281">
          <cell r="A281">
            <v>1020003876</v>
          </cell>
        </row>
        <row r="282">
          <cell r="A282">
            <v>1020005984</v>
          </cell>
        </row>
        <row r="283">
          <cell r="A283" t="str">
            <v>145143KR</v>
          </cell>
          <cell r="B283" t="str">
            <v>KARTON MZ MOOD UP CRANBERRY 500ML 1X1</v>
          </cell>
        </row>
        <row r="284">
          <cell r="A284" t="str">
            <v>145679KR</v>
          </cell>
          <cell r="B284" t="str">
            <v>KARTON MZ MOVE ON STARFRUIT 500ML 1X1</v>
          </cell>
        </row>
        <row r="285">
          <cell r="A285" t="str">
            <v>157095KR</v>
          </cell>
          <cell r="B285" t="str">
            <v>KARTON VT.550 ML 1X1</v>
          </cell>
        </row>
        <row r="286">
          <cell r="A286" t="str">
            <v>3311H</v>
          </cell>
          <cell r="B286" t="str">
            <v>CHILLER  AQUA FV 280 / R</v>
          </cell>
        </row>
        <row r="287">
          <cell r="A287" t="str">
            <v>74560G</v>
          </cell>
          <cell r="B287" t="str">
            <v>VT.5GALON BTL</v>
          </cell>
        </row>
        <row r="288">
          <cell r="A288" t="str">
            <v>74560G</v>
          </cell>
          <cell r="B288" t="str">
            <v>VT.5GALON BTL</v>
          </cell>
        </row>
        <row r="289">
          <cell r="A289" t="str">
            <v>74569P</v>
          </cell>
          <cell r="B289" t="str">
            <v>MIZONE PF/PCS</v>
          </cell>
        </row>
        <row r="290">
          <cell r="A290" t="str">
            <v>81681KR</v>
          </cell>
          <cell r="B290" t="str">
            <v>KARTON AQ.750ML 1X1</v>
          </cell>
        </row>
        <row r="291">
          <cell r="A291" t="str">
            <v>P9904</v>
          </cell>
          <cell r="B291" t="str">
            <v>CHILLER MIZONE FV100</v>
          </cell>
        </row>
        <row r="292">
          <cell r="A292" t="str">
            <v>P9906</v>
          </cell>
          <cell r="B292" t="str">
            <v>CHILLER MIZONE FV280</v>
          </cell>
        </row>
        <row r="293">
          <cell r="A293" t="str">
            <v>P9910</v>
          </cell>
          <cell r="B293" t="str">
            <v>CHILLER MIZONE S240SC</v>
          </cell>
        </row>
        <row r="294">
          <cell r="A294" t="str">
            <v>P9911</v>
          </cell>
          <cell r="B294" t="str">
            <v>CHILLER AQUA S240SC</v>
          </cell>
        </row>
        <row r="295">
          <cell r="A295" t="str">
            <v>P9912</v>
          </cell>
          <cell r="B295" t="str">
            <v>CHILLER AQUA FV1000</v>
          </cell>
        </row>
        <row r="296">
          <cell r="A296" t="str">
            <v>P9914</v>
          </cell>
          <cell r="B296" t="str">
            <v>CHILLER S880 SLIM DOUBLE DOOR</v>
          </cell>
        </row>
        <row r="297">
          <cell r="A297" t="str">
            <v>S5523</v>
          </cell>
          <cell r="B297" t="str">
            <v>TENDA AQUA</v>
          </cell>
        </row>
        <row r="298">
          <cell r="A298" t="str">
            <v>S5525</v>
          </cell>
          <cell r="B298" t="str">
            <v>TENDA MIZONE</v>
          </cell>
        </row>
        <row r="299">
          <cell r="A299">
            <v>2</v>
          </cell>
          <cell r="B299" t="str">
            <v>KIT AQUA+JAMBOT</v>
          </cell>
        </row>
      </sheetData>
      <sheetData sheetId="3"/>
      <sheetData sheetId="4">
        <row r="1">
          <cell r="B1" t="str">
            <v>DEPO PASURUAN</v>
          </cell>
          <cell r="E1" t="str">
            <v>lama</v>
          </cell>
        </row>
        <row r="2">
          <cell r="B2" t="str">
            <v>LAPORAN MUTASI PRODUK</v>
          </cell>
          <cell r="E2" t="str">
            <v>baru</v>
          </cell>
        </row>
        <row r="3">
          <cell r="B3" t="str">
            <v>PER 30 NOVEMBER 2021</v>
          </cell>
          <cell r="J3" t="str">
            <v>h baru</v>
          </cell>
          <cell r="P3" t="str">
            <v>h baru</v>
          </cell>
        </row>
        <row r="4">
          <cell r="B4" t="str">
            <v>ID PRODUK</v>
          </cell>
          <cell r="C4" t="str">
            <v>NAMA PRODUK</v>
          </cell>
          <cell r="D4" t="str">
            <v>SALDO AWAL</v>
          </cell>
          <cell r="F4" t="str">
            <v>HPP</v>
          </cell>
          <cell r="J4" t="str">
            <v>SUPP(IN)</v>
          </cell>
          <cell r="L4" t="str">
            <v>DIST(IN)</v>
          </cell>
          <cell r="N4" t="str">
            <v>MUT(IN)</v>
          </cell>
          <cell r="P4" t="str">
            <v>SUPP(OUT)</v>
          </cell>
          <cell r="R4" t="str">
            <v>DIST(OUT)</v>
          </cell>
          <cell r="T4" t="str">
            <v>MUT(OUT)</v>
          </cell>
          <cell r="V4" t="str">
            <v>MORPHING</v>
          </cell>
          <cell r="X4" t="str">
            <v>KOREKSI</v>
          </cell>
          <cell r="Z4" t="str">
            <v>SALDO AKHIR</v>
          </cell>
          <cell r="AB4" t="str">
            <v>PEMBELIAN TIV</v>
          </cell>
          <cell r="AD4" t="str">
            <v>PEMBELIAN TAC</v>
          </cell>
          <cell r="AF4" t="str">
            <v>HPP PABRIK</v>
          </cell>
          <cell r="AH4" t="str">
            <v>CTRL</v>
          </cell>
        </row>
        <row r="5">
          <cell r="D5" t="str">
            <v>QTY</v>
          </cell>
          <cell r="E5" t="str">
            <v>Rp</v>
          </cell>
          <cell r="F5" t="str">
            <v>PABRIK</v>
          </cell>
          <cell r="G5" t="str">
            <v>DPP</v>
          </cell>
          <cell r="H5" t="str">
            <v>DEPO</v>
          </cell>
          <cell r="I5" t="str">
            <v>DPP</v>
          </cell>
          <cell r="J5" t="str">
            <v>QTY</v>
          </cell>
          <cell r="K5" t="str">
            <v>Rp</v>
          </cell>
          <cell r="L5" t="str">
            <v>QTY</v>
          </cell>
          <cell r="M5" t="str">
            <v>Rp</v>
          </cell>
          <cell r="N5" t="str">
            <v>QTY</v>
          </cell>
          <cell r="O5" t="str">
            <v>Rp</v>
          </cell>
          <cell r="P5" t="str">
            <v>QTY</v>
          </cell>
          <cell r="Q5" t="str">
            <v>Rp</v>
          </cell>
          <cell r="R5" t="str">
            <v>QTY</v>
          </cell>
          <cell r="S5" t="str">
            <v>Rp</v>
          </cell>
          <cell r="T5" t="str">
            <v>QTY</v>
          </cell>
          <cell r="U5" t="str">
            <v>Rp</v>
          </cell>
          <cell r="V5" t="str">
            <v>QTY</v>
          </cell>
          <cell r="W5" t="str">
            <v>Rp</v>
          </cell>
          <cell r="X5" t="str">
            <v>QTY</v>
          </cell>
          <cell r="Y5" t="str">
            <v>Rp</v>
          </cell>
          <cell r="Z5" t="str">
            <v>QTY</v>
          </cell>
          <cell r="AA5" t="str">
            <v>Rp</v>
          </cell>
          <cell r="AB5" t="str">
            <v>QTY</v>
          </cell>
          <cell r="AC5" t="str">
            <v>Rp</v>
          </cell>
          <cell r="AD5" t="str">
            <v>QTY</v>
          </cell>
          <cell r="AE5" t="str">
            <v>Rp</v>
          </cell>
          <cell r="AF5" t="str">
            <v>QTY</v>
          </cell>
          <cell r="AG5" t="str">
            <v>Rp</v>
          </cell>
        </row>
        <row r="6">
          <cell r="B6">
            <v>74559</v>
          </cell>
          <cell r="C6" t="str">
            <v>AQ.5GLN ISI</v>
          </cell>
          <cell r="D6">
            <v>6868</v>
          </cell>
          <cell r="E6">
            <v>61499818.18181818</v>
          </cell>
          <cell r="F6">
            <v>9850</v>
          </cell>
          <cell r="G6">
            <v>8954.545454545454</v>
          </cell>
          <cell r="H6">
            <v>13300</v>
          </cell>
          <cell r="I6">
            <v>12090.90909090909</v>
          </cell>
          <cell r="J6">
            <v>169104</v>
          </cell>
          <cell r="K6">
            <v>1514249454.5454545</v>
          </cell>
          <cell r="L6">
            <v>24488</v>
          </cell>
          <cell r="M6">
            <v>219278909.09090909</v>
          </cell>
          <cell r="N6">
            <v>3600</v>
          </cell>
          <cell r="O6">
            <v>32236363.636363633</v>
          </cell>
          <cell r="P6">
            <v>-3505</v>
          </cell>
          <cell r="Q6">
            <v>-31385681.818181816</v>
          </cell>
          <cell r="R6">
            <v>-160462</v>
          </cell>
          <cell r="S6">
            <v>-1436864272.7272727</v>
          </cell>
          <cell r="T6">
            <v>-21923</v>
          </cell>
          <cell r="U6">
            <v>-196310500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18170</v>
          </cell>
          <cell r="AA6">
            <v>162704090.90909091</v>
          </cell>
          <cell r="AB6">
            <v>165599</v>
          </cell>
          <cell r="AC6">
            <v>1482863772.7272727</v>
          </cell>
          <cell r="AD6">
            <v>-18323</v>
          </cell>
          <cell r="AE6">
            <v>-164074136.36363634</v>
          </cell>
          <cell r="AF6">
            <v>135974</v>
          </cell>
          <cell r="AG6">
            <v>1217585363.6363637</v>
          </cell>
          <cell r="AH6">
            <v>0</v>
          </cell>
        </row>
        <row r="7">
          <cell r="B7" t="str">
            <v>74559G</v>
          </cell>
          <cell r="C7" t="str">
            <v>AQ.5GLN BTL</v>
          </cell>
          <cell r="D7">
            <v>22692</v>
          </cell>
          <cell r="E7">
            <v>680760000</v>
          </cell>
          <cell r="F7">
            <v>30000</v>
          </cell>
          <cell r="G7">
            <v>30000</v>
          </cell>
          <cell r="H7">
            <v>30000</v>
          </cell>
          <cell r="I7">
            <v>30000</v>
          </cell>
          <cell r="J7">
            <v>178328</v>
          </cell>
          <cell r="K7">
            <v>5349840000</v>
          </cell>
          <cell r="L7">
            <v>154378</v>
          </cell>
          <cell r="M7">
            <v>4631340000</v>
          </cell>
          <cell r="N7">
            <v>26460</v>
          </cell>
          <cell r="O7">
            <v>793800000</v>
          </cell>
          <cell r="P7">
            <v>-171114</v>
          </cell>
          <cell r="Q7">
            <v>-5133420000</v>
          </cell>
          <cell r="R7">
            <v>-156773</v>
          </cell>
          <cell r="S7">
            <v>-4703190000</v>
          </cell>
          <cell r="T7">
            <v>-22931</v>
          </cell>
          <cell r="U7">
            <v>-687930000</v>
          </cell>
          <cell r="V7">
            <v>195</v>
          </cell>
          <cell r="W7">
            <v>5850000</v>
          </cell>
          <cell r="X7">
            <v>0</v>
          </cell>
          <cell r="Y7">
            <v>0</v>
          </cell>
          <cell r="Z7">
            <v>31235</v>
          </cell>
          <cell r="AA7">
            <v>937050000</v>
          </cell>
          <cell r="AB7">
            <v>7214</v>
          </cell>
          <cell r="AC7">
            <v>216420000</v>
          </cell>
          <cell r="AD7">
            <v>3724</v>
          </cell>
          <cell r="AE7">
            <v>111720000</v>
          </cell>
          <cell r="AF7">
            <v>2395</v>
          </cell>
          <cell r="AG7">
            <v>71850000</v>
          </cell>
          <cell r="AH7">
            <v>0</v>
          </cell>
        </row>
        <row r="8">
          <cell r="B8" t="str">
            <v>1011A</v>
          </cell>
          <cell r="C8" t="str">
            <v>AQ.5GLN ISI R</v>
          </cell>
          <cell r="D8">
            <v>0</v>
          </cell>
          <cell r="E8">
            <v>0</v>
          </cell>
          <cell r="F8">
            <v>9850</v>
          </cell>
          <cell r="G8">
            <v>8954.545454545454</v>
          </cell>
          <cell r="H8">
            <v>13300</v>
          </cell>
          <cell r="I8">
            <v>12090.90909090909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</row>
        <row r="9">
          <cell r="B9" t="str">
            <v>1011B</v>
          </cell>
          <cell r="C9" t="str">
            <v>AQ.5GLN BTL R</v>
          </cell>
          <cell r="D9">
            <v>240</v>
          </cell>
          <cell r="E9">
            <v>7200000</v>
          </cell>
          <cell r="F9">
            <v>30000</v>
          </cell>
          <cell r="G9">
            <v>30000</v>
          </cell>
          <cell r="H9">
            <v>30000</v>
          </cell>
          <cell r="I9">
            <v>30000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451</v>
          </cell>
          <cell r="O9">
            <v>13530000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691</v>
          </cell>
          <cell r="AA9">
            <v>20730000</v>
          </cell>
          <cell r="AB9">
            <v>0</v>
          </cell>
          <cell r="AC9">
            <v>0</v>
          </cell>
          <cell r="AD9">
            <v>451</v>
          </cell>
          <cell r="AE9">
            <v>13530000</v>
          </cell>
          <cell r="AF9">
            <v>0</v>
          </cell>
          <cell r="AG9">
            <v>0</v>
          </cell>
          <cell r="AH9">
            <v>0</v>
          </cell>
        </row>
        <row r="10">
          <cell r="B10">
            <v>74598</v>
          </cell>
          <cell r="C10" t="str">
            <v>AQ.380 ML ISI 1 X 12</v>
          </cell>
          <cell r="D10">
            <v>3</v>
          </cell>
          <cell r="E10">
            <v>219960</v>
          </cell>
          <cell r="F10">
            <v>80652</v>
          </cell>
          <cell r="G10">
            <v>73320</v>
          </cell>
          <cell r="H10">
            <v>77000</v>
          </cell>
          <cell r="I10">
            <v>70000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16</v>
          </cell>
          <cell r="O10">
            <v>1173120</v>
          </cell>
          <cell r="P10">
            <v>0</v>
          </cell>
          <cell r="Q10">
            <v>0</v>
          </cell>
          <cell r="R10">
            <v>-12</v>
          </cell>
          <cell r="S10">
            <v>-879840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7</v>
          </cell>
          <cell r="AA10">
            <v>513240</v>
          </cell>
          <cell r="AB10">
            <v>0</v>
          </cell>
          <cell r="AC10">
            <v>0</v>
          </cell>
          <cell r="AD10">
            <v>16</v>
          </cell>
          <cell r="AE10">
            <v>1173120</v>
          </cell>
          <cell r="AF10">
            <v>12</v>
          </cell>
          <cell r="AG10">
            <v>879840</v>
          </cell>
          <cell r="AH10">
            <v>0</v>
          </cell>
        </row>
        <row r="11">
          <cell r="B11" t="str">
            <v>74598R</v>
          </cell>
          <cell r="C11" t="str">
            <v>AQ.380 REFLECTIONS 1X12 REJECT</v>
          </cell>
          <cell r="D11">
            <v>0</v>
          </cell>
          <cell r="E11">
            <v>0</v>
          </cell>
          <cell r="F11">
            <v>80652</v>
          </cell>
          <cell r="G11">
            <v>73320</v>
          </cell>
          <cell r="H11">
            <v>77000</v>
          </cell>
          <cell r="I11">
            <v>70000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</row>
        <row r="12">
          <cell r="B12" t="str">
            <v>74598P</v>
          </cell>
          <cell r="C12" t="str">
            <v>AQ.380 REFLECTIONS 1X1 PCS</v>
          </cell>
          <cell r="D12">
            <v>0</v>
          </cell>
          <cell r="E12">
            <v>0</v>
          </cell>
          <cell r="F12">
            <v>6721</v>
          </cell>
          <cell r="G12">
            <v>6109.9999999999991</v>
          </cell>
          <cell r="H12">
            <v>6416.666666666667</v>
          </cell>
          <cell r="I12">
            <v>5833.333333333333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</row>
        <row r="13">
          <cell r="B13" t="str">
            <v>74598PR</v>
          </cell>
          <cell r="C13" t="str">
            <v>AQ.380 REFLECTIONS PCS REJECT</v>
          </cell>
          <cell r="D13">
            <v>0</v>
          </cell>
          <cell r="E13">
            <v>0</v>
          </cell>
          <cell r="F13">
            <v>6721</v>
          </cell>
          <cell r="G13">
            <v>6109.9999999999991</v>
          </cell>
          <cell r="H13">
            <v>6416.666666666667</v>
          </cell>
          <cell r="I13">
            <v>5833.333333333333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</row>
        <row r="14">
          <cell r="B14">
            <v>80333</v>
          </cell>
          <cell r="C14" t="str">
            <v>AQUA REFLECTIONS SPARKLING</v>
          </cell>
          <cell r="D14">
            <v>12</v>
          </cell>
          <cell r="E14">
            <v>879840</v>
          </cell>
          <cell r="F14">
            <v>80652</v>
          </cell>
          <cell r="G14">
            <v>73320</v>
          </cell>
          <cell r="H14">
            <v>83500</v>
          </cell>
          <cell r="I14">
            <v>75909.090909090897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12</v>
          </cell>
          <cell r="AA14">
            <v>879840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</row>
        <row r="15">
          <cell r="B15" t="str">
            <v>80333P</v>
          </cell>
          <cell r="C15" t="str">
            <v>AQ 380ML SPARKLING 1X1</v>
          </cell>
          <cell r="D15">
            <v>0</v>
          </cell>
          <cell r="E15">
            <v>0</v>
          </cell>
          <cell r="F15">
            <v>6721</v>
          </cell>
          <cell r="G15">
            <v>6109.9999999999991</v>
          </cell>
          <cell r="H15">
            <v>6958.333333333333</v>
          </cell>
          <cell r="I15">
            <v>6325.7575757575751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</row>
        <row r="16">
          <cell r="B16" t="str">
            <v>80333R</v>
          </cell>
          <cell r="C16" t="str">
            <v>AQ 380ML SPARKLING 1X12 REJECT</v>
          </cell>
          <cell r="D16">
            <v>0</v>
          </cell>
          <cell r="E16">
            <v>0</v>
          </cell>
          <cell r="F16">
            <v>80652</v>
          </cell>
          <cell r="G16">
            <v>73320</v>
          </cell>
          <cell r="H16">
            <v>83500</v>
          </cell>
          <cell r="I16">
            <v>75909.090909090897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</row>
        <row r="17">
          <cell r="B17" t="str">
            <v>80333PR</v>
          </cell>
          <cell r="C17" t="str">
            <v>AQ 380ML SPARKLING PCS REJECT</v>
          </cell>
          <cell r="D17">
            <v>0</v>
          </cell>
          <cell r="E17">
            <v>0</v>
          </cell>
          <cell r="F17">
            <v>6721</v>
          </cell>
          <cell r="G17">
            <v>6109.9999999999991</v>
          </cell>
          <cell r="H17">
            <v>6958.333333333333</v>
          </cell>
          <cell r="I17">
            <v>6325.7575757575751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</row>
        <row r="18">
          <cell r="B18">
            <v>10555</v>
          </cell>
          <cell r="C18" t="str">
            <v>POMPA GALON</v>
          </cell>
          <cell r="D18">
            <v>5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5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</row>
        <row r="19">
          <cell r="B19">
            <v>10269549</v>
          </cell>
          <cell r="C19" t="str">
            <v>KARTON VT 220 ML 1X1</v>
          </cell>
          <cell r="D19">
            <v>533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533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</row>
        <row r="20">
          <cell r="B20">
            <v>10345439</v>
          </cell>
          <cell r="C20" t="str">
            <v>KARTON AQ 220ML LOCAL 1X1</v>
          </cell>
          <cell r="D20">
            <v>912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300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-30</v>
          </cell>
          <cell r="Q20">
            <v>0</v>
          </cell>
          <cell r="R20">
            <v>-19</v>
          </cell>
          <cell r="S20">
            <v>0</v>
          </cell>
          <cell r="T20">
            <v>-132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1031</v>
          </cell>
          <cell r="AA20">
            <v>0</v>
          </cell>
          <cell r="AB20">
            <v>270</v>
          </cell>
          <cell r="AC20">
            <v>0</v>
          </cell>
          <cell r="AD20">
            <v>-132</v>
          </cell>
          <cell r="AE20">
            <v>0</v>
          </cell>
          <cell r="AF20">
            <v>19</v>
          </cell>
          <cell r="AG20">
            <v>0</v>
          </cell>
          <cell r="AH20">
            <v>0</v>
          </cell>
        </row>
        <row r="21">
          <cell r="B21">
            <v>74553</v>
          </cell>
          <cell r="C21" t="str">
            <v>AQ.1500ML 1X12</v>
          </cell>
          <cell r="D21">
            <v>14042</v>
          </cell>
          <cell r="E21">
            <v>517000909.09090906</v>
          </cell>
          <cell r="F21">
            <v>40500</v>
          </cell>
          <cell r="G21">
            <v>36818.181818181816</v>
          </cell>
          <cell r="H21">
            <v>45500</v>
          </cell>
          <cell r="I21">
            <v>41363.63636363636</v>
          </cell>
          <cell r="J21">
            <v>36645</v>
          </cell>
          <cell r="K21">
            <v>1349202272.7272727</v>
          </cell>
          <cell r="L21">
            <v>4034</v>
          </cell>
          <cell r="M21">
            <v>148524545.45454544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-35423</v>
          </cell>
          <cell r="S21">
            <v>-1304210454.5454545</v>
          </cell>
          <cell r="T21">
            <v>-18630</v>
          </cell>
          <cell r="U21">
            <v>-685922727.27272725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668</v>
          </cell>
          <cell r="AA21">
            <v>24594545.454545453</v>
          </cell>
          <cell r="AB21">
            <v>36645</v>
          </cell>
          <cell r="AC21">
            <v>1349202272.7272727</v>
          </cell>
          <cell r="AD21">
            <v>-18630</v>
          </cell>
          <cell r="AE21">
            <v>-685922727.27272725</v>
          </cell>
          <cell r="AF21">
            <v>31389</v>
          </cell>
          <cell r="AG21">
            <v>1155685909.090909</v>
          </cell>
          <cell r="AH21">
            <v>0</v>
          </cell>
        </row>
        <row r="22">
          <cell r="B22" t="str">
            <v>74553P</v>
          </cell>
          <cell r="C22" t="str">
            <v>AQ.1500ML 1X1</v>
          </cell>
          <cell r="D22">
            <v>0</v>
          </cell>
          <cell r="E22">
            <v>0</v>
          </cell>
          <cell r="F22">
            <v>3375</v>
          </cell>
          <cell r="G22">
            <v>3068.181818181818</v>
          </cell>
          <cell r="H22">
            <v>3791.6666666666665</v>
          </cell>
          <cell r="I22">
            <v>3446.9696969696965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</row>
        <row r="23">
          <cell r="B23" t="str">
            <v>74553PR</v>
          </cell>
          <cell r="C23" t="str">
            <v>AQ.1500ML 1X1 PCS REJECT</v>
          </cell>
          <cell r="D23">
            <v>0</v>
          </cell>
          <cell r="E23">
            <v>0</v>
          </cell>
          <cell r="F23">
            <v>3375</v>
          </cell>
          <cell r="G23">
            <v>3068.181818181818</v>
          </cell>
          <cell r="H23">
            <v>3791.6666666666665</v>
          </cell>
          <cell r="I23">
            <v>3446.9696969696965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</row>
        <row r="24">
          <cell r="B24">
            <v>74589</v>
          </cell>
          <cell r="C24" t="str">
            <v>AQ.1500ML MULTIPACK 1X6</v>
          </cell>
          <cell r="D24">
            <v>51</v>
          </cell>
          <cell r="E24">
            <v>938863.63636363635</v>
          </cell>
          <cell r="F24">
            <v>20250</v>
          </cell>
          <cell r="G24">
            <v>18409.090909090908</v>
          </cell>
          <cell r="H24">
            <v>24520</v>
          </cell>
          <cell r="I24">
            <v>22290.909090909088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-15</v>
          </cell>
          <cell r="S24">
            <v>-276136.36363636365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36</v>
          </cell>
          <cell r="AA24">
            <v>662727.27272727271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15</v>
          </cell>
          <cell r="AG24">
            <v>276136.36363636365</v>
          </cell>
          <cell r="AH24">
            <v>0</v>
          </cell>
        </row>
        <row r="25">
          <cell r="B25">
            <v>74561</v>
          </cell>
          <cell r="C25" t="str">
            <v>AQ.600ML 1X24</v>
          </cell>
          <cell r="D25">
            <v>2711</v>
          </cell>
          <cell r="E25">
            <v>91779672.727272704</v>
          </cell>
          <cell r="F25">
            <v>37240</v>
          </cell>
          <cell r="G25">
            <v>33854.545454545449</v>
          </cell>
          <cell r="H25">
            <v>40900</v>
          </cell>
          <cell r="I25">
            <v>37181.818181818177</v>
          </cell>
          <cell r="J25">
            <v>44800</v>
          </cell>
          <cell r="K25">
            <v>1516683636.363636</v>
          </cell>
          <cell r="L25">
            <v>3574</v>
          </cell>
          <cell r="M25">
            <v>120996145.45454544</v>
          </cell>
          <cell r="N25">
            <v>1280</v>
          </cell>
          <cell r="O25">
            <v>43333818.181818172</v>
          </cell>
          <cell r="P25">
            <v>-1280</v>
          </cell>
          <cell r="Q25">
            <v>-43333818.181818172</v>
          </cell>
          <cell r="R25">
            <v>-35870</v>
          </cell>
          <cell r="S25">
            <v>-1214362545.4545453</v>
          </cell>
          <cell r="T25">
            <v>-4570</v>
          </cell>
          <cell r="U25">
            <v>-154715272.72727269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10645</v>
          </cell>
          <cell r="AA25">
            <v>360381636.36363631</v>
          </cell>
          <cell r="AB25">
            <v>43520</v>
          </cell>
          <cell r="AC25">
            <v>1473349818.181818</v>
          </cell>
          <cell r="AD25">
            <v>-3290</v>
          </cell>
          <cell r="AE25">
            <v>-111381454.54545453</v>
          </cell>
          <cell r="AF25">
            <v>32296</v>
          </cell>
          <cell r="AG25">
            <v>1093366400</v>
          </cell>
          <cell r="AH25">
            <v>0</v>
          </cell>
        </row>
        <row r="26">
          <cell r="B26" t="str">
            <v>74561P</v>
          </cell>
          <cell r="C26" t="str">
            <v>AQUA 600ML 1X1</v>
          </cell>
          <cell r="D26">
            <v>0</v>
          </cell>
          <cell r="E26">
            <v>0</v>
          </cell>
          <cell r="F26">
            <v>1551.6666666666667</v>
          </cell>
          <cell r="G26">
            <v>1410.6060606060605</v>
          </cell>
          <cell r="H26">
            <v>1704.1666666666667</v>
          </cell>
          <cell r="I26">
            <v>1549.2424242424242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</row>
        <row r="27">
          <cell r="B27" t="str">
            <v>74561PR</v>
          </cell>
          <cell r="C27" t="str">
            <v>AQ.600ML 1x1 PCS REJECT</v>
          </cell>
          <cell r="D27">
            <v>0</v>
          </cell>
          <cell r="E27">
            <v>0</v>
          </cell>
          <cell r="F27">
            <v>1551.6666666666667</v>
          </cell>
          <cell r="G27">
            <v>1410.6060606060605</v>
          </cell>
          <cell r="H27">
            <v>1704.1666666666667</v>
          </cell>
          <cell r="I27">
            <v>1549.2424242424242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</row>
        <row r="28">
          <cell r="B28">
            <v>122408</v>
          </cell>
          <cell r="C28" t="str">
            <v>AQUA CLICK N GO 450ML 1X24</v>
          </cell>
          <cell r="D28">
            <v>0</v>
          </cell>
          <cell r="E28">
            <v>0</v>
          </cell>
          <cell r="F28">
            <v>73380</v>
          </cell>
          <cell r="G28">
            <v>66709.090909090897</v>
          </cell>
          <cell r="H28">
            <v>76900</v>
          </cell>
          <cell r="I28">
            <v>69909.090909090897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</row>
        <row r="29">
          <cell r="B29">
            <v>122407</v>
          </cell>
          <cell r="C29" t="str">
            <v>AQUA CLICK N GO 450ML 1X6 MULTIPACK</v>
          </cell>
          <cell r="D29">
            <v>0</v>
          </cell>
          <cell r="E29">
            <v>0</v>
          </cell>
          <cell r="F29">
            <v>18345</v>
          </cell>
          <cell r="G29">
            <v>16677.272727272724</v>
          </cell>
          <cell r="H29">
            <v>18610</v>
          </cell>
          <cell r="I29">
            <v>16918.181818181816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</row>
        <row r="30">
          <cell r="B30" t="str">
            <v>122408P</v>
          </cell>
          <cell r="C30" t="str">
            <v>AQUA CLICK N GO 450ML 1X1</v>
          </cell>
          <cell r="D30">
            <v>9</v>
          </cell>
          <cell r="E30">
            <v>25015.909090909092</v>
          </cell>
          <cell r="F30">
            <v>3057.5</v>
          </cell>
          <cell r="G30">
            <v>2779.5454545454545</v>
          </cell>
          <cell r="H30">
            <v>3204.1666666666665</v>
          </cell>
          <cell r="I30">
            <v>2912.8787878787875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9</v>
          </cell>
          <cell r="AA30">
            <v>25015.909090909092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</row>
        <row r="31">
          <cell r="B31">
            <v>135877</v>
          </cell>
          <cell r="C31" t="str">
            <v>AQ.450 ML KIDS Q1 1X24</v>
          </cell>
          <cell r="D31">
            <v>138</v>
          </cell>
          <cell r="E31">
            <v>9205854.5454545431</v>
          </cell>
          <cell r="F31">
            <v>73380</v>
          </cell>
          <cell r="G31">
            <v>66709.090909090897</v>
          </cell>
          <cell r="H31">
            <v>76900</v>
          </cell>
          <cell r="I31">
            <v>69909.090909090897</v>
          </cell>
          <cell r="J31">
            <v>0</v>
          </cell>
          <cell r="K31">
            <v>0</v>
          </cell>
          <cell r="L31">
            <v>1</v>
          </cell>
          <cell r="M31">
            <v>66709.090909090897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-1</v>
          </cell>
          <cell r="S31">
            <v>-66709.090909090897</v>
          </cell>
          <cell r="T31">
            <v>-100</v>
          </cell>
          <cell r="U31">
            <v>-6670909.0909090899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38</v>
          </cell>
          <cell r="AA31">
            <v>2534945.4545454541</v>
          </cell>
          <cell r="AB31">
            <v>0</v>
          </cell>
          <cell r="AC31">
            <v>0</v>
          </cell>
          <cell r="AD31">
            <v>-100</v>
          </cell>
          <cell r="AE31">
            <v>-6670909.0909090899</v>
          </cell>
          <cell r="AF31">
            <v>0</v>
          </cell>
          <cell r="AG31">
            <v>0</v>
          </cell>
          <cell r="AH31">
            <v>0</v>
          </cell>
        </row>
        <row r="32">
          <cell r="B32">
            <v>74556</v>
          </cell>
          <cell r="C32" t="str">
            <v>AQ.330ML 1X24</v>
          </cell>
          <cell r="D32">
            <v>0</v>
          </cell>
          <cell r="E32">
            <v>0</v>
          </cell>
          <cell r="F32">
            <v>29330</v>
          </cell>
          <cell r="G32">
            <v>26663.63636363636</v>
          </cell>
          <cell r="H32">
            <v>31500</v>
          </cell>
          <cell r="I32">
            <v>28636.363636363632</v>
          </cell>
          <cell r="J32">
            <v>14560</v>
          </cell>
          <cell r="K32">
            <v>388222545.45454538</v>
          </cell>
          <cell r="L32">
            <v>454</v>
          </cell>
          <cell r="M32">
            <v>12105290.909090908</v>
          </cell>
          <cell r="N32">
            <v>700</v>
          </cell>
          <cell r="O32">
            <v>18664545.454545453</v>
          </cell>
          <cell r="P32">
            <v>0</v>
          </cell>
          <cell r="Q32">
            <v>0</v>
          </cell>
          <cell r="R32">
            <v>-4796</v>
          </cell>
          <cell r="S32">
            <v>-127878799.99999999</v>
          </cell>
          <cell r="T32">
            <v>-8728</v>
          </cell>
          <cell r="U32">
            <v>-232720218.18181816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2190</v>
          </cell>
          <cell r="AA32">
            <v>58393363.636363626</v>
          </cell>
          <cell r="AB32">
            <v>14560</v>
          </cell>
          <cell r="AC32">
            <v>388222545.45454538</v>
          </cell>
          <cell r="AD32">
            <v>-8028</v>
          </cell>
          <cell r="AE32">
            <v>-214055672.72727269</v>
          </cell>
          <cell r="AF32">
            <v>4342</v>
          </cell>
          <cell r="AG32">
            <v>115773509.09090906</v>
          </cell>
          <cell r="AH32">
            <v>0</v>
          </cell>
        </row>
        <row r="33">
          <cell r="B33" t="str">
            <v>74556P</v>
          </cell>
          <cell r="C33" t="str">
            <v>AQ.330ML 1x1 PCS</v>
          </cell>
          <cell r="D33">
            <v>0</v>
          </cell>
          <cell r="E33">
            <v>0</v>
          </cell>
          <cell r="F33">
            <v>1222.0833333333333</v>
          </cell>
          <cell r="G33">
            <v>1110.9848484848483</v>
          </cell>
          <cell r="H33">
            <v>1312.5</v>
          </cell>
          <cell r="I33">
            <v>1193.181818181818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</row>
        <row r="34">
          <cell r="B34">
            <v>12513</v>
          </cell>
          <cell r="C34" t="str">
            <v>AQ. 330 ML 1 X 24 PCS</v>
          </cell>
          <cell r="D34">
            <v>0</v>
          </cell>
          <cell r="E34">
            <v>0</v>
          </cell>
          <cell r="F34">
            <v>29330</v>
          </cell>
          <cell r="G34">
            <v>26663.63636363636</v>
          </cell>
          <cell r="H34">
            <v>31500</v>
          </cell>
          <cell r="I34">
            <v>28636.363636363632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</row>
        <row r="35">
          <cell r="B35">
            <v>113017</v>
          </cell>
          <cell r="C35" t="str">
            <v>AQUA 330ML BOY 1X24</v>
          </cell>
          <cell r="D35">
            <v>0</v>
          </cell>
          <cell r="E35">
            <v>0</v>
          </cell>
          <cell r="F35">
            <v>77380</v>
          </cell>
          <cell r="G35">
            <v>70345.454545454544</v>
          </cell>
          <cell r="H35">
            <v>81150</v>
          </cell>
          <cell r="I35">
            <v>73772.727272727265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</row>
        <row r="36">
          <cell r="B36" t="str">
            <v>113017P</v>
          </cell>
          <cell r="C36" t="str">
            <v>AQUA 330ML BOY 1X1</v>
          </cell>
          <cell r="D36">
            <v>0</v>
          </cell>
          <cell r="E36">
            <v>0</v>
          </cell>
          <cell r="F36">
            <v>3224.1666666666665</v>
          </cell>
          <cell r="G36">
            <v>2931.0606060606056</v>
          </cell>
          <cell r="H36">
            <v>3381.25</v>
          </cell>
          <cell r="I36">
            <v>3073.863636363636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</row>
        <row r="37">
          <cell r="B37" t="str">
            <v>113017PR</v>
          </cell>
          <cell r="C37" t="str">
            <v>AQ.330ML BOY 1X1 PCS REJECT</v>
          </cell>
          <cell r="D37">
            <v>0</v>
          </cell>
          <cell r="E37">
            <v>0</v>
          </cell>
          <cell r="F37">
            <v>3224.1666666666665</v>
          </cell>
          <cell r="G37">
            <v>2931.0606060606056</v>
          </cell>
          <cell r="H37">
            <v>3381.25</v>
          </cell>
          <cell r="I37">
            <v>3073.863636363636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</row>
        <row r="38">
          <cell r="B38">
            <v>113018</v>
          </cell>
          <cell r="C38" t="str">
            <v>AQUA 330ML GIRL 1X24</v>
          </cell>
          <cell r="D38">
            <v>0</v>
          </cell>
          <cell r="E38">
            <v>0</v>
          </cell>
          <cell r="F38">
            <v>77380</v>
          </cell>
          <cell r="G38">
            <v>70345.454545454544</v>
          </cell>
          <cell r="H38">
            <v>81150</v>
          </cell>
          <cell r="I38">
            <v>73772.727272727265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</row>
        <row r="39">
          <cell r="B39" t="str">
            <v>113018P</v>
          </cell>
          <cell r="C39" t="str">
            <v>AQUA 330ML GIRL 1X1</v>
          </cell>
          <cell r="D39">
            <v>0</v>
          </cell>
          <cell r="E39">
            <v>0</v>
          </cell>
          <cell r="F39">
            <v>3224.1666666666665</v>
          </cell>
          <cell r="G39">
            <v>2931.0606060606056</v>
          </cell>
          <cell r="H39">
            <v>3381.25</v>
          </cell>
          <cell r="I39">
            <v>3073.863636363636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</row>
        <row r="40">
          <cell r="B40" t="str">
            <v>1251A</v>
          </cell>
          <cell r="C40" t="str">
            <v>AQ.330ML 1X24 R</v>
          </cell>
          <cell r="D40">
            <v>0</v>
          </cell>
          <cell r="E40">
            <v>0</v>
          </cell>
          <cell r="F40">
            <v>29330</v>
          </cell>
          <cell r="G40">
            <v>26663.63636363636</v>
          </cell>
          <cell r="H40">
            <v>31500</v>
          </cell>
          <cell r="I40">
            <v>28636.363636363632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</row>
        <row r="41">
          <cell r="B41">
            <v>74548</v>
          </cell>
          <cell r="C41" t="str">
            <v>AQ.240ML 1X48</v>
          </cell>
          <cell r="D41">
            <v>0</v>
          </cell>
          <cell r="E41">
            <v>0</v>
          </cell>
          <cell r="F41">
            <v>22750</v>
          </cell>
          <cell r="G41">
            <v>20681.81818181818</v>
          </cell>
          <cell r="H41">
            <v>25700</v>
          </cell>
          <cell r="I41">
            <v>23363.63636363636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</row>
        <row r="42">
          <cell r="B42">
            <v>81681</v>
          </cell>
          <cell r="C42" t="str">
            <v>AQUA 750ML 1X18</v>
          </cell>
          <cell r="D42">
            <v>20</v>
          </cell>
          <cell r="E42">
            <v>1173818.1818181816</v>
          </cell>
          <cell r="F42">
            <v>64560</v>
          </cell>
          <cell r="G42">
            <v>58690.909090909088</v>
          </cell>
          <cell r="H42">
            <v>71200</v>
          </cell>
          <cell r="I42">
            <v>64727.272727272721</v>
          </cell>
          <cell r="J42">
            <v>0</v>
          </cell>
          <cell r="K42">
            <v>0</v>
          </cell>
          <cell r="L42">
            <v>1</v>
          </cell>
          <cell r="M42">
            <v>58690.909090909088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-1</v>
          </cell>
          <cell r="S42">
            <v>-58690.909090909088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20</v>
          </cell>
          <cell r="AA42">
            <v>1173818.1818181816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</row>
        <row r="43">
          <cell r="B43" t="str">
            <v>81681P</v>
          </cell>
          <cell r="C43" t="str">
            <v>AQUA 750ML 1X1</v>
          </cell>
          <cell r="D43">
            <v>0</v>
          </cell>
          <cell r="E43">
            <v>0</v>
          </cell>
          <cell r="F43">
            <v>3586.6666666666665</v>
          </cell>
          <cell r="G43">
            <v>3260.6060606060601</v>
          </cell>
          <cell r="H43">
            <v>3955.5555555555557</v>
          </cell>
          <cell r="I43">
            <v>3595.9595959595958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B44">
            <v>12814</v>
          </cell>
          <cell r="C44" t="str">
            <v>AQUA CLICK N GO 750ML 1X6 WRAP PACK</v>
          </cell>
          <cell r="D44">
            <v>0</v>
          </cell>
          <cell r="E44">
            <v>0</v>
          </cell>
          <cell r="F44">
            <v>21520</v>
          </cell>
          <cell r="G44">
            <v>19563.63636363636</v>
          </cell>
          <cell r="H44">
            <v>23733.333333333332</v>
          </cell>
          <cell r="I44">
            <v>21575.757575757572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B45" t="str">
            <v>12814E</v>
          </cell>
          <cell r="C45" t="str">
            <v>AQUA CLICK N GO 750ML 1X4 MULTIPACK</v>
          </cell>
          <cell r="D45">
            <v>0</v>
          </cell>
          <cell r="E45">
            <v>0</v>
          </cell>
          <cell r="F45">
            <v>14346.666666666666</v>
          </cell>
          <cell r="G45">
            <v>13042.42424242424</v>
          </cell>
          <cell r="H45">
            <v>16700</v>
          </cell>
          <cell r="I45">
            <v>15181.81818181818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B46">
            <v>15510</v>
          </cell>
          <cell r="C46" t="str">
            <v>AQ.HC STAN/SEWA</v>
          </cell>
          <cell r="D46">
            <v>2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2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B47">
            <v>15530</v>
          </cell>
          <cell r="C47" t="str">
            <v>AQ.HC LIN/SEWA</v>
          </cell>
          <cell r="D47">
            <v>2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2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B48">
            <v>15550</v>
          </cell>
          <cell r="C48" t="str">
            <v>AQ.HC PRIMA LINEA/SEWA</v>
          </cell>
          <cell r="D48">
            <v>31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31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B49">
            <v>17110</v>
          </cell>
          <cell r="C49" t="str">
            <v>AQ.GUCI BIRU</v>
          </cell>
          <cell r="D49">
            <v>2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B50">
            <v>19310</v>
          </cell>
          <cell r="C50" t="str">
            <v>AQ.TISSUE</v>
          </cell>
          <cell r="D50">
            <v>6075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169104</v>
          </cell>
          <cell r="K50">
            <v>0</v>
          </cell>
          <cell r="L50">
            <v>24505</v>
          </cell>
          <cell r="M50">
            <v>0</v>
          </cell>
          <cell r="N50">
            <v>3600</v>
          </cell>
          <cell r="O50">
            <v>0</v>
          </cell>
          <cell r="P50">
            <v>-3505</v>
          </cell>
          <cell r="Q50">
            <v>0</v>
          </cell>
          <cell r="R50">
            <v>-160479</v>
          </cell>
          <cell r="S50">
            <v>0</v>
          </cell>
          <cell r="T50">
            <v>-21923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17377</v>
          </cell>
          <cell r="AA50">
            <v>0</v>
          </cell>
          <cell r="AB50">
            <v>165599</v>
          </cell>
          <cell r="AC50">
            <v>0</v>
          </cell>
          <cell r="AD50">
            <v>-18323</v>
          </cell>
          <cell r="AE50">
            <v>0</v>
          </cell>
          <cell r="AF50">
            <v>135974</v>
          </cell>
          <cell r="AG50">
            <v>0</v>
          </cell>
          <cell r="AH50">
            <v>0</v>
          </cell>
        </row>
        <row r="51">
          <cell r="B51">
            <v>127210</v>
          </cell>
          <cell r="C51" t="str">
            <v>CAAYA JASMINE 350 ML 1X12</v>
          </cell>
          <cell r="D51">
            <v>0</v>
          </cell>
          <cell r="E51">
            <v>0</v>
          </cell>
          <cell r="F51">
            <v>47191</v>
          </cell>
          <cell r="G51">
            <v>42900.909090909088</v>
          </cell>
          <cell r="H51">
            <v>53000</v>
          </cell>
          <cell r="I51">
            <v>48181.818181818177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</row>
        <row r="52">
          <cell r="B52" t="str">
            <v>127210P</v>
          </cell>
          <cell r="C52" t="str">
            <v>CAAYA JASMINE 350 ML 1X1</v>
          </cell>
          <cell r="D52">
            <v>0</v>
          </cell>
          <cell r="E52">
            <v>0</v>
          </cell>
          <cell r="F52">
            <v>3932.5833333333335</v>
          </cell>
          <cell r="G52">
            <v>3575.0757575757575</v>
          </cell>
          <cell r="H52">
            <v>4416.666666666667</v>
          </cell>
          <cell r="I52">
            <v>4015.151515151515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</row>
        <row r="53">
          <cell r="B53" t="str">
            <v>127210PR</v>
          </cell>
          <cell r="C53" t="str">
            <v>CAAYA JASMINE 350 ML 1X1 PCS REJECT</v>
          </cell>
          <cell r="D53">
            <v>0</v>
          </cell>
          <cell r="E53">
            <v>0</v>
          </cell>
          <cell r="F53">
            <v>3932.5833333333335</v>
          </cell>
          <cell r="G53">
            <v>3575.0757575757575</v>
          </cell>
          <cell r="H53">
            <v>4416.666666666667</v>
          </cell>
          <cell r="I53">
            <v>4015.151515151515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</row>
        <row r="54">
          <cell r="B54">
            <v>130376</v>
          </cell>
          <cell r="C54" t="str">
            <v>CAAYA TOASTED RICE 350 ML 1X12</v>
          </cell>
          <cell r="D54">
            <v>0</v>
          </cell>
          <cell r="E54">
            <v>0</v>
          </cell>
          <cell r="F54">
            <v>47191</v>
          </cell>
          <cell r="G54">
            <v>42900.909090909088</v>
          </cell>
          <cell r="H54">
            <v>53000</v>
          </cell>
          <cell r="I54">
            <v>48181.818181818177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B55" t="str">
            <v>130376P</v>
          </cell>
          <cell r="C55" t="str">
            <v>CAAYA TOASTED RICE 350 ML 1X1</v>
          </cell>
          <cell r="D55">
            <v>0</v>
          </cell>
          <cell r="E55">
            <v>0</v>
          </cell>
          <cell r="F55">
            <v>3932.5833333333335</v>
          </cell>
          <cell r="G55">
            <v>3575.0757575757575</v>
          </cell>
          <cell r="H55">
            <v>4416.666666666667</v>
          </cell>
          <cell r="I55">
            <v>4015.151515151515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B56" t="str">
            <v>130376PR</v>
          </cell>
          <cell r="C56" t="str">
            <v>CAAYA TOASTED RICE 350 ML 1X1 PCS REJECT</v>
          </cell>
          <cell r="D56">
            <v>0</v>
          </cell>
          <cell r="E56">
            <v>0</v>
          </cell>
          <cell r="F56">
            <v>3932.5833333333335</v>
          </cell>
          <cell r="G56">
            <v>3575.0757575757575</v>
          </cell>
          <cell r="H56">
            <v>4416.666666666667</v>
          </cell>
          <cell r="I56">
            <v>4015.151515151515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B57">
            <v>130377</v>
          </cell>
          <cell r="C57" t="str">
            <v>CAAYA VANILLA PANDAN 350 ML 1X12</v>
          </cell>
          <cell r="D57">
            <v>0</v>
          </cell>
          <cell r="E57">
            <v>0</v>
          </cell>
          <cell r="F57">
            <v>47191</v>
          </cell>
          <cell r="G57">
            <v>42900.909090909088</v>
          </cell>
          <cell r="H57">
            <v>53000</v>
          </cell>
          <cell r="I57">
            <v>48181.818181818177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B58" t="str">
            <v>130377P</v>
          </cell>
          <cell r="C58" t="str">
            <v>CAAYA VANILLA PANDAN 350 ML 1X1</v>
          </cell>
          <cell r="D58">
            <v>0</v>
          </cell>
          <cell r="E58">
            <v>0</v>
          </cell>
          <cell r="F58">
            <v>3932.5833333333335</v>
          </cell>
          <cell r="G58">
            <v>3575.0757575757575</v>
          </cell>
          <cell r="H58">
            <v>4416.666666666667</v>
          </cell>
          <cell r="I58">
            <v>4015.151515151515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B59" t="str">
            <v>130377PR</v>
          </cell>
          <cell r="C59" t="str">
            <v>CAAYA VANILLA PANDAN 350 ML 1X1 PCS REJECT</v>
          </cell>
          <cell r="D59">
            <v>0</v>
          </cell>
          <cell r="E59">
            <v>0</v>
          </cell>
          <cell r="F59">
            <v>3932.5833333333335</v>
          </cell>
          <cell r="G59">
            <v>3575.0757575757575</v>
          </cell>
          <cell r="H59">
            <v>4416.666666666667</v>
          </cell>
          <cell r="I59">
            <v>4015.151515151515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</row>
        <row r="60">
          <cell r="B60">
            <v>134578</v>
          </cell>
          <cell r="C60" t="str">
            <v>AQUA 220ML LOCAL 1X48</v>
          </cell>
          <cell r="D60">
            <v>1223</v>
          </cell>
          <cell r="E60">
            <v>25293863.636363633</v>
          </cell>
          <cell r="F60">
            <v>22750</v>
          </cell>
          <cell r="G60">
            <v>20681.81818181818</v>
          </cell>
          <cell r="H60">
            <v>25700</v>
          </cell>
          <cell r="I60">
            <v>23363.63636363636</v>
          </cell>
          <cell r="K60">
            <v>0</v>
          </cell>
          <cell r="M60">
            <v>0</v>
          </cell>
          <cell r="O60">
            <v>0</v>
          </cell>
          <cell r="Q60">
            <v>0</v>
          </cell>
          <cell r="R60">
            <v>-1223</v>
          </cell>
          <cell r="S60">
            <v>-25293863.636363633</v>
          </cell>
          <cell r="U60">
            <v>0</v>
          </cell>
          <cell r="W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1223</v>
          </cell>
          <cell r="AG60">
            <v>25293863.636363633</v>
          </cell>
          <cell r="AH60">
            <v>0</v>
          </cell>
        </row>
        <row r="61">
          <cell r="B61">
            <v>134578</v>
          </cell>
          <cell r="C61" t="str">
            <v>AQUA 220ML LOCAL 1X48</v>
          </cell>
          <cell r="F61">
            <v>23550</v>
          </cell>
          <cell r="G61">
            <v>21409.090909090908</v>
          </cell>
          <cell r="H61">
            <v>27600</v>
          </cell>
          <cell r="I61">
            <v>24181.81818181818</v>
          </cell>
          <cell r="J61">
            <v>15360</v>
          </cell>
          <cell r="K61">
            <v>328843636.36363637</v>
          </cell>
          <cell r="L61">
            <v>840</v>
          </cell>
          <cell r="M61">
            <v>17983636.363636363</v>
          </cell>
          <cell r="N61">
            <v>1635</v>
          </cell>
          <cell r="O61">
            <v>35003863.636363633</v>
          </cell>
          <cell r="P61">
            <v>-1536</v>
          </cell>
          <cell r="Q61">
            <v>-32884363.636363633</v>
          </cell>
          <cell r="R61">
            <v>-6594</v>
          </cell>
          <cell r="S61">
            <v>-141171545.45454544</v>
          </cell>
          <cell r="T61">
            <v>-2351</v>
          </cell>
          <cell r="U61">
            <v>-50332772.727272727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7354</v>
          </cell>
          <cell r="AA61">
            <v>157442454.54545453</v>
          </cell>
          <cell r="AB61">
            <v>13824</v>
          </cell>
          <cell r="AC61">
            <v>295959272.72727269</v>
          </cell>
          <cell r="AD61">
            <v>-716</v>
          </cell>
          <cell r="AE61">
            <v>-15328909.09090909</v>
          </cell>
          <cell r="AF61">
            <v>5754</v>
          </cell>
          <cell r="AG61">
            <v>123187909.09090909</v>
          </cell>
          <cell r="AH61">
            <v>0</v>
          </cell>
        </row>
        <row r="62">
          <cell r="B62" t="str">
            <v>134578R</v>
          </cell>
          <cell r="C62" t="str">
            <v>AQ.220ML LOCAL 1X48 REJECT</v>
          </cell>
          <cell r="D62">
            <v>0</v>
          </cell>
          <cell r="E62">
            <v>0</v>
          </cell>
          <cell r="F62">
            <v>22750</v>
          </cell>
          <cell r="G62">
            <v>20681.81818181818</v>
          </cell>
          <cell r="H62">
            <v>25700</v>
          </cell>
          <cell r="I62">
            <v>23363.63636363636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</row>
        <row r="63">
          <cell r="B63">
            <v>74560</v>
          </cell>
          <cell r="C63" t="str">
            <v>VT.5GLN ISI</v>
          </cell>
          <cell r="D63">
            <v>924</v>
          </cell>
          <cell r="E63">
            <v>6249599.9999999991</v>
          </cell>
          <cell r="F63">
            <v>7440</v>
          </cell>
          <cell r="G63">
            <v>6763.6363636363631</v>
          </cell>
          <cell r="H63">
            <v>10300</v>
          </cell>
          <cell r="I63">
            <v>9363.6363636363621</v>
          </cell>
          <cell r="J63">
            <v>19520</v>
          </cell>
          <cell r="K63">
            <v>132026181.81818181</v>
          </cell>
          <cell r="L63">
            <v>4346</v>
          </cell>
          <cell r="M63">
            <v>29394763.636363633</v>
          </cell>
          <cell r="N63">
            <v>0</v>
          </cell>
          <cell r="O63">
            <v>0</v>
          </cell>
          <cell r="P63">
            <v>-250</v>
          </cell>
          <cell r="Q63">
            <v>-1690909.0909090908</v>
          </cell>
          <cell r="R63">
            <v>-20456</v>
          </cell>
          <cell r="S63">
            <v>-138356945.45454544</v>
          </cell>
          <cell r="T63">
            <v>-1906</v>
          </cell>
          <cell r="U63">
            <v>-12891490.909090908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2178</v>
          </cell>
          <cell r="AA63">
            <v>14731199.999999998</v>
          </cell>
          <cell r="AB63">
            <v>19270</v>
          </cell>
          <cell r="AC63">
            <v>130335272.72727272</v>
          </cell>
          <cell r="AD63">
            <v>-1906</v>
          </cell>
          <cell r="AE63">
            <v>-12891490.909090908</v>
          </cell>
          <cell r="AF63">
            <v>16110</v>
          </cell>
          <cell r="AG63">
            <v>108962181.81818181</v>
          </cell>
          <cell r="AH63">
            <v>0</v>
          </cell>
        </row>
        <row r="64">
          <cell r="B64" t="str">
            <v>74560G</v>
          </cell>
          <cell r="C64" t="str">
            <v>VT.5GLN BTL</v>
          </cell>
          <cell r="D64">
            <v>6942</v>
          </cell>
          <cell r="E64">
            <v>208260000</v>
          </cell>
          <cell r="F64">
            <v>30000</v>
          </cell>
          <cell r="G64">
            <v>30000</v>
          </cell>
          <cell r="H64">
            <v>30000</v>
          </cell>
          <cell r="I64">
            <v>30000</v>
          </cell>
          <cell r="J64">
            <v>20275</v>
          </cell>
          <cell r="K64">
            <v>608250000</v>
          </cell>
          <cell r="L64">
            <v>20391</v>
          </cell>
          <cell r="M64">
            <v>611730000</v>
          </cell>
          <cell r="N64">
            <v>1914</v>
          </cell>
          <cell r="O64">
            <v>57420000</v>
          </cell>
          <cell r="P64">
            <v>-20160</v>
          </cell>
          <cell r="Q64">
            <v>-604800000</v>
          </cell>
          <cell r="R64">
            <v>-20442</v>
          </cell>
          <cell r="S64">
            <v>-613260000</v>
          </cell>
          <cell r="T64">
            <v>-1906</v>
          </cell>
          <cell r="U64">
            <v>-57180000</v>
          </cell>
          <cell r="V64">
            <v>-195</v>
          </cell>
          <cell r="W64">
            <v>-5850000</v>
          </cell>
          <cell r="X64">
            <v>0</v>
          </cell>
          <cell r="Y64">
            <v>0</v>
          </cell>
          <cell r="Z64">
            <v>6819</v>
          </cell>
          <cell r="AA64">
            <v>204570000</v>
          </cell>
          <cell r="AB64">
            <v>115</v>
          </cell>
          <cell r="AC64">
            <v>3450000</v>
          </cell>
          <cell r="AD64">
            <v>-187</v>
          </cell>
          <cell r="AE64">
            <v>-5610000</v>
          </cell>
          <cell r="AF64">
            <v>51</v>
          </cell>
          <cell r="AG64">
            <v>1530000</v>
          </cell>
          <cell r="AH64">
            <v>0</v>
          </cell>
        </row>
        <row r="65">
          <cell r="B65" t="str">
            <v>2011B</v>
          </cell>
          <cell r="C65" t="str">
            <v>VT.5GLN BTL R</v>
          </cell>
          <cell r="D65">
            <v>0</v>
          </cell>
          <cell r="E65">
            <v>0</v>
          </cell>
          <cell r="F65">
            <v>30000</v>
          </cell>
          <cell r="G65">
            <v>30000</v>
          </cell>
          <cell r="H65">
            <v>10300</v>
          </cell>
          <cell r="I65">
            <v>9363.6363636363621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1</v>
          </cell>
          <cell r="O65">
            <v>30000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1</v>
          </cell>
          <cell r="AA65">
            <v>30000</v>
          </cell>
          <cell r="AB65">
            <v>0</v>
          </cell>
          <cell r="AC65">
            <v>0</v>
          </cell>
          <cell r="AD65">
            <v>1</v>
          </cell>
          <cell r="AE65">
            <v>30000</v>
          </cell>
          <cell r="AF65">
            <v>0</v>
          </cell>
          <cell r="AG65">
            <v>0</v>
          </cell>
          <cell r="AH65">
            <v>0</v>
          </cell>
        </row>
        <row r="66">
          <cell r="B66">
            <v>74565</v>
          </cell>
          <cell r="C66" t="str">
            <v>VT.1500ML 1X12</v>
          </cell>
          <cell r="D66">
            <v>2791</v>
          </cell>
          <cell r="E66">
            <v>65004927.272727266</v>
          </cell>
          <cell r="F66">
            <v>25620</v>
          </cell>
          <cell r="G66">
            <v>23290.909090909088</v>
          </cell>
          <cell r="H66">
            <v>28700</v>
          </cell>
          <cell r="I66">
            <v>26090.909090909088</v>
          </cell>
          <cell r="J66">
            <v>3271</v>
          </cell>
          <cell r="K66">
            <v>76184563.636363626</v>
          </cell>
          <cell r="L66">
            <v>246</v>
          </cell>
          <cell r="M66">
            <v>5729563.6363636358</v>
          </cell>
          <cell r="N66">
            <v>35</v>
          </cell>
          <cell r="O66">
            <v>815181.81818181812</v>
          </cell>
          <cell r="P66">
            <v>0</v>
          </cell>
          <cell r="Q66">
            <v>0</v>
          </cell>
          <cell r="R66">
            <v>-3166</v>
          </cell>
          <cell r="S66">
            <v>-73739018.181818172</v>
          </cell>
          <cell r="T66">
            <v>-370</v>
          </cell>
          <cell r="U66">
            <v>-8617636.3636363633</v>
          </cell>
          <cell r="V66">
            <v>-20</v>
          </cell>
          <cell r="W66">
            <v>-465818.18181818177</v>
          </cell>
          <cell r="X66">
            <v>0</v>
          </cell>
          <cell r="Y66">
            <v>0</v>
          </cell>
          <cell r="Z66">
            <v>2787</v>
          </cell>
          <cell r="AA66">
            <v>64911763.636363626</v>
          </cell>
          <cell r="AB66">
            <v>3271</v>
          </cell>
          <cell r="AC66">
            <v>76184563.636363626</v>
          </cell>
          <cell r="AD66">
            <v>-355</v>
          </cell>
          <cell r="AE66">
            <v>-8268272.7272727266</v>
          </cell>
          <cell r="AF66">
            <v>2920</v>
          </cell>
          <cell r="AG66">
            <v>68009454.545454532</v>
          </cell>
          <cell r="AH66">
            <v>0</v>
          </cell>
        </row>
        <row r="67">
          <cell r="B67" t="str">
            <v>74565P</v>
          </cell>
          <cell r="C67" t="str">
            <v>VT.1500ML 1X1</v>
          </cell>
          <cell r="D67">
            <v>156</v>
          </cell>
          <cell r="E67">
            <v>302781.81818181818</v>
          </cell>
          <cell r="F67">
            <v>2135</v>
          </cell>
          <cell r="G67">
            <v>1940.9090909090908</v>
          </cell>
          <cell r="H67">
            <v>2391.6666666666665</v>
          </cell>
          <cell r="I67">
            <v>2174.242424242424</v>
          </cell>
          <cell r="J67">
            <v>0</v>
          </cell>
          <cell r="K67">
            <v>0</v>
          </cell>
          <cell r="L67">
            <v>12</v>
          </cell>
          <cell r="M67">
            <v>23290.909090909088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-402</v>
          </cell>
          <cell r="S67">
            <v>-780245.45454545447</v>
          </cell>
          <cell r="T67">
            <v>0</v>
          </cell>
          <cell r="U67">
            <v>0</v>
          </cell>
          <cell r="V67">
            <v>240</v>
          </cell>
          <cell r="W67">
            <v>465818.18181818177</v>
          </cell>
          <cell r="X67">
            <v>0</v>
          </cell>
          <cell r="Y67">
            <v>0</v>
          </cell>
          <cell r="Z67">
            <v>6</v>
          </cell>
          <cell r="AA67">
            <v>11645.454545454544</v>
          </cell>
          <cell r="AB67">
            <v>0</v>
          </cell>
          <cell r="AC67">
            <v>0</v>
          </cell>
          <cell r="AD67">
            <v>240</v>
          </cell>
          <cell r="AE67">
            <v>465818.18181818177</v>
          </cell>
          <cell r="AF67">
            <v>390</v>
          </cell>
          <cell r="AG67">
            <v>756954.54545454541</v>
          </cell>
          <cell r="AH67">
            <v>0</v>
          </cell>
        </row>
        <row r="68">
          <cell r="B68" t="str">
            <v>74565PR</v>
          </cell>
          <cell r="C68" t="str">
            <v>VIT.1500ML 1X1 REJECT</v>
          </cell>
          <cell r="D68">
            <v>13</v>
          </cell>
          <cell r="E68">
            <v>25231.81818181818</v>
          </cell>
          <cell r="F68">
            <v>2135</v>
          </cell>
          <cell r="G68">
            <v>1940.9090909090908</v>
          </cell>
          <cell r="H68">
            <v>2391.6666666666665</v>
          </cell>
          <cell r="I68">
            <v>2174.242424242424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1</v>
          </cell>
          <cell r="O68">
            <v>1940.9090909090908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14</v>
          </cell>
          <cell r="AA68">
            <v>27172.727272727272</v>
          </cell>
          <cell r="AB68">
            <v>0</v>
          </cell>
          <cell r="AC68">
            <v>0</v>
          </cell>
          <cell r="AD68">
            <v>1</v>
          </cell>
          <cell r="AE68">
            <v>1940.9090909090908</v>
          </cell>
          <cell r="AF68">
            <v>0</v>
          </cell>
          <cell r="AG68">
            <v>0</v>
          </cell>
          <cell r="AH68">
            <v>0</v>
          </cell>
        </row>
        <row r="69">
          <cell r="B69">
            <v>74566</v>
          </cell>
          <cell r="C69" t="str">
            <v>VT.600ML 1X24</v>
          </cell>
          <cell r="D69">
            <v>0</v>
          </cell>
          <cell r="E69">
            <v>0</v>
          </cell>
          <cell r="F69">
            <v>26680</v>
          </cell>
          <cell r="G69">
            <v>24254.545454545452</v>
          </cell>
          <cell r="H69">
            <v>29650</v>
          </cell>
          <cell r="I69">
            <v>26954.545454545452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</row>
        <row r="70">
          <cell r="B70" t="str">
            <v>74566P</v>
          </cell>
          <cell r="C70" t="str">
            <v>VT.600ML 1X1 PCS</v>
          </cell>
          <cell r="D70">
            <v>0</v>
          </cell>
          <cell r="E70">
            <v>0</v>
          </cell>
          <cell r="F70">
            <v>1111.6666666666667</v>
          </cell>
          <cell r="G70">
            <v>1010.6060606060606</v>
          </cell>
          <cell r="H70">
            <v>1235.4166666666667</v>
          </cell>
          <cell r="I70">
            <v>1123.1060606060605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1">
          <cell r="B71" t="str">
            <v>74566PR</v>
          </cell>
          <cell r="C71" t="str">
            <v>VT.600ML 1X1 REJECT</v>
          </cell>
          <cell r="D71">
            <v>186</v>
          </cell>
          <cell r="E71">
            <v>187972.72727272726</v>
          </cell>
          <cell r="F71">
            <v>1111.6666666666667</v>
          </cell>
          <cell r="G71">
            <v>1010.6060606060606</v>
          </cell>
          <cell r="H71">
            <v>1235.4166666666667</v>
          </cell>
          <cell r="I71">
            <v>1123.1060606060605</v>
          </cell>
          <cell r="J71">
            <v>0</v>
          </cell>
          <cell r="K71">
            <v>0</v>
          </cell>
          <cell r="L71">
            <v>1124</v>
          </cell>
          <cell r="M71">
            <v>1135921.2121212122</v>
          </cell>
          <cell r="N71">
            <v>24</v>
          </cell>
          <cell r="O71">
            <v>24254.545454545456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1334</v>
          </cell>
          <cell r="AA71">
            <v>1348148.4848484849</v>
          </cell>
          <cell r="AB71">
            <v>0</v>
          </cell>
          <cell r="AC71">
            <v>0</v>
          </cell>
          <cell r="AD71">
            <v>24</v>
          </cell>
          <cell r="AE71">
            <v>24254.545454545456</v>
          </cell>
          <cell r="AF71">
            <v>-1124</v>
          </cell>
          <cell r="AG71">
            <v>-1135921.2121212122</v>
          </cell>
          <cell r="AH71">
            <v>0</v>
          </cell>
        </row>
        <row r="72">
          <cell r="B72">
            <v>157095</v>
          </cell>
          <cell r="C72" t="str">
            <v>VT.550 ML 1X24</v>
          </cell>
          <cell r="D72">
            <v>11</v>
          </cell>
          <cell r="E72">
            <v>240300</v>
          </cell>
          <cell r="F72">
            <v>24030</v>
          </cell>
          <cell r="G72">
            <v>21845.454545454544</v>
          </cell>
          <cell r="H72">
            <v>27000</v>
          </cell>
          <cell r="I72">
            <v>24545.454545454544</v>
          </cell>
          <cell r="J72">
            <v>8743</v>
          </cell>
          <cell r="K72">
            <v>190994809.09090909</v>
          </cell>
          <cell r="L72">
            <v>336</v>
          </cell>
          <cell r="M72">
            <v>7340072.7272727266</v>
          </cell>
          <cell r="N72">
            <v>600</v>
          </cell>
          <cell r="O72">
            <v>13107272.727272727</v>
          </cell>
          <cell r="P72">
            <v>0</v>
          </cell>
          <cell r="Q72">
            <v>0</v>
          </cell>
          <cell r="R72">
            <v>-3847</v>
          </cell>
          <cell r="S72">
            <v>-84039463.636363626</v>
          </cell>
          <cell r="T72">
            <v>-3140</v>
          </cell>
          <cell r="U72">
            <v>-68594727.272727266</v>
          </cell>
          <cell r="V72">
            <v>-228</v>
          </cell>
          <cell r="W72">
            <v>-4980763.6363636358</v>
          </cell>
          <cell r="X72">
            <v>0</v>
          </cell>
          <cell r="Y72">
            <v>0</v>
          </cell>
          <cell r="Z72">
            <v>2475</v>
          </cell>
          <cell r="AA72">
            <v>54067500</v>
          </cell>
          <cell r="AB72">
            <v>8743</v>
          </cell>
          <cell r="AC72">
            <v>190994809.09090909</v>
          </cell>
          <cell r="AD72">
            <v>-2768</v>
          </cell>
          <cell r="AE72">
            <v>-60468218.18181818</v>
          </cell>
          <cell r="AF72">
            <v>3511</v>
          </cell>
          <cell r="AG72">
            <v>76699390.909090906</v>
          </cell>
          <cell r="AH72">
            <v>0</v>
          </cell>
        </row>
        <row r="73">
          <cell r="B73" t="str">
            <v>157095P</v>
          </cell>
          <cell r="C73" t="str">
            <v>VT.550 ML 1X1 PCS</v>
          </cell>
          <cell r="D73">
            <v>153</v>
          </cell>
          <cell r="E73">
            <v>139264.77272727271</v>
          </cell>
          <cell r="F73">
            <v>1001.25</v>
          </cell>
          <cell r="G73">
            <v>910.22727272727263</v>
          </cell>
          <cell r="H73">
            <v>1125</v>
          </cell>
          <cell r="I73">
            <v>1022.7272727272726</v>
          </cell>
          <cell r="J73">
            <v>0</v>
          </cell>
          <cell r="K73">
            <v>0</v>
          </cell>
          <cell r="L73">
            <v>455</v>
          </cell>
          <cell r="M73">
            <v>414153.40909090906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-5801</v>
          </cell>
          <cell r="S73">
            <v>-5280228.4090909082</v>
          </cell>
          <cell r="T73">
            <v>0</v>
          </cell>
          <cell r="U73">
            <v>0</v>
          </cell>
          <cell r="V73">
            <v>5472</v>
          </cell>
          <cell r="W73">
            <v>4980763.6363636358</v>
          </cell>
          <cell r="X73">
            <v>0</v>
          </cell>
          <cell r="Y73">
            <v>0</v>
          </cell>
          <cell r="Z73">
            <v>279</v>
          </cell>
          <cell r="AA73">
            <v>253953.40909090906</v>
          </cell>
          <cell r="AB73">
            <v>0</v>
          </cell>
          <cell r="AC73">
            <v>0</v>
          </cell>
          <cell r="AD73">
            <v>5472</v>
          </cell>
          <cell r="AE73">
            <v>4980763.6363636358</v>
          </cell>
          <cell r="AF73">
            <v>5346</v>
          </cell>
          <cell r="AG73">
            <v>4866074.9999999991</v>
          </cell>
          <cell r="AH73">
            <v>0</v>
          </cell>
        </row>
        <row r="74">
          <cell r="B74" t="str">
            <v>157095PR</v>
          </cell>
          <cell r="C74" t="str">
            <v>VT.550 ML 1X1 PCS REJECT</v>
          </cell>
          <cell r="D74">
            <v>40</v>
          </cell>
          <cell r="E74">
            <v>36409.090909090904</v>
          </cell>
          <cell r="F74">
            <v>1001.25</v>
          </cell>
          <cell r="G74">
            <v>910.22727272727263</v>
          </cell>
          <cell r="H74">
            <v>1125</v>
          </cell>
          <cell r="I74">
            <v>1022.7272727272726</v>
          </cell>
          <cell r="J74">
            <v>0</v>
          </cell>
          <cell r="K74">
            <v>0</v>
          </cell>
          <cell r="L74">
            <v>1</v>
          </cell>
          <cell r="M74">
            <v>910.22727272727263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41</v>
          </cell>
          <cell r="AA74">
            <v>37319.318181818177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-1</v>
          </cell>
          <cell r="AG74">
            <v>-910.22727272727207</v>
          </cell>
          <cell r="AH74">
            <v>0</v>
          </cell>
        </row>
        <row r="75">
          <cell r="B75">
            <v>112839</v>
          </cell>
          <cell r="C75" t="str">
            <v>VT.330ML 1X24</v>
          </cell>
          <cell r="D75">
            <v>263</v>
          </cell>
          <cell r="E75">
            <v>5188272.7272727266</v>
          </cell>
          <cell r="F75">
            <v>21700</v>
          </cell>
          <cell r="G75">
            <v>19727.272727272724</v>
          </cell>
          <cell r="H75">
            <v>24700</v>
          </cell>
          <cell r="I75">
            <v>22454.545454545452</v>
          </cell>
          <cell r="J75">
            <v>2400</v>
          </cell>
          <cell r="K75">
            <v>47345454.545454539</v>
          </cell>
          <cell r="L75">
            <v>68</v>
          </cell>
          <cell r="M75">
            <v>1341454.5454545452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-771</v>
          </cell>
          <cell r="S75">
            <v>-15209727.27272727</v>
          </cell>
          <cell r="T75">
            <v>-1350</v>
          </cell>
          <cell r="U75">
            <v>-26631818.181818176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610</v>
          </cell>
          <cell r="AA75">
            <v>12033636.363636361</v>
          </cell>
          <cell r="AB75">
            <v>2400</v>
          </cell>
          <cell r="AC75">
            <v>47345454.545454539</v>
          </cell>
          <cell r="AD75">
            <v>-1350</v>
          </cell>
          <cell r="AE75">
            <v>-26631818.181818176</v>
          </cell>
          <cell r="AF75">
            <v>703</v>
          </cell>
          <cell r="AG75">
            <v>13868272.727272728</v>
          </cell>
          <cell r="AH75">
            <v>0</v>
          </cell>
        </row>
        <row r="76">
          <cell r="B76" t="str">
            <v>112839P</v>
          </cell>
          <cell r="C76" t="str">
            <v>VT.330ML 1X1 PCS</v>
          </cell>
          <cell r="D76">
            <v>0</v>
          </cell>
          <cell r="E76">
            <v>0</v>
          </cell>
          <cell r="F76">
            <v>904.16666666666663</v>
          </cell>
          <cell r="G76">
            <v>821.96969696969688</v>
          </cell>
          <cell r="H76">
            <v>1029.1666666666667</v>
          </cell>
          <cell r="I76">
            <v>935.60606060606062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</row>
        <row r="77">
          <cell r="B77" t="str">
            <v>112839PR</v>
          </cell>
          <cell r="C77" t="str">
            <v>VT.330ML 1X 1 PCS REJECT</v>
          </cell>
          <cell r="D77">
            <v>2</v>
          </cell>
          <cell r="E77">
            <v>1643.9393939393938</v>
          </cell>
          <cell r="F77">
            <v>904.16666666666663</v>
          </cell>
          <cell r="G77">
            <v>821.96969696969688</v>
          </cell>
          <cell r="H77">
            <v>1029.1666666666667</v>
          </cell>
          <cell r="I77">
            <v>935.60606060606062</v>
          </cell>
          <cell r="J77">
            <v>0</v>
          </cell>
          <cell r="K77">
            <v>0</v>
          </cell>
          <cell r="L77">
            <v>1</v>
          </cell>
          <cell r="M77">
            <v>821.96969696969688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3</v>
          </cell>
          <cell r="AA77">
            <v>2465.9090909090905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-1</v>
          </cell>
          <cell r="AG77">
            <v>-821.96969696969677</v>
          </cell>
          <cell r="AH77">
            <v>0</v>
          </cell>
        </row>
        <row r="78">
          <cell r="B78">
            <v>74554</v>
          </cell>
          <cell r="C78" t="str">
            <v>VT.240ML 1X48</v>
          </cell>
          <cell r="D78">
            <v>0</v>
          </cell>
          <cell r="E78">
            <v>0</v>
          </cell>
          <cell r="F78">
            <v>15960</v>
          </cell>
          <cell r="G78">
            <v>14509.090909090908</v>
          </cell>
          <cell r="H78">
            <v>17350</v>
          </cell>
          <cell r="I78">
            <v>15772.727272727272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</row>
        <row r="79">
          <cell r="B79">
            <v>96430</v>
          </cell>
          <cell r="C79" t="str">
            <v>VT 220ML 1X48</v>
          </cell>
          <cell r="D79">
            <v>0</v>
          </cell>
          <cell r="E79">
            <v>0</v>
          </cell>
          <cell r="F79">
            <v>15960</v>
          </cell>
          <cell r="G79">
            <v>14509.090909090908</v>
          </cell>
          <cell r="H79">
            <v>17350</v>
          </cell>
          <cell r="I79">
            <v>15772.727272727272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</row>
        <row r="80">
          <cell r="B80" t="str">
            <v>96430P</v>
          </cell>
          <cell r="C80" t="str">
            <v>VT.220 ML 1X1</v>
          </cell>
          <cell r="D80">
            <v>0</v>
          </cell>
          <cell r="E80">
            <v>0</v>
          </cell>
          <cell r="F80">
            <v>332.5</v>
          </cell>
          <cell r="G80">
            <v>302.27272727272725</v>
          </cell>
          <cell r="H80">
            <v>384.52380952380952</v>
          </cell>
          <cell r="I80">
            <v>349.56709956709955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</row>
        <row r="81">
          <cell r="B81" t="str">
            <v>96430R</v>
          </cell>
          <cell r="C81" t="str">
            <v>VT.220 ML 1X48 REJECT</v>
          </cell>
          <cell r="D81">
            <v>0</v>
          </cell>
          <cell r="E81">
            <v>0</v>
          </cell>
          <cell r="F81">
            <v>15960</v>
          </cell>
          <cell r="G81">
            <v>14509.090909090908</v>
          </cell>
          <cell r="H81">
            <v>17350</v>
          </cell>
          <cell r="I81">
            <v>15772.727272727272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</row>
        <row r="82">
          <cell r="B82">
            <v>173022</v>
          </cell>
          <cell r="C82" t="str">
            <v>VT.200ML LOCAL 1X48</v>
          </cell>
          <cell r="D82">
            <v>2933</v>
          </cell>
          <cell r="E82">
            <v>37062454.545454547</v>
          </cell>
          <cell r="F82">
            <v>13900</v>
          </cell>
          <cell r="G82">
            <v>12636.363636363636</v>
          </cell>
          <cell r="H82">
            <v>15150</v>
          </cell>
          <cell r="I82">
            <v>13772.727272727272</v>
          </cell>
          <cell r="K82">
            <v>0</v>
          </cell>
          <cell r="L82">
            <v>609</v>
          </cell>
          <cell r="M82">
            <v>7695545.4545454541</v>
          </cell>
          <cell r="O82">
            <v>0</v>
          </cell>
          <cell r="Q82">
            <v>0</v>
          </cell>
          <cell r="R82">
            <v>-2409</v>
          </cell>
          <cell r="S82">
            <v>-30441000</v>
          </cell>
          <cell r="T82">
            <v>-605</v>
          </cell>
          <cell r="U82">
            <v>-7645000</v>
          </cell>
          <cell r="W82">
            <v>0</v>
          </cell>
          <cell r="Y82">
            <v>0</v>
          </cell>
          <cell r="Z82">
            <v>528</v>
          </cell>
          <cell r="AA82">
            <v>6672000</v>
          </cell>
          <cell r="AB82">
            <v>0</v>
          </cell>
          <cell r="AC82">
            <v>0</v>
          </cell>
          <cell r="AD82">
            <v>-605</v>
          </cell>
          <cell r="AE82">
            <v>-7645000</v>
          </cell>
          <cell r="AF82">
            <v>1800</v>
          </cell>
          <cell r="AG82">
            <v>22745454.545454547</v>
          </cell>
          <cell r="AH82">
            <v>0</v>
          </cell>
        </row>
        <row r="83">
          <cell r="B83">
            <v>173022</v>
          </cell>
          <cell r="C83" t="str">
            <v>VT.200ML LOCAL 1X48</v>
          </cell>
          <cell r="F83">
            <v>14900</v>
          </cell>
          <cell r="G83">
            <v>13545.454545454544</v>
          </cell>
          <cell r="H83">
            <v>17400</v>
          </cell>
          <cell r="I83">
            <v>14909.090909090908</v>
          </cell>
          <cell r="J83">
            <v>2840</v>
          </cell>
          <cell r="K83">
            <v>38469090.909090906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-420</v>
          </cell>
          <cell r="Q83">
            <v>-5689090.9090909082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2420</v>
          </cell>
          <cell r="AA83">
            <v>32779999.999999996</v>
          </cell>
          <cell r="AB83">
            <v>2420</v>
          </cell>
          <cell r="AC83">
            <v>32779999.999999996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</row>
        <row r="84">
          <cell r="B84" t="str">
            <v>173022R</v>
          </cell>
          <cell r="C84" t="str">
            <v>VT.200ML LOCAL 1X48 REJECT</v>
          </cell>
          <cell r="D84">
            <v>17</v>
          </cell>
          <cell r="E84">
            <v>214818.18181818182</v>
          </cell>
          <cell r="F84">
            <v>13900</v>
          </cell>
          <cell r="G84">
            <v>12636.363636363636</v>
          </cell>
          <cell r="H84">
            <v>15150</v>
          </cell>
          <cell r="I84">
            <v>13772.727272727272</v>
          </cell>
          <cell r="J84">
            <v>0</v>
          </cell>
          <cell r="K84">
            <v>0</v>
          </cell>
          <cell r="L84">
            <v>6</v>
          </cell>
          <cell r="M84">
            <v>75818.181818181823</v>
          </cell>
          <cell r="N84">
            <v>6</v>
          </cell>
          <cell r="O84">
            <v>75818.181818181823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29</v>
          </cell>
          <cell r="AA84">
            <v>366454.54545454547</v>
          </cell>
          <cell r="AB84">
            <v>0</v>
          </cell>
          <cell r="AC84">
            <v>0</v>
          </cell>
          <cell r="AD84">
            <v>6</v>
          </cell>
          <cell r="AE84">
            <v>75818.181818181823</v>
          </cell>
          <cell r="AF84">
            <v>-6</v>
          </cell>
          <cell r="AG84">
            <v>-75818.181818181823</v>
          </cell>
          <cell r="AH84">
            <v>0</v>
          </cell>
        </row>
        <row r="85">
          <cell r="B85" t="str">
            <v>173022R</v>
          </cell>
          <cell r="C85" t="str">
            <v>VT.200ML LOCAL 1X48 REJECT</v>
          </cell>
          <cell r="F85">
            <v>14900</v>
          </cell>
          <cell r="G85">
            <v>13545.454545454544</v>
          </cell>
          <cell r="H85">
            <v>17400</v>
          </cell>
          <cell r="I85">
            <v>14909.090909090908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</row>
        <row r="86">
          <cell r="B86">
            <v>148136</v>
          </cell>
          <cell r="C86" t="str">
            <v>VT.220ML LOCAL 1X42</v>
          </cell>
          <cell r="D86">
            <v>0</v>
          </cell>
          <cell r="E86">
            <v>0</v>
          </cell>
          <cell r="F86">
            <v>14900</v>
          </cell>
          <cell r="G86">
            <v>13545.454545454544</v>
          </cell>
          <cell r="H86">
            <v>16150</v>
          </cell>
          <cell r="I86">
            <v>14681.81818181818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</row>
        <row r="87">
          <cell r="B87" t="str">
            <v>148136P</v>
          </cell>
          <cell r="C87" t="str">
            <v>VT.220ML LOCAL 1X1</v>
          </cell>
          <cell r="D87">
            <v>0</v>
          </cell>
          <cell r="E87">
            <v>0</v>
          </cell>
          <cell r="F87">
            <v>354.76190476190476</v>
          </cell>
          <cell r="G87">
            <v>322.51082251082249</v>
          </cell>
          <cell r="H87">
            <v>384.52380952380952</v>
          </cell>
          <cell r="I87">
            <v>349.56709956709955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</row>
        <row r="88">
          <cell r="B88" t="str">
            <v>148136R</v>
          </cell>
          <cell r="C88" t="str">
            <v>VT.220ML LOCAL 1X42 REJECT</v>
          </cell>
          <cell r="D88">
            <v>247</v>
          </cell>
          <cell r="E88">
            <v>3345727.2727272725</v>
          </cell>
          <cell r="F88">
            <v>14900</v>
          </cell>
          <cell r="G88">
            <v>13545.454545454544</v>
          </cell>
          <cell r="H88">
            <v>16150</v>
          </cell>
          <cell r="I88">
            <v>14681.81818181818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25</v>
          </cell>
          <cell r="O88">
            <v>338636.36363636359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272</v>
          </cell>
          <cell r="AA88">
            <v>3684363.6363636358</v>
          </cell>
          <cell r="AB88">
            <v>0</v>
          </cell>
          <cell r="AC88">
            <v>0</v>
          </cell>
          <cell r="AD88">
            <v>25</v>
          </cell>
          <cell r="AE88">
            <v>338636.36363636359</v>
          </cell>
          <cell r="AF88">
            <v>0</v>
          </cell>
          <cell r="AG88">
            <v>0</v>
          </cell>
          <cell r="AH88">
            <v>0</v>
          </cell>
        </row>
        <row r="89">
          <cell r="B89">
            <v>26000</v>
          </cell>
          <cell r="C89" t="str">
            <v>VIT LEVITE ORANGE 350ML 1 X 12</v>
          </cell>
          <cell r="D89">
            <v>0</v>
          </cell>
          <cell r="E89">
            <v>0</v>
          </cell>
          <cell r="F89">
            <v>32236</v>
          </cell>
          <cell r="G89">
            <v>29305.454545454544</v>
          </cell>
          <cell r="H89">
            <v>33650</v>
          </cell>
          <cell r="I89">
            <v>30590.909090909088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</row>
        <row r="90">
          <cell r="B90" t="str">
            <v>26000P</v>
          </cell>
          <cell r="C90" t="str">
            <v>VIT LEVITE ORANGE 350ML 1 X 1</v>
          </cell>
          <cell r="D90">
            <v>0</v>
          </cell>
          <cell r="E90">
            <v>0</v>
          </cell>
          <cell r="F90">
            <v>2686.3333333333335</v>
          </cell>
          <cell r="G90">
            <v>2442.121212121212</v>
          </cell>
          <cell r="H90">
            <v>2804.1666666666665</v>
          </cell>
          <cell r="I90">
            <v>2549.242424242424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</row>
        <row r="91">
          <cell r="B91">
            <v>26001</v>
          </cell>
          <cell r="C91" t="str">
            <v>VIT LEVITE JAMBU BIJI 350ML 1 X 12</v>
          </cell>
          <cell r="D91">
            <v>0</v>
          </cell>
          <cell r="E91">
            <v>0</v>
          </cell>
          <cell r="F91">
            <v>32236</v>
          </cell>
          <cell r="G91">
            <v>29305.454545454544</v>
          </cell>
          <cell r="H91">
            <v>33650</v>
          </cell>
          <cell r="I91">
            <v>30590.909090909088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</row>
        <row r="92">
          <cell r="B92" t="str">
            <v>26001P</v>
          </cell>
          <cell r="C92" t="str">
            <v>VIT LEVITE JAMBU BIJI 350ML 1 X 1</v>
          </cell>
          <cell r="D92">
            <v>0</v>
          </cell>
          <cell r="E92">
            <v>0</v>
          </cell>
          <cell r="F92">
            <v>2686.3333333333335</v>
          </cell>
          <cell r="G92">
            <v>2442.121212121212</v>
          </cell>
          <cell r="H92">
            <v>2804.1666666666665</v>
          </cell>
          <cell r="I92">
            <v>2549.242424242424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</row>
        <row r="93">
          <cell r="B93" t="str">
            <v>26001PR</v>
          </cell>
          <cell r="C93" t="str">
            <v>LEVITE JAMBU 350ML 1X1 PCS REJECT</v>
          </cell>
          <cell r="D93">
            <v>0</v>
          </cell>
          <cell r="E93">
            <v>0</v>
          </cell>
          <cell r="F93">
            <v>2686.3333333333335</v>
          </cell>
          <cell r="G93">
            <v>2442.121212121212</v>
          </cell>
          <cell r="H93">
            <v>2804.1666666666665</v>
          </cell>
          <cell r="I93">
            <v>2549.242424242424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</row>
        <row r="94">
          <cell r="B94">
            <v>26002</v>
          </cell>
          <cell r="C94" t="str">
            <v>VIT LEVITE COMBO 350ML 1 X 12</v>
          </cell>
          <cell r="D94">
            <v>0</v>
          </cell>
          <cell r="E94">
            <v>0</v>
          </cell>
          <cell r="F94">
            <v>32236</v>
          </cell>
          <cell r="G94">
            <v>29305.454545454544</v>
          </cell>
          <cell r="H94">
            <v>33650</v>
          </cell>
          <cell r="I94">
            <v>30590.909090909088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</row>
        <row r="95">
          <cell r="B95">
            <v>26003</v>
          </cell>
          <cell r="C95" t="str">
            <v>VIT LEVITE COMBO 350ML 1 X 6</v>
          </cell>
          <cell r="D95">
            <v>0</v>
          </cell>
          <cell r="E95">
            <v>0</v>
          </cell>
          <cell r="F95">
            <v>16118</v>
          </cell>
          <cell r="G95">
            <v>14652.727272727272</v>
          </cell>
          <cell r="H95">
            <v>16825</v>
          </cell>
          <cell r="I95">
            <v>15295.454545454544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B96">
            <v>26004</v>
          </cell>
          <cell r="C96" t="str">
            <v>VIT LEVITE SIRSAK 350ML 1X12</v>
          </cell>
          <cell r="D96">
            <v>0</v>
          </cell>
          <cell r="E96">
            <v>0</v>
          </cell>
          <cell r="F96">
            <v>32236</v>
          </cell>
          <cell r="G96">
            <v>29305.454545454544</v>
          </cell>
          <cell r="H96">
            <v>33650</v>
          </cell>
          <cell r="I96">
            <v>30590.909090909088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B97" t="str">
            <v>26004P</v>
          </cell>
          <cell r="C97" t="str">
            <v>LEVITE SIRSAK 350ML 1X1</v>
          </cell>
          <cell r="D97">
            <v>0</v>
          </cell>
          <cell r="E97">
            <v>0</v>
          </cell>
          <cell r="F97">
            <v>2686.3333333333335</v>
          </cell>
          <cell r="G97">
            <v>2442.121212121212</v>
          </cell>
          <cell r="H97">
            <v>2804.1666666666665</v>
          </cell>
          <cell r="I97">
            <v>2549.242424242424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B98" t="str">
            <v>26004PR</v>
          </cell>
          <cell r="C98" t="str">
            <v>LEVITE SIRSAK 350ML 1X1 REJECT</v>
          </cell>
          <cell r="D98">
            <v>0</v>
          </cell>
          <cell r="E98">
            <v>0</v>
          </cell>
          <cell r="F98">
            <v>2686.3333333333335</v>
          </cell>
          <cell r="G98">
            <v>2442.121212121212</v>
          </cell>
          <cell r="H98">
            <v>2804.1666666666665</v>
          </cell>
          <cell r="I98">
            <v>2549.242424242424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B99">
            <v>26012</v>
          </cell>
          <cell r="C99" t="str">
            <v>VIT LEVITE ANGGUR HIJAU 350ML 1 X 12</v>
          </cell>
          <cell r="D99">
            <v>0</v>
          </cell>
          <cell r="E99">
            <v>0</v>
          </cell>
          <cell r="F99">
            <v>32236</v>
          </cell>
          <cell r="G99">
            <v>29305.454545454544</v>
          </cell>
          <cell r="H99">
            <v>33650</v>
          </cell>
          <cell r="I99">
            <v>30590.909090909088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B100" t="str">
            <v>26012P</v>
          </cell>
          <cell r="C100" t="str">
            <v>VIT LEVITE ANGGUR HUJAU 350ML 1 X 1</v>
          </cell>
          <cell r="D100">
            <v>0</v>
          </cell>
          <cell r="E100">
            <v>0</v>
          </cell>
          <cell r="F100">
            <v>2686.3333333333335</v>
          </cell>
          <cell r="G100">
            <v>2442.121212121212</v>
          </cell>
          <cell r="H100">
            <v>2804.1666666666665</v>
          </cell>
          <cell r="I100">
            <v>2549.242424242424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B101">
            <v>142193</v>
          </cell>
          <cell r="C101" t="str">
            <v>LEVITE LEMON CUCUMBER MINT 350ml 1X12</v>
          </cell>
          <cell r="D101">
            <v>0</v>
          </cell>
          <cell r="E101">
            <v>0</v>
          </cell>
          <cell r="F101">
            <v>32236</v>
          </cell>
          <cell r="G101">
            <v>29305.454545454544</v>
          </cell>
          <cell r="H101">
            <v>33650</v>
          </cell>
          <cell r="I101">
            <v>30590.909090909088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B102" t="str">
            <v>142193P</v>
          </cell>
          <cell r="C102" t="str">
            <v>LEVITE LEMON CUCUMBER MINT 350ml 1X1</v>
          </cell>
          <cell r="D102">
            <v>0</v>
          </cell>
          <cell r="E102">
            <v>0</v>
          </cell>
          <cell r="F102">
            <v>2686.3333333333335</v>
          </cell>
          <cell r="G102">
            <v>2442.121212121212</v>
          </cell>
          <cell r="H102">
            <v>2804.1666666666665</v>
          </cell>
          <cell r="I102">
            <v>2549.242424242424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B103">
            <v>142194</v>
          </cell>
          <cell r="C103" t="str">
            <v>LEVITE LYCEE CITRUS MINT 350ml 1X12</v>
          </cell>
          <cell r="D103">
            <v>0</v>
          </cell>
          <cell r="E103">
            <v>0</v>
          </cell>
          <cell r="F103">
            <v>32236</v>
          </cell>
          <cell r="G103">
            <v>29305.454545454544</v>
          </cell>
          <cell r="H103">
            <v>33650</v>
          </cell>
          <cell r="I103">
            <v>30590.909090909088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</row>
        <row r="104">
          <cell r="B104" t="str">
            <v>142194P</v>
          </cell>
          <cell r="C104" t="str">
            <v>LEVITE LYCEE CITRUS MINT 350ml 1X1</v>
          </cell>
          <cell r="D104">
            <v>0</v>
          </cell>
          <cell r="E104">
            <v>0</v>
          </cell>
          <cell r="F104">
            <v>2686.3333333333335</v>
          </cell>
          <cell r="G104">
            <v>2442.121212121212</v>
          </cell>
          <cell r="H104">
            <v>2804.1666666666665</v>
          </cell>
          <cell r="I104">
            <v>2549.242424242424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</row>
        <row r="105">
          <cell r="B105">
            <v>142196</v>
          </cell>
          <cell r="C105" t="str">
            <v>LEVITE WILDBERRIES LIME MINT 350ml 1X12</v>
          </cell>
          <cell r="D105">
            <v>0</v>
          </cell>
          <cell r="E105">
            <v>0</v>
          </cell>
          <cell r="F105">
            <v>32236</v>
          </cell>
          <cell r="G105">
            <v>29305.454545454544</v>
          </cell>
          <cell r="H105">
            <v>33650</v>
          </cell>
          <cell r="I105">
            <v>30590.909090909088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B106" t="str">
            <v>142196P</v>
          </cell>
          <cell r="C106" t="str">
            <v>LEVITE WILDBERRIES LIME MINT 350ml 1X1</v>
          </cell>
          <cell r="D106">
            <v>0</v>
          </cell>
          <cell r="E106">
            <v>0</v>
          </cell>
          <cell r="F106">
            <v>2686.3333333333335</v>
          </cell>
          <cell r="G106">
            <v>2442.121212121212</v>
          </cell>
          <cell r="H106">
            <v>2804.1666666666665</v>
          </cell>
          <cell r="I106">
            <v>2549.242424242424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B107">
            <v>27110</v>
          </cell>
          <cell r="C107" t="str">
            <v>VT.GUCI BIRU</v>
          </cell>
          <cell r="D107">
            <v>8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8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08">
          <cell r="B108">
            <v>29310</v>
          </cell>
          <cell r="C108" t="str">
            <v>VT.TISSUE</v>
          </cell>
          <cell r="D108">
            <v>924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19520</v>
          </cell>
          <cell r="K108">
            <v>0</v>
          </cell>
          <cell r="L108">
            <v>4346</v>
          </cell>
          <cell r="M108">
            <v>0</v>
          </cell>
          <cell r="N108">
            <v>0</v>
          </cell>
          <cell r="O108">
            <v>0</v>
          </cell>
          <cell r="P108">
            <v>-250</v>
          </cell>
          <cell r="Q108">
            <v>0</v>
          </cell>
          <cell r="R108">
            <v>-20456</v>
          </cell>
          <cell r="S108">
            <v>0</v>
          </cell>
          <cell r="T108">
            <v>-1906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2178</v>
          </cell>
          <cell r="AA108">
            <v>0</v>
          </cell>
          <cell r="AB108">
            <v>19270</v>
          </cell>
          <cell r="AC108">
            <v>0</v>
          </cell>
          <cell r="AD108">
            <v>-1906</v>
          </cell>
          <cell r="AE108">
            <v>0</v>
          </cell>
          <cell r="AF108">
            <v>16110</v>
          </cell>
          <cell r="AG108">
            <v>0</v>
          </cell>
          <cell r="AH108">
            <v>0</v>
          </cell>
        </row>
        <row r="109">
          <cell r="B109">
            <v>32886</v>
          </cell>
          <cell r="C109" t="str">
            <v>RACK ANIMASI</v>
          </cell>
          <cell r="D109">
            <v>33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33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</row>
        <row r="110">
          <cell r="B110">
            <v>33110</v>
          </cell>
          <cell r="C110" t="str">
            <v>CHILLER/SHOWCASE AQUA  FV 100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</row>
        <row r="111">
          <cell r="B111">
            <v>33120</v>
          </cell>
          <cell r="C111" t="str">
            <v>CHILLER POLYTRON SCN 183</v>
          </cell>
          <cell r="D111">
            <v>8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</row>
        <row r="112">
          <cell r="B112">
            <v>74568</v>
          </cell>
          <cell r="C112" t="str">
            <v>MIZONE ORANGE LIME  500ML</v>
          </cell>
          <cell r="D112">
            <v>0</v>
          </cell>
          <cell r="E112">
            <v>0</v>
          </cell>
          <cell r="F112">
            <v>30738</v>
          </cell>
          <cell r="G112">
            <v>27943.63636363636</v>
          </cell>
          <cell r="H112">
            <v>35900</v>
          </cell>
          <cell r="I112">
            <v>32636.363636363632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B113" t="str">
            <v>74568P</v>
          </cell>
          <cell r="C113" t="str">
            <v>MIZONE ORANGE LIME  500ML 1X12 PCS</v>
          </cell>
          <cell r="D113">
            <v>0</v>
          </cell>
          <cell r="E113">
            <v>0</v>
          </cell>
          <cell r="F113">
            <v>2561.5</v>
          </cell>
          <cell r="G113">
            <v>2328.6363636363635</v>
          </cell>
          <cell r="H113">
            <v>2991.6666666666665</v>
          </cell>
          <cell r="I113">
            <v>2719.6969696969695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B114" t="str">
            <v>74568PR</v>
          </cell>
          <cell r="C114" t="str">
            <v>MIZONE OL 1X1 REJECT</v>
          </cell>
          <cell r="D114">
            <v>0</v>
          </cell>
          <cell r="E114">
            <v>0</v>
          </cell>
          <cell r="F114">
            <v>2561.5</v>
          </cell>
          <cell r="G114">
            <v>2328.6363636363635</v>
          </cell>
          <cell r="H114">
            <v>2991.6666666666665</v>
          </cell>
          <cell r="I114">
            <v>2719.6969696969695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5">
          <cell r="B115" t="str">
            <v>74568SP</v>
          </cell>
          <cell r="C115" t="str">
            <v>MIZONE OL SPIDERMAN 500ML 1X12</v>
          </cell>
          <cell r="D115">
            <v>0</v>
          </cell>
          <cell r="E115">
            <v>0</v>
          </cell>
          <cell r="F115">
            <v>30738</v>
          </cell>
          <cell r="G115">
            <v>27943.63636363636</v>
          </cell>
          <cell r="H115">
            <v>35900</v>
          </cell>
          <cell r="I115">
            <v>32636.363636363632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</row>
        <row r="116">
          <cell r="B116" t="str">
            <v>74568SPP</v>
          </cell>
          <cell r="C116" t="str">
            <v>MIZONE OL SPIDERMAN 500ML 1X1</v>
          </cell>
          <cell r="D116">
            <v>0</v>
          </cell>
          <cell r="E116">
            <v>0</v>
          </cell>
          <cell r="F116">
            <v>2561.5</v>
          </cell>
          <cell r="G116">
            <v>2328.6363636363635</v>
          </cell>
          <cell r="H116">
            <v>2991.6666666666665</v>
          </cell>
          <cell r="I116">
            <v>2719.6969696969695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</row>
        <row r="117">
          <cell r="B117">
            <v>74567</v>
          </cell>
          <cell r="C117" t="str">
            <v>MIZONE LYCHEE LEMON 500 M 1X12</v>
          </cell>
          <cell r="D117">
            <v>0</v>
          </cell>
          <cell r="E117">
            <v>0</v>
          </cell>
          <cell r="F117">
            <v>30738</v>
          </cell>
          <cell r="G117">
            <v>27943.63636363636</v>
          </cell>
          <cell r="H117">
            <v>35900</v>
          </cell>
          <cell r="I117">
            <v>32636.363636363632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</row>
        <row r="118">
          <cell r="B118" t="str">
            <v>74567P</v>
          </cell>
          <cell r="C118" t="str">
            <v>MIZONE LYCHEE LEMON 500 ML 1X1 PCS</v>
          </cell>
          <cell r="D118">
            <v>0</v>
          </cell>
          <cell r="E118">
            <v>0</v>
          </cell>
          <cell r="F118">
            <v>2561.5</v>
          </cell>
          <cell r="G118">
            <v>2328.6363636363635</v>
          </cell>
          <cell r="H118">
            <v>2991.6666666666665</v>
          </cell>
          <cell r="I118">
            <v>2719.6969696969695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</row>
        <row r="119">
          <cell r="B119" t="str">
            <v>74567PR</v>
          </cell>
          <cell r="C119" t="str">
            <v>MIZONE LL 1X1 REJECT</v>
          </cell>
          <cell r="D119">
            <v>0</v>
          </cell>
          <cell r="E119">
            <v>0</v>
          </cell>
          <cell r="F119">
            <v>2561.5</v>
          </cell>
          <cell r="G119">
            <v>2328.6363636363635</v>
          </cell>
          <cell r="H119">
            <v>2991.6666666666665</v>
          </cell>
          <cell r="I119">
            <v>2719.6969696969695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</row>
        <row r="120">
          <cell r="B120" t="str">
            <v>74567SP</v>
          </cell>
          <cell r="C120" t="str">
            <v>MIZONE LL SPIDERMAN 500ML 1X12</v>
          </cell>
          <cell r="D120">
            <v>0</v>
          </cell>
          <cell r="E120">
            <v>0</v>
          </cell>
          <cell r="F120">
            <v>30738</v>
          </cell>
          <cell r="G120">
            <v>27943.63636363636</v>
          </cell>
          <cell r="H120">
            <v>35900</v>
          </cell>
          <cell r="I120">
            <v>32636.363636363632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21">
          <cell r="B121" t="str">
            <v>74567SPP</v>
          </cell>
          <cell r="C121" t="str">
            <v>MIZONE LL SPIDERMAN 500ML 1X1</v>
          </cell>
          <cell r="D121">
            <v>0</v>
          </cell>
          <cell r="E121">
            <v>0</v>
          </cell>
          <cell r="F121">
            <v>2561.5</v>
          </cell>
          <cell r="G121">
            <v>2328.6363636363635</v>
          </cell>
          <cell r="H121">
            <v>2991.6666666666665</v>
          </cell>
          <cell r="I121">
            <v>2719.6969696969695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</row>
        <row r="122">
          <cell r="B122">
            <v>124771</v>
          </cell>
          <cell r="C122" t="str">
            <v>MIZONE YUZU LEMON 500ML 1X12</v>
          </cell>
          <cell r="D122">
            <v>0</v>
          </cell>
          <cell r="E122">
            <v>0</v>
          </cell>
          <cell r="F122">
            <v>30738</v>
          </cell>
          <cell r="G122">
            <v>27943.63636363636</v>
          </cell>
          <cell r="H122">
            <v>35900</v>
          </cell>
          <cell r="I122">
            <v>32636.363636363632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</row>
        <row r="123">
          <cell r="B123" t="str">
            <v>124771P</v>
          </cell>
          <cell r="C123" t="str">
            <v>MIZONE YUZU LEMON 500ML 500ML 1X1</v>
          </cell>
          <cell r="D123">
            <v>0</v>
          </cell>
          <cell r="E123">
            <v>0</v>
          </cell>
          <cell r="F123">
            <v>2561.5</v>
          </cell>
          <cell r="G123">
            <v>2328.6363636363635</v>
          </cell>
          <cell r="H123">
            <v>2991.6666666666665</v>
          </cell>
          <cell r="I123">
            <v>2719.6969696969695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</row>
        <row r="124">
          <cell r="B124" t="str">
            <v>124771PR</v>
          </cell>
          <cell r="C124" t="str">
            <v>MIZONE YUZU LEMON 500ml 1X1 PCS REJECT</v>
          </cell>
          <cell r="D124">
            <v>0</v>
          </cell>
          <cell r="E124">
            <v>0</v>
          </cell>
          <cell r="F124">
            <v>2561.5</v>
          </cell>
          <cell r="G124">
            <v>2328.6363636363635</v>
          </cell>
          <cell r="H124">
            <v>2991.6666666666665</v>
          </cell>
          <cell r="I124">
            <v>2719.6969696969695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</row>
        <row r="125">
          <cell r="B125">
            <v>74593</v>
          </cell>
          <cell r="C125" t="str">
            <v>MIZONE APPLE GUAVA 500 ML</v>
          </cell>
          <cell r="D125">
            <v>0</v>
          </cell>
          <cell r="E125">
            <v>0</v>
          </cell>
          <cell r="F125">
            <v>30738</v>
          </cell>
          <cell r="G125">
            <v>27943.63636363636</v>
          </cell>
          <cell r="H125">
            <v>35900</v>
          </cell>
          <cell r="I125">
            <v>32636.363636363632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</row>
        <row r="126">
          <cell r="B126" t="str">
            <v>74593P</v>
          </cell>
          <cell r="C126" t="str">
            <v>MIZONE APPLE GUAVA 500 ML 1 X 12 PCS</v>
          </cell>
          <cell r="D126">
            <v>0</v>
          </cell>
          <cell r="E126">
            <v>0</v>
          </cell>
          <cell r="F126">
            <v>2561.5</v>
          </cell>
          <cell r="G126">
            <v>2328.6363636363635</v>
          </cell>
          <cell r="H126">
            <v>2991.6666666666665</v>
          </cell>
          <cell r="I126">
            <v>2719.6969696969695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</row>
        <row r="127">
          <cell r="B127" t="str">
            <v>74593PR</v>
          </cell>
          <cell r="C127" t="str">
            <v>MIZONE AG 1X1 REJECT</v>
          </cell>
          <cell r="D127">
            <v>0</v>
          </cell>
          <cell r="E127">
            <v>0</v>
          </cell>
          <cell r="F127">
            <v>2561.5</v>
          </cell>
          <cell r="G127">
            <v>2328.6363636363635</v>
          </cell>
          <cell r="H127">
            <v>2991.6666666666665</v>
          </cell>
          <cell r="I127">
            <v>2719.6969696969695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</row>
        <row r="128">
          <cell r="B128" t="str">
            <v>74593SP</v>
          </cell>
          <cell r="C128" t="str">
            <v>MIZONE AG SPIDERMAN 500ML 1X12</v>
          </cell>
          <cell r="D128">
            <v>0</v>
          </cell>
          <cell r="E128">
            <v>0</v>
          </cell>
          <cell r="F128">
            <v>30738</v>
          </cell>
          <cell r="G128">
            <v>27943.63636363636</v>
          </cell>
          <cell r="H128">
            <v>35900</v>
          </cell>
          <cell r="I128">
            <v>32636.363636363632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</row>
        <row r="129">
          <cell r="B129" t="str">
            <v>74593SPP</v>
          </cell>
          <cell r="C129" t="str">
            <v>MIZONE AG SPIDERMAN 500ML 1X1</v>
          </cell>
          <cell r="D129">
            <v>0</v>
          </cell>
          <cell r="E129">
            <v>0</v>
          </cell>
          <cell r="F129">
            <v>2561.5</v>
          </cell>
          <cell r="G129">
            <v>2328.6363636363635</v>
          </cell>
          <cell r="H129">
            <v>2991.6666666666665</v>
          </cell>
          <cell r="I129">
            <v>2719.6969696969695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</row>
        <row r="130">
          <cell r="B130">
            <v>87436</v>
          </cell>
          <cell r="C130" t="str">
            <v>MIZONE FRES-IN CRISPY APPLE 500ML1X12</v>
          </cell>
          <cell r="D130">
            <v>0</v>
          </cell>
          <cell r="E130">
            <v>0</v>
          </cell>
          <cell r="F130">
            <v>30738</v>
          </cell>
          <cell r="G130">
            <v>27943.63636363636</v>
          </cell>
          <cell r="H130">
            <v>35900</v>
          </cell>
          <cell r="I130">
            <v>32636.363636363632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</row>
        <row r="131">
          <cell r="B131" t="str">
            <v>87436P</v>
          </cell>
          <cell r="C131" t="str">
            <v>MIZONE FRES-IN CRISPY APPLE 500ML1X1</v>
          </cell>
          <cell r="D131">
            <v>0</v>
          </cell>
          <cell r="E131">
            <v>0</v>
          </cell>
          <cell r="F131">
            <v>2561.5</v>
          </cell>
          <cell r="G131">
            <v>2328.6363636363635</v>
          </cell>
          <cell r="H131">
            <v>2991.6666666666665</v>
          </cell>
          <cell r="I131">
            <v>2719.6969696969695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</row>
        <row r="132">
          <cell r="B132">
            <v>87625</v>
          </cell>
          <cell r="C132" t="str">
            <v>MIZONE FRES-IN JC STRAWBERRY 500ML1X12</v>
          </cell>
          <cell r="D132">
            <v>0</v>
          </cell>
          <cell r="E132">
            <v>0</v>
          </cell>
          <cell r="F132">
            <v>30738</v>
          </cell>
          <cell r="G132">
            <v>27943.63636363636</v>
          </cell>
          <cell r="H132">
            <v>35900</v>
          </cell>
          <cell r="I132">
            <v>32636.363636363632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</row>
        <row r="133">
          <cell r="B133" t="str">
            <v>87625P</v>
          </cell>
          <cell r="C133" t="str">
            <v>MIZONE FRES-IN JC STRAWBERRY 500ML1X1</v>
          </cell>
          <cell r="D133">
            <v>0</v>
          </cell>
          <cell r="E133">
            <v>0</v>
          </cell>
          <cell r="F133">
            <v>2561.5</v>
          </cell>
          <cell r="G133">
            <v>2328.6363636363635</v>
          </cell>
          <cell r="H133">
            <v>2991.6666666666665</v>
          </cell>
          <cell r="I133">
            <v>2719.6969696969695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B134">
            <v>95948</v>
          </cell>
          <cell r="C134" t="str">
            <v>MIZONE FRES-IN JC STRAWBERRY 500ML1X6</v>
          </cell>
          <cell r="D134">
            <v>0</v>
          </cell>
          <cell r="E134">
            <v>0</v>
          </cell>
          <cell r="F134">
            <v>15369</v>
          </cell>
          <cell r="G134">
            <v>13971.81818181818</v>
          </cell>
          <cell r="H134">
            <v>17950</v>
          </cell>
          <cell r="I134">
            <v>16318.181818181816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</row>
        <row r="135">
          <cell r="B135">
            <v>111998</v>
          </cell>
          <cell r="C135" t="str">
            <v>MIZONE ACTIVE 500ML 1X12</v>
          </cell>
          <cell r="D135">
            <v>0</v>
          </cell>
          <cell r="E135">
            <v>0</v>
          </cell>
          <cell r="F135">
            <v>30738</v>
          </cell>
          <cell r="G135">
            <v>27943.63636363636</v>
          </cell>
          <cell r="H135">
            <v>35900</v>
          </cell>
          <cell r="I135">
            <v>32636.363636363632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B136" t="str">
            <v>111998P</v>
          </cell>
          <cell r="C136" t="str">
            <v>MIZONE ACTIVE 500ML 1X1</v>
          </cell>
          <cell r="D136">
            <v>0</v>
          </cell>
          <cell r="E136">
            <v>0</v>
          </cell>
          <cell r="F136">
            <v>2561.5</v>
          </cell>
          <cell r="G136">
            <v>2328.6363636363635</v>
          </cell>
          <cell r="H136">
            <v>2991.6666666666665</v>
          </cell>
          <cell r="I136">
            <v>2719.6969696969695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</row>
        <row r="137">
          <cell r="B137" t="str">
            <v>111998PR</v>
          </cell>
          <cell r="C137" t="str">
            <v>MIZONE ACTIVE 1X1 REJECT</v>
          </cell>
          <cell r="D137">
            <v>0</v>
          </cell>
          <cell r="E137">
            <v>0</v>
          </cell>
          <cell r="F137">
            <v>2561.5</v>
          </cell>
          <cell r="G137">
            <v>2328.6363636363635</v>
          </cell>
          <cell r="H137">
            <v>2991.6666666666665</v>
          </cell>
          <cell r="I137">
            <v>2719.6969696969695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B138" t="str">
            <v>111998SP</v>
          </cell>
          <cell r="C138" t="str">
            <v>MIZONE ACTIVE SPIDERMAN 500ML 1X12</v>
          </cell>
          <cell r="D138">
            <v>0</v>
          </cell>
          <cell r="E138">
            <v>0</v>
          </cell>
          <cell r="F138">
            <v>30738</v>
          </cell>
          <cell r="G138">
            <v>27943.63636363636</v>
          </cell>
          <cell r="H138">
            <v>35900</v>
          </cell>
          <cell r="I138">
            <v>32636.363636363632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39">
          <cell r="B139" t="str">
            <v>111998SPP</v>
          </cell>
          <cell r="C139" t="str">
            <v>MIZONE ACTIVE SPIDERMAN 500ML 1X1</v>
          </cell>
          <cell r="D139">
            <v>0</v>
          </cell>
          <cell r="E139">
            <v>0</v>
          </cell>
          <cell r="F139">
            <v>2561.5</v>
          </cell>
          <cell r="G139">
            <v>2328.6363636363635</v>
          </cell>
          <cell r="H139">
            <v>2991.6666666666665</v>
          </cell>
          <cell r="I139">
            <v>2719.6969696969695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</row>
        <row r="140">
          <cell r="B140">
            <v>137295</v>
          </cell>
          <cell r="C140" t="str">
            <v>MIZONE ACTIV LYCHEE LEMON 350ML 1X12</v>
          </cell>
          <cell r="D140">
            <v>3</v>
          </cell>
          <cell r="E140">
            <v>71727.272727272721</v>
          </cell>
          <cell r="F140">
            <v>26300</v>
          </cell>
          <cell r="G140">
            <v>23909.090909090908</v>
          </cell>
          <cell r="H140">
            <v>27600</v>
          </cell>
          <cell r="I140">
            <v>25090.909090909088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-3</v>
          </cell>
          <cell r="S140">
            <v>-71727.272727272721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3</v>
          </cell>
          <cell r="AG140">
            <v>71727.272727272721</v>
          </cell>
          <cell r="AH140">
            <v>0</v>
          </cell>
        </row>
        <row r="141">
          <cell r="B141" t="str">
            <v>137295P</v>
          </cell>
          <cell r="C141" t="str">
            <v>MIZONE ACTIV LYCHEE LEMON 350ML PCS 1X1</v>
          </cell>
          <cell r="D141">
            <v>0</v>
          </cell>
          <cell r="E141">
            <v>0</v>
          </cell>
          <cell r="F141">
            <v>2191.6666666666665</v>
          </cell>
          <cell r="G141">
            <v>1992.424242424242</v>
          </cell>
          <cell r="H141">
            <v>2300</v>
          </cell>
          <cell r="I141">
            <v>2090.9090909090905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2">
          <cell r="B142" t="str">
            <v>145141P</v>
          </cell>
          <cell r="C142" t="str">
            <v>MIZONE ACTIVE LYCHEE LEMON 500ML 1X1 PCS</v>
          </cell>
          <cell r="D142">
            <v>306</v>
          </cell>
          <cell r="E142">
            <v>785863.63636363635</v>
          </cell>
          <cell r="F142">
            <v>2825</v>
          </cell>
          <cell r="G142">
            <v>2568.181818181818</v>
          </cell>
          <cell r="H142">
            <v>2991.6666666666665</v>
          </cell>
          <cell r="I142">
            <v>2719.6969696969695</v>
          </cell>
          <cell r="J142">
            <v>0</v>
          </cell>
          <cell r="K142">
            <v>0</v>
          </cell>
          <cell r="L142">
            <v>1158</v>
          </cell>
          <cell r="M142">
            <v>2973954.5454545454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-5754</v>
          </cell>
          <cell r="S142">
            <v>-14777318.181818182</v>
          </cell>
          <cell r="T142">
            <v>0</v>
          </cell>
          <cell r="U142">
            <v>0</v>
          </cell>
          <cell r="V142">
            <v>4440</v>
          </cell>
          <cell r="W142">
            <v>11402727.272727272</v>
          </cell>
          <cell r="X142">
            <v>0</v>
          </cell>
          <cell r="Y142">
            <v>0</v>
          </cell>
          <cell r="Z142">
            <v>150</v>
          </cell>
          <cell r="AA142">
            <v>385227.27272727271</v>
          </cell>
          <cell r="AB142">
            <v>0</v>
          </cell>
          <cell r="AC142">
            <v>0</v>
          </cell>
          <cell r="AD142">
            <v>4440</v>
          </cell>
          <cell r="AE142">
            <v>11402727.272727272</v>
          </cell>
          <cell r="AF142">
            <v>4596</v>
          </cell>
          <cell r="AG142">
            <v>11803363.636363635</v>
          </cell>
          <cell r="AH142">
            <v>0</v>
          </cell>
        </row>
        <row r="143">
          <cell r="B143">
            <v>145141</v>
          </cell>
          <cell r="C143" t="str">
            <v>MIZONE ACTIVE LYCHEE LEMON 500ML 1X12</v>
          </cell>
          <cell r="D143">
            <v>33</v>
          </cell>
          <cell r="E143">
            <v>1016999.9999999999</v>
          </cell>
          <cell r="F143">
            <v>33900</v>
          </cell>
          <cell r="G143">
            <v>30818.181818181816</v>
          </cell>
          <cell r="H143">
            <v>35900</v>
          </cell>
          <cell r="I143">
            <v>32636.363636363632</v>
          </cell>
          <cell r="J143">
            <v>2112</v>
          </cell>
          <cell r="K143">
            <v>65087999.999999993</v>
          </cell>
          <cell r="L143">
            <v>70</v>
          </cell>
          <cell r="M143">
            <v>2157272.7272727271</v>
          </cell>
          <cell r="N143">
            <v>200</v>
          </cell>
          <cell r="O143">
            <v>6163636.3636363633</v>
          </cell>
          <cell r="P143">
            <v>0</v>
          </cell>
          <cell r="Q143">
            <v>0</v>
          </cell>
          <cell r="R143">
            <v>-1555</v>
          </cell>
          <cell r="S143">
            <v>-47922272.727272727</v>
          </cell>
          <cell r="T143">
            <v>-325</v>
          </cell>
          <cell r="U143">
            <v>-10015909.09090909</v>
          </cell>
          <cell r="V143">
            <v>-300</v>
          </cell>
          <cell r="W143">
            <v>-9245454.5454545449</v>
          </cell>
          <cell r="X143">
            <v>0</v>
          </cell>
          <cell r="Y143">
            <v>0</v>
          </cell>
          <cell r="Z143">
            <v>235</v>
          </cell>
          <cell r="AA143">
            <v>7242272.7272727266</v>
          </cell>
          <cell r="AB143">
            <v>2112</v>
          </cell>
          <cell r="AC143">
            <v>65087999.999999993</v>
          </cell>
          <cell r="AD143">
            <v>-425</v>
          </cell>
          <cell r="AE143">
            <v>-13097727.272727272</v>
          </cell>
          <cell r="AF143">
            <v>1485</v>
          </cell>
          <cell r="AG143">
            <v>45764999.999999993</v>
          </cell>
          <cell r="AH143">
            <v>0</v>
          </cell>
        </row>
        <row r="144">
          <cell r="B144" t="str">
            <v>145143P</v>
          </cell>
          <cell r="C144" t="str">
            <v>MIZONE MOOD UP CRANBERRY 500ML 1X1 PCS</v>
          </cell>
          <cell r="D144">
            <v>279</v>
          </cell>
          <cell r="E144">
            <v>716522.72727272718</v>
          </cell>
          <cell r="F144">
            <v>2825</v>
          </cell>
          <cell r="G144">
            <v>2568.181818181818</v>
          </cell>
          <cell r="H144">
            <v>2991.6666666666665</v>
          </cell>
          <cell r="I144">
            <v>2719.6969696969695</v>
          </cell>
          <cell r="J144">
            <v>0</v>
          </cell>
          <cell r="K144">
            <v>0</v>
          </cell>
          <cell r="L144">
            <v>1062</v>
          </cell>
          <cell r="M144">
            <v>2727409.0909090908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-5322</v>
          </cell>
          <cell r="S144">
            <v>-13667863.636363635</v>
          </cell>
          <cell r="T144">
            <v>0</v>
          </cell>
          <cell r="U144">
            <v>0</v>
          </cell>
          <cell r="V144">
            <v>4368</v>
          </cell>
          <cell r="W144">
            <v>11217818.181818182</v>
          </cell>
          <cell r="X144">
            <v>0</v>
          </cell>
          <cell r="Y144">
            <v>0</v>
          </cell>
          <cell r="Z144">
            <v>387</v>
          </cell>
          <cell r="AA144">
            <v>993886.36363636353</v>
          </cell>
          <cell r="AB144">
            <v>0</v>
          </cell>
          <cell r="AC144">
            <v>0</v>
          </cell>
          <cell r="AD144">
            <v>4368</v>
          </cell>
          <cell r="AE144">
            <v>11217818.181818182</v>
          </cell>
          <cell r="AF144">
            <v>4260</v>
          </cell>
          <cell r="AG144">
            <v>10940454.545454545</v>
          </cell>
          <cell r="AH144">
            <v>0</v>
          </cell>
        </row>
        <row r="145">
          <cell r="B145">
            <v>145143</v>
          </cell>
          <cell r="C145" t="str">
            <v>MIZONE MOOD UP CRANBERRY 500ML 1X12</v>
          </cell>
          <cell r="D145">
            <v>9</v>
          </cell>
          <cell r="E145">
            <v>277363.63636363635</v>
          </cell>
          <cell r="F145">
            <v>33900</v>
          </cell>
          <cell r="G145">
            <v>30818.181818181816</v>
          </cell>
          <cell r="H145">
            <v>35900</v>
          </cell>
          <cell r="I145">
            <v>32636.363636363632</v>
          </cell>
          <cell r="J145">
            <v>880</v>
          </cell>
          <cell r="K145">
            <v>27120000</v>
          </cell>
          <cell r="L145">
            <v>24</v>
          </cell>
          <cell r="M145">
            <v>739636.36363636353</v>
          </cell>
          <cell r="N145">
            <v>100</v>
          </cell>
          <cell r="O145">
            <v>3081818.1818181816</v>
          </cell>
          <cell r="P145">
            <v>0</v>
          </cell>
          <cell r="Q145">
            <v>0</v>
          </cell>
          <cell r="R145">
            <v>-397</v>
          </cell>
          <cell r="S145">
            <v>-12234818.181818182</v>
          </cell>
          <cell r="T145">
            <v>-125</v>
          </cell>
          <cell r="U145">
            <v>-3852272.7272727271</v>
          </cell>
          <cell r="V145">
            <v>-369</v>
          </cell>
          <cell r="W145">
            <v>-11371909.09090909</v>
          </cell>
          <cell r="X145">
            <v>0</v>
          </cell>
          <cell r="Y145">
            <v>0</v>
          </cell>
          <cell r="Z145">
            <v>122</v>
          </cell>
          <cell r="AA145">
            <v>3759818.1818181816</v>
          </cell>
          <cell r="AB145">
            <v>880</v>
          </cell>
          <cell r="AC145">
            <v>27120000</v>
          </cell>
          <cell r="AD145">
            <v>-394</v>
          </cell>
          <cell r="AE145">
            <v>-12142363.636363635</v>
          </cell>
          <cell r="AF145">
            <v>373</v>
          </cell>
          <cell r="AG145">
            <v>11495181.81818182</v>
          </cell>
          <cell r="AH145">
            <v>0</v>
          </cell>
        </row>
        <row r="146">
          <cell r="B146" t="str">
            <v>145143KR</v>
          </cell>
          <cell r="C146" t="str">
            <v>KARTON MZ MOOD UP CRANBERRY 500ML 1X1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</row>
        <row r="147">
          <cell r="B147" t="str">
            <v>145144P</v>
          </cell>
          <cell r="C147" t="str">
            <v>MIZONE BREAK FREE CHERRY BLOSSOM 500ML 1x1 PCS</v>
          </cell>
          <cell r="D147">
            <v>293</v>
          </cell>
          <cell r="E147">
            <v>752477.27272727271</v>
          </cell>
          <cell r="F147">
            <v>2825</v>
          </cell>
          <cell r="G147">
            <v>2568.181818181818</v>
          </cell>
          <cell r="H147">
            <v>2991.6666666666665</v>
          </cell>
          <cell r="I147">
            <v>2719.6969696969695</v>
          </cell>
          <cell r="J147">
            <v>0</v>
          </cell>
          <cell r="K147">
            <v>0</v>
          </cell>
          <cell r="L147">
            <v>1032</v>
          </cell>
          <cell r="M147">
            <v>2650363.6363636362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-5226</v>
          </cell>
          <cell r="S147">
            <v>-13421318.181818182</v>
          </cell>
          <cell r="T147">
            <v>0</v>
          </cell>
          <cell r="U147">
            <v>0</v>
          </cell>
          <cell r="V147">
            <v>4332</v>
          </cell>
          <cell r="W147">
            <v>11125363.636363635</v>
          </cell>
          <cell r="X147">
            <v>0</v>
          </cell>
          <cell r="Y147">
            <v>0</v>
          </cell>
          <cell r="Z147">
            <v>431</v>
          </cell>
          <cell r="AA147">
            <v>1106886.3636363635</v>
          </cell>
          <cell r="AB147">
            <v>0</v>
          </cell>
          <cell r="AC147">
            <v>0</v>
          </cell>
          <cell r="AD147">
            <v>4332</v>
          </cell>
          <cell r="AE147">
            <v>11125363.636363635</v>
          </cell>
          <cell r="AF147">
            <v>4194</v>
          </cell>
          <cell r="AG147">
            <v>10770954.545454545</v>
          </cell>
          <cell r="AH147">
            <v>0</v>
          </cell>
        </row>
        <row r="148">
          <cell r="B148">
            <v>145144</v>
          </cell>
          <cell r="C148" t="str">
            <v>MIZONE BREAK FREE CHERRY BLOSSOM 500ML 1x12</v>
          </cell>
          <cell r="D148">
            <v>4</v>
          </cell>
          <cell r="E148">
            <v>123272.72727272726</v>
          </cell>
          <cell r="F148">
            <v>33900</v>
          </cell>
          <cell r="G148">
            <v>30818.181818181816</v>
          </cell>
          <cell r="H148">
            <v>35900</v>
          </cell>
          <cell r="I148">
            <v>32636.363636363632</v>
          </cell>
          <cell r="J148">
            <v>792</v>
          </cell>
          <cell r="K148">
            <v>24408000</v>
          </cell>
          <cell r="L148">
            <v>11</v>
          </cell>
          <cell r="M148">
            <v>339000</v>
          </cell>
          <cell r="N148">
            <v>100</v>
          </cell>
          <cell r="O148">
            <v>3081818.1818181816</v>
          </cell>
          <cell r="P148">
            <v>0</v>
          </cell>
          <cell r="Q148">
            <v>0</v>
          </cell>
          <cell r="R148">
            <v>-268</v>
          </cell>
          <cell r="S148">
            <v>-8259272.7272727266</v>
          </cell>
          <cell r="T148">
            <v>-100</v>
          </cell>
          <cell r="U148">
            <v>-3081818.1818181816</v>
          </cell>
          <cell r="V148">
            <v>-428</v>
          </cell>
          <cell r="W148">
            <v>-13190181.818181816</v>
          </cell>
          <cell r="X148">
            <v>0</v>
          </cell>
          <cell r="Y148">
            <v>0</v>
          </cell>
          <cell r="Z148">
            <v>111</v>
          </cell>
          <cell r="AA148">
            <v>3420818.1818181816</v>
          </cell>
          <cell r="AB148">
            <v>792</v>
          </cell>
          <cell r="AC148">
            <v>24408000</v>
          </cell>
          <cell r="AD148">
            <v>-428</v>
          </cell>
          <cell r="AE148">
            <v>-13190181.818181816</v>
          </cell>
          <cell r="AF148">
            <v>257</v>
          </cell>
          <cell r="AG148">
            <v>7920272.7272727285</v>
          </cell>
          <cell r="AH148">
            <v>0</v>
          </cell>
        </row>
        <row r="149">
          <cell r="B149" t="str">
            <v>145679P</v>
          </cell>
          <cell r="C149" t="str">
            <v>MIZONE MOVE ON STARFRUIT 500ML 1X1 PCS</v>
          </cell>
          <cell r="D149">
            <v>270</v>
          </cell>
          <cell r="E149">
            <v>693409.09090909082</v>
          </cell>
          <cell r="F149">
            <v>2825</v>
          </cell>
          <cell r="G149">
            <v>2568.181818181818</v>
          </cell>
          <cell r="H149">
            <v>2991.6666666666665</v>
          </cell>
          <cell r="I149">
            <v>2719.6969696969695</v>
          </cell>
          <cell r="J149">
            <v>0</v>
          </cell>
          <cell r="K149">
            <v>0</v>
          </cell>
          <cell r="L149">
            <v>1032</v>
          </cell>
          <cell r="M149">
            <v>2650363.6363636362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-5220</v>
          </cell>
          <cell r="S149">
            <v>-13405909.09090909</v>
          </cell>
          <cell r="T149">
            <v>0</v>
          </cell>
          <cell r="U149">
            <v>0</v>
          </cell>
          <cell r="V149">
            <v>4380</v>
          </cell>
          <cell r="W149">
            <v>11248636.363636363</v>
          </cell>
          <cell r="X149">
            <v>0</v>
          </cell>
          <cell r="Y149">
            <v>0</v>
          </cell>
          <cell r="Z149">
            <v>462</v>
          </cell>
          <cell r="AA149">
            <v>1186500</v>
          </cell>
          <cell r="AB149">
            <v>0</v>
          </cell>
          <cell r="AC149">
            <v>0</v>
          </cell>
          <cell r="AD149">
            <v>4380</v>
          </cell>
          <cell r="AE149">
            <v>11248636.363636363</v>
          </cell>
          <cell r="AF149">
            <v>4188</v>
          </cell>
          <cell r="AG149">
            <v>10755545.454545453</v>
          </cell>
          <cell r="AH149">
            <v>0</v>
          </cell>
        </row>
        <row r="150">
          <cell r="B150">
            <v>145679</v>
          </cell>
          <cell r="C150" t="str">
            <v>MIZONE MOVE ON STARFRUIT 500ML 1X12</v>
          </cell>
          <cell r="D150">
            <v>35</v>
          </cell>
          <cell r="E150">
            <v>1078636.3636363635</v>
          </cell>
          <cell r="F150">
            <v>33900</v>
          </cell>
          <cell r="G150">
            <v>30818.181818181816</v>
          </cell>
          <cell r="H150">
            <v>35900</v>
          </cell>
          <cell r="I150">
            <v>32636.363636363632</v>
          </cell>
          <cell r="J150">
            <v>616</v>
          </cell>
          <cell r="K150">
            <v>18984000</v>
          </cell>
          <cell r="L150">
            <v>15</v>
          </cell>
          <cell r="M150">
            <v>462272.72727272724</v>
          </cell>
          <cell r="N150">
            <v>100</v>
          </cell>
          <cell r="O150">
            <v>3081818.1818181816</v>
          </cell>
          <cell r="P150">
            <v>0</v>
          </cell>
          <cell r="Q150">
            <v>0</v>
          </cell>
          <cell r="R150">
            <v>-148</v>
          </cell>
          <cell r="S150">
            <v>-4561090.9090909092</v>
          </cell>
          <cell r="T150">
            <v>-100</v>
          </cell>
          <cell r="U150">
            <v>-3081818.1818181816</v>
          </cell>
          <cell r="V150">
            <v>-365</v>
          </cell>
          <cell r="W150">
            <v>-11248636.363636363</v>
          </cell>
          <cell r="X150">
            <v>0</v>
          </cell>
          <cell r="Y150">
            <v>0</v>
          </cell>
          <cell r="Z150">
            <v>153</v>
          </cell>
          <cell r="AA150">
            <v>4715181.8181818174</v>
          </cell>
          <cell r="AB150">
            <v>616</v>
          </cell>
          <cell r="AC150">
            <v>18984000</v>
          </cell>
          <cell r="AD150">
            <v>-365</v>
          </cell>
          <cell r="AE150">
            <v>-11248636.363636363</v>
          </cell>
          <cell r="AF150">
            <v>133</v>
          </cell>
          <cell r="AG150">
            <v>4098818.1818181826</v>
          </cell>
          <cell r="AH150">
            <v>0</v>
          </cell>
        </row>
        <row r="151">
          <cell r="B151">
            <v>161138</v>
          </cell>
          <cell r="C151" t="str">
            <v>MIZONE MOVE ON STARFRUIT HD 500ML 1X12</v>
          </cell>
          <cell r="D151">
            <v>0</v>
          </cell>
          <cell r="E151">
            <v>0</v>
          </cell>
          <cell r="F151">
            <v>33900</v>
          </cell>
          <cell r="G151">
            <v>30818.181818181816</v>
          </cell>
          <cell r="H151">
            <v>35900</v>
          </cell>
          <cell r="I151">
            <v>32636.363636363632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</row>
        <row r="152">
          <cell r="B152">
            <v>161139</v>
          </cell>
          <cell r="C152" t="str">
            <v>MIZONE ACTIVE LYCHEE LEMON HD 500ML 1X12</v>
          </cell>
          <cell r="D152">
            <v>0</v>
          </cell>
          <cell r="E152">
            <v>0</v>
          </cell>
          <cell r="F152">
            <v>33900</v>
          </cell>
          <cell r="G152">
            <v>30818.181818181816</v>
          </cell>
          <cell r="H152">
            <v>35900</v>
          </cell>
          <cell r="I152">
            <v>32636.363636363632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</row>
        <row r="153">
          <cell r="B153">
            <v>161162</v>
          </cell>
          <cell r="C153" t="str">
            <v>MIZONE BREAK FREE CHERRY BLOSSOM HD 500ML 1x12</v>
          </cell>
          <cell r="D153">
            <v>0</v>
          </cell>
          <cell r="E153">
            <v>0</v>
          </cell>
          <cell r="F153">
            <v>33900</v>
          </cell>
          <cell r="G153">
            <v>30818.181818181816</v>
          </cell>
          <cell r="H153">
            <v>35900</v>
          </cell>
          <cell r="I153">
            <v>32636.363636363632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</row>
        <row r="154">
          <cell r="B154">
            <v>161163</v>
          </cell>
          <cell r="C154" t="str">
            <v>MIZONE MOOD UP CRANBERRY HD 500ML 1X12</v>
          </cell>
          <cell r="D154">
            <v>0</v>
          </cell>
          <cell r="E154">
            <v>0</v>
          </cell>
          <cell r="F154">
            <v>33900</v>
          </cell>
          <cell r="G154">
            <v>30818.181818181816</v>
          </cell>
          <cell r="H154">
            <v>35900</v>
          </cell>
          <cell r="I154">
            <v>32636.363636363632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</row>
        <row r="155">
          <cell r="B155" t="str">
            <v>161162P</v>
          </cell>
          <cell r="C155" t="str">
            <v>MIZONE BREAK FREE CHERRY BLOSSOM HD 500ML PCS</v>
          </cell>
          <cell r="D155">
            <v>0</v>
          </cell>
          <cell r="E155">
            <v>0</v>
          </cell>
          <cell r="F155">
            <v>2825</v>
          </cell>
          <cell r="G155">
            <v>2568.181818181818</v>
          </cell>
          <cell r="H155">
            <v>2991.6666666666665</v>
          </cell>
          <cell r="I155">
            <v>2719.6969696969695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</row>
        <row r="156">
          <cell r="B156" t="str">
            <v>161163P</v>
          </cell>
          <cell r="C156" t="str">
            <v>MIZONE MOOD UP CRANBERRY HD 500ML PCS</v>
          </cell>
          <cell r="D156">
            <v>0</v>
          </cell>
          <cell r="E156">
            <v>0</v>
          </cell>
          <cell r="F156">
            <v>2825</v>
          </cell>
          <cell r="G156">
            <v>2568.181818181818</v>
          </cell>
          <cell r="H156">
            <v>2991.6666666666665</v>
          </cell>
          <cell r="I156">
            <v>2719.6969696969695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</row>
        <row r="157">
          <cell r="B157" t="str">
            <v>161138P</v>
          </cell>
          <cell r="C157" t="str">
            <v>MIZONE MOVE ON STARFRUIT HD 500ML PCS</v>
          </cell>
          <cell r="D157">
            <v>0</v>
          </cell>
          <cell r="E157">
            <v>0</v>
          </cell>
          <cell r="F157">
            <v>2825</v>
          </cell>
          <cell r="G157">
            <v>2568.181818181818</v>
          </cell>
          <cell r="H157">
            <v>2991.6666666666665</v>
          </cell>
          <cell r="I157">
            <v>2719.6969696969695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</row>
        <row r="158">
          <cell r="B158" t="str">
            <v>161139P</v>
          </cell>
          <cell r="C158" t="str">
            <v>MIZONE ACTIVE LYCHEE LEMON HD 500ML PCS</v>
          </cell>
          <cell r="D158">
            <v>0</v>
          </cell>
          <cell r="E158">
            <v>0</v>
          </cell>
          <cell r="F158">
            <v>2825</v>
          </cell>
          <cell r="G158">
            <v>2568.181818181818</v>
          </cell>
          <cell r="H158">
            <v>2991.6666666666665</v>
          </cell>
          <cell r="I158">
            <v>2719.6969696969695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</row>
        <row r="159">
          <cell r="B159" t="str">
            <v>142193PR</v>
          </cell>
          <cell r="C159" t="str">
            <v>LEVITE LEMON CUCUMBER MINT 350ml 1X1 PCS REJECT</v>
          </cell>
          <cell r="D159">
            <v>0</v>
          </cell>
          <cell r="E159">
            <v>0</v>
          </cell>
          <cell r="F159">
            <v>2686.3333333333335</v>
          </cell>
          <cell r="G159">
            <v>2442.121212121212</v>
          </cell>
          <cell r="H159">
            <v>2804.1666666666665</v>
          </cell>
          <cell r="I159">
            <v>2549.242424242424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0">
          <cell r="B160" t="str">
            <v>142193R</v>
          </cell>
          <cell r="C160" t="str">
            <v>LEVITE LEMON CUCUMBER MINT 350ml 1X12 REJECT</v>
          </cell>
          <cell r="D160">
            <v>0</v>
          </cell>
          <cell r="E160">
            <v>0</v>
          </cell>
          <cell r="F160">
            <v>32236</v>
          </cell>
          <cell r="G160">
            <v>29305.454545454544</v>
          </cell>
          <cell r="H160">
            <v>33650</v>
          </cell>
          <cell r="I160">
            <v>30590.909090909088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</row>
        <row r="161">
          <cell r="B161" t="str">
            <v>142194PR</v>
          </cell>
          <cell r="C161" t="str">
            <v>LEVITE LYCEE CITRUS MINT 350ml 1X1 PCS REJECT</v>
          </cell>
          <cell r="D161">
            <v>0</v>
          </cell>
          <cell r="E161">
            <v>0</v>
          </cell>
          <cell r="F161">
            <v>2686.3333333333335</v>
          </cell>
          <cell r="G161">
            <v>2442.121212121212</v>
          </cell>
          <cell r="H161">
            <v>2804.1666666666665</v>
          </cell>
          <cell r="I161">
            <v>2549.242424242424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B162" t="str">
            <v>142194R</v>
          </cell>
          <cell r="C162" t="str">
            <v>LEVITE LYCEE CITRUS MINT 350ml 1X12 REJECT</v>
          </cell>
          <cell r="D162">
            <v>0</v>
          </cell>
          <cell r="E162">
            <v>0</v>
          </cell>
          <cell r="F162">
            <v>32236</v>
          </cell>
          <cell r="G162">
            <v>29305.454545454544</v>
          </cell>
          <cell r="H162">
            <v>33650</v>
          </cell>
          <cell r="I162">
            <v>30590.909090909088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B163" t="str">
            <v>142196PR</v>
          </cell>
          <cell r="C163" t="str">
            <v>LEVITE WILDBERRIES LIME MINT 350ml 1X1 PCS REJECT</v>
          </cell>
          <cell r="D163">
            <v>0</v>
          </cell>
          <cell r="E163">
            <v>0</v>
          </cell>
          <cell r="F163">
            <v>2686.3333333333335</v>
          </cell>
          <cell r="G163">
            <v>2442.121212121212</v>
          </cell>
          <cell r="H163">
            <v>2804.1666666666665</v>
          </cell>
          <cell r="I163">
            <v>2549.242424242424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</row>
        <row r="164">
          <cell r="B164" t="str">
            <v>142196R</v>
          </cell>
          <cell r="C164" t="str">
            <v>LEVITE WILDBERRIES LIME MINT 350ml 1X12 REJECT</v>
          </cell>
          <cell r="D164">
            <v>0</v>
          </cell>
          <cell r="E164">
            <v>0</v>
          </cell>
          <cell r="F164">
            <v>32236</v>
          </cell>
          <cell r="G164">
            <v>29305.454545454544</v>
          </cell>
          <cell r="H164">
            <v>33650</v>
          </cell>
          <cell r="I164">
            <v>30590.909090909088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</row>
        <row r="165">
          <cell r="B165" t="str">
            <v>137295R</v>
          </cell>
          <cell r="C165" t="str">
            <v>MIZONE ACTIV LYCHEE LEMON 350ML 1X12 RJCT</v>
          </cell>
          <cell r="D165">
            <v>0</v>
          </cell>
          <cell r="E165">
            <v>0</v>
          </cell>
          <cell r="F165">
            <v>26300</v>
          </cell>
          <cell r="G165">
            <v>23909.090909090908</v>
          </cell>
          <cell r="H165">
            <v>27600</v>
          </cell>
          <cell r="I165">
            <v>25090.909090909088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</row>
        <row r="166">
          <cell r="B166" t="str">
            <v>137295PR</v>
          </cell>
          <cell r="C166" t="str">
            <v>MIZONE ACTIV LYCHEE LEMON 350ML PCS RJCT</v>
          </cell>
          <cell r="D166">
            <v>0</v>
          </cell>
          <cell r="E166">
            <v>0</v>
          </cell>
          <cell r="F166">
            <v>2191.6666666666665</v>
          </cell>
          <cell r="G166">
            <v>1992.424242424242</v>
          </cell>
          <cell r="H166">
            <v>2300</v>
          </cell>
          <cell r="I166">
            <v>2090.9090909090905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</row>
        <row r="167">
          <cell r="B167" t="str">
            <v>145141PR</v>
          </cell>
          <cell r="C167" t="str">
            <v>MIZONE ACTIVE LYCHEE LEMON 500ML 1X1 PCS REJECT</v>
          </cell>
          <cell r="D167">
            <v>0</v>
          </cell>
          <cell r="E167">
            <v>0</v>
          </cell>
          <cell r="F167">
            <v>2825</v>
          </cell>
          <cell r="G167">
            <v>2568.181818181818</v>
          </cell>
          <cell r="H167">
            <v>2991.6666666666665</v>
          </cell>
          <cell r="I167">
            <v>2719.6969696969695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</row>
        <row r="168">
          <cell r="B168" t="str">
            <v>145141R</v>
          </cell>
          <cell r="C168" t="str">
            <v>MIZONE ACTIVE LYCHEE LEMON 500ML 1X12 REJECT</v>
          </cell>
          <cell r="D168">
            <v>0</v>
          </cell>
          <cell r="E168">
            <v>0</v>
          </cell>
          <cell r="F168">
            <v>33900</v>
          </cell>
          <cell r="G168">
            <v>30818.181818181816</v>
          </cell>
          <cell r="H168">
            <v>35900</v>
          </cell>
          <cell r="I168">
            <v>32636.363636363632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</row>
        <row r="169">
          <cell r="B169" t="str">
            <v>145144R</v>
          </cell>
          <cell r="C169" t="str">
            <v>MIZONE BREAK FREE CHERRY BLOSSOM 500ML 1x12 REJECT</v>
          </cell>
          <cell r="D169">
            <v>0</v>
          </cell>
          <cell r="E169">
            <v>0</v>
          </cell>
          <cell r="F169">
            <v>33900</v>
          </cell>
          <cell r="G169">
            <v>30818.181818181816</v>
          </cell>
          <cell r="H169">
            <v>35900</v>
          </cell>
          <cell r="I169">
            <v>32636.363636363632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</row>
        <row r="170">
          <cell r="B170" t="str">
            <v>145144PR</v>
          </cell>
          <cell r="C170" t="str">
            <v>MIZONE BREAK FREE CHERRY BLOSSOM 500ML PCS REJECT</v>
          </cell>
          <cell r="D170">
            <v>0</v>
          </cell>
          <cell r="E170">
            <v>0</v>
          </cell>
          <cell r="F170">
            <v>2825</v>
          </cell>
          <cell r="G170">
            <v>2568.181818181818</v>
          </cell>
          <cell r="H170">
            <v>2991.6666666666665</v>
          </cell>
          <cell r="I170">
            <v>2719.6969696969695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</row>
        <row r="171">
          <cell r="B171" t="str">
            <v>74567R</v>
          </cell>
          <cell r="C171" t="str">
            <v>MIZONE LL 1X12 REJECT</v>
          </cell>
          <cell r="D171">
            <v>0</v>
          </cell>
          <cell r="E171">
            <v>0</v>
          </cell>
          <cell r="F171">
            <v>30738</v>
          </cell>
          <cell r="G171">
            <v>27943.63636363636</v>
          </cell>
          <cell r="H171">
            <v>35900</v>
          </cell>
          <cell r="I171">
            <v>32636.363636363632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</row>
        <row r="172">
          <cell r="B172" t="str">
            <v>145143R</v>
          </cell>
          <cell r="C172" t="str">
            <v>MIZONE MOOD UP CRANBERRY 500ML 1X12 REJECT</v>
          </cell>
          <cell r="D172">
            <v>0</v>
          </cell>
          <cell r="E172">
            <v>0</v>
          </cell>
          <cell r="F172">
            <v>33900</v>
          </cell>
          <cell r="G172">
            <v>30818.181818181816</v>
          </cell>
          <cell r="H172">
            <v>35900</v>
          </cell>
          <cell r="I172">
            <v>32636.363636363632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</row>
        <row r="173">
          <cell r="B173" t="str">
            <v>145143PR</v>
          </cell>
          <cell r="C173" t="str">
            <v>MIZONE MOOD UP CRANBERRY 500ML PCS REJECT</v>
          </cell>
          <cell r="D173">
            <v>0</v>
          </cell>
          <cell r="E173">
            <v>0</v>
          </cell>
          <cell r="F173">
            <v>2825</v>
          </cell>
          <cell r="G173">
            <v>2568.181818181818</v>
          </cell>
          <cell r="H173">
            <v>2991.6666666666665</v>
          </cell>
          <cell r="I173">
            <v>2719.6969696969695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</row>
        <row r="174">
          <cell r="B174" t="str">
            <v>145679R</v>
          </cell>
          <cell r="C174" t="str">
            <v>MIZONE MOVE ON STARFRUIT 500ML 1X12 REJECT</v>
          </cell>
          <cell r="D174">
            <v>0</v>
          </cell>
          <cell r="E174">
            <v>0</v>
          </cell>
          <cell r="F174">
            <v>33900</v>
          </cell>
          <cell r="G174">
            <v>30818.181818181816</v>
          </cell>
          <cell r="H174">
            <v>35900</v>
          </cell>
          <cell r="I174">
            <v>32636.363636363632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</row>
        <row r="175">
          <cell r="B175" t="str">
            <v>145679PR</v>
          </cell>
          <cell r="C175" t="str">
            <v>MIZONE MOVE ON STARFRUIT 500ML PCS REJECT</v>
          </cell>
          <cell r="D175">
            <v>0</v>
          </cell>
          <cell r="E175">
            <v>0</v>
          </cell>
          <cell r="F175">
            <v>2825</v>
          </cell>
          <cell r="G175">
            <v>2568.181818181818</v>
          </cell>
          <cell r="H175">
            <v>2991.6666666666665</v>
          </cell>
          <cell r="I175">
            <v>2719.6969696969695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</row>
        <row r="176">
          <cell r="B176">
            <v>81111</v>
          </cell>
          <cell r="C176" t="str">
            <v>AQ.KRTN 1500 ML 1X1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92</v>
          </cell>
          <cell r="O176">
            <v>0</v>
          </cell>
          <cell r="P176">
            <v>0</v>
          </cell>
          <cell r="Q176">
            <v>0</v>
          </cell>
          <cell r="R176">
            <v>-92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92</v>
          </cell>
          <cell r="AE176">
            <v>0</v>
          </cell>
          <cell r="AF176">
            <v>92</v>
          </cell>
          <cell r="AG176">
            <v>0</v>
          </cell>
          <cell r="AH176">
            <v>0</v>
          </cell>
        </row>
        <row r="177">
          <cell r="B177">
            <v>81312</v>
          </cell>
          <cell r="C177" t="str">
            <v>AQ.KRTN 600 ML 1X1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</row>
        <row r="178">
          <cell r="B178">
            <v>81512</v>
          </cell>
          <cell r="C178" t="str">
            <v>AQ.KARTON 330 1X1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</row>
        <row r="179">
          <cell r="B179">
            <v>81613</v>
          </cell>
          <cell r="C179" t="str">
            <v>AQ.KRTN 240 ML 1X1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</row>
        <row r="180">
          <cell r="B180" t="str">
            <v>81681KR</v>
          </cell>
          <cell r="C180" t="str">
            <v>KARTON AQ.750ML 1X1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</row>
        <row r="181">
          <cell r="B181" t="str">
            <v>157095KR</v>
          </cell>
          <cell r="C181" t="str">
            <v>KARTON VT.550 ML 1X1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</row>
        <row r="182">
          <cell r="B182">
            <v>70022</v>
          </cell>
          <cell r="C182" t="str">
            <v>KARTON VIT 200 ML</v>
          </cell>
          <cell r="D182">
            <v>382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56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-8</v>
          </cell>
          <cell r="Q182">
            <v>0</v>
          </cell>
          <cell r="R182">
            <v>-8</v>
          </cell>
          <cell r="S182">
            <v>0</v>
          </cell>
          <cell r="T182">
            <v>-67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355</v>
          </cell>
          <cell r="AA182">
            <v>0</v>
          </cell>
          <cell r="AB182">
            <v>48</v>
          </cell>
          <cell r="AC182">
            <v>0</v>
          </cell>
          <cell r="AD182">
            <v>-67</v>
          </cell>
          <cell r="AE182">
            <v>0</v>
          </cell>
          <cell r="AF182">
            <v>8</v>
          </cell>
          <cell r="AG182">
            <v>0</v>
          </cell>
          <cell r="AH182">
            <v>0</v>
          </cell>
        </row>
        <row r="183">
          <cell r="B183">
            <v>82111</v>
          </cell>
          <cell r="C183" t="str">
            <v>VIT KRTN 1500 ML 1X1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</row>
        <row r="184">
          <cell r="B184">
            <v>82312</v>
          </cell>
          <cell r="C184" t="str">
            <v>VIT KRTN 600 ML 1X1</v>
          </cell>
          <cell r="D184">
            <v>23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23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</row>
        <row r="185">
          <cell r="B185">
            <v>82512</v>
          </cell>
          <cell r="C185" t="str">
            <v>VIT KARTON 330 ML 1X1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B186">
            <v>82613</v>
          </cell>
          <cell r="C186" t="str">
            <v>VIT KRTN 240 ML 1X1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B187">
            <v>84121</v>
          </cell>
          <cell r="C187" t="str">
            <v>MIZONE KARTON LL/500ML 1X12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</row>
        <row r="188">
          <cell r="B188">
            <v>84127</v>
          </cell>
          <cell r="C188" t="str">
            <v>KARTON MIZ YUZU LEMON 1X12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</row>
        <row r="189">
          <cell r="B189">
            <v>84128</v>
          </cell>
          <cell r="C189" t="str">
            <v>KARTON MIZ APPLE GUAVA 1X12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B190" t="str">
            <v>3311H</v>
          </cell>
          <cell r="C190" t="str">
            <v>CHILLER  AQUA FV 280 / R</v>
          </cell>
          <cell r="D190">
            <v>1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1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1">
          <cell r="B191" t="str">
            <v>P9904</v>
          </cell>
          <cell r="C191" t="str">
            <v>CHILLER MIZONE FV 100</v>
          </cell>
          <cell r="D191">
            <v>1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1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</row>
        <row r="192">
          <cell r="B192" t="str">
            <v>P9911</v>
          </cell>
          <cell r="C192" t="str">
            <v>CHILLER AQUA S240SC</v>
          </cell>
          <cell r="D192">
            <v>16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16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193">
          <cell r="B193" t="str">
            <v>P9914</v>
          </cell>
          <cell r="C193" t="str">
            <v>CHILLER S880 SLIM DOUBLE DOOR</v>
          </cell>
          <cell r="D193">
            <v>1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1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</row>
        <row r="194">
          <cell r="B194" t="str">
            <v>S5523</v>
          </cell>
          <cell r="C194" t="str">
            <v>TENDA AQUA</v>
          </cell>
          <cell r="D194">
            <v>1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</row>
        <row r="195">
          <cell r="B195">
            <v>10114</v>
          </cell>
          <cell r="C195" t="str">
            <v>PALLET KAYU</v>
          </cell>
          <cell r="D195">
            <v>107</v>
          </cell>
          <cell r="E195">
            <v>10700000</v>
          </cell>
          <cell r="F195">
            <v>100000</v>
          </cell>
          <cell r="G195">
            <v>100000</v>
          </cell>
          <cell r="H195">
            <v>100000</v>
          </cell>
          <cell r="I195">
            <v>100000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107</v>
          </cell>
          <cell r="AA195">
            <v>10700000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B196">
            <v>10116</v>
          </cell>
          <cell r="C196" t="str">
            <v>PALLET KAYU LOSCAM</v>
          </cell>
          <cell r="D196">
            <v>1409</v>
          </cell>
          <cell r="E196">
            <v>140900000</v>
          </cell>
          <cell r="F196">
            <v>100000</v>
          </cell>
          <cell r="G196">
            <v>100000</v>
          </cell>
          <cell r="H196">
            <v>100000</v>
          </cell>
          <cell r="I196">
            <v>100000</v>
          </cell>
          <cell r="J196">
            <v>1951</v>
          </cell>
          <cell r="K196">
            <v>195100000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-1891</v>
          </cell>
          <cell r="Q196">
            <v>-189100000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1469</v>
          </cell>
          <cell r="AA196">
            <v>146900000</v>
          </cell>
          <cell r="AB196">
            <v>60</v>
          </cell>
          <cell r="AC196">
            <v>6000000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7">
          <cell r="B197">
            <v>90002</v>
          </cell>
          <cell r="C197" t="str">
            <v>TRIPLEK/TRAY RIJECT</v>
          </cell>
          <cell r="D197">
            <v>334</v>
          </cell>
          <cell r="E197">
            <v>63376500</v>
          </cell>
          <cell r="F197">
            <v>189750</v>
          </cell>
          <cell r="G197">
            <v>189750</v>
          </cell>
          <cell r="H197">
            <v>189750</v>
          </cell>
          <cell r="I197">
            <v>189750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334</v>
          </cell>
          <cell r="AA197">
            <v>63376500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</row>
        <row r="198">
          <cell r="B198" t="str">
            <v>9002R</v>
          </cell>
          <cell r="C198" t="str">
            <v>TRIPLEK/TRAY RIJECT</v>
          </cell>
          <cell r="D198">
            <v>0</v>
          </cell>
          <cell r="E198">
            <v>0</v>
          </cell>
          <cell r="F198">
            <v>189750</v>
          </cell>
          <cell r="G198">
            <v>189750</v>
          </cell>
          <cell r="H198">
            <v>189750</v>
          </cell>
          <cell r="I198">
            <v>189750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</row>
        <row r="199">
          <cell r="B199">
            <v>33300</v>
          </cell>
          <cell r="C199" t="str">
            <v>JUG RACK</v>
          </cell>
          <cell r="D199">
            <v>229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3708</v>
          </cell>
          <cell r="K199">
            <v>0</v>
          </cell>
          <cell r="L199">
            <v>0</v>
          </cell>
          <cell r="M199">
            <v>0</v>
          </cell>
          <cell r="N199">
            <v>48</v>
          </cell>
          <cell r="O199">
            <v>0</v>
          </cell>
          <cell r="P199">
            <v>-3756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229</v>
          </cell>
          <cell r="AA199">
            <v>0</v>
          </cell>
          <cell r="AB199">
            <v>-48</v>
          </cell>
          <cell r="AC199">
            <v>0</v>
          </cell>
          <cell r="AD199">
            <v>48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B200" t="str">
            <v>74569P</v>
          </cell>
          <cell r="C200" t="str">
            <v>MIZONE PF/PCS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</row>
        <row r="201">
          <cell r="B201" t="str">
            <v>74567YLP</v>
          </cell>
          <cell r="C201" t="str">
            <v>MIZONE YUZU LEMON 500ML 1X1</v>
          </cell>
          <cell r="D201">
            <v>0</v>
          </cell>
          <cell r="E201">
            <v>0</v>
          </cell>
          <cell r="F201">
            <v>2561.5</v>
          </cell>
          <cell r="G201">
            <v>2328.6363636363635</v>
          </cell>
          <cell r="H201">
            <v>2991.6666666666665</v>
          </cell>
          <cell r="I201">
            <v>2719.6969696969695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</row>
        <row r="202">
          <cell r="B202" t="str">
            <v>74567YL</v>
          </cell>
          <cell r="C202" t="str">
            <v>MIZONE YUZU LEMON 500ML 1X12</v>
          </cell>
          <cell r="D202">
            <v>0</v>
          </cell>
          <cell r="E202">
            <v>0</v>
          </cell>
          <cell r="F202">
            <v>30738</v>
          </cell>
          <cell r="G202">
            <v>27943.63636363636</v>
          </cell>
          <cell r="H202">
            <v>35900</v>
          </cell>
          <cell r="I202">
            <v>32636.363636363632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</row>
        <row r="203">
          <cell r="B203">
            <v>1020003876</v>
          </cell>
          <cell r="C203" t="str">
            <v>(blank)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</row>
        <row r="204">
          <cell r="B204">
            <v>1020005984</v>
          </cell>
          <cell r="C204" t="str">
            <v>(blank)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</row>
        <row r="209">
          <cell r="C209" t="str">
            <v>TOTAL</v>
          </cell>
          <cell r="D209">
            <v>74958</v>
          </cell>
          <cell r="E209">
            <v>1942729792.8030305</v>
          </cell>
          <cell r="J209">
            <v>714885</v>
          </cell>
          <cell r="K209">
            <v>11871011645.454546</v>
          </cell>
          <cell r="L209">
            <v>248620</v>
          </cell>
          <cell r="M209">
            <v>5829936515.9090919</v>
          </cell>
          <cell r="N209">
            <v>40988</v>
          </cell>
          <cell r="O209">
            <v>1024963906.3636361</v>
          </cell>
          <cell r="P209">
            <v>-207705</v>
          </cell>
          <cell r="Q209">
            <v>-6042303863.636364</v>
          </cell>
          <cell r="R209">
            <v>-663411</v>
          </cell>
          <cell r="S209">
            <v>-10043681077.500002</v>
          </cell>
          <cell r="T209">
            <v>-113188</v>
          </cell>
          <cell r="U209">
            <v>-2216194890.90909</v>
          </cell>
          <cell r="V209">
            <v>21522</v>
          </cell>
          <cell r="W209">
            <v>-61636.363636363298</v>
          </cell>
          <cell r="X209">
            <v>0</v>
          </cell>
          <cell r="Y209">
            <v>0</v>
          </cell>
          <cell r="Z209">
            <v>116669</v>
          </cell>
          <cell r="AA209">
            <v>2366400392.121212</v>
          </cell>
          <cell r="AB209">
            <v>507180</v>
          </cell>
          <cell r="AC209">
            <v>5828707781.8181829</v>
          </cell>
          <cell r="AD209">
            <v>-50678</v>
          </cell>
          <cell r="AE209">
            <v>-1191292620.9090908</v>
          </cell>
          <cell r="AF209">
            <v>414791</v>
          </cell>
          <cell r="AG209">
            <v>4213744561.5909095</v>
          </cell>
          <cell r="AH209">
            <v>0</v>
          </cell>
        </row>
        <row r="210">
          <cell r="J210">
            <v>4</v>
          </cell>
          <cell r="L210">
            <v>5</v>
          </cell>
          <cell r="N210">
            <v>6</v>
          </cell>
          <cell r="P210">
            <v>7</v>
          </cell>
          <cell r="R210">
            <v>8</v>
          </cell>
          <cell r="T210">
            <v>9</v>
          </cell>
          <cell r="V210">
            <v>10</v>
          </cell>
          <cell r="X210">
            <v>12</v>
          </cell>
        </row>
        <row r="211">
          <cell r="D211">
            <v>0</v>
          </cell>
          <cell r="E211">
            <v>0</v>
          </cell>
          <cell r="J211">
            <v>0</v>
          </cell>
          <cell r="L211">
            <v>0</v>
          </cell>
          <cell r="N211">
            <v>0</v>
          </cell>
          <cell r="P211">
            <v>0</v>
          </cell>
          <cell r="R211">
            <v>0</v>
          </cell>
          <cell r="T211">
            <v>0</v>
          </cell>
          <cell r="V211">
            <v>0</v>
          </cell>
          <cell r="X211">
            <v>0</v>
          </cell>
          <cell r="Z211">
            <v>0</v>
          </cell>
          <cell r="AA211">
            <v>0</v>
          </cell>
          <cell r="AF211">
            <v>0</v>
          </cell>
        </row>
        <row r="213">
          <cell r="B213">
            <v>1</v>
          </cell>
          <cell r="C213">
            <v>2</v>
          </cell>
          <cell r="D213">
            <v>3</v>
          </cell>
          <cell r="Y213">
            <v>5828707781.8181829</v>
          </cell>
          <cell r="AA213" t="str">
            <v>74559G</v>
          </cell>
          <cell r="AB213" t="str">
            <v>AQ GLN</v>
          </cell>
          <cell r="AC213">
            <v>216420000</v>
          </cell>
          <cell r="AG213">
            <v>71850000</v>
          </cell>
        </row>
        <row r="214">
          <cell r="Y214">
            <v>-1191292620.9090903</v>
          </cell>
          <cell r="AA214" t="str">
            <v>74560G</v>
          </cell>
          <cell r="AB214" t="str">
            <v>VIT GLN</v>
          </cell>
          <cell r="AC214">
            <v>3450000</v>
          </cell>
          <cell r="AG214">
            <v>1530000</v>
          </cell>
        </row>
        <row r="215">
          <cell r="AA215">
            <v>10116</v>
          </cell>
          <cell r="AB215" t="str">
            <v>Pallet</v>
          </cell>
          <cell r="AC215">
            <v>6000000</v>
          </cell>
          <cell r="AG215">
            <v>73380000</v>
          </cell>
        </row>
        <row r="216">
          <cell r="AA216">
            <v>90002</v>
          </cell>
          <cell r="AB216" t="str">
            <v>Triplek</v>
          </cell>
          <cell r="AC216">
            <v>0</v>
          </cell>
        </row>
        <row r="217">
          <cell r="AC217">
            <v>225870000</v>
          </cell>
          <cell r="AF217" t="str">
            <v>HPP PABRIK SPS</v>
          </cell>
          <cell r="AG217">
            <v>4140364561.5909095</v>
          </cell>
        </row>
        <row r="218">
          <cell r="AB218" t="str">
            <v>DPP TNP GLN BTL DAN PALLET</v>
          </cell>
          <cell r="AC218">
            <v>5602837781.8181829</v>
          </cell>
          <cell r="AF218" t="str">
            <v>HPP PABRIK GLN BTL</v>
          </cell>
          <cell r="AG218">
            <v>73380000</v>
          </cell>
        </row>
        <row r="219">
          <cell r="AB219" t="str">
            <v>PPN TNP GLN BTL DAN PALLET</v>
          </cell>
          <cell r="AC219">
            <v>560283778.18181837</v>
          </cell>
          <cell r="AF219" t="str">
            <v>HPP PABRIK PALLET</v>
          </cell>
          <cell r="AG219">
            <v>0</v>
          </cell>
        </row>
        <row r="222">
          <cell r="D222">
            <v>43235</v>
          </cell>
          <cell r="E222">
            <v>830547500</v>
          </cell>
          <cell r="G222">
            <v>456050</v>
          </cell>
          <cell r="J222">
            <v>470451</v>
          </cell>
          <cell r="K222">
            <v>11282033900</v>
          </cell>
          <cell r="L222">
            <v>157071</v>
          </cell>
          <cell r="M222">
            <v>3832365950</v>
          </cell>
          <cell r="N222">
            <v>0</v>
          </cell>
          <cell r="O222">
            <v>0</v>
          </cell>
          <cell r="P222">
            <v>76384</v>
          </cell>
          <cell r="Q222">
            <v>1954768850</v>
          </cell>
          <cell r="R222">
            <v>73518</v>
          </cell>
          <cell r="S222">
            <v>2185967800</v>
          </cell>
          <cell r="T222">
            <v>468827</v>
          </cell>
          <cell r="U222">
            <v>10960412250</v>
          </cell>
          <cell r="V222">
            <v>0</v>
          </cell>
          <cell r="W222">
            <v>0</v>
          </cell>
          <cell r="X222">
            <v>11325</v>
          </cell>
          <cell r="Y222">
            <v>236757300</v>
          </cell>
          <cell r="Z222">
            <v>348473</v>
          </cell>
          <cell r="AA222">
            <v>7958283550</v>
          </cell>
          <cell r="AF222">
            <v>0</v>
          </cell>
        </row>
        <row r="223">
          <cell r="D223">
            <v>31723</v>
          </cell>
          <cell r="AA223">
            <v>3744538988.4090905</v>
          </cell>
          <cell r="AB223">
            <v>311756</v>
          </cell>
          <cell r="AC223">
            <v>7128046300</v>
          </cell>
        </row>
        <row r="224">
          <cell r="E224" t="str">
            <v>HPP NEW APRIL</v>
          </cell>
          <cell r="Q224">
            <v>-172122</v>
          </cell>
        </row>
        <row r="225">
          <cell r="D225">
            <v>15300</v>
          </cell>
          <cell r="E225" t="str">
            <v>Aqua 240 ml</v>
          </cell>
          <cell r="G225">
            <v>15900</v>
          </cell>
          <cell r="K225" t="e">
            <v>#REF!</v>
          </cell>
        </row>
        <row r="226">
          <cell r="D226">
            <v>22450</v>
          </cell>
          <cell r="E226" t="str">
            <v>Aqua 330 ml</v>
          </cell>
          <cell r="G226">
            <v>23350</v>
          </cell>
          <cell r="K226">
            <v>680760000</v>
          </cell>
        </row>
        <row r="227">
          <cell r="D227">
            <v>15000</v>
          </cell>
          <cell r="E227" t="str">
            <v>Aqua 380 ml</v>
          </cell>
          <cell r="G227">
            <v>17400</v>
          </cell>
          <cell r="K227" t="e">
            <v>#REF!</v>
          </cell>
        </row>
        <row r="228">
          <cell r="D228">
            <v>28700</v>
          </cell>
          <cell r="E228" t="str">
            <v>Aqua 600 ml</v>
          </cell>
          <cell r="G228">
            <v>29700</v>
          </cell>
          <cell r="K228" t="e">
            <v>#REF!</v>
          </cell>
        </row>
        <row r="229">
          <cell r="D229">
            <v>28200</v>
          </cell>
          <cell r="E229" t="str">
            <v>Aqua 1500 ml</v>
          </cell>
          <cell r="G229">
            <v>29150</v>
          </cell>
          <cell r="K229" t="e">
            <v>#REF!</v>
          </cell>
        </row>
        <row r="230">
          <cell r="D230">
            <v>27450</v>
          </cell>
          <cell r="E230" t="str">
            <v>MIZONE</v>
          </cell>
          <cell r="G230">
            <v>29200</v>
          </cell>
          <cell r="K230" t="e">
            <v>#REF!</v>
          </cell>
        </row>
        <row r="231">
          <cell r="E231" t="str">
            <v>MILKUAT</v>
          </cell>
          <cell r="K231" t="e">
            <v>#REF!</v>
          </cell>
        </row>
        <row r="232">
          <cell r="E232" t="str">
            <v>MILKUAT CHC-135</v>
          </cell>
          <cell r="K232" t="e">
            <v>#REF!</v>
          </cell>
        </row>
        <row r="233">
          <cell r="E233" t="str">
            <v>MILKUAT CHC-70</v>
          </cell>
          <cell r="K233" t="e">
            <v>#REF!</v>
          </cell>
        </row>
        <row r="234">
          <cell r="E234" t="str">
            <v>MILKUAT PREB./40</v>
          </cell>
          <cell r="K234">
            <v>3672000</v>
          </cell>
        </row>
        <row r="235">
          <cell r="D235">
            <v>11800</v>
          </cell>
          <cell r="E235" t="str">
            <v>Vit 240 ml</v>
          </cell>
          <cell r="G235">
            <v>12250</v>
          </cell>
          <cell r="K235" t="e">
            <v>#REF!</v>
          </cell>
        </row>
        <row r="236">
          <cell r="D236">
            <v>19900</v>
          </cell>
          <cell r="E236" t="str">
            <v>Vit 600 ml</v>
          </cell>
          <cell r="G236">
            <v>20550</v>
          </cell>
          <cell r="K236">
            <v>0</v>
          </cell>
        </row>
        <row r="237">
          <cell r="D237">
            <v>19000</v>
          </cell>
          <cell r="E237" t="str">
            <v>Vit 1500 ml</v>
          </cell>
          <cell r="G237">
            <v>19650</v>
          </cell>
          <cell r="K237">
            <v>0</v>
          </cell>
        </row>
        <row r="238">
          <cell r="K238">
            <v>0</v>
          </cell>
        </row>
        <row r="239">
          <cell r="D239">
            <v>8150</v>
          </cell>
          <cell r="E239" t="str">
            <v>Aqua 5 Gallon</v>
          </cell>
          <cell r="G239">
            <v>8500</v>
          </cell>
          <cell r="K239">
            <v>0</v>
          </cell>
        </row>
        <row r="240">
          <cell r="D240">
            <v>5900</v>
          </cell>
          <cell r="E240" t="str">
            <v>Vit 5 Gallon</v>
          </cell>
          <cell r="G240">
            <v>6100</v>
          </cell>
          <cell r="K240" t="e">
            <v>#REF!</v>
          </cell>
        </row>
        <row r="241">
          <cell r="K241" t="e">
            <v>#REF!</v>
          </cell>
        </row>
        <row r="242">
          <cell r="K242">
            <v>1942729792.8030305</v>
          </cell>
        </row>
        <row r="243">
          <cell r="K243" t="e">
            <v>#REF!</v>
          </cell>
        </row>
      </sheetData>
      <sheetData sheetId="5"/>
      <sheetData sheetId="6">
        <row r="1">
          <cell r="A1" t="str">
            <v>DEPO PASURUAN</v>
          </cell>
        </row>
        <row r="2">
          <cell r="A2" t="str">
            <v>NERACA LAJUR</v>
          </cell>
        </row>
        <row r="3">
          <cell r="A3" t="str">
            <v>PER 30 NOVEMBER 2021</v>
          </cell>
          <cell r="E3">
            <v>276834448</v>
          </cell>
          <cell r="F3">
            <v>103552414</v>
          </cell>
          <cell r="G3">
            <v>113437401</v>
          </cell>
          <cell r="H3">
            <v>266949461</v>
          </cell>
        </row>
        <row r="4">
          <cell r="A4" t="str">
            <v>NO.</v>
          </cell>
          <cell r="B4" t="str">
            <v>NAMA AKUN</v>
          </cell>
          <cell r="C4" t="str">
            <v>N/L</v>
          </cell>
          <cell r="D4" t="str">
            <v>D/K</v>
          </cell>
          <cell r="E4" t="str">
            <v>SALDO  AWAL</v>
          </cell>
          <cell r="G4" t="str">
            <v>MUTASI KAS BANK</v>
          </cell>
          <cell r="I4" t="str">
            <v>PENYESUAIAN</v>
          </cell>
          <cell r="K4" t="str">
            <v>SALDO AKHIR</v>
          </cell>
          <cell r="M4" t="str">
            <v>LABA - RUGI</v>
          </cell>
          <cell r="O4" t="str">
            <v>N E R A C A</v>
          </cell>
          <cell r="R4" t="str">
            <v>Neraca awal bulan berikut</v>
          </cell>
        </row>
        <row r="5">
          <cell r="A5" t="str">
            <v>AKUN</v>
          </cell>
          <cell r="E5" t="str">
            <v>DEBET</v>
          </cell>
          <cell r="F5" t="str">
            <v>KREDIT</v>
          </cell>
          <cell r="G5" t="str">
            <v>DEBET</v>
          </cell>
          <cell r="H5" t="str">
            <v>KREDIT</v>
          </cell>
          <cell r="I5" t="str">
            <v>DEBET</v>
          </cell>
          <cell r="J5" t="str">
            <v>KREDIT</v>
          </cell>
          <cell r="K5" t="str">
            <v>DEBET</v>
          </cell>
          <cell r="L5" t="str">
            <v>KREDIT</v>
          </cell>
          <cell r="M5" t="str">
            <v>DEBET</v>
          </cell>
          <cell r="N5" t="str">
            <v>KREDIT</v>
          </cell>
          <cell r="O5" t="str">
            <v>DEBET</v>
          </cell>
          <cell r="P5" t="str">
            <v>KREDIT</v>
          </cell>
          <cell r="R5" t="str">
            <v>DEBET</v>
          </cell>
          <cell r="S5" t="str">
            <v>KREDIT</v>
          </cell>
        </row>
        <row r="6">
          <cell r="A6">
            <v>110101</v>
          </cell>
          <cell r="B6" t="str">
            <v>KAS BESAR</v>
          </cell>
          <cell r="C6" t="str">
            <v>N</v>
          </cell>
          <cell r="D6" t="str">
            <v>D</v>
          </cell>
          <cell r="E6">
            <v>365662778</v>
          </cell>
          <cell r="F6">
            <v>0</v>
          </cell>
          <cell r="G6">
            <v>4553556484</v>
          </cell>
          <cell r="H6">
            <v>4743085063</v>
          </cell>
          <cell r="I6">
            <v>0</v>
          </cell>
          <cell r="J6">
            <v>0</v>
          </cell>
          <cell r="K6">
            <v>176134199</v>
          </cell>
          <cell r="L6">
            <v>0</v>
          </cell>
          <cell r="M6">
            <v>0</v>
          </cell>
          <cell r="N6">
            <v>0</v>
          </cell>
          <cell r="O6">
            <v>176134199</v>
          </cell>
          <cell r="P6">
            <v>0</v>
          </cell>
          <cell r="Q6" t="b">
            <v>1</v>
          </cell>
          <cell r="R6">
            <v>176134199</v>
          </cell>
          <cell r="S6">
            <v>0</v>
          </cell>
        </row>
        <row r="7">
          <cell r="A7">
            <v>110102</v>
          </cell>
          <cell r="B7" t="str">
            <v>KAS OPERASI</v>
          </cell>
          <cell r="C7" t="str">
            <v>N</v>
          </cell>
          <cell r="D7" t="str">
            <v>D</v>
          </cell>
          <cell r="E7">
            <v>2500000</v>
          </cell>
          <cell r="F7">
            <v>0</v>
          </cell>
          <cell r="G7">
            <v>257031523</v>
          </cell>
          <cell r="H7">
            <v>257031523</v>
          </cell>
          <cell r="I7">
            <v>0</v>
          </cell>
          <cell r="J7">
            <v>0</v>
          </cell>
          <cell r="K7">
            <v>2500000</v>
          </cell>
          <cell r="L7">
            <v>0</v>
          </cell>
          <cell r="M7">
            <v>0</v>
          </cell>
          <cell r="N7">
            <v>0</v>
          </cell>
          <cell r="O7">
            <v>2500000</v>
          </cell>
          <cell r="P7">
            <v>0</v>
          </cell>
          <cell r="Q7" t="b">
            <v>1</v>
          </cell>
          <cell r="R7">
            <v>2500000</v>
          </cell>
          <cell r="S7">
            <v>0</v>
          </cell>
        </row>
        <row r="8">
          <cell r="A8">
            <v>110200</v>
          </cell>
          <cell r="B8" t="str">
            <v>BANK BCA DIREKSI FP</v>
          </cell>
          <cell r="C8" t="str">
            <v>N</v>
          </cell>
          <cell r="D8" t="str">
            <v>D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 t="b">
            <v>0</v>
          </cell>
          <cell r="R8">
            <v>0</v>
          </cell>
          <cell r="S8">
            <v>0</v>
          </cell>
        </row>
        <row r="9">
          <cell r="A9">
            <v>110201</v>
          </cell>
          <cell r="B9" t="str">
            <v>BANK BCA DIREKSI</v>
          </cell>
          <cell r="C9" t="str">
            <v>N</v>
          </cell>
          <cell r="D9" t="str">
            <v>D</v>
          </cell>
          <cell r="E9">
            <v>187482.25999999046</v>
          </cell>
          <cell r="F9">
            <v>0</v>
          </cell>
          <cell r="G9">
            <v>1047415766</v>
          </cell>
          <cell r="H9">
            <v>1047455000</v>
          </cell>
          <cell r="I9">
            <v>0</v>
          </cell>
          <cell r="J9">
            <v>0</v>
          </cell>
          <cell r="K9">
            <v>148248.25999999046</v>
          </cell>
          <cell r="L9">
            <v>0</v>
          </cell>
          <cell r="M9">
            <v>0</v>
          </cell>
          <cell r="N9">
            <v>0</v>
          </cell>
          <cell r="O9">
            <v>148248.25999999046</v>
          </cell>
          <cell r="P9">
            <v>0</v>
          </cell>
          <cell r="Q9" t="b">
            <v>1</v>
          </cell>
          <cell r="R9">
            <v>148248.25999999046</v>
          </cell>
          <cell r="S9">
            <v>0</v>
          </cell>
        </row>
        <row r="10">
          <cell r="A10" t="str">
            <v>110201A</v>
          </cell>
          <cell r="B10" t="str">
            <v>BANK CIMB DIREKSI</v>
          </cell>
          <cell r="C10" t="str">
            <v>N</v>
          </cell>
          <cell r="D10" t="str">
            <v>D</v>
          </cell>
          <cell r="E10">
            <v>2075256</v>
          </cell>
          <cell r="F10">
            <v>0</v>
          </cell>
          <cell r="G10">
            <v>3844392493</v>
          </cell>
          <cell r="H10">
            <v>3846467749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 t="b">
            <v>1</v>
          </cell>
          <cell r="R10">
            <v>0</v>
          </cell>
          <cell r="S10">
            <v>0</v>
          </cell>
        </row>
        <row r="11">
          <cell r="A11">
            <v>110202</v>
          </cell>
          <cell r="B11" t="str">
            <v>BANK PUSAT 2018</v>
          </cell>
          <cell r="C11" t="str">
            <v>N</v>
          </cell>
          <cell r="D11" t="str">
            <v>D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 t="b">
            <v>0</v>
          </cell>
          <cell r="R11">
            <v>0</v>
          </cell>
          <cell r="S11">
            <v>0</v>
          </cell>
        </row>
        <row r="12">
          <cell r="A12">
            <v>110203</v>
          </cell>
          <cell r="B12" t="str">
            <v>BANK PUSAT 2019</v>
          </cell>
          <cell r="C12" t="str">
            <v>N</v>
          </cell>
          <cell r="D12" t="str">
            <v>D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 t="b">
            <v>0</v>
          </cell>
          <cell r="R12">
            <v>0</v>
          </cell>
          <cell r="S12">
            <v>0</v>
          </cell>
        </row>
        <row r="13">
          <cell r="A13">
            <v>110204</v>
          </cell>
          <cell r="B13" t="str">
            <v>BANK PUSAT 2020</v>
          </cell>
          <cell r="C13" t="str">
            <v>N</v>
          </cell>
          <cell r="D13" t="str">
            <v>D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 t="b">
            <v>0</v>
          </cell>
          <cell r="R13">
            <v>0</v>
          </cell>
          <cell r="S13">
            <v>0</v>
          </cell>
        </row>
        <row r="14">
          <cell r="A14">
            <v>110205</v>
          </cell>
          <cell r="B14" t="str">
            <v>BANK PUSAT FP 2020</v>
          </cell>
          <cell r="C14" t="str">
            <v>N</v>
          </cell>
          <cell r="D14" t="str">
            <v>D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 t="b">
            <v>0</v>
          </cell>
          <cell r="R14">
            <v>0</v>
          </cell>
          <cell r="S14">
            <v>0</v>
          </cell>
        </row>
        <row r="15">
          <cell r="A15">
            <v>110210</v>
          </cell>
          <cell r="B15" t="str">
            <v>BANK SEJATI 55</v>
          </cell>
          <cell r="C15" t="str">
            <v>N</v>
          </cell>
          <cell r="D15" t="str">
            <v>D</v>
          </cell>
          <cell r="E15">
            <v>0</v>
          </cell>
          <cell r="F15">
            <v>0</v>
          </cell>
          <cell r="G15">
            <v>5841620302</v>
          </cell>
          <cell r="H15">
            <v>92105000</v>
          </cell>
          <cell r="I15">
            <v>0</v>
          </cell>
          <cell r="J15">
            <v>5749515302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 t="b">
            <v>1</v>
          </cell>
          <cell r="R15">
            <v>0</v>
          </cell>
          <cell r="S15">
            <v>0</v>
          </cell>
        </row>
        <row r="16">
          <cell r="A16">
            <v>110212</v>
          </cell>
          <cell r="B16" t="str">
            <v>BANK PUSAT PT</v>
          </cell>
          <cell r="C16" t="str">
            <v>N</v>
          </cell>
          <cell r="D16" t="str">
            <v>D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 t="b">
            <v>0</v>
          </cell>
          <cell r="R16">
            <v>0</v>
          </cell>
          <cell r="S16">
            <v>0</v>
          </cell>
        </row>
        <row r="17">
          <cell r="A17">
            <v>110301</v>
          </cell>
          <cell r="B17" t="str">
            <v>HUB R/K PUSAT</v>
          </cell>
          <cell r="C17" t="str">
            <v>N</v>
          </cell>
          <cell r="D17" t="str">
            <v>D</v>
          </cell>
          <cell r="E17">
            <v>49223411793.32</v>
          </cell>
          <cell r="F17">
            <v>0</v>
          </cell>
          <cell r="G17">
            <v>0</v>
          </cell>
          <cell r="H17">
            <v>0</v>
          </cell>
          <cell r="I17">
            <v>5749515302</v>
          </cell>
          <cell r="J17">
            <v>0</v>
          </cell>
          <cell r="K17">
            <v>54972927095.32</v>
          </cell>
          <cell r="L17">
            <v>0</v>
          </cell>
          <cell r="M17">
            <v>0</v>
          </cell>
          <cell r="N17">
            <v>0</v>
          </cell>
          <cell r="O17">
            <v>54972927095.32</v>
          </cell>
          <cell r="P17">
            <v>0</v>
          </cell>
          <cell r="Q17" t="b">
            <v>1</v>
          </cell>
          <cell r="R17">
            <v>54972927095.32</v>
          </cell>
          <cell r="S17">
            <v>0</v>
          </cell>
        </row>
        <row r="18">
          <cell r="A18">
            <v>110902</v>
          </cell>
          <cell r="B18" t="str">
            <v>KAS KE KAS</v>
          </cell>
          <cell r="C18" t="str">
            <v>N</v>
          </cell>
          <cell r="D18" t="str">
            <v>D</v>
          </cell>
          <cell r="E18">
            <v>0</v>
          </cell>
          <cell r="F18">
            <v>0</v>
          </cell>
          <cell r="G18">
            <v>9936380829</v>
          </cell>
          <cell r="H18">
            <v>9936380829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 t="b">
            <v>1</v>
          </cell>
          <cell r="R18">
            <v>0</v>
          </cell>
          <cell r="S18">
            <v>0</v>
          </cell>
        </row>
        <row r="19">
          <cell r="A19">
            <v>130120</v>
          </cell>
          <cell r="B19" t="str">
            <v>PIUTANG DAGANG KREDIT</v>
          </cell>
          <cell r="C19" t="str">
            <v>N</v>
          </cell>
          <cell r="D19" t="str">
            <v>D</v>
          </cell>
          <cell r="E19">
            <v>1508445949.98</v>
          </cell>
          <cell r="F19">
            <v>0</v>
          </cell>
          <cell r="G19">
            <v>0</v>
          </cell>
          <cell r="H19">
            <v>1818144061</v>
          </cell>
          <cell r="I19">
            <v>2125399570.22</v>
          </cell>
          <cell r="J19">
            <v>-0.57999968528747559</v>
          </cell>
          <cell r="K19">
            <v>1815701459.7799995</v>
          </cell>
          <cell r="L19">
            <v>0</v>
          </cell>
          <cell r="M19">
            <v>0</v>
          </cell>
          <cell r="N19">
            <v>0</v>
          </cell>
          <cell r="O19">
            <v>1815701459.7799995</v>
          </cell>
          <cell r="P19">
            <v>0</v>
          </cell>
          <cell r="Q19" t="b">
            <v>1</v>
          </cell>
          <cell r="R19">
            <v>1815701459.7799995</v>
          </cell>
          <cell r="S19">
            <v>0</v>
          </cell>
        </row>
        <row r="20">
          <cell r="A20">
            <v>130121</v>
          </cell>
          <cell r="B20" t="str">
            <v>PIUTANG DAGANG TUNAI</v>
          </cell>
          <cell r="C20" t="str">
            <v>N</v>
          </cell>
          <cell r="D20" t="str">
            <v>D</v>
          </cell>
          <cell r="E20">
            <v>0</v>
          </cell>
          <cell r="F20">
            <v>0</v>
          </cell>
          <cell r="G20">
            <v>12500</v>
          </cell>
          <cell r="H20">
            <v>3877044675</v>
          </cell>
          <cell r="I20">
            <v>3877032175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 t="b">
            <v>1</v>
          </cell>
          <cell r="R20">
            <v>0</v>
          </cell>
          <cell r="S20">
            <v>0</v>
          </cell>
        </row>
        <row r="21">
          <cell r="A21">
            <v>311100</v>
          </cell>
          <cell r="B21" t="str">
            <v>JAMINAN PELANGGAN</v>
          </cell>
          <cell r="C21" t="str">
            <v>N</v>
          </cell>
          <cell r="D21" t="str">
            <v>D</v>
          </cell>
          <cell r="E21">
            <v>0</v>
          </cell>
          <cell r="F21">
            <v>0</v>
          </cell>
          <cell r="G21">
            <v>106829503</v>
          </cell>
          <cell r="H21">
            <v>16700000</v>
          </cell>
          <cell r="I21">
            <v>0</v>
          </cell>
          <cell r="J21">
            <v>90129503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 t="b">
            <v>1</v>
          </cell>
          <cell r="R21">
            <v>0</v>
          </cell>
          <cell r="S21">
            <v>0</v>
          </cell>
        </row>
        <row r="22">
          <cell r="A22">
            <v>130130</v>
          </cell>
          <cell r="B22" t="str">
            <v>PIUTANG TIV</v>
          </cell>
          <cell r="C22" t="str">
            <v>N</v>
          </cell>
          <cell r="D22" t="str">
            <v>D</v>
          </cell>
          <cell r="E22">
            <v>276834448</v>
          </cell>
          <cell r="F22">
            <v>0</v>
          </cell>
          <cell r="G22">
            <v>555056</v>
          </cell>
          <cell r="H22">
            <v>19000000</v>
          </cell>
          <cell r="I22">
            <v>102997358</v>
          </cell>
          <cell r="J22">
            <v>94437401</v>
          </cell>
          <cell r="K22">
            <v>266949461</v>
          </cell>
          <cell r="L22">
            <v>0</v>
          </cell>
          <cell r="M22">
            <v>0</v>
          </cell>
          <cell r="N22">
            <v>0</v>
          </cell>
          <cell r="O22">
            <v>266949461</v>
          </cell>
          <cell r="P22">
            <v>0</v>
          </cell>
          <cell r="Q22" t="b">
            <v>1</v>
          </cell>
          <cell r="R22">
            <v>266949461</v>
          </cell>
          <cell r="S22">
            <v>0</v>
          </cell>
        </row>
        <row r="23">
          <cell r="A23">
            <v>130131</v>
          </cell>
          <cell r="B23" t="str">
            <v>PIUTANG PUSAT</v>
          </cell>
          <cell r="C23" t="str">
            <v>N</v>
          </cell>
          <cell r="D23" t="str">
            <v>D</v>
          </cell>
          <cell r="E23">
            <v>18224804</v>
          </cell>
          <cell r="F23">
            <v>0</v>
          </cell>
          <cell r="G23">
            <v>62970096</v>
          </cell>
          <cell r="H23">
            <v>81194900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 t="b">
            <v>1</v>
          </cell>
          <cell r="R23">
            <v>0</v>
          </cell>
          <cell r="S23">
            <v>0</v>
          </cell>
        </row>
        <row r="24">
          <cell r="A24">
            <v>130501</v>
          </cell>
          <cell r="B24" t="str">
            <v>PIUTANG MS SUPPORT</v>
          </cell>
          <cell r="C24" t="str">
            <v>N</v>
          </cell>
          <cell r="D24" t="str">
            <v>D</v>
          </cell>
          <cell r="E24">
            <v>247000</v>
          </cell>
          <cell r="F24">
            <v>0</v>
          </cell>
          <cell r="G24">
            <v>1610000</v>
          </cell>
          <cell r="H24">
            <v>247000</v>
          </cell>
          <cell r="I24">
            <v>0</v>
          </cell>
          <cell r="J24">
            <v>0</v>
          </cell>
          <cell r="K24">
            <v>1610000</v>
          </cell>
          <cell r="L24">
            <v>0</v>
          </cell>
          <cell r="M24">
            <v>0</v>
          </cell>
          <cell r="N24">
            <v>0</v>
          </cell>
          <cell r="O24">
            <v>1610000</v>
          </cell>
          <cell r="P24">
            <v>0</v>
          </cell>
          <cell r="Q24" t="b">
            <v>1</v>
          </cell>
          <cell r="R24">
            <v>1610000</v>
          </cell>
          <cell r="S24">
            <v>0</v>
          </cell>
        </row>
        <row r="25">
          <cell r="A25">
            <v>130502</v>
          </cell>
          <cell r="B25" t="str">
            <v>PIUTANG JAMSOSTEK</v>
          </cell>
          <cell r="C25" t="str">
            <v>N</v>
          </cell>
          <cell r="D25" t="str">
            <v>D</v>
          </cell>
          <cell r="E25">
            <v>649200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649200</v>
          </cell>
          <cell r="L25">
            <v>0</v>
          </cell>
          <cell r="M25">
            <v>0</v>
          </cell>
          <cell r="N25">
            <v>0</v>
          </cell>
          <cell r="O25">
            <v>649200</v>
          </cell>
          <cell r="P25">
            <v>0</v>
          </cell>
          <cell r="Q25" t="b">
            <v>1</v>
          </cell>
          <cell r="R25">
            <v>649200</v>
          </cell>
          <cell r="S25">
            <v>0</v>
          </cell>
        </row>
        <row r="26">
          <cell r="A26">
            <v>130504</v>
          </cell>
          <cell r="B26" t="str">
            <v>PIUTANG KARYAWAN</v>
          </cell>
          <cell r="C26" t="str">
            <v>N</v>
          </cell>
          <cell r="D26" t="str">
            <v>D</v>
          </cell>
          <cell r="E26">
            <v>94673654</v>
          </cell>
          <cell r="F26">
            <v>0</v>
          </cell>
          <cell r="G26">
            <v>0</v>
          </cell>
          <cell r="H26">
            <v>17625438</v>
          </cell>
          <cell r="I26">
            <v>0</v>
          </cell>
          <cell r="J26">
            <v>250000</v>
          </cell>
          <cell r="K26">
            <v>76798216</v>
          </cell>
          <cell r="L26">
            <v>0</v>
          </cell>
          <cell r="M26">
            <v>0</v>
          </cell>
          <cell r="N26">
            <v>0</v>
          </cell>
          <cell r="O26">
            <v>76798216</v>
          </cell>
          <cell r="P26">
            <v>0</v>
          </cell>
          <cell r="Q26" t="b">
            <v>1</v>
          </cell>
          <cell r="R26">
            <v>76798216</v>
          </cell>
          <cell r="S26">
            <v>0</v>
          </cell>
        </row>
        <row r="27">
          <cell r="A27">
            <v>140001</v>
          </cell>
          <cell r="B27" t="str">
            <v>PPN LEBIH BAYAR</v>
          </cell>
          <cell r="C27" t="str">
            <v>N</v>
          </cell>
          <cell r="D27" t="str">
            <v>D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 t="b">
            <v>0</v>
          </cell>
          <cell r="R27">
            <v>0</v>
          </cell>
          <cell r="S27">
            <v>0</v>
          </cell>
        </row>
        <row r="28">
          <cell r="A28">
            <v>140101</v>
          </cell>
          <cell r="B28" t="str">
            <v>BIAYA DD-SEWA</v>
          </cell>
          <cell r="C28" t="str">
            <v>N</v>
          </cell>
          <cell r="D28" t="str">
            <v>D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 t="b">
            <v>0</v>
          </cell>
          <cell r="R28">
            <v>0</v>
          </cell>
          <cell r="S28">
            <v>0</v>
          </cell>
        </row>
        <row r="29">
          <cell r="A29">
            <v>140301</v>
          </cell>
          <cell r="B29" t="str">
            <v>THR DI BAYAR DIMUKA</v>
          </cell>
          <cell r="C29" t="str">
            <v>N</v>
          </cell>
          <cell r="D29" t="str">
            <v>D</v>
          </cell>
          <cell r="E29">
            <v>60042832.333333299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30021416.166666668</v>
          </cell>
          <cell r="K29">
            <v>30021416.166666631</v>
          </cell>
          <cell r="L29">
            <v>0</v>
          </cell>
          <cell r="M29">
            <v>0</v>
          </cell>
          <cell r="N29">
            <v>0</v>
          </cell>
          <cell r="O29">
            <v>30021416.166666631</v>
          </cell>
          <cell r="P29">
            <v>0</v>
          </cell>
          <cell r="Q29" t="b">
            <v>1</v>
          </cell>
          <cell r="R29">
            <v>30021416.166666631</v>
          </cell>
          <cell r="S29">
            <v>0</v>
          </cell>
        </row>
        <row r="30">
          <cell r="A30">
            <v>147001</v>
          </cell>
          <cell r="B30" t="str">
            <v>BEBAN DITANGGUHKAN</v>
          </cell>
          <cell r="C30" t="str">
            <v>N</v>
          </cell>
          <cell r="D30" t="str">
            <v>D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 t="b">
            <v>0</v>
          </cell>
          <cell r="R30">
            <v>0</v>
          </cell>
          <cell r="S30">
            <v>0</v>
          </cell>
        </row>
        <row r="31">
          <cell r="A31">
            <v>150101</v>
          </cell>
          <cell r="B31" t="str">
            <v>PPN MASUKAN</v>
          </cell>
          <cell r="C31" t="str">
            <v>N</v>
          </cell>
          <cell r="D31" t="str">
            <v>D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562164675.44800544</v>
          </cell>
          <cell r="J31">
            <v>562164675.44800544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 t="b">
            <v>1</v>
          </cell>
          <cell r="R31">
            <v>0</v>
          </cell>
          <cell r="S31">
            <v>0</v>
          </cell>
        </row>
        <row r="32">
          <cell r="A32">
            <v>160101</v>
          </cell>
          <cell r="B32" t="str">
            <v>PERSEDIAAN BARANG DAGANGAN</v>
          </cell>
          <cell r="C32" t="str">
            <v>N</v>
          </cell>
          <cell r="D32" t="str">
            <v>D</v>
          </cell>
          <cell r="E32">
            <v>1942729792.8030319</v>
          </cell>
          <cell r="F32">
            <v>0</v>
          </cell>
          <cell r="G32">
            <v>0</v>
          </cell>
          <cell r="H32">
            <v>0</v>
          </cell>
          <cell r="I32">
            <v>2366400392.121212</v>
          </cell>
          <cell r="J32">
            <v>1942729792.8030305</v>
          </cell>
          <cell r="K32">
            <v>2366400392.1212134</v>
          </cell>
          <cell r="L32">
            <v>0</v>
          </cell>
          <cell r="M32">
            <v>0</v>
          </cell>
          <cell r="N32">
            <v>0</v>
          </cell>
          <cell r="O32">
            <v>2366400392.1212134</v>
          </cell>
          <cell r="P32">
            <v>0</v>
          </cell>
          <cell r="Q32" t="b">
            <v>1</v>
          </cell>
          <cell r="R32">
            <v>2366400392.1212134</v>
          </cell>
          <cell r="S32">
            <v>0</v>
          </cell>
        </row>
        <row r="33">
          <cell r="A33">
            <v>161101</v>
          </cell>
          <cell r="B33" t="str">
            <v>R/K PERSEDIAAN</v>
          </cell>
          <cell r="C33" t="str">
            <v>N</v>
          </cell>
          <cell r="D33" t="str">
            <v>D</v>
          </cell>
          <cell r="E33">
            <v>7.152557373046875E-7</v>
          </cell>
          <cell r="F33">
            <v>0</v>
          </cell>
          <cell r="G33">
            <v>0</v>
          </cell>
          <cell r="H33">
            <v>0</v>
          </cell>
          <cell r="I33">
            <v>1024963906.3636361</v>
          </cell>
          <cell r="J33">
            <v>1024963906.3636358</v>
          </cell>
          <cell r="K33">
            <v>1.0728836059570313E-6</v>
          </cell>
          <cell r="L33">
            <v>0</v>
          </cell>
          <cell r="M33">
            <v>0</v>
          </cell>
          <cell r="N33">
            <v>0</v>
          </cell>
          <cell r="O33">
            <v>1.0728836059570313E-6</v>
          </cell>
          <cell r="P33">
            <v>0</v>
          </cell>
          <cell r="Q33" t="b">
            <v>1</v>
          </cell>
          <cell r="R33">
            <v>1.0728836059570313E-6</v>
          </cell>
          <cell r="S33">
            <v>0</v>
          </cell>
        </row>
        <row r="34">
          <cell r="A34">
            <v>211001</v>
          </cell>
          <cell r="B34" t="str">
            <v>HUTANG DAGANG - TIV</v>
          </cell>
          <cell r="C34" t="str">
            <v>N</v>
          </cell>
          <cell r="D34" t="str">
            <v>K</v>
          </cell>
          <cell r="E34">
            <v>0</v>
          </cell>
          <cell r="F34">
            <v>50744923525.733757</v>
          </cell>
          <cell r="G34">
            <v>19000000</v>
          </cell>
          <cell r="H34">
            <v>0</v>
          </cell>
          <cell r="I34">
            <v>148837752.50000006</v>
          </cell>
          <cell r="J34">
            <v>6410362079.9280586</v>
          </cell>
          <cell r="K34">
            <v>0</v>
          </cell>
          <cell r="L34">
            <v>56987447853.161819</v>
          </cell>
          <cell r="M34">
            <v>0</v>
          </cell>
          <cell r="N34">
            <v>0</v>
          </cell>
          <cell r="O34">
            <v>0</v>
          </cell>
          <cell r="P34">
            <v>56987447853.161819</v>
          </cell>
          <cell r="Q34" t="b">
            <v>1</v>
          </cell>
          <cell r="R34">
            <v>0</v>
          </cell>
          <cell r="S34">
            <v>56987447853.161819</v>
          </cell>
        </row>
        <row r="35">
          <cell r="A35">
            <v>211002</v>
          </cell>
          <cell r="B35" t="str">
            <v>HUTANG DAGANG - TAC</v>
          </cell>
          <cell r="C35" t="str">
            <v>N</v>
          </cell>
          <cell r="D35" t="str">
            <v>K</v>
          </cell>
          <cell r="E35">
            <v>0</v>
          </cell>
          <cell r="F35">
            <v>-18368215492.606056</v>
          </cell>
          <cell r="G35">
            <v>0</v>
          </cell>
          <cell r="H35">
            <v>0</v>
          </cell>
          <cell r="I35">
            <v>2216937177.2727265</v>
          </cell>
          <cell r="J35">
            <v>1025113769.9999998</v>
          </cell>
          <cell r="K35">
            <v>0</v>
          </cell>
          <cell r="L35">
            <v>-19560038899.878784</v>
          </cell>
          <cell r="M35">
            <v>0</v>
          </cell>
          <cell r="N35">
            <v>0</v>
          </cell>
          <cell r="O35">
            <v>0</v>
          </cell>
          <cell r="P35">
            <v>-19560038899.878784</v>
          </cell>
          <cell r="Q35" t="b">
            <v>1</v>
          </cell>
          <cell r="R35">
            <v>0</v>
          </cell>
          <cell r="S35">
            <v>-19560038899.878784</v>
          </cell>
        </row>
        <row r="36">
          <cell r="A36">
            <v>211011</v>
          </cell>
          <cell r="B36" t="str">
            <v>BIAYA YMHD - GAJI DEWA ASTANA NUSANTARA</v>
          </cell>
          <cell r="C36" t="str">
            <v>N</v>
          </cell>
          <cell r="D36" t="str">
            <v>K</v>
          </cell>
          <cell r="E36">
            <v>0</v>
          </cell>
          <cell r="F36">
            <v>290914871.30533004</v>
          </cell>
          <cell r="G36">
            <v>0</v>
          </cell>
          <cell r="H36">
            <v>0</v>
          </cell>
          <cell r="I36">
            <v>0</v>
          </cell>
          <cell r="J36">
            <v>60395268.840000004</v>
          </cell>
          <cell r="K36">
            <v>0</v>
          </cell>
          <cell r="L36">
            <v>351310140.14533007</v>
          </cell>
          <cell r="M36">
            <v>0</v>
          </cell>
          <cell r="N36">
            <v>0</v>
          </cell>
          <cell r="O36">
            <v>0</v>
          </cell>
          <cell r="P36">
            <v>351310140.14533007</v>
          </cell>
          <cell r="Q36" t="b">
            <v>1</v>
          </cell>
          <cell r="R36">
            <v>0</v>
          </cell>
          <cell r="S36">
            <v>351310140.14533007</v>
          </cell>
        </row>
        <row r="37">
          <cell r="A37">
            <v>211012</v>
          </cell>
          <cell r="B37" t="str">
            <v>BIAYA YMHD - GAJI GO CLEAN INDONESIA</v>
          </cell>
          <cell r="C37" t="str">
            <v>N</v>
          </cell>
          <cell r="D37" t="str">
            <v>K</v>
          </cell>
          <cell r="E37">
            <v>0</v>
          </cell>
          <cell r="F37">
            <v>107415182.71070351</v>
          </cell>
          <cell r="G37">
            <v>0</v>
          </cell>
          <cell r="H37">
            <v>0</v>
          </cell>
          <cell r="I37">
            <v>0</v>
          </cell>
          <cell r="J37">
            <v>21472507.000000004</v>
          </cell>
          <cell r="K37">
            <v>0</v>
          </cell>
          <cell r="L37">
            <v>128887689.71070351</v>
          </cell>
          <cell r="M37">
            <v>0</v>
          </cell>
          <cell r="N37">
            <v>0</v>
          </cell>
          <cell r="O37">
            <v>0</v>
          </cell>
          <cell r="P37">
            <v>128887689.71070351</v>
          </cell>
          <cell r="Q37" t="b">
            <v>1</v>
          </cell>
          <cell r="R37">
            <v>0</v>
          </cell>
          <cell r="S37">
            <v>128887689.71070351</v>
          </cell>
        </row>
        <row r="38">
          <cell r="A38">
            <v>211013</v>
          </cell>
          <cell r="B38" t="str">
            <v>BIAYA YMHD - GAJI GO CLEAN INDONESIA OB</v>
          </cell>
          <cell r="C38" t="str">
            <v>N</v>
          </cell>
          <cell r="D38" t="str">
            <v>K</v>
          </cell>
          <cell r="E38">
            <v>0</v>
          </cell>
          <cell r="F38">
            <v>63086679.235944711</v>
          </cell>
          <cell r="G38">
            <v>0</v>
          </cell>
          <cell r="H38">
            <v>0</v>
          </cell>
          <cell r="I38">
            <v>0</v>
          </cell>
          <cell r="J38">
            <v>12625916</v>
          </cell>
          <cell r="K38">
            <v>0</v>
          </cell>
          <cell r="L38">
            <v>75712595.235944718</v>
          </cell>
          <cell r="M38">
            <v>0</v>
          </cell>
          <cell r="N38">
            <v>0</v>
          </cell>
          <cell r="O38">
            <v>0</v>
          </cell>
          <cell r="P38">
            <v>75712595.235944718</v>
          </cell>
          <cell r="Q38" t="b">
            <v>1</v>
          </cell>
          <cell r="R38">
            <v>0</v>
          </cell>
          <cell r="S38">
            <v>75712595.235944718</v>
          </cell>
        </row>
        <row r="39">
          <cell r="A39">
            <v>211014</v>
          </cell>
          <cell r="B39" t="str">
            <v>BIAYA YMHD - GAJI PAM</v>
          </cell>
          <cell r="C39" t="str">
            <v>N</v>
          </cell>
          <cell r="D39" t="str">
            <v>K</v>
          </cell>
          <cell r="E39">
            <v>0</v>
          </cell>
          <cell r="F39">
            <v>127782064.05</v>
          </cell>
          <cell r="G39">
            <v>0</v>
          </cell>
          <cell r="H39">
            <v>0</v>
          </cell>
          <cell r="I39">
            <v>0</v>
          </cell>
          <cell r="J39">
            <v>25556413</v>
          </cell>
          <cell r="K39">
            <v>0</v>
          </cell>
          <cell r="L39">
            <v>153338477.05000001</v>
          </cell>
          <cell r="M39">
            <v>0</v>
          </cell>
          <cell r="N39">
            <v>0</v>
          </cell>
          <cell r="O39">
            <v>0</v>
          </cell>
          <cell r="P39">
            <v>153338477.05000001</v>
          </cell>
          <cell r="Q39" t="b">
            <v>1</v>
          </cell>
          <cell r="R39">
            <v>0</v>
          </cell>
          <cell r="S39">
            <v>153338477.05000001</v>
          </cell>
        </row>
        <row r="40">
          <cell r="A40">
            <v>211101</v>
          </cell>
          <cell r="B40" t="str">
            <v>BIAYA YMHD - GAJI</v>
          </cell>
          <cell r="C40" t="str">
            <v>N</v>
          </cell>
          <cell r="D40" t="str">
            <v>K</v>
          </cell>
          <cell r="E40">
            <v>0</v>
          </cell>
          <cell r="F40">
            <v>3149377726.7605772</v>
          </cell>
          <cell r="G40">
            <v>0</v>
          </cell>
          <cell r="H40">
            <v>0</v>
          </cell>
          <cell r="I40">
            <v>0</v>
          </cell>
          <cell r="J40">
            <v>270321400</v>
          </cell>
          <cell r="K40">
            <v>0</v>
          </cell>
          <cell r="L40">
            <v>3419699126.7605772</v>
          </cell>
          <cell r="M40">
            <v>0</v>
          </cell>
          <cell r="N40">
            <v>0</v>
          </cell>
          <cell r="O40">
            <v>0</v>
          </cell>
          <cell r="P40">
            <v>3419699126.7605772</v>
          </cell>
          <cell r="Q40" t="b">
            <v>1</v>
          </cell>
          <cell r="R40">
            <v>0</v>
          </cell>
          <cell r="S40">
            <v>3419699126.7605772</v>
          </cell>
        </row>
        <row r="41">
          <cell r="A41">
            <v>211102</v>
          </cell>
          <cell r="B41" t="str">
            <v>BIAYA YMHD - BBM</v>
          </cell>
          <cell r="C41" t="str">
            <v>N</v>
          </cell>
          <cell r="D41" t="str">
            <v>K</v>
          </cell>
          <cell r="E41">
            <v>0</v>
          </cell>
          <cell r="F41">
            <v>32006479</v>
          </cell>
          <cell r="G41">
            <v>54763714</v>
          </cell>
          <cell r="H41">
            <v>46978466</v>
          </cell>
          <cell r="I41">
            <v>0</v>
          </cell>
          <cell r="J41">
            <v>0</v>
          </cell>
          <cell r="K41">
            <v>0</v>
          </cell>
          <cell r="L41">
            <v>24221231</v>
          </cell>
          <cell r="M41">
            <v>0</v>
          </cell>
          <cell r="N41">
            <v>0</v>
          </cell>
          <cell r="O41">
            <v>0</v>
          </cell>
          <cell r="P41">
            <v>24221231</v>
          </cell>
          <cell r="Q41" t="b">
            <v>1</v>
          </cell>
          <cell r="R41">
            <v>0</v>
          </cell>
          <cell r="S41">
            <v>24221231</v>
          </cell>
        </row>
        <row r="42">
          <cell r="A42">
            <v>211103</v>
          </cell>
          <cell r="B42" t="str">
            <v>BIAYA YMHD - INSENTIVE</v>
          </cell>
          <cell r="C42" t="str">
            <v>N</v>
          </cell>
          <cell r="D42" t="str">
            <v>K</v>
          </cell>
          <cell r="E42">
            <v>0</v>
          </cell>
          <cell r="F42">
            <v>150549035</v>
          </cell>
          <cell r="G42">
            <v>0</v>
          </cell>
          <cell r="H42">
            <v>0</v>
          </cell>
          <cell r="I42">
            <v>0</v>
          </cell>
          <cell r="J42">
            <v>13620889</v>
          </cell>
          <cell r="K42">
            <v>0</v>
          </cell>
          <cell r="L42">
            <v>164169924</v>
          </cell>
          <cell r="M42">
            <v>0</v>
          </cell>
          <cell r="N42">
            <v>0</v>
          </cell>
          <cell r="O42">
            <v>0</v>
          </cell>
          <cell r="P42">
            <v>164169924</v>
          </cell>
          <cell r="Q42" t="b">
            <v>1</v>
          </cell>
          <cell r="R42">
            <v>0</v>
          </cell>
          <cell r="S42">
            <v>164169924</v>
          </cell>
        </row>
        <row r="43">
          <cell r="A43">
            <v>211104</v>
          </cell>
          <cell r="B43" t="str">
            <v>BIAYA YMHD - ONGKOS ANGKUT</v>
          </cell>
          <cell r="C43" t="str">
            <v>N</v>
          </cell>
          <cell r="D43" t="str">
            <v>K</v>
          </cell>
          <cell r="E43">
            <v>0</v>
          </cell>
          <cell r="F43">
            <v>3966996275.9595385</v>
          </cell>
          <cell r="G43">
            <v>0</v>
          </cell>
          <cell r="H43">
            <v>0</v>
          </cell>
          <cell r="I43">
            <v>0</v>
          </cell>
          <cell r="J43">
            <v>389368400</v>
          </cell>
          <cell r="K43">
            <v>0</v>
          </cell>
          <cell r="L43">
            <v>4356364675.9595385</v>
          </cell>
          <cell r="M43">
            <v>0</v>
          </cell>
          <cell r="N43">
            <v>0</v>
          </cell>
          <cell r="O43">
            <v>0</v>
          </cell>
          <cell r="P43">
            <v>4356364675.9595385</v>
          </cell>
          <cell r="Q43" t="b">
            <v>1</v>
          </cell>
          <cell r="R43">
            <v>0</v>
          </cell>
          <cell r="S43">
            <v>4356364675.9595385</v>
          </cell>
        </row>
        <row r="44">
          <cell r="A44">
            <v>211201</v>
          </cell>
          <cell r="B44" t="str">
            <v>HUTANG MS SUPPORT</v>
          </cell>
          <cell r="C44" t="str">
            <v>N</v>
          </cell>
          <cell r="D44" t="str">
            <v>K</v>
          </cell>
          <cell r="E44">
            <v>0</v>
          </cell>
          <cell r="F44">
            <v>1532962457.2285714</v>
          </cell>
          <cell r="G44">
            <v>0</v>
          </cell>
          <cell r="H44">
            <v>0</v>
          </cell>
          <cell r="I44">
            <v>0</v>
          </cell>
          <cell r="J44">
            <v>188394000</v>
          </cell>
          <cell r="K44">
            <v>0</v>
          </cell>
          <cell r="L44">
            <v>1721356457.2285714</v>
          </cell>
          <cell r="M44">
            <v>0</v>
          </cell>
          <cell r="N44">
            <v>0</v>
          </cell>
          <cell r="O44">
            <v>0</v>
          </cell>
          <cell r="P44">
            <v>1721356457.2285714</v>
          </cell>
          <cell r="Q44" t="b">
            <v>1</v>
          </cell>
          <cell r="R44">
            <v>0</v>
          </cell>
          <cell r="S44">
            <v>1721356457.2285714</v>
          </cell>
        </row>
        <row r="45">
          <cell r="A45">
            <v>211202</v>
          </cell>
          <cell r="B45" t="str">
            <v>HUTANG JAMSOSTEK</v>
          </cell>
          <cell r="C45" t="str">
            <v>N</v>
          </cell>
          <cell r="D45" t="str">
            <v>K</v>
          </cell>
          <cell r="E45">
            <v>0</v>
          </cell>
          <cell r="F45">
            <v>255245510.0692001</v>
          </cell>
          <cell r="G45">
            <v>0</v>
          </cell>
          <cell r="H45">
            <v>0</v>
          </cell>
          <cell r="I45">
            <v>0</v>
          </cell>
          <cell r="J45">
            <v>39626902.813600063</v>
          </cell>
          <cell r="K45">
            <v>0</v>
          </cell>
          <cell r="L45">
            <v>294872412.88280016</v>
          </cell>
          <cell r="M45">
            <v>0</v>
          </cell>
          <cell r="N45">
            <v>0</v>
          </cell>
          <cell r="O45">
            <v>0</v>
          </cell>
          <cell r="P45">
            <v>294872412.88280016</v>
          </cell>
          <cell r="Q45" t="b">
            <v>1</v>
          </cell>
          <cell r="R45">
            <v>0</v>
          </cell>
          <cell r="S45">
            <v>294872412.88280016</v>
          </cell>
        </row>
        <row r="46">
          <cell r="A46">
            <v>211203</v>
          </cell>
          <cell r="B46" t="str">
            <v>HUTANG PUSAT</v>
          </cell>
          <cell r="C46" t="str">
            <v>N</v>
          </cell>
          <cell r="D46" t="str">
            <v>K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 t="b">
            <v>0</v>
          </cell>
          <cell r="R46">
            <v>0</v>
          </cell>
          <cell r="S46">
            <v>0</v>
          </cell>
        </row>
        <row r="47">
          <cell r="A47">
            <v>211301</v>
          </cell>
          <cell r="B47" t="str">
            <v>R/K Pusat</v>
          </cell>
          <cell r="C47" t="str">
            <v>N</v>
          </cell>
          <cell r="D47" t="str">
            <v>K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 t="b">
            <v>0</v>
          </cell>
          <cell r="R47">
            <v>0</v>
          </cell>
          <cell r="S47">
            <v>0</v>
          </cell>
        </row>
        <row r="48">
          <cell r="A48">
            <v>212001</v>
          </cell>
          <cell r="B48" t="str">
            <v>PPN YG MASIH HARUS DIBAYAR</v>
          </cell>
          <cell r="C48" t="str">
            <v>N</v>
          </cell>
          <cell r="D48" t="str">
            <v>K</v>
          </cell>
          <cell r="E48">
            <v>0</v>
          </cell>
          <cell r="F48">
            <v>4616373516.7295456</v>
          </cell>
          <cell r="G48">
            <v>0</v>
          </cell>
          <cell r="H48">
            <v>0</v>
          </cell>
          <cell r="I48">
            <v>0</v>
          </cell>
          <cell r="J48">
            <v>-21993302.700732708</v>
          </cell>
          <cell r="K48">
            <v>0</v>
          </cell>
          <cell r="L48">
            <v>4594380214.0288124</v>
          </cell>
          <cell r="M48">
            <v>0</v>
          </cell>
          <cell r="N48">
            <v>0</v>
          </cell>
          <cell r="O48">
            <v>0</v>
          </cell>
          <cell r="P48">
            <v>4594380214.0288124</v>
          </cell>
          <cell r="Q48" t="b">
            <v>1</v>
          </cell>
          <cell r="R48">
            <v>0</v>
          </cell>
          <cell r="S48">
            <v>4594380214.0288124</v>
          </cell>
        </row>
        <row r="49">
          <cell r="A49">
            <v>213001</v>
          </cell>
          <cell r="B49" t="str">
            <v>PPN KELUARAN</v>
          </cell>
          <cell r="C49" t="str">
            <v>N</v>
          </cell>
          <cell r="D49" t="str">
            <v>K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540174509.1109091</v>
          </cell>
          <cell r="J49">
            <v>540174509.1109091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 t="b">
            <v>1</v>
          </cell>
          <cell r="R49">
            <v>0</v>
          </cell>
          <cell r="S49">
            <v>0</v>
          </cell>
        </row>
        <row r="50">
          <cell r="A50">
            <v>214001</v>
          </cell>
          <cell r="B50" t="str">
            <v>Pajak YMHD - PPh 25</v>
          </cell>
          <cell r="C50" t="str">
            <v>N</v>
          </cell>
          <cell r="D50" t="str">
            <v>K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 t="b">
            <v>0</v>
          </cell>
          <cell r="R50">
            <v>0</v>
          </cell>
          <cell r="S50">
            <v>0</v>
          </cell>
        </row>
        <row r="51">
          <cell r="A51">
            <v>214002</v>
          </cell>
          <cell r="B51" t="str">
            <v>Pajak YMHD - PPh 23</v>
          </cell>
          <cell r="C51" t="str">
            <v>N</v>
          </cell>
          <cell r="D51" t="str">
            <v>K</v>
          </cell>
          <cell r="E51">
            <v>0</v>
          </cell>
          <cell r="F51">
            <v>194566.698</v>
          </cell>
          <cell r="G51">
            <v>0</v>
          </cell>
          <cell r="H51">
            <v>0</v>
          </cell>
          <cell r="I51">
            <v>0</v>
          </cell>
          <cell r="J51">
            <v>50756.400000000016</v>
          </cell>
          <cell r="K51">
            <v>0</v>
          </cell>
          <cell r="L51">
            <v>245323.09800000003</v>
          </cell>
          <cell r="M51">
            <v>0</v>
          </cell>
          <cell r="N51">
            <v>0</v>
          </cell>
          <cell r="O51">
            <v>0</v>
          </cell>
          <cell r="P51">
            <v>245323.09800000003</v>
          </cell>
          <cell r="Q51" t="b">
            <v>1</v>
          </cell>
          <cell r="R51">
            <v>0</v>
          </cell>
          <cell r="S51">
            <v>245323.09800000003</v>
          </cell>
        </row>
        <row r="52">
          <cell r="A52">
            <v>311110</v>
          </cell>
          <cell r="B52" t="str">
            <v>TITIPAN PELANGGAN</v>
          </cell>
          <cell r="C52" t="str">
            <v>N</v>
          </cell>
          <cell r="D52" t="str">
            <v>K</v>
          </cell>
          <cell r="E52">
            <v>0</v>
          </cell>
          <cell r="F52">
            <v>7819400</v>
          </cell>
          <cell r="G52">
            <v>53193938</v>
          </cell>
          <cell r="H52">
            <v>54799941</v>
          </cell>
          <cell r="I52">
            <v>0</v>
          </cell>
          <cell r="J52">
            <v>0</v>
          </cell>
          <cell r="K52">
            <v>0</v>
          </cell>
          <cell r="L52">
            <v>9425403</v>
          </cell>
          <cell r="M52">
            <v>0</v>
          </cell>
          <cell r="N52">
            <v>0</v>
          </cell>
          <cell r="O52">
            <v>0</v>
          </cell>
          <cell r="P52">
            <v>9425403</v>
          </cell>
          <cell r="Q52" t="b">
            <v>1</v>
          </cell>
          <cell r="R52">
            <v>0</v>
          </cell>
          <cell r="S52">
            <v>9425403</v>
          </cell>
        </row>
        <row r="53">
          <cell r="A53">
            <v>311111</v>
          </cell>
          <cell r="B53" t="str">
            <v>TITIPAN DENDA</v>
          </cell>
          <cell r="C53" t="str">
            <v>N</v>
          </cell>
          <cell r="D53" t="str">
            <v>K</v>
          </cell>
          <cell r="E53">
            <v>0</v>
          </cell>
          <cell r="F53">
            <v>81483</v>
          </cell>
          <cell r="G53">
            <v>0</v>
          </cell>
          <cell r="H53">
            <v>0</v>
          </cell>
          <cell r="I53">
            <v>0</v>
          </cell>
          <cell r="J53">
            <v>127690.04903846154</v>
          </cell>
          <cell r="K53">
            <v>0</v>
          </cell>
          <cell r="L53">
            <v>209173.04903846153</v>
          </cell>
          <cell r="M53">
            <v>0</v>
          </cell>
          <cell r="N53">
            <v>0</v>
          </cell>
          <cell r="O53">
            <v>0</v>
          </cell>
          <cell r="P53">
            <v>209173.04903846153</v>
          </cell>
          <cell r="Q53" t="b">
            <v>1</v>
          </cell>
          <cell r="R53">
            <v>0</v>
          </cell>
          <cell r="S53">
            <v>209173.04903846153</v>
          </cell>
        </row>
        <row r="54">
          <cell r="A54">
            <v>311112</v>
          </cell>
          <cell r="B54" t="str">
            <v>TITIPAN KLAIM</v>
          </cell>
          <cell r="C54" t="str">
            <v>N</v>
          </cell>
          <cell r="D54" t="str">
            <v>K</v>
          </cell>
          <cell r="E54">
            <v>0</v>
          </cell>
          <cell r="F54">
            <v>2974914</v>
          </cell>
          <cell r="G54">
            <v>0</v>
          </cell>
          <cell r="H54">
            <v>0</v>
          </cell>
          <cell r="I54">
            <v>0</v>
          </cell>
          <cell r="J54">
            <v>1980103</v>
          </cell>
          <cell r="K54">
            <v>0</v>
          </cell>
          <cell r="L54">
            <v>4955017</v>
          </cell>
          <cell r="M54">
            <v>0</v>
          </cell>
          <cell r="N54">
            <v>0</v>
          </cell>
          <cell r="O54">
            <v>0</v>
          </cell>
          <cell r="P54">
            <v>4955017</v>
          </cell>
          <cell r="Q54" t="b">
            <v>1</v>
          </cell>
          <cell r="R54">
            <v>0</v>
          </cell>
          <cell r="S54">
            <v>4955017</v>
          </cell>
        </row>
        <row r="55">
          <cell r="A55">
            <v>311113</v>
          </cell>
          <cell r="B55" t="str">
            <v>TITIPAN KOPERASI</v>
          </cell>
          <cell r="C55" t="str">
            <v>N</v>
          </cell>
          <cell r="D55" t="str">
            <v>K</v>
          </cell>
          <cell r="E55">
            <v>0</v>
          </cell>
          <cell r="F55">
            <v>165105492</v>
          </cell>
          <cell r="G55">
            <v>0</v>
          </cell>
          <cell r="H55">
            <v>0</v>
          </cell>
          <cell r="I55">
            <v>0</v>
          </cell>
          <cell r="J55">
            <v>31347172</v>
          </cell>
          <cell r="K55">
            <v>0</v>
          </cell>
          <cell r="L55">
            <v>196452664</v>
          </cell>
          <cell r="M55">
            <v>0</v>
          </cell>
          <cell r="N55">
            <v>0</v>
          </cell>
          <cell r="O55">
            <v>0</v>
          </cell>
          <cell r="P55">
            <v>196452664</v>
          </cell>
          <cell r="Q55" t="b">
            <v>1</v>
          </cell>
          <cell r="R55">
            <v>0</v>
          </cell>
          <cell r="S55">
            <v>196452664</v>
          </cell>
        </row>
        <row r="56">
          <cell r="A56">
            <v>311114</v>
          </cell>
          <cell r="B56" t="str">
            <v>TITIPAN JAMSOSTEK</v>
          </cell>
          <cell r="C56" t="str">
            <v>N</v>
          </cell>
          <cell r="D56" t="str">
            <v>K</v>
          </cell>
          <cell r="E56">
            <v>0</v>
          </cell>
          <cell r="F56">
            <v>11946584.239999998</v>
          </cell>
          <cell r="G56">
            <v>0</v>
          </cell>
          <cell r="H56">
            <v>0</v>
          </cell>
          <cell r="I56">
            <v>11326603.920000004</v>
          </cell>
          <cell r="J56">
            <v>11326603.920000004</v>
          </cell>
          <cell r="K56">
            <v>0</v>
          </cell>
          <cell r="L56">
            <v>11946584.24</v>
          </cell>
          <cell r="M56">
            <v>0</v>
          </cell>
          <cell r="N56">
            <v>0</v>
          </cell>
          <cell r="O56">
            <v>0</v>
          </cell>
          <cell r="P56">
            <v>11946584.24</v>
          </cell>
          <cell r="Q56" t="b">
            <v>1</v>
          </cell>
          <cell r="R56">
            <v>0</v>
          </cell>
          <cell r="S56">
            <v>11946584.24</v>
          </cell>
        </row>
        <row r="57">
          <cell r="A57">
            <v>311115</v>
          </cell>
          <cell r="B57" t="str">
            <v>TITIPAN HO</v>
          </cell>
          <cell r="C57" t="str">
            <v>N</v>
          </cell>
          <cell r="D57" t="str">
            <v>K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 t="b">
            <v>0</v>
          </cell>
          <cell r="R57">
            <v>0</v>
          </cell>
          <cell r="S57">
            <v>0</v>
          </cell>
        </row>
        <row r="58">
          <cell r="A58">
            <v>311117</v>
          </cell>
          <cell r="B58" t="str">
            <v>TITIPAN PELANGGAN KE REKENING PT</v>
          </cell>
          <cell r="C58" t="str">
            <v>N</v>
          </cell>
          <cell r="D58" t="str">
            <v>K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 t="b">
            <v>0</v>
          </cell>
          <cell r="R58">
            <v>0</v>
          </cell>
          <cell r="S58">
            <v>0</v>
          </cell>
        </row>
        <row r="59">
          <cell r="A59">
            <v>311118</v>
          </cell>
          <cell r="B59" t="str">
            <v>TITIPAN TOKO 55</v>
          </cell>
          <cell r="C59" t="str">
            <v>N</v>
          </cell>
          <cell r="D59" t="str">
            <v>K</v>
          </cell>
          <cell r="E59">
            <v>0</v>
          </cell>
          <cell r="F59">
            <v>4864550</v>
          </cell>
          <cell r="G59">
            <v>0</v>
          </cell>
          <cell r="H59">
            <v>0</v>
          </cell>
          <cell r="I59">
            <v>0</v>
          </cell>
          <cell r="J59">
            <v>1592350</v>
          </cell>
          <cell r="K59">
            <v>0</v>
          </cell>
          <cell r="L59">
            <v>6456900</v>
          </cell>
          <cell r="M59">
            <v>0</v>
          </cell>
          <cell r="N59">
            <v>0</v>
          </cell>
          <cell r="O59">
            <v>0</v>
          </cell>
          <cell r="P59">
            <v>6456900</v>
          </cell>
          <cell r="Q59" t="b">
            <v>1</v>
          </cell>
          <cell r="R59">
            <v>0</v>
          </cell>
          <cell r="S59">
            <v>6456900</v>
          </cell>
        </row>
        <row r="60">
          <cell r="A60">
            <v>311001</v>
          </cell>
          <cell r="B60" t="str">
            <v>MODAL</v>
          </cell>
          <cell r="C60" t="str">
            <v>N</v>
          </cell>
          <cell r="D60" t="str">
            <v>K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 t="b">
            <v>0</v>
          </cell>
          <cell r="R60">
            <v>0</v>
          </cell>
          <cell r="S60">
            <v>0</v>
          </cell>
        </row>
        <row r="61">
          <cell r="A61">
            <v>311101</v>
          </cell>
          <cell r="B61" t="str">
            <v>LABA DITAHAN</v>
          </cell>
          <cell r="C61" t="str">
            <v>N</v>
          </cell>
          <cell r="D61" t="str">
            <v>K</v>
          </cell>
          <cell r="E61">
            <v>0</v>
          </cell>
          <cell r="F61">
            <v>6401153879.4612541</v>
          </cell>
          <cell r="G61">
            <v>0</v>
          </cell>
          <cell r="H61">
            <v>0</v>
          </cell>
          <cell r="I61">
            <v>0</v>
          </cell>
          <cell r="J61">
            <v>232126290.61994553</v>
          </cell>
          <cell r="K61">
            <v>0</v>
          </cell>
          <cell r="L61">
            <v>6633280170.0811996</v>
          </cell>
          <cell r="M61">
            <v>0</v>
          </cell>
          <cell r="N61">
            <v>0</v>
          </cell>
          <cell r="O61">
            <v>0</v>
          </cell>
          <cell r="P61">
            <v>6633280170.0811996</v>
          </cell>
          <cell r="Q61" t="b">
            <v>1</v>
          </cell>
          <cell r="R61">
            <v>0</v>
          </cell>
          <cell r="S61">
            <v>6633280170.0811996</v>
          </cell>
        </row>
        <row r="62">
          <cell r="A62">
            <v>311201</v>
          </cell>
          <cell r="B62" t="str">
            <v>LABA TAHUN LALU</v>
          </cell>
          <cell r="C62" t="str">
            <v>N</v>
          </cell>
          <cell r="D62" t="str">
            <v>K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 t="b">
            <v>0</v>
          </cell>
          <cell r="R62">
            <v>0</v>
          </cell>
          <cell r="S62">
            <v>0</v>
          </cell>
        </row>
        <row r="63">
          <cell r="A63">
            <v>312002</v>
          </cell>
          <cell r="B63" t="str">
            <v>LABA TAHUN BERJALAN</v>
          </cell>
          <cell r="C63" t="str">
            <v>N</v>
          </cell>
          <cell r="D63" t="str">
            <v>K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 t="b">
            <v>0</v>
          </cell>
          <cell r="R63">
            <v>0</v>
          </cell>
          <cell r="S63">
            <v>0</v>
          </cell>
        </row>
        <row r="64">
          <cell r="A64">
            <v>312003</v>
          </cell>
          <cell r="B64" t="str">
            <v>LABA BULAN BERJALAN</v>
          </cell>
          <cell r="C64" t="str">
            <v>N</v>
          </cell>
          <cell r="D64" t="str">
            <v>K</v>
          </cell>
          <cell r="E64">
            <v>0</v>
          </cell>
          <cell r="F64">
            <v>232126290.61994553</v>
          </cell>
          <cell r="G64">
            <v>0</v>
          </cell>
          <cell r="H64">
            <v>0</v>
          </cell>
          <cell r="I64">
            <v>232126290.61994553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135146556.39427567</v>
          </cell>
          <cell r="Q64" t="b">
            <v>1</v>
          </cell>
          <cell r="R64">
            <v>0</v>
          </cell>
          <cell r="S64">
            <v>135146556.39427567</v>
          </cell>
        </row>
        <row r="65">
          <cell r="A65">
            <v>411001</v>
          </cell>
          <cell r="B65" t="str">
            <v>PENJUALAN TUNAI</v>
          </cell>
          <cell r="C65" t="str">
            <v>L</v>
          </cell>
          <cell r="D65" t="str">
            <v>K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31363.63636363636</v>
          </cell>
          <cell r="J65">
            <v>3524027166.363636</v>
          </cell>
          <cell r="K65">
            <v>0</v>
          </cell>
          <cell r="L65">
            <v>3523995802.7272725</v>
          </cell>
          <cell r="M65">
            <v>0</v>
          </cell>
          <cell r="N65">
            <v>3523995802.7272725</v>
          </cell>
          <cell r="O65">
            <v>0</v>
          </cell>
          <cell r="P65">
            <v>0</v>
          </cell>
          <cell r="Q65" t="b">
            <v>1</v>
          </cell>
          <cell r="R65">
            <v>0</v>
          </cell>
          <cell r="S65">
            <v>0</v>
          </cell>
        </row>
        <row r="66">
          <cell r="A66">
            <v>411002</v>
          </cell>
          <cell r="B66" t="str">
            <v>PENJUALAN TUNAI GALON BOTOL</v>
          </cell>
          <cell r="C66" t="str">
            <v>L</v>
          </cell>
          <cell r="D66" t="str">
            <v>K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1920000</v>
          </cell>
          <cell r="K66">
            <v>0</v>
          </cell>
          <cell r="L66">
            <v>1920000</v>
          </cell>
          <cell r="M66">
            <v>0</v>
          </cell>
          <cell r="N66">
            <v>1920000</v>
          </cell>
          <cell r="O66">
            <v>0</v>
          </cell>
          <cell r="P66">
            <v>0</v>
          </cell>
          <cell r="Q66" t="b">
            <v>1</v>
          </cell>
          <cell r="R66">
            <v>0</v>
          </cell>
          <cell r="S66">
            <v>0</v>
          </cell>
        </row>
        <row r="67">
          <cell r="A67">
            <v>411003</v>
          </cell>
          <cell r="B67" t="str">
            <v>PENJUALAN TUNAI PALLET</v>
          </cell>
          <cell r="C67" t="str">
            <v>L</v>
          </cell>
          <cell r="D67" t="str">
            <v>K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 t="b">
            <v>0</v>
          </cell>
          <cell r="R67">
            <v>0</v>
          </cell>
          <cell r="S67">
            <v>0</v>
          </cell>
        </row>
        <row r="68">
          <cell r="A68">
            <v>411011</v>
          </cell>
          <cell r="B68" t="str">
            <v>Potongan Penjualan Tunai TIV</v>
          </cell>
          <cell r="C68" t="str">
            <v>L</v>
          </cell>
          <cell r="D68" t="str">
            <v>D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58562478.18181818</v>
          </cell>
          <cell r="J68">
            <v>0</v>
          </cell>
          <cell r="K68">
            <v>58562478.18181818</v>
          </cell>
          <cell r="L68">
            <v>0</v>
          </cell>
          <cell r="M68">
            <v>58562478.18181818</v>
          </cell>
          <cell r="N68">
            <v>0</v>
          </cell>
          <cell r="O68">
            <v>0</v>
          </cell>
          <cell r="P68">
            <v>0</v>
          </cell>
          <cell r="Q68" t="b">
            <v>1</v>
          </cell>
          <cell r="R68">
            <v>0</v>
          </cell>
          <cell r="S68">
            <v>0</v>
          </cell>
        </row>
        <row r="69">
          <cell r="A69">
            <v>411012</v>
          </cell>
          <cell r="B69" t="str">
            <v>Potongan Penjualan Tunai Lokal</v>
          </cell>
          <cell r="C69" t="str">
            <v>L</v>
          </cell>
          <cell r="D69" t="str">
            <v>D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6811659.0909090908</v>
          </cell>
          <cell r="J69">
            <v>0</v>
          </cell>
          <cell r="K69">
            <v>6811659.0909090908</v>
          </cell>
          <cell r="L69">
            <v>0</v>
          </cell>
          <cell r="M69">
            <v>6811659.0909090908</v>
          </cell>
          <cell r="N69">
            <v>0</v>
          </cell>
          <cell r="O69">
            <v>0</v>
          </cell>
          <cell r="P69">
            <v>0</v>
          </cell>
          <cell r="Q69" t="b">
            <v>1</v>
          </cell>
          <cell r="R69">
            <v>0</v>
          </cell>
          <cell r="S69">
            <v>0</v>
          </cell>
        </row>
        <row r="70">
          <cell r="A70">
            <v>411013</v>
          </cell>
          <cell r="B70" t="str">
            <v>Potongan Penjualan Tunai Internal</v>
          </cell>
          <cell r="C70" t="str">
            <v>L</v>
          </cell>
          <cell r="D70" t="str">
            <v>D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17759690.909090906</v>
          </cell>
          <cell r="J70">
            <v>0</v>
          </cell>
          <cell r="K70">
            <v>17759690.909090906</v>
          </cell>
          <cell r="L70">
            <v>0</v>
          </cell>
          <cell r="M70">
            <v>17759690.909090906</v>
          </cell>
          <cell r="N70">
            <v>0</v>
          </cell>
          <cell r="O70">
            <v>0</v>
          </cell>
          <cell r="P70">
            <v>0</v>
          </cell>
          <cell r="Q70" t="b">
            <v>1</v>
          </cell>
          <cell r="R70">
            <v>0</v>
          </cell>
          <cell r="S70">
            <v>0</v>
          </cell>
        </row>
        <row r="71">
          <cell r="A71">
            <v>411014</v>
          </cell>
          <cell r="B71" t="str">
            <v>POT PENJUALAN TUNAI INTERNAL CN</v>
          </cell>
          <cell r="C71" t="str">
            <v>L</v>
          </cell>
          <cell r="D71" t="str">
            <v>D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 t="b">
            <v>0</v>
          </cell>
          <cell r="R71">
            <v>0</v>
          </cell>
          <cell r="S71">
            <v>0</v>
          </cell>
        </row>
        <row r="72">
          <cell r="A72">
            <v>411015</v>
          </cell>
          <cell r="B72" t="str">
            <v>POT PENJUALAN TUNAI INTERNAL CASH BACK</v>
          </cell>
          <cell r="C72" t="str">
            <v>L</v>
          </cell>
          <cell r="D72" t="str">
            <v>D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 t="b">
            <v>0</v>
          </cell>
          <cell r="R72">
            <v>0</v>
          </cell>
          <cell r="S72">
            <v>0</v>
          </cell>
        </row>
        <row r="73">
          <cell r="A73">
            <v>411016</v>
          </cell>
          <cell r="B73" t="str">
            <v>POT PENJUALAN TUNAI GALON BOTOL TIV</v>
          </cell>
          <cell r="C73" t="str">
            <v>L</v>
          </cell>
          <cell r="D73" t="str">
            <v>D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 t="b">
            <v>0</v>
          </cell>
          <cell r="R73">
            <v>0</v>
          </cell>
          <cell r="S73">
            <v>0</v>
          </cell>
        </row>
        <row r="74">
          <cell r="A74">
            <v>411017</v>
          </cell>
          <cell r="B74" t="str">
            <v>POT PENJUALAN TUNAI GALON BOTOL DISTRIBUTOR</v>
          </cell>
          <cell r="C74" t="str">
            <v>L</v>
          </cell>
          <cell r="D74" t="str">
            <v>D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 t="b">
            <v>0</v>
          </cell>
          <cell r="R74">
            <v>0</v>
          </cell>
          <cell r="S74">
            <v>0</v>
          </cell>
        </row>
        <row r="75">
          <cell r="A75">
            <v>411018</v>
          </cell>
          <cell r="B75" t="str">
            <v>POT PENJUALAN TUNAI GALON BOTOL INTERNAL</v>
          </cell>
          <cell r="C75" t="str">
            <v>L</v>
          </cell>
          <cell r="D75" t="str">
            <v>D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 t="b">
            <v>0</v>
          </cell>
          <cell r="R75">
            <v>0</v>
          </cell>
          <cell r="S75">
            <v>0</v>
          </cell>
        </row>
        <row r="76">
          <cell r="A76">
            <v>411019</v>
          </cell>
          <cell r="B76" t="str">
            <v>POT PENJUALAN TUNAI PALLET</v>
          </cell>
          <cell r="C76" t="str">
            <v>L</v>
          </cell>
          <cell r="D76" t="str">
            <v>D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 t="b">
            <v>0</v>
          </cell>
          <cell r="R76">
            <v>0</v>
          </cell>
          <cell r="S76">
            <v>0</v>
          </cell>
        </row>
        <row r="77">
          <cell r="A77">
            <v>411101</v>
          </cell>
          <cell r="B77" t="str">
            <v>PENJUALAN KREDIT</v>
          </cell>
          <cell r="C77" t="str">
            <v>L</v>
          </cell>
          <cell r="D77" t="str">
            <v>K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1951754823.6363635</v>
          </cell>
          <cell r="K77">
            <v>0</v>
          </cell>
          <cell r="L77">
            <v>1951754823.6363635</v>
          </cell>
          <cell r="M77">
            <v>0</v>
          </cell>
          <cell r="N77">
            <v>1951754823.6363635</v>
          </cell>
          <cell r="O77">
            <v>0</v>
          </cell>
          <cell r="P77">
            <v>0</v>
          </cell>
          <cell r="Q77" t="b">
            <v>1</v>
          </cell>
          <cell r="R77">
            <v>0</v>
          </cell>
          <cell r="S77">
            <v>0</v>
          </cell>
        </row>
        <row r="78">
          <cell r="A78">
            <v>411102</v>
          </cell>
          <cell r="B78" t="str">
            <v>PENJUALAN KREDIT GALON BOTOL</v>
          </cell>
          <cell r="C78" t="str">
            <v>L</v>
          </cell>
          <cell r="D78" t="str">
            <v>K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71460000</v>
          </cell>
          <cell r="K78">
            <v>0</v>
          </cell>
          <cell r="L78">
            <v>71460000</v>
          </cell>
          <cell r="M78">
            <v>0</v>
          </cell>
          <cell r="N78">
            <v>71460000</v>
          </cell>
          <cell r="O78">
            <v>0</v>
          </cell>
          <cell r="P78">
            <v>0</v>
          </cell>
          <cell r="Q78" t="b">
            <v>1</v>
          </cell>
          <cell r="R78">
            <v>0</v>
          </cell>
          <cell r="S78">
            <v>0</v>
          </cell>
        </row>
        <row r="79">
          <cell r="A79">
            <v>411103</v>
          </cell>
          <cell r="B79" t="str">
            <v>PENJUALAN KREDIT PALLET</v>
          </cell>
          <cell r="C79" t="str">
            <v>L</v>
          </cell>
          <cell r="D79" t="str">
            <v>K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 t="b">
            <v>0</v>
          </cell>
          <cell r="R79">
            <v>0</v>
          </cell>
          <cell r="S79">
            <v>0</v>
          </cell>
        </row>
        <row r="80">
          <cell r="A80">
            <v>411111</v>
          </cell>
          <cell r="B80" t="str">
            <v>Potongan Penjualan Kredit TIV</v>
          </cell>
          <cell r="C80" t="str">
            <v>L</v>
          </cell>
          <cell r="D80" t="str">
            <v>D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35071483.636363633</v>
          </cell>
          <cell r="J80">
            <v>0</v>
          </cell>
          <cell r="K80">
            <v>35071483.636363633</v>
          </cell>
          <cell r="L80">
            <v>0</v>
          </cell>
          <cell r="M80">
            <v>35071483.636363633</v>
          </cell>
          <cell r="N80">
            <v>0</v>
          </cell>
          <cell r="O80">
            <v>0</v>
          </cell>
          <cell r="P80">
            <v>0</v>
          </cell>
          <cell r="Q80" t="b">
            <v>1</v>
          </cell>
          <cell r="R80">
            <v>0</v>
          </cell>
          <cell r="S80">
            <v>0</v>
          </cell>
        </row>
        <row r="81">
          <cell r="A81">
            <v>411112</v>
          </cell>
          <cell r="B81" t="str">
            <v>Potongan Penjualan Kredit Lokal</v>
          </cell>
          <cell r="C81" t="str">
            <v>L</v>
          </cell>
          <cell r="D81" t="str">
            <v>D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39192367.07272727</v>
          </cell>
          <cell r="J81">
            <v>0</v>
          </cell>
          <cell r="K81">
            <v>39192367.07272727</v>
          </cell>
          <cell r="L81">
            <v>0</v>
          </cell>
          <cell r="M81">
            <v>39192367.07272727</v>
          </cell>
          <cell r="N81">
            <v>0</v>
          </cell>
          <cell r="O81">
            <v>0</v>
          </cell>
          <cell r="P81">
            <v>0</v>
          </cell>
          <cell r="Q81" t="b">
            <v>1</v>
          </cell>
          <cell r="R81">
            <v>0</v>
          </cell>
          <cell r="S81">
            <v>0</v>
          </cell>
        </row>
        <row r="82">
          <cell r="A82">
            <v>411113</v>
          </cell>
          <cell r="B82" t="str">
            <v>Potongan Penjualan Kredit Internal</v>
          </cell>
          <cell r="C82" t="str">
            <v>L</v>
          </cell>
          <cell r="D82" t="str">
            <v>D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10273181.818181816</v>
          </cell>
          <cell r="J82">
            <v>0</v>
          </cell>
          <cell r="K82">
            <v>10273181.818181816</v>
          </cell>
          <cell r="L82">
            <v>0</v>
          </cell>
          <cell r="M82">
            <v>10273181.818181816</v>
          </cell>
          <cell r="N82">
            <v>0</v>
          </cell>
          <cell r="O82">
            <v>0</v>
          </cell>
          <cell r="P82">
            <v>0</v>
          </cell>
          <cell r="Q82" t="b">
            <v>1</v>
          </cell>
          <cell r="R82">
            <v>0</v>
          </cell>
          <cell r="S82">
            <v>0</v>
          </cell>
        </row>
        <row r="83">
          <cell r="A83">
            <v>411114</v>
          </cell>
          <cell r="B83" t="str">
            <v>POT PENJUALAN KREDIT INTERNAL CN</v>
          </cell>
          <cell r="C83" t="str">
            <v>L</v>
          </cell>
          <cell r="D83" t="str">
            <v>D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 t="b">
            <v>0</v>
          </cell>
          <cell r="R83">
            <v>0</v>
          </cell>
          <cell r="S83">
            <v>0</v>
          </cell>
        </row>
        <row r="84">
          <cell r="A84">
            <v>411115</v>
          </cell>
          <cell r="B84" t="str">
            <v>POT PENJUALAN KREDIT INTERNAL CASH BACK</v>
          </cell>
          <cell r="C84" t="str">
            <v>L</v>
          </cell>
          <cell r="D84" t="str">
            <v>D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 t="b">
            <v>0</v>
          </cell>
          <cell r="R84">
            <v>0</v>
          </cell>
          <cell r="S84">
            <v>0</v>
          </cell>
        </row>
        <row r="85">
          <cell r="A85">
            <v>411116</v>
          </cell>
          <cell r="B85" t="str">
            <v>POT PENJUALAN KREDIT GALON BOTOL TIV</v>
          </cell>
          <cell r="C85" t="str">
            <v>L</v>
          </cell>
          <cell r="D85" t="str">
            <v>D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 t="b">
            <v>0</v>
          </cell>
          <cell r="R85">
            <v>0</v>
          </cell>
          <cell r="S85">
            <v>0</v>
          </cell>
        </row>
        <row r="86">
          <cell r="A86">
            <v>411117</v>
          </cell>
          <cell r="B86" t="str">
            <v>POT PENJUALAN KREDIT GALON BOTOL DISTRIBUTOR</v>
          </cell>
          <cell r="C86" t="str">
            <v>L</v>
          </cell>
          <cell r="D86" t="str">
            <v>D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 t="b">
            <v>0</v>
          </cell>
          <cell r="R86">
            <v>0</v>
          </cell>
          <cell r="S86">
            <v>0</v>
          </cell>
        </row>
        <row r="87">
          <cell r="A87">
            <v>411118</v>
          </cell>
          <cell r="B87" t="str">
            <v>POT PENJUALAN KREDIT GALON BOTOL INTERNAL</v>
          </cell>
          <cell r="C87" t="str">
            <v>L</v>
          </cell>
          <cell r="D87" t="str">
            <v>D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 t="b">
            <v>0</v>
          </cell>
          <cell r="R87">
            <v>0</v>
          </cell>
          <cell r="S87">
            <v>0</v>
          </cell>
        </row>
        <row r="88">
          <cell r="A88">
            <v>411119</v>
          </cell>
          <cell r="B88" t="str">
            <v>POT PENJUALAN KREDIT PALLET</v>
          </cell>
          <cell r="C88" t="str">
            <v>L</v>
          </cell>
          <cell r="D88" t="str">
            <v>D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 t="b">
            <v>0</v>
          </cell>
          <cell r="R88">
            <v>0</v>
          </cell>
          <cell r="S88">
            <v>0</v>
          </cell>
        </row>
        <row r="89">
          <cell r="A89">
            <v>510001</v>
          </cell>
          <cell r="B89" t="str">
            <v>HPP</v>
          </cell>
          <cell r="C89" t="str">
            <v>L</v>
          </cell>
          <cell r="D89" t="str">
            <v>D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6580144953.712122</v>
          </cell>
          <cell r="J89">
            <v>2366400392.121212</v>
          </cell>
          <cell r="K89">
            <v>4213744561.59091</v>
          </cell>
          <cell r="L89">
            <v>0</v>
          </cell>
          <cell r="M89">
            <v>4213744561.59091</v>
          </cell>
          <cell r="N89">
            <v>0</v>
          </cell>
          <cell r="O89">
            <v>0</v>
          </cell>
          <cell r="P89">
            <v>0</v>
          </cell>
          <cell r="Q89" t="b">
            <v>1</v>
          </cell>
          <cell r="R89">
            <v>0</v>
          </cell>
          <cell r="S89">
            <v>0</v>
          </cell>
        </row>
        <row r="90">
          <cell r="A90">
            <v>511001</v>
          </cell>
          <cell r="B90" t="str">
            <v>PEMBELIAN</v>
          </cell>
          <cell r="C90" t="str">
            <v>L</v>
          </cell>
          <cell r="D90" t="str">
            <v>D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5602837781.8181829</v>
          </cell>
          <cell r="J90">
            <v>5602837781.8181829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 t="b">
            <v>1</v>
          </cell>
          <cell r="R90">
            <v>0</v>
          </cell>
          <cell r="S90">
            <v>0</v>
          </cell>
        </row>
        <row r="91">
          <cell r="A91">
            <v>511002</v>
          </cell>
          <cell r="B91" t="str">
            <v>PEMBELIAN GALON BOTOL</v>
          </cell>
          <cell r="C91" t="str">
            <v>L</v>
          </cell>
          <cell r="D91" t="str">
            <v>D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219870000</v>
          </cell>
          <cell r="J91">
            <v>219870000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 t="b">
            <v>1</v>
          </cell>
          <cell r="R91">
            <v>0</v>
          </cell>
          <cell r="S91">
            <v>0</v>
          </cell>
        </row>
        <row r="92">
          <cell r="A92">
            <v>511003</v>
          </cell>
          <cell r="B92" t="str">
            <v>PEMBELIAN PALLET</v>
          </cell>
          <cell r="C92" t="str">
            <v>L</v>
          </cell>
          <cell r="D92" t="str">
            <v>D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6000000</v>
          </cell>
          <cell r="J92">
            <v>6000000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 t="b">
            <v>1</v>
          </cell>
          <cell r="R92">
            <v>0</v>
          </cell>
          <cell r="S92">
            <v>0</v>
          </cell>
        </row>
        <row r="93">
          <cell r="A93">
            <v>811001</v>
          </cell>
          <cell r="B93" t="str">
            <v>LEMBUR</v>
          </cell>
          <cell r="C93" t="str">
            <v>L</v>
          </cell>
          <cell r="D93" t="str">
            <v>D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 t="b">
            <v>0</v>
          </cell>
          <cell r="R93">
            <v>0</v>
          </cell>
          <cell r="S93">
            <v>0</v>
          </cell>
        </row>
        <row r="94">
          <cell r="A94">
            <v>811002</v>
          </cell>
          <cell r="B94" t="str">
            <v>INCENTIVE</v>
          </cell>
          <cell r="C94" t="str">
            <v>L</v>
          </cell>
          <cell r="D94" t="str">
            <v>D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13620889</v>
          </cell>
          <cell r="J94">
            <v>0</v>
          </cell>
          <cell r="K94">
            <v>13620889</v>
          </cell>
          <cell r="L94">
            <v>0</v>
          </cell>
          <cell r="M94">
            <v>13620889</v>
          </cell>
          <cell r="N94">
            <v>0</v>
          </cell>
          <cell r="O94">
            <v>0</v>
          </cell>
          <cell r="P94">
            <v>0</v>
          </cell>
          <cell r="Q94" t="b">
            <v>1</v>
          </cell>
          <cell r="R94">
            <v>0</v>
          </cell>
          <cell r="S94">
            <v>0</v>
          </cell>
        </row>
        <row r="95">
          <cell r="A95">
            <v>811003</v>
          </cell>
          <cell r="B95" t="str">
            <v>BBM</v>
          </cell>
          <cell r="C95" t="str">
            <v>L</v>
          </cell>
          <cell r="D95" t="str">
            <v>D</v>
          </cell>
          <cell r="E95">
            <v>0</v>
          </cell>
          <cell r="F95">
            <v>0</v>
          </cell>
          <cell r="G95">
            <v>50766466</v>
          </cell>
          <cell r="H95">
            <v>0</v>
          </cell>
          <cell r="I95">
            <v>5700000</v>
          </cell>
          <cell r="J95">
            <v>0</v>
          </cell>
          <cell r="K95">
            <v>56466466</v>
          </cell>
          <cell r="L95">
            <v>0</v>
          </cell>
          <cell r="M95">
            <v>56466466</v>
          </cell>
          <cell r="N95">
            <v>0</v>
          </cell>
          <cell r="O95">
            <v>0</v>
          </cell>
          <cell r="P95">
            <v>0</v>
          </cell>
          <cell r="Q95" t="b">
            <v>1</v>
          </cell>
          <cell r="R95">
            <v>0</v>
          </cell>
          <cell r="S95">
            <v>0</v>
          </cell>
        </row>
        <row r="96">
          <cell r="A96">
            <v>811004</v>
          </cell>
          <cell r="B96" t="str">
            <v>PEMELIHARAAN KENDARAAN</v>
          </cell>
          <cell r="C96" t="str">
            <v>L</v>
          </cell>
          <cell r="D96" t="str">
            <v>D</v>
          </cell>
          <cell r="E96">
            <v>0</v>
          </cell>
          <cell r="F96">
            <v>0</v>
          </cell>
          <cell r="G96">
            <v>1055000</v>
          </cell>
          <cell r="H96">
            <v>0</v>
          </cell>
          <cell r="I96">
            <v>55672525</v>
          </cell>
          <cell r="J96">
            <v>0</v>
          </cell>
          <cell r="K96">
            <v>56727525</v>
          </cell>
          <cell r="L96">
            <v>0</v>
          </cell>
          <cell r="M96">
            <v>56727525</v>
          </cell>
          <cell r="N96">
            <v>0</v>
          </cell>
          <cell r="O96">
            <v>0</v>
          </cell>
          <cell r="P96">
            <v>0</v>
          </cell>
          <cell r="Q96" t="b">
            <v>1</v>
          </cell>
          <cell r="R96">
            <v>0</v>
          </cell>
          <cell r="S96">
            <v>0</v>
          </cell>
        </row>
        <row r="97">
          <cell r="A97">
            <v>811005</v>
          </cell>
          <cell r="B97" t="str">
            <v>PARKIR &amp; TOL</v>
          </cell>
          <cell r="C97" t="str">
            <v>L</v>
          </cell>
          <cell r="D97" t="str">
            <v>D</v>
          </cell>
          <cell r="E97">
            <v>0</v>
          </cell>
          <cell r="F97">
            <v>0</v>
          </cell>
          <cell r="G97">
            <v>1494000</v>
          </cell>
          <cell r="H97">
            <v>0</v>
          </cell>
          <cell r="I97">
            <v>0</v>
          </cell>
          <cell r="J97">
            <v>0</v>
          </cell>
          <cell r="K97">
            <v>1494000</v>
          </cell>
          <cell r="L97">
            <v>0</v>
          </cell>
          <cell r="M97">
            <v>1494000</v>
          </cell>
          <cell r="N97">
            <v>0</v>
          </cell>
          <cell r="O97">
            <v>0</v>
          </cell>
          <cell r="P97">
            <v>0</v>
          </cell>
          <cell r="Q97" t="b">
            <v>1</v>
          </cell>
          <cell r="R97">
            <v>0</v>
          </cell>
          <cell r="S97">
            <v>0</v>
          </cell>
        </row>
        <row r="98">
          <cell r="A98">
            <v>811006</v>
          </cell>
          <cell r="B98" t="str">
            <v>PAKET/PENGIRIMAN DOKUMEN</v>
          </cell>
          <cell r="C98" t="str">
            <v>L</v>
          </cell>
          <cell r="D98" t="str">
            <v>D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 t="b">
            <v>0</v>
          </cell>
          <cell r="R98">
            <v>0</v>
          </cell>
          <cell r="S98">
            <v>0</v>
          </cell>
        </row>
        <row r="99">
          <cell r="A99">
            <v>811007</v>
          </cell>
          <cell r="B99" t="str">
            <v>BENGKEL</v>
          </cell>
          <cell r="C99" t="str">
            <v>L</v>
          </cell>
          <cell r="D99" t="str">
            <v>D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 t="b">
            <v>0</v>
          </cell>
          <cell r="R99">
            <v>0</v>
          </cell>
          <cell r="S99">
            <v>0</v>
          </cell>
        </row>
        <row r="100">
          <cell r="A100">
            <v>811010</v>
          </cell>
          <cell r="B100" t="str">
            <v>PEM. KEND. AKIBAT KECELAKAAN</v>
          </cell>
          <cell r="C100" t="str">
            <v>L</v>
          </cell>
          <cell r="D100" t="str">
            <v>D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 t="b">
            <v>0</v>
          </cell>
          <cell r="R100">
            <v>0</v>
          </cell>
          <cell r="S100">
            <v>0</v>
          </cell>
        </row>
        <row r="101">
          <cell r="A101">
            <v>821000</v>
          </cell>
          <cell r="B101" t="str">
            <v>PERLENGKAPAN KANTOR</v>
          </cell>
          <cell r="C101" t="str">
            <v>L</v>
          </cell>
          <cell r="D101" t="str">
            <v>D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 t="b">
            <v>0</v>
          </cell>
          <cell r="R101">
            <v>0</v>
          </cell>
          <cell r="S101">
            <v>0</v>
          </cell>
        </row>
        <row r="102">
          <cell r="A102">
            <v>821001</v>
          </cell>
          <cell r="B102" t="str">
            <v>GAJI DAN TUNJANGAN</v>
          </cell>
          <cell r="C102" t="str">
            <v>L</v>
          </cell>
          <cell r="D102" t="str">
            <v>D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398613851.2090385</v>
          </cell>
          <cell r="J102">
            <v>0</v>
          </cell>
          <cell r="K102">
            <v>398613851.2090385</v>
          </cell>
          <cell r="L102">
            <v>0</v>
          </cell>
          <cell r="M102">
            <v>398613851.2090385</v>
          </cell>
          <cell r="N102">
            <v>0</v>
          </cell>
          <cell r="O102">
            <v>0</v>
          </cell>
          <cell r="P102">
            <v>0</v>
          </cell>
          <cell r="Q102" t="b">
            <v>1</v>
          </cell>
          <cell r="R102">
            <v>0</v>
          </cell>
          <cell r="S102">
            <v>0</v>
          </cell>
        </row>
        <row r="103">
          <cell r="A103">
            <v>821002</v>
          </cell>
          <cell r="B103" t="str">
            <v>JAMSOSTEK</v>
          </cell>
          <cell r="C103" t="str">
            <v>L</v>
          </cell>
          <cell r="D103" t="str">
            <v>D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28300298.893600058</v>
          </cell>
          <cell r="J103">
            <v>0</v>
          </cell>
          <cell r="K103">
            <v>28300298.893600058</v>
          </cell>
          <cell r="L103">
            <v>0</v>
          </cell>
          <cell r="M103">
            <v>28300298.893600058</v>
          </cell>
          <cell r="N103">
            <v>0</v>
          </cell>
          <cell r="O103">
            <v>0</v>
          </cell>
          <cell r="P103">
            <v>0</v>
          </cell>
          <cell r="Q103" t="b">
            <v>1</v>
          </cell>
          <cell r="R103">
            <v>0</v>
          </cell>
          <cell r="S103">
            <v>0</v>
          </cell>
        </row>
        <row r="104">
          <cell r="A104">
            <v>821004</v>
          </cell>
          <cell r="B104" t="str">
            <v>KONSUMSI</v>
          </cell>
          <cell r="C104" t="str">
            <v>L</v>
          </cell>
          <cell r="D104" t="str">
            <v>D</v>
          </cell>
          <cell r="E104">
            <v>0</v>
          </cell>
          <cell r="F104">
            <v>0</v>
          </cell>
          <cell r="G104">
            <v>332667</v>
          </cell>
          <cell r="H104">
            <v>0</v>
          </cell>
          <cell r="I104">
            <v>0</v>
          </cell>
          <cell r="J104">
            <v>0</v>
          </cell>
          <cell r="K104">
            <v>332667</v>
          </cell>
          <cell r="L104">
            <v>0</v>
          </cell>
          <cell r="M104">
            <v>332667</v>
          </cell>
          <cell r="N104">
            <v>0</v>
          </cell>
          <cell r="O104">
            <v>0</v>
          </cell>
          <cell r="P104">
            <v>0</v>
          </cell>
          <cell r="Q104" t="b">
            <v>1</v>
          </cell>
          <cell r="R104">
            <v>0</v>
          </cell>
          <cell r="S104">
            <v>0</v>
          </cell>
        </row>
        <row r="105">
          <cell r="A105">
            <v>821005</v>
          </cell>
          <cell r="B105" t="str">
            <v>PENGOBATAN</v>
          </cell>
          <cell r="C105" t="str">
            <v>L</v>
          </cell>
          <cell r="D105" t="str">
            <v>D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 t="b">
            <v>0</v>
          </cell>
          <cell r="R105">
            <v>0</v>
          </cell>
          <cell r="S105">
            <v>0</v>
          </cell>
        </row>
        <row r="106">
          <cell r="A106">
            <v>821006</v>
          </cell>
          <cell r="B106" t="str">
            <v>THR/BONUS</v>
          </cell>
          <cell r="C106" t="str">
            <v>L</v>
          </cell>
          <cell r="D106" t="str">
            <v>D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30021416.166666668</v>
          </cell>
          <cell r="J106">
            <v>0</v>
          </cell>
          <cell r="K106">
            <v>30021416.166666668</v>
          </cell>
          <cell r="L106">
            <v>0</v>
          </cell>
          <cell r="M106">
            <v>30021416.166666668</v>
          </cell>
          <cell r="N106">
            <v>0</v>
          </cell>
          <cell r="O106">
            <v>0</v>
          </cell>
          <cell r="P106">
            <v>0</v>
          </cell>
          <cell r="Q106" t="b">
            <v>1</v>
          </cell>
          <cell r="R106">
            <v>0</v>
          </cell>
          <cell r="S106">
            <v>0</v>
          </cell>
        </row>
        <row r="107">
          <cell r="A107">
            <v>821007</v>
          </cell>
          <cell r="B107" t="str">
            <v>PPH PASAL 21</v>
          </cell>
          <cell r="C107" t="str">
            <v>L</v>
          </cell>
          <cell r="D107" t="str">
            <v>D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 t="b">
            <v>0</v>
          </cell>
          <cell r="R107">
            <v>0</v>
          </cell>
          <cell r="S107">
            <v>0</v>
          </cell>
        </row>
        <row r="108">
          <cell r="A108">
            <v>821008</v>
          </cell>
          <cell r="B108" t="str">
            <v>Biaya Pajak - PPh 25</v>
          </cell>
          <cell r="C108" t="str">
            <v>L</v>
          </cell>
          <cell r="D108" t="str">
            <v>D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 t="b">
            <v>0</v>
          </cell>
          <cell r="R108">
            <v>0</v>
          </cell>
          <cell r="S108">
            <v>0</v>
          </cell>
        </row>
        <row r="109">
          <cell r="A109">
            <v>822001</v>
          </cell>
          <cell r="B109" t="str">
            <v>PEMELIHARAAN BANGUNAN</v>
          </cell>
          <cell r="C109" t="str">
            <v>L</v>
          </cell>
          <cell r="D109" t="str">
            <v>D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 t="b">
            <v>0</v>
          </cell>
          <cell r="R109">
            <v>0</v>
          </cell>
          <cell r="S109">
            <v>0</v>
          </cell>
        </row>
        <row r="110">
          <cell r="A110">
            <v>822005</v>
          </cell>
          <cell r="B110" t="str">
            <v>PEMELIHARAAN KANTOR/BANGUNAN</v>
          </cell>
          <cell r="C110" t="str">
            <v>L</v>
          </cell>
          <cell r="D110" t="str">
            <v>D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1190000</v>
          </cell>
          <cell r="J110">
            <v>0</v>
          </cell>
          <cell r="K110">
            <v>1190000</v>
          </cell>
          <cell r="L110">
            <v>0</v>
          </cell>
          <cell r="M110">
            <v>1190000</v>
          </cell>
          <cell r="N110">
            <v>0</v>
          </cell>
          <cell r="O110">
            <v>0</v>
          </cell>
          <cell r="P110">
            <v>0</v>
          </cell>
          <cell r="Q110" t="b">
            <v>1</v>
          </cell>
          <cell r="R110">
            <v>0</v>
          </cell>
          <cell r="S110">
            <v>0</v>
          </cell>
        </row>
        <row r="111">
          <cell r="A111">
            <v>822015</v>
          </cell>
          <cell r="B111" t="str">
            <v>PEMELIHARAAN INVENTARIS</v>
          </cell>
          <cell r="C111" t="str">
            <v>L</v>
          </cell>
          <cell r="D111" t="str">
            <v>D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 t="b">
            <v>0</v>
          </cell>
          <cell r="R111">
            <v>0</v>
          </cell>
          <cell r="S111">
            <v>0</v>
          </cell>
        </row>
        <row r="112">
          <cell r="A112">
            <v>824001</v>
          </cell>
          <cell r="B112" t="str">
            <v>LISTRIK</v>
          </cell>
          <cell r="C112" t="str">
            <v>L</v>
          </cell>
          <cell r="D112" t="str">
            <v>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6075715</v>
          </cell>
          <cell r="J112">
            <v>0</v>
          </cell>
          <cell r="K112">
            <v>6075715</v>
          </cell>
          <cell r="L112">
            <v>0</v>
          </cell>
          <cell r="M112">
            <v>6075715</v>
          </cell>
          <cell r="N112">
            <v>0</v>
          </cell>
          <cell r="O112">
            <v>0</v>
          </cell>
          <cell r="P112">
            <v>0</v>
          </cell>
          <cell r="Q112" t="b">
            <v>1</v>
          </cell>
          <cell r="R112">
            <v>0</v>
          </cell>
          <cell r="S112">
            <v>0</v>
          </cell>
        </row>
        <row r="113">
          <cell r="A113">
            <v>824002</v>
          </cell>
          <cell r="B113" t="str">
            <v>ALAT TULIS &amp; CETAKAN</v>
          </cell>
          <cell r="C113" t="str">
            <v>L</v>
          </cell>
          <cell r="D113" t="str">
            <v>D</v>
          </cell>
          <cell r="E113">
            <v>0</v>
          </cell>
          <cell r="F113">
            <v>0</v>
          </cell>
          <cell r="G113">
            <v>49500</v>
          </cell>
          <cell r="H113">
            <v>0</v>
          </cell>
          <cell r="I113">
            <v>4011400</v>
          </cell>
          <cell r="J113">
            <v>0</v>
          </cell>
          <cell r="K113">
            <v>4060900</v>
          </cell>
          <cell r="L113">
            <v>0</v>
          </cell>
          <cell r="M113">
            <v>4060900</v>
          </cell>
          <cell r="N113">
            <v>0</v>
          </cell>
          <cell r="O113">
            <v>0</v>
          </cell>
          <cell r="P113">
            <v>0</v>
          </cell>
          <cell r="Q113" t="b">
            <v>1</v>
          </cell>
          <cell r="R113">
            <v>0</v>
          </cell>
          <cell r="S113">
            <v>0</v>
          </cell>
        </row>
        <row r="114">
          <cell r="A114">
            <v>824003</v>
          </cell>
          <cell r="B114" t="str">
            <v>TELEPHONE/FAX/SPEEDY</v>
          </cell>
          <cell r="C114" t="str">
            <v>L</v>
          </cell>
          <cell r="D114" t="str">
            <v>D</v>
          </cell>
          <cell r="E114">
            <v>0</v>
          </cell>
          <cell r="F114">
            <v>0</v>
          </cell>
          <cell r="G114">
            <v>1080000</v>
          </cell>
          <cell r="H114">
            <v>0</v>
          </cell>
          <cell r="I114">
            <v>765803</v>
          </cell>
          <cell r="J114">
            <v>0</v>
          </cell>
          <cell r="K114">
            <v>1845803</v>
          </cell>
          <cell r="L114">
            <v>0</v>
          </cell>
          <cell r="M114">
            <v>1845803</v>
          </cell>
          <cell r="N114">
            <v>0</v>
          </cell>
          <cell r="O114">
            <v>0</v>
          </cell>
          <cell r="P114">
            <v>0</v>
          </cell>
          <cell r="Q114" t="b">
            <v>1</v>
          </cell>
          <cell r="R114">
            <v>0</v>
          </cell>
          <cell r="S114">
            <v>0</v>
          </cell>
        </row>
        <row r="115">
          <cell r="A115">
            <v>824004</v>
          </cell>
          <cell r="B115" t="str">
            <v>SUMBANGAN/IURAN &amp; MAJALAH</v>
          </cell>
          <cell r="C115" t="str">
            <v>L</v>
          </cell>
          <cell r="D115" t="str">
            <v>D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 t="b">
            <v>0</v>
          </cell>
          <cell r="R115">
            <v>0</v>
          </cell>
          <cell r="S115">
            <v>0</v>
          </cell>
        </row>
        <row r="116">
          <cell r="A116">
            <v>824005</v>
          </cell>
          <cell r="B116" t="str">
            <v>PERJALANAN DINAS</v>
          </cell>
          <cell r="C116" t="str">
            <v>L</v>
          </cell>
          <cell r="D116" t="str">
            <v>D</v>
          </cell>
          <cell r="E116">
            <v>0</v>
          </cell>
          <cell r="F116">
            <v>0</v>
          </cell>
          <cell r="G116">
            <v>310000</v>
          </cell>
          <cell r="H116">
            <v>0</v>
          </cell>
          <cell r="I116">
            <v>0</v>
          </cell>
          <cell r="J116">
            <v>0</v>
          </cell>
          <cell r="K116">
            <v>310000</v>
          </cell>
          <cell r="L116">
            <v>0</v>
          </cell>
          <cell r="M116">
            <v>310000</v>
          </cell>
          <cell r="N116">
            <v>0</v>
          </cell>
          <cell r="O116">
            <v>0</v>
          </cell>
          <cell r="P116">
            <v>0</v>
          </cell>
          <cell r="Q116" t="b">
            <v>1</v>
          </cell>
          <cell r="R116">
            <v>0</v>
          </cell>
          <cell r="S116">
            <v>0</v>
          </cell>
        </row>
        <row r="117">
          <cell r="A117">
            <v>824006</v>
          </cell>
          <cell r="B117" t="str">
            <v>TRAINNING/SEMINAR/RAPAT</v>
          </cell>
          <cell r="C117" t="str">
            <v>L</v>
          </cell>
          <cell r="D117" t="str">
            <v>D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 t="b">
            <v>0</v>
          </cell>
          <cell r="R117">
            <v>0</v>
          </cell>
          <cell r="S117">
            <v>0</v>
          </cell>
        </row>
        <row r="118">
          <cell r="A118">
            <v>824007</v>
          </cell>
          <cell r="B118" t="str">
            <v>BIAYA RUMAH TANGGA</v>
          </cell>
          <cell r="C118" t="str">
            <v>L</v>
          </cell>
          <cell r="D118" t="str">
            <v>D</v>
          </cell>
          <cell r="E118">
            <v>0</v>
          </cell>
          <cell r="F118">
            <v>0</v>
          </cell>
          <cell r="G118">
            <v>2602900</v>
          </cell>
          <cell r="H118">
            <v>0</v>
          </cell>
          <cell r="I118">
            <v>39000</v>
          </cell>
          <cell r="J118">
            <v>0</v>
          </cell>
          <cell r="K118">
            <v>2641900</v>
          </cell>
          <cell r="L118">
            <v>0</v>
          </cell>
          <cell r="M118">
            <v>2641900</v>
          </cell>
          <cell r="N118">
            <v>0</v>
          </cell>
          <cell r="O118">
            <v>0</v>
          </cell>
          <cell r="P118">
            <v>0</v>
          </cell>
          <cell r="Q118" t="b">
            <v>1</v>
          </cell>
          <cell r="R118">
            <v>0</v>
          </cell>
          <cell r="S118">
            <v>0</v>
          </cell>
        </row>
        <row r="119">
          <cell r="A119">
            <v>824008</v>
          </cell>
          <cell r="B119" t="str">
            <v>SEWA KENDARAAN</v>
          </cell>
          <cell r="C119" t="str">
            <v>L</v>
          </cell>
          <cell r="D119" t="str">
            <v>D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61059868</v>
          </cell>
          <cell r="J119">
            <v>0</v>
          </cell>
          <cell r="K119">
            <v>61059868</v>
          </cell>
          <cell r="L119">
            <v>0</v>
          </cell>
          <cell r="M119">
            <v>61059868</v>
          </cell>
          <cell r="N119">
            <v>0</v>
          </cell>
          <cell r="O119">
            <v>0</v>
          </cell>
          <cell r="P119">
            <v>0</v>
          </cell>
          <cell r="Q119" t="b">
            <v>1</v>
          </cell>
          <cell r="R119">
            <v>0</v>
          </cell>
          <cell r="S119">
            <v>0</v>
          </cell>
        </row>
        <row r="120">
          <cell r="A120">
            <v>824009</v>
          </cell>
          <cell r="B120" t="str">
            <v>SEWA KANTOR</v>
          </cell>
          <cell r="C120" t="str">
            <v>L</v>
          </cell>
          <cell r="D120" t="str">
            <v>D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41666667</v>
          </cell>
          <cell r="J120">
            <v>0</v>
          </cell>
          <cell r="K120">
            <v>41666667</v>
          </cell>
          <cell r="L120">
            <v>0</v>
          </cell>
          <cell r="M120">
            <v>41666667</v>
          </cell>
          <cell r="N120">
            <v>0</v>
          </cell>
          <cell r="O120">
            <v>0</v>
          </cell>
          <cell r="P120">
            <v>0</v>
          </cell>
          <cell r="Q120" t="b">
            <v>1</v>
          </cell>
          <cell r="R120">
            <v>0</v>
          </cell>
          <cell r="S120">
            <v>0</v>
          </cell>
        </row>
        <row r="121">
          <cell r="A121">
            <v>824010</v>
          </cell>
          <cell r="B121" t="str">
            <v>SEWA INVENTARIS</v>
          </cell>
          <cell r="C121" t="str">
            <v>L</v>
          </cell>
          <cell r="D121" t="str">
            <v>D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9138822</v>
          </cell>
          <cell r="J121">
            <v>0</v>
          </cell>
          <cell r="K121">
            <v>9138822</v>
          </cell>
          <cell r="L121">
            <v>0</v>
          </cell>
          <cell r="M121">
            <v>9138822</v>
          </cell>
          <cell r="N121">
            <v>0</v>
          </cell>
          <cell r="O121">
            <v>0</v>
          </cell>
          <cell r="P121">
            <v>0</v>
          </cell>
          <cell r="Q121" t="b">
            <v>1</v>
          </cell>
          <cell r="R121">
            <v>0</v>
          </cell>
          <cell r="S121">
            <v>0</v>
          </cell>
        </row>
        <row r="122">
          <cell r="A122">
            <v>824011</v>
          </cell>
          <cell r="B122" t="str">
            <v>PEMBELIAN TRIPLEK</v>
          </cell>
          <cell r="C122" t="str">
            <v>L</v>
          </cell>
          <cell r="D122" t="str">
            <v>D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1029200</v>
          </cell>
          <cell r="J122">
            <v>0</v>
          </cell>
          <cell r="K122">
            <v>1029200</v>
          </cell>
          <cell r="L122">
            <v>0</v>
          </cell>
          <cell r="M122">
            <v>1029200</v>
          </cell>
          <cell r="N122">
            <v>0</v>
          </cell>
          <cell r="O122">
            <v>0</v>
          </cell>
          <cell r="P122">
            <v>0</v>
          </cell>
          <cell r="Q122" t="b">
            <v>1</v>
          </cell>
          <cell r="R122">
            <v>0</v>
          </cell>
          <cell r="S122">
            <v>0</v>
          </cell>
        </row>
        <row r="123">
          <cell r="A123">
            <v>824013</v>
          </cell>
          <cell r="B123" t="str">
            <v>PENGHAPUSAN PIUTANG</v>
          </cell>
          <cell r="C123" t="str">
            <v>L</v>
          </cell>
          <cell r="D123" t="str">
            <v>D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 t="b">
            <v>0</v>
          </cell>
          <cell r="R123">
            <v>0</v>
          </cell>
          <cell r="S123">
            <v>0</v>
          </cell>
        </row>
        <row r="124">
          <cell r="A124">
            <v>824019</v>
          </cell>
          <cell r="B124" t="str">
            <v>PERIJINAN DAN PBB</v>
          </cell>
          <cell r="C124" t="str">
            <v>L</v>
          </cell>
          <cell r="D124" t="str">
            <v>D</v>
          </cell>
          <cell r="E124">
            <v>0</v>
          </cell>
          <cell r="F124">
            <v>0</v>
          </cell>
          <cell r="G124">
            <v>114198</v>
          </cell>
          <cell r="H124">
            <v>0</v>
          </cell>
          <cell r="I124">
            <v>0</v>
          </cell>
          <cell r="J124">
            <v>0</v>
          </cell>
          <cell r="K124">
            <v>114198</v>
          </cell>
          <cell r="L124">
            <v>0</v>
          </cell>
          <cell r="M124">
            <v>114198</v>
          </cell>
          <cell r="N124">
            <v>0</v>
          </cell>
          <cell r="O124">
            <v>0</v>
          </cell>
          <cell r="P124">
            <v>0</v>
          </cell>
          <cell r="Q124" t="b">
            <v>1</v>
          </cell>
          <cell r="R124">
            <v>0</v>
          </cell>
          <cell r="S124">
            <v>0</v>
          </cell>
        </row>
        <row r="125">
          <cell r="A125">
            <v>824020</v>
          </cell>
          <cell r="B125" t="str">
            <v>BIAYA PERBAIKAN DISPENSER</v>
          </cell>
          <cell r="C125" t="str">
            <v>L</v>
          </cell>
          <cell r="D125" t="str">
            <v>D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 t="b">
            <v>0</v>
          </cell>
          <cell r="R125">
            <v>0</v>
          </cell>
          <cell r="S125">
            <v>0</v>
          </cell>
        </row>
        <row r="126">
          <cell r="A126">
            <v>824021</v>
          </cell>
          <cell r="B126" t="str">
            <v>BIAYA STNK/KEUR/DISPENSASI</v>
          </cell>
          <cell r="C126" t="str">
            <v>L</v>
          </cell>
          <cell r="D126" t="str">
            <v>D</v>
          </cell>
          <cell r="E126">
            <v>0</v>
          </cell>
          <cell r="F126">
            <v>0</v>
          </cell>
          <cell r="G126">
            <v>175000</v>
          </cell>
          <cell r="H126">
            <v>0</v>
          </cell>
          <cell r="I126">
            <v>2045000</v>
          </cell>
          <cell r="J126">
            <v>0</v>
          </cell>
          <cell r="K126">
            <v>2220000</v>
          </cell>
          <cell r="L126">
            <v>0</v>
          </cell>
          <cell r="M126">
            <v>2220000</v>
          </cell>
          <cell r="N126">
            <v>0</v>
          </cell>
          <cell r="O126">
            <v>0</v>
          </cell>
          <cell r="P126">
            <v>0</v>
          </cell>
          <cell r="Q126" t="b">
            <v>1</v>
          </cell>
          <cell r="R126">
            <v>0</v>
          </cell>
          <cell r="S126">
            <v>0</v>
          </cell>
        </row>
        <row r="127">
          <cell r="A127">
            <v>824027</v>
          </cell>
          <cell r="B127" t="str">
            <v>IT ( PERLENGKAPAN KOMPUTER )</v>
          </cell>
          <cell r="C127" t="str">
            <v>L</v>
          </cell>
          <cell r="D127" t="str">
            <v>D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 t="b">
            <v>0</v>
          </cell>
          <cell r="R127">
            <v>0</v>
          </cell>
          <cell r="S127">
            <v>0</v>
          </cell>
        </row>
        <row r="128">
          <cell r="A128">
            <v>824033</v>
          </cell>
          <cell r="B128" t="str">
            <v>BIAYA KEAMANAN DAN KEBERSIHAN</v>
          </cell>
          <cell r="C128" t="str">
            <v>L</v>
          </cell>
          <cell r="D128" t="str">
            <v>D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38182329</v>
          </cell>
          <cell r="J128">
            <v>0</v>
          </cell>
          <cell r="K128">
            <v>38182329</v>
          </cell>
          <cell r="L128">
            <v>0</v>
          </cell>
          <cell r="M128">
            <v>38182329</v>
          </cell>
          <cell r="N128">
            <v>0</v>
          </cell>
          <cell r="O128">
            <v>0</v>
          </cell>
          <cell r="P128">
            <v>0</v>
          </cell>
          <cell r="Q128" t="b">
            <v>1</v>
          </cell>
          <cell r="R128">
            <v>0</v>
          </cell>
          <cell r="S128">
            <v>0</v>
          </cell>
        </row>
        <row r="129">
          <cell r="A129">
            <v>824037</v>
          </cell>
          <cell r="B129" t="str">
            <v>BENDA POS/MATERAI</v>
          </cell>
          <cell r="C129" t="str">
            <v>L</v>
          </cell>
          <cell r="D129" t="str">
            <v>D</v>
          </cell>
          <cell r="E129">
            <v>0</v>
          </cell>
          <cell r="F129">
            <v>0</v>
          </cell>
          <cell r="G129">
            <v>200000</v>
          </cell>
          <cell r="H129">
            <v>0</v>
          </cell>
          <cell r="I129">
            <v>0</v>
          </cell>
          <cell r="J129">
            <v>0</v>
          </cell>
          <cell r="K129">
            <v>200000</v>
          </cell>
          <cell r="L129">
            <v>0</v>
          </cell>
          <cell r="M129">
            <v>200000</v>
          </cell>
          <cell r="N129">
            <v>0</v>
          </cell>
          <cell r="O129">
            <v>0</v>
          </cell>
          <cell r="P129">
            <v>0</v>
          </cell>
          <cell r="Q129" t="b">
            <v>1</v>
          </cell>
          <cell r="R129">
            <v>0</v>
          </cell>
          <cell r="S129">
            <v>0</v>
          </cell>
        </row>
        <row r="130">
          <cell r="A130">
            <v>824038</v>
          </cell>
          <cell r="B130" t="str">
            <v>PARCEL</v>
          </cell>
          <cell r="C130" t="str">
            <v>L</v>
          </cell>
          <cell r="D130" t="str">
            <v>D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 t="b">
            <v>0</v>
          </cell>
          <cell r="R130">
            <v>0</v>
          </cell>
          <cell r="S130">
            <v>0</v>
          </cell>
        </row>
        <row r="131">
          <cell r="A131">
            <v>824039</v>
          </cell>
          <cell r="B131" t="str">
            <v>SEWA GEDUNG</v>
          </cell>
          <cell r="C131" t="str">
            <v>L</v>
          </cell>
          <cell r="D131" t="str">
            <v>D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 t="b">
            <v>0</v>
          </cell>
          <cell r="R131">
            <v>0</v>
          </cell>
          <cell r="S131">
            <v>0</v>
          </cell>
        </row>
        <row r="132">
          <cell r="A132">
            <v>824041</v>
          </cell>
          <cell r="B132" t="str">
            <v>AIR ( PAM )</v>
          </cell>
          <cell r="C132" t="str">
            <v>L</v>
          </cell>
          <cell r="D132" t="str">
            <v>D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 t="b">
            <v>0</v>
          </cell>
          <cell r="R132">
            <v>0</v>
          </cell>
          <cell r="S132">
            <v>0</v>
          </cell>
        </row>
        <row r="133">
          <cell r="A133">
            <v>824042</v>
          </cell>
          <cell r="B133" t="str">
            <v>REPACKING , BONGKAR MUAT,dll</v>
          </cell>
          <cell r="C133" t="str">
            <v>L</v>
          </cell>
          <cell r="D133" t="str">
            <v>D</v>
          </cell>
          <cell r="E133">
            <v>0</v>
          </cell>
          <cell r="F133">
            <v>0</v>
          </cell>
          <cell r="G133">
            <v>1889600</v>
          </cell>
          <cell r="H133">
            <v>1050</v>
          </cell>
          <cell r="I133">
            <v>0</v>
          </cell>
          <cell r="J133">
            <v>0</v>
          </cell>
          <cell r="K133">
            <v>1888550</v>
          </cell>
          <cell r="L133">
            <v>0</v>
          </cell>
          <cell r="M133">
            <v>1888550</v>
          </cell>
          <cell r="N133">
            <v>0</v>
          </cell>
          <cell r="O133">
            <v>0</v>
          </cell>
          <cell r="P133">
            <v>0</v>
          </cell>
          <cell r="Q133" t="b">
            <v>1</v>
          </cell>
          <cell r="R133">
            <v>0</v>
          </cell>
          <cell r="S133">
            <v>0</v>
          </cell>
        </row>
        <row r="134">
          <cell r="A134">
            <v>824045</v>
          </cell>
          <cell r="B134" t="str">
            <v>SEWA JUGRACK</v>
          </cell>
          <cell r="C134" t="str">
            <v>L</v>
          </cell>
          <cell r="D134" t="str">
            <v>D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18808972.661870502</v>
          </cell>
          <cell r="J134">
            <v>0</v>
          </cell>
          <cell r="K134">
            <v>18808972.661870502</v>
          </cell>
          <cell r="L134">
            <v>0</v>
          </cell>
          <cell r="M134">
            <v>18808972.661870502</v>
          </cell>
          <cell r="N134">
            <v>0</v>
          </cell>
          <cell r="O134">
            <v>0</v>
          </cell>
          <cell r="P134">
            <v>0</v>
          </cell>
          <cell r="Q134" t="b">
            <v>1</v>
          </cell>
          <cell r="R134">
            <v>0</v>
          </cell>
          <cell r="S134">
            <v>0</v>
          </cell>
        </row>
        <row r="135">
          <cell r="A135">
            <v>825002</v>
          </cell>
          <cell r="B135" t="str">
            <v>BUNGA DAN BIAYA BANK</v>
          </cell>
          <cell r="C135" t="str">
            <v>L</v>
          </cell>
          <cell r="D135" t="str">
            <v>D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 t="b">
            <v>0</v>
          </cell>
          <cell r="R135">
            <v>0</v>
          </cell>
          <cell r="S135">
            <v>0</v>
          </cell>
        </row>
        <row r="136">
          <cell r="A136">
            <v>825004</v>
          </cell>
          <cell r="B136" t="str">
            <v>KONSULTAN, AKUNTAN &amp; NOTARIS</v>
          </cell>
          <cell r="C136" t="str">
            <v>L</v>
          </cell>
          <cell r="D136" t="str">
            <v>D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 t="b">
            <v>0</v>
          </cell>
          <cell r="R136">
            <v>0</v>
          </cell>
          <cell r="S136">
            <v>0</v>
          </cell>
        </row>
        <row r="137">
          <cell r="A137">
            <v>825010</v>
          </cell>
          <cell r="B137" t="str">
            <v>BIAYA PENGANGKUTAN</v>
          </cell>
          <cell r="C137" t="str">
            <v>L</v>
          </cell>
          <cell r="D137" t="str">
            <v>D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389368400</v>
          </cell>
          <cell r="J137">
            <v>54430351.500000045</v>
          </cell>
          <cell r="K137">
            <v>334938048.49999994</v>
          </cell>
          <cell r="L137">
            <v>0</v>
          </cell>
          <cell r="M137">
            <v>334938048.49999994</v>
          </cell>
          <cell r="N137">
            <v>0</v>
          </cell>
          <cell r="O137">
            <v>0</v>
          </cell>
          <cell r="P137">
            <v>0</v>
          </cell>
          <cell r="Q137" t="b">
            <v>1</v>
          </cell>
          <cell r="R137">
            <v>0</v>
          </cell>
          <cell r="S137">
            <v>0</v>
          </cell>
        </row>
        <row r="138">
          <cell r="A138">
            <v>825011</v>
          </cell>
          <cell r="B138" t="str">
            <v>BIAYA  PAJAK</v>
          </cell>
          <cell r="C138" t="str">
            <v>L</v>
          </cell>
          <cell r="D138" t="str">
            <v>D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 t="b">
            <v>0</v>
          </cell>
          <cell r="R138">
            <v>0</v>
          </cell>
          <cell r="S138">
            <v>0</v>
          </cell>
        </row>
        <row r="139">
          <cell r="A139">
            <v>825012</v>
          </cell>
          <cell r="B139" t="str">
            <v>ADMINISTRASI BANK</v>
          </cell>
          <cell r="C139" t="str">
            <v>L</v>
          </cell>
          <cell r="D139" t="str">
            <v>D</v>
          </cell>
          <cell r="E139">
            <v>0</v>
          </cell>
          <cell r="F139">
            <v>0</v>
          </cell>
          <cell r="G139">
            <v>263171</v>
          </cell>
          <cell r="H139">
            <v>0</v>
          </cell>
          <cell r="I139">
            <v>0</v>
          </cell>
          <cell r="J139">
            <v>0</v>
          </cell>
          <cell r="K139">
            <v>263171</v>
          </cell>
          <cell r="L139">
            <v>0</v>
          </cell>
          <cell r="M139">
            <v>263171</v>
          </cell>
          <cell r="N139">
            <v>0</v>
          </cell>
          <cell r="O139">
            <v>0</v>
          </cell>
          <cell r="P139">
            <v>0</v>
          </cell>
          <cell r="Q139" t="b">
            <v>1</v>
          </cell>
          <cell r="R139">
            <v>0</v>
          </cell>
          <cell r="S139">
            <v>0</v>
          </cell>
        </row>
        <row r="140">
          <cell r="A140">
            <v>825013</v>
          </cell>
          <cell r="B140" t="str">
            <v>BIAYA JASA MANAGEMENT</v>
          </cell>
          <cell r="C140" t="str">
            <v>L</v>
          </cell>
          <cell r="D140" t="str">
            <v>D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 t="b">
            <v>0</v>
          </cell>
          <cell r="R140">
            <v>0</v>
          </cell>
          <cell r="S140">
            <v>0</v>
          </cell>
        </row>
        <row r="141">
          <cell r="A141">
            <v>825015</v>
          </cell>
          <cell r="B141" t="str">
            <v>REKRUITMEN KARYAWAN</v>
          </cell>
          <cell r="C141" t="str">
            <v>L</v>
          </cell>
          <cell r="D141" t="str">
            <v>D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 t="b">
            <v>0</v>
          </cell>
          <cell r="R141">
            <v>0</v>
          </cell>
          <cell r="S141">
            <v>0</v>
          </cell>
        </row>
        <row r="142">
          <cell r="A142">
            <v>825016</v>
          </cell>
          <cell r="B142" t="str">
            <v>Pemusnahan Pallet &amp; Triplek</v>
          </cell>
          <cell r="C142" t="str">
            <v>L</v>
          </cell>
          <cell r="D142" t="str">
            <v>D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 t="b">
            <v>0</v>
          </cell>
          <cell r="R142">
            <v>0</v>
          </cell>
          <cell r="S142">
            <v>0</v>
          </cell>
        </row>
        <row r="143">
          <cell r="A143">
            <v>825099</v>
          </cell>
          <cell r="B143" t="str">
            <v>LAIN-LAIN</v>
          </cell>
          <cell r="C143" t="str">
            <v>L</v>
          </cell>
          <cell r="D143" t="str">
            <v>D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 t="b">
            <v>0</v>
          </cell>
          <cell r="R143">
            <v>0</v>
          </cell>
          <cell r="S143">
            <v>0</v>
          </cell>
        </row>
        <row r="144">
          <cell r="A144">
            <v>829207</v>
          </cell>
          <cell r="B144" t="str">
            <v>BIAYA PROMOSI DAGANG</v>
          </cell>
          <cell r="C144" t="str">
            <v>L</v>
          </cell>
          <cell r="D144" t="str">
            <v>D</v>
          </cell>
          <cell r="E144">
            <v>0</v>
          </cell>
          <cell r="F144">
            <v>0</v>
          </cell>
          <cell r="G144">
            <v>17025164</v>
          </cell>
          <cell r="H144">
            <v>0</v>
          </cell>
          <cell r="I144">
            <v>0</v>
          </cell>
          <cell r="J144">
            <v>17025164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 t="b">
            <v>1</v>
          </cell>
          <cell r="R144">
            <v>0</v>
          </cell>
          <cell r="S144">
            <v>0</v>
          </cell>
        </row>
        <row r="145">
          <cell r="A145">
            <v>829220</v>
          </cell>
          <cell r="B145" t="str">
            <v>CASH BACK</v>
          </cell>
          <cell r="C145" t="str">
            <v>L</v>
          </cell>
          <cell r="D145" t="str">
            <v>D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17025164</v>
          </cell>
          <cell r="J145">
            <v>0</v>
          </cell>
          <cell r="K145">
            <v>17025164</v>
          </cell>
          <cell r="L145">
            <v>0</v>
          </cell>
          <cell r="M145">
            <v>17025164</v>
          </cell>
          <cell r="N145">
            <v>0</v>
          </cell>
          <cell r="O145">
            <v>0</v>
          </cell>
          <cell r="P145">
            <v>0</v>
          </cell>
          <cell r="Q145" t="b">
            <v>1</v>
          </cell>
          <cell r="R145">
            <v>0</v>
          </cell>
          <cell r="S145">
            <v>0</v>
          </cell>
        </row>
        <row r="146">
          <cell r="A146">
            <v>910200</v>
          </cell>
          <cell r="B146" t="str">
            <v>PENDAPATAN BUNGA</v>
          </cell>
          <cell r="C146" t="str">
            <v>L</v>
          </cell>
          <cell r="D146" t="str">
            <v>D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 t="b">
            <v>0</v>
          </cell>
          <cell r="R146">
            <v>0</v>
          </cell>
          <cell r="S146">
            <v>0</v>
          </cell>
        </row>
        <row r="147">
          <cell r="A147">
            <v>910300</v>
          </cell>
          <cell r="B147" t="str">
            <v>PENDAPATAN SUBSIDI OA</v>
          </cell>
          <cell r="C147" t="str">
            <v>L</v>
          </cell>
          <cell r="D147" t="str">
            <v>D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 t="b">
            <v>0</v>
          </cell>
          <cell r="R147">
            <v>0</v>
          </cell>
          <cell r="S147">
            <v>0</v>
          </cell>
        </row>
        <row r="148">
          <cell r="A148">
            <v>910800</v>
          </cell>
          <cell r="B148" t="str">
            <v>PENJUALAN BARANG BEKAS/SISA BA</v>
          </cell>
          <cell r="C148" t="str">
            <v>L</v>
          </cell>
          <cell r="D148" t="str">
            <v>D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 t="b">
            <v>0</v>
          </cell>
          <cell r="R148">
            <v>0</v>
          </cell>
          <cell r="S148">
            <v>0</v>
          </cell>
        </row>
        <row r="149">
          <cell r="A149">
            <v>910900</v>
          </cell>
          <cell r="B149" t="str">
            <v>LABA PENJUALAN AKTIVA TETAP</v>
          </cell>
          <cell r="C149" t="str">
            <v>L</v>
          </cell>
          <cell r="D149" t="str">
            <v>D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 t="b">
            <v>0</v>
          </cell>
          <cell r="R149">
            <v>0</v>
          </cell>
          <cell r="S149">
            <v>0</v>
          </cell>
        </row>
        <row r="150">
          <cell r="A150">
            <v>919001</v>
          </cell>
          <cell r="B150" t="str">
            <v>SELISIH PEMBAYARAN</v>
          </cell>
          <cell r="C150" t="str">
            <v>L</v>
          </cell>
          <cell r="D150" t="str">
            <v>D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-0.57999968528747559</v>
          </cell>
          <cell r="J150">
            <v>0</v>
          </cell>
          <cell r="K150">
            <v>-0.57999968528747559</v>
          </cell>
          <cell r="L150">
            <v>0</v>
          </cell>
          <cell r="M150">
            <v>-0.57999968528747559</v>
          </cell>
          <cell r="N150">
            <v>0</v>
          </cell>
          <cell r="O150">
            <v>0</v>
          </cell>
          <cell r="P150">
            <v>0</v>
          </cell>
          <cell r="Q150" t="b">
            <v>1</v>
          </cell>
          <cell r="R150">
            <v>0</v>
          </cell>
          <cell r="S150">
            <v>0</v>
          </cell>
        </row>
        <row r="151">
          <cell r="A151">
            <v>919900</v>
          </cell>
          <cell r="B151" t="str">
            <v>PENDAPATAN LAIN-LAIN</v>
          </cell>
          <cell r="C151" t="str">
            <v>L</v>
          </cell>
          <cell r="D151" t="str">
            <v>D</v>
          </cell>
          <cell r="E151">
            <v>0</v>
          </cell>
          <cell r="F151">
            <v>0</v>
          </cell>
          <cell r="G151">
            <v>0</v>
          </cell>
          <cell r="H151">
            <v>2429175</v>
          </cell>
          <cell r="I151">
            <v>280000</v>
          </cell>
          <cell r="J151">
            <v>34500</v>
          </cell>
          <cell r="K151">
            <v>-2183675</v>
          </cell>
          <cell r="L151">
            <v>0</v>
          </cell>
          <cell r="M151">
            <v>-2183675</v>
          </cell>
          <cell r="N151">
            <v>0</v>
          </cell>
          <cell r="O151">
            <v>0</v>
          </cell>
          <cell r="P151">
            <v>0</v>
          </cell>
          <cell r="Q151" t="b">
            <v>1</v>
          </cell>
          <cell r="R151">
            <v>0</v>
          </cell>
          <cell r="S151">
            <v>0</v>
          </cell>
        </row>
        <row r="152">
          <cell r="A152">
            <v>919901</v>
          </cell>
          <cell r="B152" t="str">
            <v>PENDAPATAN KLAIM TIV</v>
          </cell>
          <cell r="C152" t="str">
            <v>L</v>
          </cell>
          <cell r="D152" t="str">
            <v>D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93633961.818181813</v>
          </cell>
          <cell r="K152">
            <v>-93633961.818181813</v>
          </cell>
          <cell r="L152">
            <v>0</v>
          </cell>
          <cell r="M152">
            <v>-93633961.818181813</v>
          </cell>
          <cell r="N152">
            <v>0</v>
          </cell>
          <cell r="O152">
            <v>0</v>
          </cell>
          <cell r="P152">
            <v>0</v>
          </cell>
          <cell r="Q152" t="b">
            <v>1</v>
          </cell>
          <cell r="R152">
            <v>0</v>
          </cell>
          <cell r="S152">
            <v>0</v>
          </cell>
        </row>
        <row r="153">
          <cell r="A153">
            <v>920100</v>
          </cell>
          <cell r="B153" t="str">
            <v>BEBAN BUNGA</v>
          </cell>
          <cell r="C153" t="str">
            <v>L</v>
          </cell>
          <cell r="D153" t="str">
            <v>D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 t="b">
            <v>0</v>
          </cell>
          <cell r="R153">
            <v>0</v>
          </cell>
          <cell r="S153">
            <v>0</v>
          </cell>
        </row>
        <row r="154">
          <cell r="A154">
            <v>920500</v>
          </cell>
          <cell r="B154" t="str">
            <v>KERUGIAN PENJUALAN AKTIVA TETA</v>
          </cell>
          <cell r="C154" t="str">
            <v>L</v>
          </cell>
          <cell r="D154" t="str">
            <v>D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 t="b">
            <v>0</v>
          </cell>
          <cell r="R154">
            <v>0</v>
          </cell>
          <cell r="S154">
            <v>0</v>
          </cell>
        </row>
        <row r="155">
          <cell r="A155">
            <v>929900</v>
          </cell>
          <cell r="B155" t="str">
            <v>BEBAN LAIN-LAIN</v>
          </cell>
          <cell r="C155" t="str">
            <v>L</v>
          </cell>
          <cell r="D155" t="str">
            <v>D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149863.636363636</v>
          </cell>
          <cell r="J155">
            <v>0</v>
          </cell>
          <cell r="K155">
            <v>149863.636363636</v>
          </cell>
          <cell r="L155">
            <v>0</v>
          </cell>
          <cell r="M155">
            <v>149863.636363636</v>
          </cell>
          <cell r="N155">
            <v>0</v>
          </cell>
          <cell r="O155">
            <v>0</v>
          </cell>
          <cell r="P155">
            <v>0</v>
          </cell>
          <cell r="Q155" t="b">
            <v>1</v>
          </cell>
          <cell r="R155">
            <v>0</v>
          </cell>
          <cell r="S155">
            <v>0</v>
          </cell>
        </row>
        <row r="156">
          <cell r="A156" t="str">
            <v>TIV</v>
          </cell>
          <cell r="B156" t="str">
            <v>AKTUAL</v>
          </cell>
          <cell r="C156" t="str">
            <v>N</v>
          </cell>
          <cell r="D156" t="str">
            <v>D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 t="b">
            <v>0</v>
          </cell>
          <cell r="R156">
            <v>0</v>
          </cell>
          <cell r="S156">
            <v>0</v>
          </cell>
        </row>
        <row r="159">
          <cell r="A159" t="str">
            <v>Laba Bulan Berjalan</v>
          </cell>
          <cell r="E159">
            <v>53495684990.696373</v>
          </cell>
          <cell r="F159">
            <v>53495684991.196304</v>
          </cell>
          <cell r="G159">
            <v>25856689870</v>
          </cell>
          <cell r="H159">
            <v>25856689870</v>
          </cell>
          <cell r="I159">
            <v>32657195856.439735</v>
          </cell>
          <cell r="J159">
            <v>32657195856.439732</v>
          </cell>
          <cell r="K159">
            <v>65123823757.617233</v>
          </cell>
          <cell r="L159">
            <v>65123823758.11718</v>
          </cell>
          <cell r="M159">
            <v>5413984069.9693604</v>
          </cell>
          <cell r="N159">
            <v>5549130626.363636</v>
          </cell>
          <cell r="O159">
            <v>59709839687.647881</v>
          </cell>
          <cell r="P159">
            <v>59709839688.147827</v>
          </cell>
          <cell r="R159">
            <v>59709839687.647881</v>
          </cell>
          <cell r="S159">
            <v>59709839688.147827</v>
          </cell>
        </row>
        <row r="160">
          <cell r="F160">
            <v>-0.49993133544921875</v>
          </cell>
          <cell r="G160">
            <v>0</v>
          </cell>
          <cell r="I160">
            <v>0</v>
          </cell>
          <cell r="M160">
            <v>135146556.39427567</v>
          </cell>
          <cell r="P160">
            <v>-0.49994659423828125</v>
          </cell>
          <cell r="S160">
            <v>-0.49994659423828125</v>
          </cell>
        </row>
        <row r="161">
          <cell r="E161">
            <v>53495684990.696373</v>
          </cell>
          <cell r="F161">
            <v>53495684990.696373</v>
          </cell>
          <cell r="G161">
            <v>25856689870</v>
          </cell>
          <cell r="H161">
            <v>25856689870</v>
          </cell>
          <cell r="I161">
            <v>32657195856.439735</v>
          </cell>
          <cell r="J161">
            <v>32657195856.439732</v>
          </cell>
          <cell r="K161">
            <v>65123823757.617233</v>
          </cell>
          <cell r="L161">
            <v>65123823758.11718</v>
          </cell>
          <cell r="M161">
            <v>5549130626.363636</v>
          </cell>
          <cell r="N161">
            <v>5549130626.363636</v>
          </cell>
          <cell r="O161">
            <v>59709839687.647881</v>
          </cell>
          <cell r="P161">
            <v>59709839687.647881</v>
          </cell>
          <cell r="R161">
            <v>59709839687.647881</v>
          </cell>
          <cell r="S161">
            <v>59709839687.647881</v>
          </cell>
        </row>
        <row r="162">
          <cell r="A162">
            <v>1</v>
          </cell>
          <cell r="B162">
            <v>2</v>
          </cell>
          <cell r="C162">
            <v>3</v>
          </cell>
          <cell r="D162">
            <v>4</v>
          </cell>
          <cell r="E162">
            <v>5</v>
          </cell>
          <cell r="F162">
            <v>6</v>
          </cell>
          <cell r="G162">
            <v>7</v>
          </cell>
          <cell r="H162">
            <v>8</v>
          </cell>
          <cell r="I162">
            <v>9</v>
          </cell>
          <cell r="J162">
            <v>10</v>
          </cell>
          <cell r="K162">
            <v>11</v>
          </cell>
          <cell r="L162">
            <v>12</v>
          </cell>
          <cell r="M162">
            <v>13</v>
          </cell>
          <cell r="N162">
            <v>14</v>
          </cell>
          <cell r="O162">
            <v>15</v>
          </cell>
          <cell r="P162">
            <v>16</v>
          </cell>
        </row>
        <row r="163">
          <cell r="B163" t="str">
            <v>Ctrl Jumlah</v>
          </cell>
          <cell r="F163">
            <v>0</v>
          </cell>
          <cell r="H163">
            <v>0</v>
          </cell>
          <cell r="J163">
            <v>0</v>
          </cell>
          <cell r="L163">
            <v>0.49994659423828125</v>
          </cell>
          <cell r="N163">
            <v>0</v>
          </cell>
          <cell r="P163">
            <v>0</v>
          </cell>
        </row>
        <row r="164">
          <cell r="B164" t="str">
            <v>Ctrl vs Rekap GL</v>
          </cell>
          <cell r="G164">
            <v>0</v>
          </cell>
          <cell r="H164">
            <v>0</v>
          </cell>
        </row>
        <row r="165">
          <cell r="B165" t="str">
            <v>Ctrl vs Memo Jurnal</v>
          </cell>
          <cell r="I165">
            <v>0</v>
          </cell>
          <cell r="J165">
            <v>0</v>
          </cell>
        </row>
        <row r="166">
          <cell r="B166" t="str">
            <v>Ctrl vs Rugi Laba</v>
          </cell>
          <cell r="M166">
            <v>-1.7881393432617188E-6</v>
          </cell>
        </row>
        <row r="167">
          <cell r="B167" t="str">
            <v>Ctrl vs Neraca</v>
          </cell>
          <cell r="O167">
            <v>0</v>
          </cell>
          <cell r="P167">
            <v>-0.49994659423828125</v>
          </cell>
        </row>
        <row r="168">
          <cell r="B168" t="str">
            <v>Ctrl vs COGS</v>
          </cell>
          <cell r="K168">
            <v>0</v>
          </cell>
        </row>
        <row r="169">
          <cell r="B169" t="str">
            <v>Ctrl vs Analisa Piutang</v>
          </cell>
          <cell r="O169">
            <v>0</v>
          </cell>
        </row>
        <row r="170">
          <cell r="B170" t="str">
            <v>Ctrl vs So Persed Akir</v>
          </cell>
          <cell r="O170">
            <v>0</v>
          </cell>
        </row>
        <row r="175">
          <cell r="M175">
            <v>0</v>
          </cell>
        </row>
      </sheetData>
      <sheetData sheetId="7"/>
      <sheetData sheetId="8">
        <row r="2">
          <cell r="E2">
            <v>370425516.25999999</v>
          </cell>
          <cell r="F2">
            <v>9702396266</v>
          </cell>
          <cell r="G2">
            <v>9894039335</v>
          </cell>
          <cell r="H2">
            <v>178782447.25999999</v>
          </cell>
        </row>
        <row r="3">
          <cell r="B3" t="str">
            <v>NO. PERKIRAAN</v>
          </cell>
          <cell r="C3" t="str">
            <v>NO SUB PERKIRA</v>
          </cell>
          <cell r="D3" t="str">
            <v>NAMA PERKIRAAN</v>
          </cell>
          <cell r="E3" t="str">
            <v>SALDO AWAL</v>
          </cell>
          <cell r="F3" t="str">
            <v>DEBIT</v>
          </cell>
          <cell r="G3" t="str">
            <v>CREDIT</v>
          </cell>
          <cell r="H3" t="str">
            <v>SALDO AKHIR</v>
          </cell>
        </row>
        <row r="4">
          <cell r="B4">
            <v>110101</v>
          </cell>
          <cell r="C4">
            <v>99999999</v>
          </cell>
          <cell r="D4" t="str">
            <v>KAS BESAR</v>
          </cell>
          <cell r="E4">
            <v>365662778</v>
          </cell>
          <cell r="F4">
            <v>4553556484</v>
          </cell>
          <cell r="G4">
            <v>4743085063</v>
          </cell>
          <cell r="H4">
            <v>176134199</v>
          </cell>
        </row>
        <row r="5">
          <cell r="B5">
            <v>110102</v>
          </cell>
          <cell r="C5">
            <v>99999999</v>
          </cell>
          <cell r="D5" t="str">
            <v>KAS OPERASI</v>
          </cell>
          <cell r="E5">
            <v>2500000</v>
          </cell>
          <cell r="F5">
            <v>257031523</v>
          </cell>
          <cell r="G5">
            <v>257031523</v>
          </cell>
          <cell r="H5">
            <v>2500000</v>
          </cell>
        </row>
        <row r="6">
          <cell r="B6">
            <v>110201</v>
          </cell>
          <cell r="C6">
            <v>99999999</v>
          </cell>
          <cell r="D6" t="str">
            <v>BANK BCA DIREKSI</v>
          </cell>
          <cell r="E6">
            <v>187482.26</v>
          </cell>
          <cell r="F6">
            <v>1047415766</v>
          </cell>
          <cell r="G6">
            <v>1047455000</v>
          </cell>
          <cell r="H6">
            <v>148248.25999999046</v>
          </cell>
        </row>
        <row r="7">
          <cell r="B7" t="str">
            <v>110201A</v>
          </cell>
          <cell r="C7">
            <v>99999999</v>
          </cell>
          <cell r="D7" t="str">
            <v>BANK CIMB DIREKSI</v>
          </cell>
          <cell r="E7">
            <v>2075256</v>
          </cell>
          <cell r="F7">
            <v>3844392493</v>
          </cell>
          <cell r="G7">
            <v>3846467749</v>
          </cell>
          <cell r="H7">
            <v>0</v>
          </cell>
        </row>
        <row r="8">
          <cell r="B8">
            <v>110210</v>
          </cell>
          <cell r="C8">
            <v>99999999</v>
          </cell>
          <cell r="D8" t="str">
            <v>BANK SEJATI 55</v>
          </cell>
          <cell r="E8">
            <v>49223411793.32</v>
          </cell>
          <cell r="F8">
            <v>5841620302</v>
          </cell>
          <cell r="G8">
            <v>92105000</v>
          </cell>
          <cell r="H8">
            <v>54972927095.32</v>
          </cell>
        </row>
        <row r="9">
          <cell r="B9">
            <v>110902</v>
          </cell>
          <cell r="C9">
            <v>99999999</v>
          </cell>
          <cell r="D9" t="str">
            <v>KAS KE KAS</v>
          </cell>
          <cell r="E9">
            <v>-19944058779</v>
          </cell>
          <cell r="F9">
            <v>9936380829</v>
          </cell>
          <cell r="G9">
            <v>9936380829</v>
          </cell>
          <cell r="H9">
            <v>-19944058779</v>
          </cell>
        </row>
        <row r="10">
          <cell r="B10">
            <v>130120</v>
          </cell>
          <cell r="C10">
            <v>99999999</v>
          </cell>
          <cell r="D10" t="str">
            <v>PIUTANG DAGANG RETAIL KREDIT</v>
          </cell>
          <cell r="E10">
            <v>-74081854120.669998</v>
          </cell>
          <cell r="F10">
            <v>0</v>
          </cell>
          <cell r="G10">
            <v>1818144061</v>
          </cell>
          <cell r="H10">
            <v>-75899998181.669998</v>
          </cell>
        </row>
        <row r="11">
          <cell r="B11">
            <v>130121</v>
          </cell>
          <cell r="C11">
            <v>99999999</v>
          </cell>
          <cell r="D11" t="str">
            <v>PIUTANG DAGANG RETAIL TUNAI</v>
          </cell>
          <cell r="E11">
            <v>-131198331939</v>
          </cell>
          <cell r="F11">
            <v>12500</v>
          </cell>
          <cell r="G11">
            <v>3877044675</v>
          </cell>
          <cell r="H11">
            <v>-135075364114</v>
          </cell>
        </row>
        <row r="12">
          <cell r="B12">
            <v>130130</v>
          </cell>
          <cell r="C12">
            <v>99999999</v>
          </cell>
          <cell r="D12" t="str">
            <v>PIUTANG TIV</v>
          </cell>
          <cell r="E12">
            <v>28044649</v>
          </cell>
          <cell r="F12">
            <v>555056</v>
          </cell>
          <cell r="G12">
            <v>19000000</v>
          </cell>
          <cell r="H12">
            <v>9599705</v>
          </cell>
        </row>
        <row r="13">
          <cell r="B13">
            <v>130131</v>
          </cell>
          <cell r="C13">
            <v>99999999</v>
          </cell>
          <cell r="D13" t="str">
            <v>PIUTANG PUSAT</v>
          </cell>
          <cell r="E13">
            <v>18224804</v>
          </cell>
          <cell r="F13">
            <v>62970096</v>
          </cell>
          <cell r="G13">
            <v>81194900</v>
          </cell>
          <cell r="H13">
            <v>0</v>
          </cell>
        </row>
        <row r="14">
          <cell r="B14">
            <v>130501</v>
          </cell>
          <cell r="C14">
            <v>99999999</v>
          </cell>
          <cell r="D14" t="str">
            <v>PIUTANG MSSUPPORT</v>
          </cell>
          <cell r="E14">
            <v>247000</v>
          </cell>
          <cell r="F14">
            <v>1610000</v>
          </cell>
          <cell r="G14">
            <v>247000</v>
          </cell>
          <cell r="H14">
            <v>1610000</v>
          </cell>
        </row>
        <row r="15">
          <cell r="B15">
            <v>130504</v>
          </cell>
          <cell r="C15">
            <v>99999999</v>
          </cell>
          <cell r="D15" t="str">
            <v>PIUTANG KARYAWAN</v>
          </cell>
          <cell r="E15">
            <v>92923654</v>
          </cell>
          <cell r="F15">
            <v>0</v>
          </cell>
          <cell r="G15">
            <v>17625438</v>
          </cell>
          <cell r="H15">
            <v>75298216</v>
          </cell>
        </row>
        <row r="16">
          <cell r="B16">
            <v>211001</v>
          </cell>
          <cell r="C16">
            <v>99999999</v>
          </cell>
          <cell r="D16" t="str">
            <v>HUTANG DAGANG TIV</v>
          </cell>
          <cell r="E16">
            <v>136675954218</v>
          </cell>
          <cell r="F16">
            <v>19000000</v>
          </cell>
          <cell r="G16">
            <v>0</v>
          </cell>
          <cell r="H16">
            <v>136694954218</v>
          </cell>
        </row>
        <row r="17">
          <cell r="B17">
            <v>211102</v>
          </cell>
          <cell r="C17">
            <v>99999999</v>
          </cell>
          <cell r="D17" t="str">
            <v>HUTANG BBM</v>
          </cell>
          <cell r="E17">
            <v>-32006479</v>
          </cell>
          <cell r="F17">
            <v>54763714</v>
          </cell>
          <cell r="G17">
            <v>46978466</v>
          </cell>
          <cell r="H17">
            <v>-24221231</v>
          </cell>
        </row>
        <row r="18">
          <cell r="B18">
            <v>311100</v>
          </cell>
          <cell r="C18">
            <v>99999999</v>
          </cell>
          <cell r="D18" t="str">
            <v>JAMINAN PELANGGAN</v>
          </cell>
          <cell r="E18">
            <v>4169581210</v>
          </cell>
          <cell r="F18">
            <v>106829503</v>
          </cell>
          <cell r="G18">
            <v>16700000</v>
          </cell>
          <cell r="H18">
            <v>4259710713</v>
          </cell>
        </row>
        <row r="19">
          <cell r="B19">
            <v>311110</v>
          </cell>
          <cell r="C19">
            <v>99999999</v>
          </cell>
          <cell r="D19" t="str">
            <v>TITIPAN PELANGGAN</v>
          </cell>
          <cell r="E19">
            <v>-7819400</v>
          </cell>
          <cell r="F19">
            <v>53193938</v>
          </cell>
          <cell r="G19">
            <v>54799941</v>
          </cell>
          <cell r="H19">
            <v>-9425403</v>
          </cell>
        </row>
        <row r="20">
          <cell r="B20">
            <v>811003</v>
          </cell>
          <cell r="C20">
            <v>99999999</v>
          </cell>
          <cell r="D20" t="str">
            <v>BBM</v>
          </cell>
          <cell r="E20">
            <v>1870177723</v>
          </cell>
          <cell r="F20">
            <v>50766466</v>
          </cell>
          <cell r="G20">
            <v>0</v>
          </cell>
          <cell r="H20">
            <v>1920944189</v>
          </cell>
        </row>
        <row r="21">
          <cell r="B21">
            <v>811004</v>
          </cell>
          <cell r="C21">
            <v>99999999</v>
          </cell>
          <cell r="D21" t="str">
            <v>PEMELIHARAAN KENDARAAN</v>
          </cell>
          <cell r="E21">
            <v>1280522486</v>
          </cell>
          <cell r="F21">
            <v>1055000</v>
          </cell>
          <cell r="G21">
            <v>0</v>
          </cell>
          <cell r="H21">
            <v>1281577486</v>
          </cell>
        </row>
        <row r="22">
          <cell r="B22">
            <v>811005</v>
          </cell>
          <cell r="C22">
            <v>99999999</v>
          </cell>
          <cell r="D22" t="str">
            <v>PARKIR &amp; TOL</v>
          </cell>
          <cell r="E22">
            <v>62167500</v>
          </cell>
          <cell r="F22">
            <v>1494000</v>
          </cell>
          <cell r="G22">
            <v>0</v>
          </cell>
          <cell r="H22">
            <v>63661500</v>
          </cell>
        </row>
        <row r="23">
          <cell r="B23">
            <v>821004</v>
          </cell>
          <cell r="C23">
            <v>99999999</v>
          </cell>
          <cell r="D23" t="str">
            <v>KONSUMSI</v>
          </cell>
          <cell r="E23">
            <v>10950149</v>
          </cell>
          <cell r="F23">
            <v>332667</v>
          </cell>
          <cell r="G23">
            <v>0</v>
          </cell>
          <cell r="H23">
            <v>11282816</v>
          </cell>
        </row>
        <row r="24">
          <cell r="B24">
            <v>824002</v>
          </cell>
          <cell r="C24">
            <v>99999999</v>
          </cell>
          <cell r="D24" t="str">
            <v>ALAT TULIS &amp; CETAKAN</v>
          </cell>
          <cell r="E24">
            <v>168223000</v>
          </cell>
          <cell r="F24">
            <v>49500</v>
          </cell>
          <cell r="G24">
            <v>0</v>
          </cell>
          <cell r="H24">
            <v>168272500</v>
          </cell>
        </row>
        <row r="25">
          <cell r="B25">
            <v>824003</v>
          </cell>
          <cell r="C25">
            <v>99999999</v>
          </cell>
          <cell r="D25" t="str">
            <v>TELEPHONE/FAX/SPEEDY</v>
          </cell>
          <cell r="E25">
            <v>86282691</v>
          </cell>
          <cell r="F25">
            <v>1080000</v>
          </cell>
          <cell r="G25">
            <v>0</v>
          </cell>
          <cell r="H25">
            <v>87362691</v>
          </cell>
        </row>
        <row r="26">
          <cell r="B26">
            <v>824005</v>
          </cell>
          <cell r="C26">
            <v>99999999</v>
          </cell>
          <cell r="D26" t="str">
            <v>PERJALANAN DINAS</v>
          </cell>
          <cell r="E26">
            <v>15247316</v>
          </cell>
          <cell r="F26">
            <v>310000</v>
          </cell>
          <cell r="G26">
            <v>0</v>
          </cell>
          <cell r="H26">
            <v>15557316</v>
          </cell>
        </row>
        <row r="27">
          <cell r="B27">
            <v>824007</v>
          </cell>
          <cell r="C27">
            <v>99999999</v>
          </cell>
          <cell r="D27" t="str">
            <v>BIAYA RUMAH TANGGA</v>
          </cell>
          <cell r="E27">
            <v>96012200</v>
          </cell>
          <cell r="F27">
            <v>2602900</v>
          </cell>
          <cell r="G27">
            <v>0</v>
          </cell>
          <cell r="H27">
            <v>98615100</v>
          </cell>
        </row>
        <row r="28">
          <cell r="B28">
            <v>824019</v>
          </cell>
          <cell r="C28">
            <v>99999999</v>
          </cell>
          <cell r="D28" t="str">
            <v>PERIJINAN DAN PBB</v>
          </cell>
          <cell r="E28">
            <v>1141980</v>
          </cell>
          <cell r="F28">
            <v>114198</v>
          </cell>
          <cell r="G28">
            <v>0</v>
          </cell>
          <cell r="H28">
            <v>1256178</v>
          </cell>
        </row>
        <row r="29">
          <cell r="B29">
            <v>824021</v>
          </cell>
          <cell r="C29">
            <v>99999999</v>
          </cell>
          <cell r="D29" t="str">
            <v>BIAYA STNK/KEUR/DISPENSASI</v>
          </cell>
          <cell r="E29">
            <v>36615900</v>
          </cell>
          <cell r="F29">
            <v>175000</v>
          </cell>
          <cell r="G29">
            <v>0</v>
          </cell>
          <cell r="H29">
            <v>36790900</v>
          </cell>
        </row>
        <row r="30">
          <cell r="B30">
            <v>824037</v>
          </cell>
          <cell r="C30">
            <v>99999999</v>
          </cell>
          <cell r="D30" t="str">
            <v>BENDA POS/MATERAI</v>
          </cell>
          <cell r="E30">
            <v>11646000</v>
          </cell>
          <cell r="F30">
            <v>200000</v>
          </cell>
          <cell r="G30">
            <v>0</v>
          </cell>
          <cell r="H30">
            <v>11846000</v>
          </cell>
        </row>
        <row r="31">
          <cell r="B31">
            <v>824042</v>
          </cell>
          <cell r="C31">
            <v>99999999</v>
          </cell>
          <cell r="D31" t="str">
            <v>REPACKING BONGKAR MUAT</v>
          </cell>
          <cell r="E31">
            <v>40751500</v>
          </cell>
          <cell r="F31">
            <v>1889600</v>
          </cell>
          <cell r="G31">
            <v>1050</v>
          </cell>
          <cell r="H31">
            <v>42640050</v>
          </cell>
        </row>
        <row r="32">
          <cell r="B32">
            <v>825012</v>
          </cell>
          <cell r="C32">
            <v>99999999</v>
          </cell>
          <cell r="D32" t="str">
            <v>ADMINISTRASI BANK</v>
          </cell>
          <cell r="E32">
            <v>6947859</v>
          </cell>
          <cell r="F32">
            <v>263171</v>
          </cell>
          <cell r="G32">
            <v>0</v>
          </cell>
          <cell r="H32">
            <v>7211030</v>
          </cell>
        </row>
        <row r="33">
          <cell r="B33">
            <v>829207</v>
          </cell>
          <cell r="C33">
            <v>99999999</v>
          </cell>
          <cell r="D33" t="str">
            <v>BIAYA PROMOSI DAGANG</v>
          </cell>
          <cell r="E33">
            <v>714871771.52999997</v>
          </cell>
          <cell r="F33">
            <v>17025164</v>
          </cell>
          <cell r="G33">
            <v>0</v>
          </cell>
          <cell r="H33">
            <v>731896935.52999997</v>
          </cell>
        </row>
        <row r="34">
          <cell r="B34">
            <v>919900</v>
          </cell>
          <cell r="C34">
            <v>99999999</v>
          </cell>
          <cell r="D34" t="str">
            <v>PENDAPATAN LAIN-LAIN</v>
          </cell>
          <cell r="E34">
            <v>-135047594.96000001</v>
          </cell>
          <cell r="F34">
            <v>0</v>
          </cell>
          <cell r="G34">
            <v>2429175</v>
          </cell>
          <cell r="H34">
            <v>-137476769.96000001</v>
          </cell>
        </row>
        <row r="46">
          <cell r="E46">
            <v>-30418747392.519997</v>
          </cell>
          <cell r="F46">
            <v>25856689870</v>
          </cell>
          <cell r="G46">
            <v>25856689870</v>
          </cell>
          <cell r="H46">
            <v>-30418747392.519997</v>
          </cell>
        </row>
        <row r="47">
          <cell r="B47">
            <v>1</v>
          </cell>
          <cell r="C47">
            <v>2</v>
          </cell>
          <cell r="D47">
            <v>3</v>
          </cell>
          <cell r="E47">
            <v>4</v>
          </cell>
          <cell r="F47">
            <v>5</v>
          </cell>
          <cell r="G47">
            <v>6</v>
          </cell>
          <cell r="H47">
            <v>7</v>
          </cell>
        </row>
        <row r="48">
          <cell r="F48">
            <v>0</v>
          </cell>
          <cell r="G48">
            <v>0</v>
          </cell>
        </row>
        <row r="49">
          <cell r="G49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PP PABRIK"/>
      <sheetName val="HPP DEPO"/>
      <sheetName val="RUGILABA DEPO"/>
      <sheetName val="MENU"/>
      <sheetName val="NERACA"/>
      <sheetName val="NERACA LAJUR"/>
      <sheetName val="REKAP GL"/>
      <sheetName val="RUGILABA PABRIK"/>
      <sheetName val="LABA per PRODUK"/>
      <sheetName val="Laporan Aliran Kas (Nrc)"/>
      <sheetName val="Beban Ditangguhkan"/>
      <sheetName val="COGS"/>
      <sheetName val="LAP PENJUALAN"/>
      <sheetName val="Sheet1"/>
      <sheetName val="TAC perWEEK"/>
      <sheetName val="MEMO JURNAL"/>
      <sheetName val="OA"/>
      <sheetName val="SUBSIDI OA"/>
      <sheetName val="RK PUSAT"/>
      <sheetName val="REKAP PPN"/>
      <sheetName val="REKAP PPH25"/>
      <sheetName val="LAP MUTASI PRODUK"/>
      <sheetName val="ANALISA PIUTANG"/>
      <sheetName val="REKAP PERSEDIAAN"/>
      <sheetName val="REKAP PENJUALAN"/>
      <sheetName val="REKAP HPP"/>
      <sheetName val="BTB SUPP"/>
      <sheetName val="BKB SUPP"/>
      <sheetName val="BKB DIST"/>
      <sheetName val="BTB DIST"/>
      <sheetName val="MUTASI OUT"/>
      <sheetName val="MUTASI IN"/>
      <sheetName val="STOK MORPHING"/>
      <sheetName val="TBG"/>
      <sheetName val="PVT MP"/>
      <sheetName val="PVT"/>
      <sheetName val="SD"/>
      <sheetName val="BANK"/>
      <sheetName val="TARIKAN PUSAT"/>
      <sheetName val="BANK SJT 55"/>
      <sheetName val="TAG BENGKEL &amp; MS SUPPORT"/>
      <sheetName val="REKAP 811010"/>
      <sheetName val="REKAP PIUT JAMSOSTEK"/>
      <sheetName val="TAG BENGKEL &amp; MS SUPPORT (2)"/>
      <sheetName val="REKAP PIUT KARYAWAN "/>
      <sheetName val="HTG BBM  2021"/>
      <sheetName val="BG"/>
      <sheetName val="TIPEL"/>
      <sheetName val="CashJournalReport"/>
      <sheetName val="GL"/>
      <sheetName val="LKH"/>
      <sheetName val="REKAP BIAYA"/>
      <sheetName val="BANK CIMB"/>
      <sheetName val=" CIMB VA STATEMENT "/>
      <sheetName val="PIUT PUSAT"/>
      <sheetName val="PIUT TIV"/>
      <sheetName val="BIAYA PROMOSI DAGANG"/>
      <sheetName val="PIUT MS SUPP"/>
      <sheetName val="PEND LAIN"/>
      <sheetName val="NRB"/>
      <sheetName val="PIUTANG TIV PROG"/>
      <sheetName val="PIUT TIV PROG 2020"/>
      <sheetName val="Selisih Harga"/>
      <sheetName val="HUTANG TIV"/>
    </sheetNames>
    <sheetDataSet>
      <sheetData sheetId="0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</row>
        <row r="2">
          <cell r="C2" t="str">
            <v>Kode Produk</v>
          </cell>
          <cell r="D2" t="str">
            <v>Produk</v>
          </cell>
          <cell r="E2" t="str">
            <v>Berat/ Kg</v>
          </cell>
          <cell r="F2" t="str">
            <v>PAS</v>
          </cell>
          <cell r="G2" t="str">
            <v>HPP LAMA</v>
          </cell>
          <cell r="H2" t="str">
            <v>HPP PABRIK</v>
          </cell>
          <cell r="I2" t="str">
            <v>HPP PABRIK</v>
          </cell>
          <cell r="J2" t="str">
            <v>HPP PABRIK</v>
          </cell>
          <cell r="K2" t="str">
            <v>HPP PABRIK</v>
          </cell>
          <cell r="L2" t="str">
            <v>HPP PABRIK</v>
          </cell>
          <cell r="M2" t="str">
            <v>HPP PABRIK</v>
          </cell>
        </row>
        <row r="3">
          <cell r="F3">
            <v>56</v>
          </cell>
          <cell r="H3" t="str">
            <v>Apr-Sept 2018</v>
          </cell>
          <cell r="I3" t="str">
            <v>per Okt-18</v>
          </cell>
          <cell r="J3" t="str">
            <v>per Feb-19</v>
          </cell>
          <cell r="K3" t="str">
            <v>per Mar-19</v>
          </cell>
          <cell r="L3" t="str">
            <v>per Ags-20</v>
          </cell>
          <cell r="M3" t="str">
            <v>per Mar-21</v>
          </cell>
          <cell r="N3" t="str">
            <v>DPP</v>
          </cell>
        </row>
        <row r="4">
          <cell r="C4">
            <v>12713</v>
          </cell>
          <cell r="D4" t="str">
            <v>AQ.220ML 1X48</v>
          </cell>
          <cell r="E4">
            <v>11.3</v>
          </cell>
          <cell r="F4">
            <v>632.80000000000007</v>
          </cell>
          <cell r="G4">
            <v>0</v>
          </cell>
          <cell r="H4">
            <v>19883</v>
          </cell>
          <cell r="I4">
            <v>20680</v>
          </cell>
          <cell r="J4">
            <v>20680</v>
          </cell>
          <cell r="K4">
            <v>22750</v>
          </cell>
          <cell r="L4">
            <v>22750</v>
          </cell>
          <cell r="M4">
            <v>22750</v>
          </cell>
          <cell r="N4">
            <v>20681.81818181818</v>
          </cell>
        </row>
        <row r="5">
          <cell r="C5">
            <v>134578</v>
          </cell>
          <cell r="D5" t="str">
            <v>AQ.220ML LOCAL 1X48</v>
          </cell>
          <cell r="E5">
            <v>11.3</v>
          </cell>
          <cell r="F5">
            <v>632.80000000000007</v>
          </cell>
          <cell r="G5">
            <v>0</v>
          </cell>
          <cell r="H5">
            <v>19883</v>
          </cell>
          <cell r="I5">
            <v>20680</v>
          </cell>
          <cell r="J5">
            <v>20680</v>
          </cell>
          <cell r="K5">
            <v>22750</v>
          </cell>
          <cell r="L5">
            <v>22750</v>
          </cell>
          <cell r="M5">
            <v>22750</v>
          </cell>
          <cell r="N5">
            <v>20681.81818181818</v>
          </cell>
        </row>
        <row r="6">
          <cell r="C6" t="str">
            <v>134578R</v>
          </cell>
          <cell r="D6" t="str">
            <v>AQ.220ML LOCAL 1X48 REJECT</v>
          </cell>
          <cell r="E6">
            <v>11.3</v>
          </cell>
          <cell r="F6">
            <v>632.80000000000007</v>
          </cell>
          <cell r="G6">
            <v>0</v>
          </cell>
          <cell r="H6">
            <v>19883</v>
          </cell>
          <cell r="I6">
            <v>20680</v>
          </cell>
          <cell r="J6">
            <v>20680</v>
          </cell>
          <cell r="K6">
            <v>22750</v>
          </cell>
          <cell r="L6">
            <v>22750</v>
          </cell>
          <cell r="M6">
            <v>22750</v>
          </cell>
          <cell r="N6">
            <v>20681.81818181818</v>
          </cell>
        </row>
        <row r="7">
          <cell r="C7" t="str">
            <v>134578P</v>
          </cell>
          <cell r="D7" t="str">
            <v>AQ.220ML LOCAL 1X1</v>
          </cell>
          <cell r="E7">
            <v>0.23541666666666669</v>
          </cell>
          <cell r="F7">
            <v>13.183333333333335</v>
          </cell>
          <cell r="G7">
            <v>0</v>
          </cell>
          <cell r="H7">
            <v>414.22916666666669</v>
          </cell>
          <cell r="I7">
            <v>430.83333333333331</v>
          </cell>
          <cell r="J7">
            <v>430.83333333333331</v>
          </cell>
          <cell r="K7">
            <v>473.95833333333331</v>
          </cell>
          <cell r="L7">
            <v>473.95833333333331</v>
          </cell>
          <cell r="M7">
            <v>473.95833333333331</v>
          </cell>
          <cell r="N7">
            <v>430.87121212121207</v>
          </cell>
        </row>
        <row r="8">
          <cell r="C8" t="str">
            <v>134578PR</v>
          </cell>
          <cell r="D8" t="str">
            <v>AQ.220ML LOCAL 1X1 PCS REJECT</v>
          </cell>
          <cell r="E8">
            <v>0.23541666666666669</v>
          </cell>
          <cell r="F8">
            <v>13.183333333333335</v>
          </cell>
          <cell r="G8">
            <v>0</v>
          </cell>
          <cell r="H8">
            <v>414.22916666666669</v>
          </cell>
          <cell r="I8">
            <v>430.83333333333331</v>
          </cell>
          <cell r="J8">
            <v>430.83333333333331</v>
          </cell>
          <cell r="K8">
            <v>473.95833333333331</v>
          </cell>
          <cell r="L8">
            <v>473.95833333333331</v>
          </cell>
          <cell r="M8">
            <v>473.95833333333331</v>
          </cell>
          <cell r="N8">
            <v>430.87121212121207</v>
          </cell>
        </row>
        <row r="9">
          <cell r="C9">
            <v>74548</v>
          </cell>
          <cell r="D9" t="str">
            <v>AQ.240ML 1X48</v>
          </cell>
          <cell r="E9">
            <v>12.5</v>
          </cell>
          <cell r="F9">
            <v>700</v>
          </cell>
          <cell r="G9">
            <v>19883</v>
          </cell>
          <cell r="H9">
            <v>19883</v>
          </cell>
          <cell r="I9">
            <v>20680</v>
          </cell>
          <cell r="J9">
            <v>20680</v>
          </cell>
          <cell r="K9">
            <v>22750</v>
          </cell>
          <cell r="L9">
            <v>22750</v>
          </cell>
          <cell r="M9">
            <v>22750</v>
          </cell>
          <cell r="N9">
            <v>20681.81818181818</v>
          </cell>
        </row>
        <row r="10">
          <cell r="C10" t="str">
            <v>74548R</v>
          </cell>
          <cell r="D10" t="str">
            <v>AQ.240ML 1X48 REJECT</v>
          </cell>
          <cell r="E10">
            <v>12.5</v>
          </cell>
          <cell r="F10">
            <v>700</v>
          </cell>
          <cell r="G10">
            <v>19883</v>
          </cell>
          <cell r="H10">
            <v>19883</v>
          </cell>
          <cell r="I10">
            <v>20680</v>
          </cell>
          <cell r="J10">
            <v>20680</v>
          </cell>
          <cell r="K10">
            <v>22750</v>
          </cell>
          <cell r="L10">
            <v>22750</v>
          </cell>
          <cell r="M10">
            <v>22750</v>
          </cell>
          <cell r="N10">
            <v>20681.81818181818</v>
          </cell>
        </row>
        <row r="11">
          <cell r="C11" t="str">
            <v>74548P</v>
          </cell>
          <cell r="D11" t="str">
            <v>AQ.240ML 1X1 PCS</v>
          </cell>
          <cell r="E11">
            <v>0.26041666666666669</v>
          </cell>
          <cell r="F11">
            <v>14.583333333333334</v>
          </cell>
          <cell r="G11">
            <v>414.22916666666669</v>
          </cell>
          <cell r="H11">
            <v>414.22916666666669</v>
          </cell>
          <cell r="I11">
            <v>430.83333333333331</v>
          </cell>
          <cell r="J11">
            <v>430.83333333333331</v>
          </cell>
          <cell r="K11">
            <v>473.95833333333331</v>
          </cell>
          <cell r="L11">
            <v>473.95833333333331</v>
          </cell>
          <cell r="M11">
            <v>473.95833333333331</v>
          </cell>
          <cell r="N11">
            <v>430.87121212121207</v>
          </cell>
        </row>
        <row r="12">
          <cell r="C12">
            <v>74556</v>
          </cell>
          <cell r="D12" t="str">
            <v>AQ.330ML 1X24</v>
          </cell>
          <cell r="E12">
            <v>8.8000000000000007</v>
          </cell>
          <cell r="F12">
            <v>492.80000000000007</v>
          </cell>
          <cell r="G12">
            <v>25575</v>
          </cell>
          <cell r="H12">
            <v>26598</v>
          </cell>
          <cell r="I12">
            <v>27670</v>
          </cell>
          <cell r="J12">
            <v>27670</v>
          </cell>
          <cell r="K12">
            <v>29330</v>
          </cell>
          <cell r="L12">
            <v>29330</v>
          </cell>
          <cell r="M12">
            <v>29330</v>
          </cell>
          <cell r="N12">
            <v>26663.63636363636</v>
          </cell>
        </row>
        <row r="13">
          <cell r="C13" t="str">
            <v>74556P</v>
          </cell>
          <cell r="D13" t="str">
            <v>AQ.330ML 1X1 PCS</v>
          </cell>
          <cell r="E13">
            <v>0.3666666666666667</v>
          </cell>
          <cell r="F13">
            <v>20.533333333333335</v>
          </cell>
          <cell r="G13">
            <v>1065.625</v>
          </cell>
          <cell r="H13">
            <v>1108.25</v>
          </cell>
          <cell r="I13">
            <v>1152.9166666666667</v>
          </cell>
          <cell r="J13">
            <v>1152.9166666666667</v>
          </cell>
          <cell r="K13">
            <v>1222.0833333333333</v>
          </cell>
          <cell r="L13">
            <v>1222.0833333333333</v>
          </cell>
          <cell r="M13">
            <v>1222.0833333333333</v>
          </cell>
          <cell r="N13">
            <v>1110.9848484848483</v>
          </cell>
        </row>
        <row r="14">
          <cell r="C14" t="str">
            <v>74556PR</v>
          </cell>
          <cell r="D14" t="str">
            <v>AQ.330ML 1X1 PCS REJECT</v>
          </cell>
          <cell r="E14">
            <v>0.3666666666666667</v>
          </cell>
          <cell r="F14">
            <v>20.533333333333335</v>
          </cell>
          <cell r="G14">
            <v>1065.625</v>
          </cell>
          <cell r="H14">
            <v>1108.25</v>
          </cell>
          <cell r="I14">
            <v>1152.9166666666667</v>
          </cell>
          <cell r="J14">
            <v>1152.9166666666667</v>
          </cell>
          <cell r="K14">
            <v>1222.0833333333333</v>
          </cell>
          <cell r="L14">
            <v>1222.0833333333333</v>
          </cell>
          <cell r="M14">
            <v>1222.0833333333333</v>
          </cell>
          <cell r="N14">
            <v>1110.9848484848483</v>
          </cell>
        </row>
        <row r="15">
          <cell r="C15">
            <v>74557</v>
          </cell>
          <cell r="D15" t="str">
            <v>AQ.HOKBEN 330 ML 1X24</v>
          </cell>
          <cell r="E15">
            <v>8.8000000000000007</v>
          </cell>
          <cell r="F15">
            <v>492.80000000000007</v>
          </cell>
          <cell r="G15">
            <v>25575</v>
          </cell>
          <cell r="H15">
            <v>26598</v>
          </cell>
          <cell r="I15">
            <v>27670</v>
          </cell>
          <cell r="J15">
            <v>27670</v>
          </cell>
          <cell r="K15">
            <v>29330</v>
          </cell>
          <cell r="L15">
            <v>29330</v>
          </cell>
          <cell r="M15">
            <v>29330</v>
          </cell>
          <cell r="N15">
            <v>26663.63636363636</v>
          </cell>
        </row>
        <row r="16">
          <cell r="C16" t="str">
            <v>1251A</v>
          </cell>
          <cell r="D16" t="str">
            <v>AQ.330ML 1X24 R</v>
          </cell>
          <cell r="E16">
            <v>8.8000000000000007</v>
          </cell>
          <cell r="F16">
            <v>492.80000000000007</v>
          </cell>
          <cell r="G16">
            <v>25575</v>
          </cell>
          <cell r="H16">
            <v>26598</v>
          </cell>
          <cell r="I16">
            <v>27670</v>
          </cell>
          <cell r="J16">
            <v>27670</v>
          </cell>
          <cell r="K16">
            <v>29330</v>
          </cell>
          <cell r="L16">
            <v>29330</v>
          </cell>
          <cell r="M16">
            <v>29330</v>
          </cell>
          <cell r="N16">
            <v>26663.63636363636</v>
          </cell>
        </row>
        <row r="17">
          <cell r="C17">
            <v>12511</v>
          </cell>
          <cell r="D17" t="str">
            <v>AQ.330ML 1X1</v>
          </cell>
          <cell r="E17">
            <v>0.3666666666666667</v>
          </cell>
          <cell r="F17">
            <v>20.533333333333335</v>
          </cell>
          <cell r="G17">
            <v>1065.625</v>
          </cell>
          <cell r="H17">
            <v>1108.25</v>
          </cell>
          <cell r="I17">
            <v>1152.9166666666667</v>
          </cell>
          <cell r="J17">
            <v>1152.9166666666667</v>
          </cell>
          <cell r="K17">
            <v>1222.0833333333333</v>
          </cell>
          <cell r="L17">
            <v>1222.0833333333333</v>
          </cell>
          <cell r="M17">
            <v>1222.0833333333333</v>
          </cell>
          <cell r="N17">
            <v>1110.9848484848483</v>
          </cell>
        </row>
        <row r="18">
          <cell r="C18" t="str">
            <v>12512P</v>
          </cell>
          <cell r="D18" t="str">
            <v>AQ.330ML 1X1</v>
          </cell>
          <cell r="E18">
            <v>0.3666666666666667</v>
          </cell>
          <cell r="F18">
            <v>63.800000000000004</v>
          </cell>
          <cell r="G18">
            <v>1065.625</v>
          </cell>
          <cell r="H18">
            <v>1108.25</v>
          </cell>
          <cell r="I18">
            <v>1152.9166666666667</v>
          </cell>
          <cell r="J18">
            <v>1152.9166666666667</v>
          </cell>
          <cell r="K18">
            <v>1222.0833333333333</v>
          </cell>
          <cell r="L18">
            <v>1222.0833333333333</v>
          </cell>
          <cell r="M18">
            <v>1222.0833333333333</v>
          </cell>
          <cell r="N18">
            <v>1110.9848484848483</v>
          </cell>
        </row>
        <row r="19">
          <cell r="C19">
            <v>12513</v>
          </cell>
          <cell r="D19" t="str">
            <v>AQ.330 ML 1 X 24 PCS</v>
          </cell>
          <cell r="E19">
            <v>8.8000000000000007</v>
          </cell>
          <cell r="F19">
            <v>492.80000000000007</v>
          </cell>
          <cell r="G19">
            <v>25575</v>
          </cell>
          <cell r="H19">
            <v>26598</v>
          </cell>
          <cell r="I19">
            <v>27670</v>
          </cell>
          <cell r="J19">
            <v>27670</v>
          </cell>
          <cell r="K19">
            <v>29330</v>
          </cell>
          <cell r="L19">
            <v>29330</v>
          </cell>
          <cell r="M19">
            <v>29330</v>
          </cell>
          <cell r="N19">
            <v>26663.63636363636</v>
          </cell>
        </row>
        <row r="20">
          <cell r="C20">
            <v>113017</v>
          </cell>
          <cell r="D20" t="str">
            <v>AQ.330ML BOY 1X24</v>
          </cell>
          <cell r="E20">
            <v>8.8000000000000007</v>
          </cell>
          <cell r="F20">
            <v>492.80000000000007</v>
          </cell>
          <cell r="G20">
            <v>67488</v>
          </cell>
          <cell r="H20">
            <v>70188</v>
          </cell>
          <cell r="I20">
            <v>73000</v>
          </cell>
          <cell r="J20">
            <v>73000</v>
          </cell>
          <cell r="K20">
            <v>77380</v>
          </cell>
          <cell r="L20">
            <v>77380</v>
          </cell>
          <cell r="M20">
            <v>77380</v>
          </cell>
          <cell r="N20">
            <v>70345.454545454544</v>
          </cell>
        </row>
        <row r="21">
          <cell r="C21" t="str">
            <v>113017R</v>
          </cell>
          <cell r="D21" t="str">
            <v>AQ.330ML BOY 1X24 REJECT</v>
          </cell>
          <cell r="E21">
            <v>8.8000000000000007</v>
          </cell>
          <cell r="F21">
            <v>492.80000000000007</v>
          </cell>
          <cell r="G21">
            <v>67488</v>
          </cell>
          <cell r="H21">
            <v>70188</v>
          </cell>
          <cell r="I21">
            <v>73000</v>
          </cell>
          <cell r="J21">
            <v>73000</v>
          </cell>
          <cell r="K21">
            <v>77380</v>
          </cell>
          <cell r="L21">
            <v>77380</v>
          </cell>
          <cell r="M21">
            <v>77380</v>
          </cell>
          <cell r="N21">
            <v>70345.454545454544</v>
          </cell>
        </row>
        <row r="22">
          <cell r="C22" t="str">
            <v>113017P</v>
          </cell>
          <cell r="D22" t="str">
            <v>AQ.330ML BOY 1X1</v>
          </cell>
          <cell r="E22">
            <v>0.3666666666666667</v>
          </cell>
          <cell r="F22">
            <v>20.533333333333335</v>
          </cell>
          <cell r="G22">
            <v>2812</v>
          </cell>
          <cell r="H22">
            <v>2924.5</v>
          </cell>
          <cell r="I22">
            <v>3041.6666666666665</v>
          </cell>
          <cell r="J22">
            <v>3041.6666666666665</v>
          </cell>
          <cell r="K22">
            <v>3224.1666666666665</v>
          </cell>
          <cell r="L22">
            <v>3224.1666666666665</v>
          </cell>
          <cell r="M22">
            <v>3224.1666666666665</v>
          </cell>
          <cell r="N22">
            <v>2931.0606060606056</v>
          </cell>
        </row>
        <row r="23">
          <cell r="C23" t="str">
            <v>113017PR</v>
          </cell>
          <cell r="D23" t="str">
            <v>AQ.330ML BOY 1X1 PCS REJECT</v>
          </cell>
          <cell r="E23">
            <v>0.3666666666666667</v>
          </cell>
          <cell r="F23">
            <v>20.533333333333335</v>
          </cell>
          <cell r="G23">
            <v>2812</v>
          </cell>
          <cell r="H23">
            <v>2924.5</v>
          </cell>
          <cell r="I23">
            <v>3041.6666666666665</v>
          </cell>
          <cell r="J23">
            <v>3041.6666666666665</v>
          </cell>
          <cell r="K23">
            <v>3224.1666666666665</v>
          </cell>
          <cell r="L23">
            <v>3224.1666666666665</v>
          </cell>
          <cell r="M23">
            <v>3224.1666666666665</v>
          </cell>
          <cell r="N23">
            <v>2931.0606060606056</v>
          </cell>
        </row>
        <row r="24">
          <cell r="C24">
            <v>113018</v>
          </cell>
          <cell r="D24" t="str">
            <v>AQ.330ML GIRL 1X24</v>
          </cell>
          <cell r="E24">
            <v>8.8000000000000007</v>
          </cell>
          <cell r="F24">
            <v>492.80000000000007</v>
          </cell>
          <cell r="G24">
            <v>67488</v>
          </cell>
          <cell r="H24">
            <v>70188</v>
          </cell>
          <cell r="I24">
            <v>73000</v>
          </cell>
          <cell r="J24">
            <v>73000</v>
          </cell>
          <cell r="K24">
            <v>77380</v>
          </cell>
          <cell r="L24">
            <v>77380</v>
          </cell>
          <cell r="M24">
            <v>77380</v>
          </cell>
          <cell r="N24">
            <v>70345.454545454544</v>
          </cell>
        </row>
        <row r="25">
          <cell r="C25" t="str">
            <v>113018R</v>
          </cell>
          <cell r="D25" t="str">
            <v>AQ.330ML GIRL 1X24 REJECT</v>
          </cell>
          <cell r="E25">
            <v>8.8000000000000007</v>
          </cell>
          <cell r="F25">
            <v>492.80000000000007</v>
          </cell>
          <cell r="G25">
            <v>67488</v>
          </cell>
          <cell r="H25">
            <v>70188</v>
          </cell>
          <cell r="I25">
            <v>73000</v>
          </cell>
          <cell r="J25">
            <v>73000</v>
          </cell>
          <cell r="K25">
            <v>77380</v>
          </cell>
          <cell r="L25">
            <v>77380</v>
          </cell>
          <cell r="M25">
            <v>77380</v>
          </cell>
          <cell r="N25">
            <v>70345.454545454544</v>
          </cell>
        </row>
        <row r="26">
          <cell r="C26" t="str">
            <v>113018P</v>
          </cell>
          <cell r="D26" t="str">
            <v>AQ.330ML GIRL 1X1 / PCS</v>
          </cell>
          <cell r="E26">
            <v>0.3666666666666667</v>
          </cell>
          <cell r="F26">
            <v>20.533333333333335</v>
          </cell>
          <cell r="G26">
            <v>2812</v>
          </cell>
          <cell r="H26">
            <v>2924.5</v>
          </cell>
          <cell r="I26">
            <v>3041.6666666666665</v>
          </cell>
          <cell r="J26">
            <v>3041.6666666666665</v>
          </cell>
          <cell r="K26">
            <v>3224.1666666666665</v>
          </cell>
          <cell r="L26">
            <v>3224.1666666666665</v>
          </cell>
          <cell r="M26">
            <v>3224.1666666666665</v>
          </cell>
          <cell r="N26">
            <v>2931.0606060606056</v>
          </cell>
        </row>
        <row r="27">
          <cell r="C27" t="str">
            <v>113018PR</v>
          </cell>
          <cell r="D27" t="str">
            <v>AQ.330ML GIRL 1X1 / PCS REJECT</v>
          </cell>
          <cell r="E27">
            <v>0.3666666666666667</v>
          </cell>
          <cell r="F27">
            <v>20.533333333333335</v>
          </cell>
          <cell r="G27">
            <v>2812</v>
          </cell>
          <cell r="H27">
            <v>2924.5</v>
          </cell>
          <cell r="I27">
            <v>3041.6666666666665</v>
          </cell>
          <cell r="J27">
            <v>3041.6666666666665</v>
          </cell>
          <cell r="K27">
            <v>3224.1666666666665</v>
          </cell>
          <cell r="L27">
            <v>3224.1666666666665</v>
          </cell>
          <cell r="M27">
            <v>3224.1666666666665</v>
          </cell>
          <cell r="N27">
            <v>2931.0606060606056</v>
          </cell>
        </row>
        <row r="28">
          <cell r="C28">
            <v>175161</v>
          </cell>
          <cell r="D28" t="str">
            <v>AQ.330ML LOCAL THEMED 1X24</v>
          </cell>
          <cell r="E28">
            <v>0.3666666666666667</v>
          </cell>
          <cell r="F28">
            <v>20.533333333333335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29330</v>
          </cell>
          <cell r="N28">
            <v>26663.63636363636</v>
          </cell>
        </row>
        <row r="29">
          <cell r="C29">
            <v>74598</v>
          </cell>
          <cell r="D29" t="str">
            <v>AQ.380 REFLECTIONS 1X12</v>
          </cell>
          <cell r="E29">
            <v>18.8</v>
          </cell>
          <cell r="F29">
            <v>1052.8</v>
          </cell>
          <cell r="G29">
            <v>58440</v>
          </cell>
          <cell r="H29">
            <v>58440</v>
          </cell>
          <cell r="I29">
            <v>80652</v>
          </cell>
          <cell r="J29">
            <v>80652</v>
          </cell>
          <cell r="K29">
            <v>80652</v>
          </cell>
          <cell r="L29">
            <v>80652</v>
          </cell>
          <cell r="M29">
            <v>80652</v>
          </cell>
          <cell r="N29">
            <v>73320</v>
          </cell>
        </row>
        <row r="30">
          <cell r="C30" t="str">
            <v>74598R</v>
          </cell>
          <cell r="D30" t="str">
            <v>AQ.380 REFLECTIONS 1X12 REJECT</v>
          </cell>
          <cell r="M30">
            <v>80652</v>
          </cell>
          <cell r="N30">
            <v>73320</v>
          </cell>
        </row>
        <row r="31">
          <cell r="C31" t="str">
            <v>74598P</v>
          </cell>
          <cell r="D31" t="str">
            <v>AQ.380 REFLECTIONS 1X1 PCS</v>
          </cell>
          <cell r="E31">
            <v>1.5666666666666667</v>
          </cell>
          <cell r="F31">
            <v>87.733333333333334</v>
          </cell>
          <cell r="G31">
            <v>4870</v>
          </cell>
          <cell r="H31">
            <v>4870</v>
          </cell>
          <cell r="I31">
            <v>6721</v>
          </cell>
          <cell r="J31">
            <v>6721</v>
          </cell>
          <cell r="K31">
            <v>6721</v>
          </cell>
          <cell r="L31">
            <v>6721</v>
          </cell>
          <cell r="M31">
            <v>6721</v>
          </cell>
          <cell r="N31">
            <v>6109.9999999999991</v>
          </cell>
        </row>
        <row r="32">
          <cell r="C32" t="str">
            <v>74598PR</v>
          </cell>
          <cell r="D32" t="str">
            <v>AQ.380 REFLECTIONS PCS REJECT</v>
          </cell>
          <cell r="M32">
            <v>6721</v>
          </cell>
          <cell r="N32">
            <v>6109.9999999999991</v>
          </cell>
        </row>
        <row r="33">
          <cell r="C33">
            <v>80333</v>
          </cell>
          <cell r="D33" t="str">
            <v>AQ 380ML SPARKLING 1X12</v>
          </cell>
          <cell r="E33">
            <v>18.8</v>
          </cell>
          <cell r="F33">
            <v>1052.8</v>
          </cell>
          <cell r="G33">
            <v>63480</v>
          </cell>
          <cell r="H33">
            <v>63480</v>
          </cell>
          <cell r="I33">
            <v>80652</v>
          </cell>
          <cell r="J33">
            <v>80652</v>
          </cell>
          <cell r="K33">
            <v>80652</v>
          </cell>
          <cell r="L33">
            <v>80652</v>
          </cell>
          <cell r="M33">
            <v>80652</v>
          </cell>
          <cell r="N33">
            <v>73320</v>
          </cell>
        </row>
        <row r="34">
          <cell r="C34" t="str">
            <v>80333R</v>
          </cell>
          <cell r="D34" t="str">
            <v>AQ 380ML SPARKLING 1X12 REJECT</v>
          </cell>
          <cell r="E34">
            <v>18.8</v>
          </cell>
          <cell r="F34">
            <v>1052.8</v>
          </cell>
          <cell r="G34">
            <v>63480</v>
          </cell>
          <cell r="H34">
            <v>63480</v>
          </cell>
          <cell r="I34">
            <v>80652</v>
          </cell>
          <cell r="J34">
            <v>80652</v>
          </cell>
          <cell r="K34">
            <v>80652</v>
          </cell>
          <cell r="L34">
            <v>80652</v>
          </cell>
          <cell r="M34">
            <v>80652</v>
          </cell>
          <cell r="N34">
            <v>73320</v>
          </cell>
        </row>
        <row r="35">
          <cell r="C35" t="str">
            <v>80333P</v>
          </cell>
          <cell r="D35" t="str">
            <v>AQ 380ML SPARKLING 1X1</v>
          </cell>
          <cell r="E35">
            <v>0</v>
          </cell>
          <cell r="F35">
            <v>0</v>
          </cell>
          <cell r="G35">
            <v>5290</v>
          </cell>
          <cell r="H35">
            <v>5290</v>
          </cell>
          <cell r="I35">
            <v>6721</v>
          </cell>
          <cell r="J35">
            <v>6721</v>
          </cell>
          <cell r="K35">
            <v>6721</v>
          </cell>
          <cell r="L35">
            <v>6721</v>
          </cell>
          <cell r="M35">
            <v>6721</v>
          </cell>
          <cell r="N35">
            <v>6109.9999999999991</v>
          </cell>
        </row>
        <row r="36">
          <cell r="C36" t="str">
            <v>80333PR</v>
          </cell>
          <cell r="D36" t="str">
            <v>AQ 380ML SPARKLING PCS REJECT</v>
          </cell>
          <cell r="E36">
            <v>1.5666666666666667</v>
          </cell>
          <cell r="F36">
            <v>87.733333333333334</v>
          </cell>
          <cell r="G36">
            <v>5290</v>
          </cell>
          <cell r="H36">
            <v>5290</v>
          </cell>
          <cell r="I36">
            <v>6721</v>
          </cell>
          <cell r="J36">
            <v>6721</v>
          </cell>
          <cell r="K36">
            <v>6721</v>
          </cell>
          <cell r="L36">
            <v>6721</v>
          </cell>
          <cell r="M36">
            <v>6721</v>
          </cell>
          <cell r="N36">
            <v>6109.9999999999991</v>
          </cell>
        </row>
        <row r="37">
          <cell r="C37">
            <v>132527</v>
          </cell>
          <cell r="D37" t="str">
            <v>AQ. 380ML REFLECTION SG 1X12</v>
          </cell>
          <cell r="E37">
            <v>18.8</v>
          </cell>
          <cell r="F37">
            <v>1052.8</v>
          </cell>
          <cell r="G37">
            <v>0</v>
          </cell>
          <cell r="H37">
            <v>80652</v>
          </cell>
          <cell r="I37">
            <v>80652</v>
          </cell>
          <cell r="J37">
            <v>80652</v>
          </cell>
          <cell r="K37">
            <v>80652</v>
          </cell>
          <cell r="L37">
            <v>80652</v>
          </cell>
          <cell r="M37">
            <v>80652</v>
          </cell>
          <cell r="N37">
            <v>73320</v>
          </cell>
        </row>
        <row r="38">
          <cell r="C38" t="str">
            <v>132527P</v>
          </cell>
          <cell r="D38" t="str">
            <v>AQ. 380ML REFLECTION SG 1X1</v>
          </cell>
          <cell r="E38">
            <v>1.5666666666666667</v>
          </cell>
          <cell r="F38">
            <v>87.733333333333334</v>
          </cell>
          <cell r="G38">
            <v>4870</v>
          </cell>
          <cell r="H38">
            <v>4870</v>
          </cell>
          <cell r="I38">
            <v>6721</v>
          </cell>
          <cell r="J38">
            <v>6721</v>
          </cell>
          <cell r="K38">
            <v>6721</v>
          </cell>
          <cell r="L38">
            <v>6721</v>
          </cell>
          <cell r="M38">
            <v>6721</v>
          </cell>
          <cell r="N38">
            <v>6109.9999999999991</v>
          </cell>
        </row>
        <row r="39">
          <cell r="C39">
            <v>133875</v>
          </cell>
          <cell r="D39" t="str">
            <v>AQ. 380ML SPARKLING SG 1X12</v>
          </cell>
          <cell r="E39">
            <v>18.8</v>
          </cell>
          <cell r="F39">
            <v>1052.8</v>
          </cell>
          <cell r="G39">
            <v>0</v>
          </cell>
          <cell r="H39">
            <v>80652</v>
          </cell>
          <cell r="I39">
            <v>80652</v>
          </cell>
          <cell r="J39">
            <v>80652</v>
          </cell>
          <cell r="K39">
            <v>80652</v>
          </cell>
          <cell r="L39">
            <v>80652</v>
          </cell>
          <cell r="M39">
            <v>80652</v>
          </cell>
          <cell r="N39">
            <v>73320</v>
          </cell>
        </row>
        <row r="40">
          <cell r="C40" t="str">
            <v>133875P</v>
          </cell>
          <cell r="D40" t="str">
            <v>AQ. 380ML SPARKLING SG 1X1</v>
          </cell>
          <cell r="E40">
            <v>1.5666666666666667</v>
          </cell>
          <cell r="F40">
            <v>87.733333333333334</v>
          </cell>
          <cell r="G40">
            <v>5290</v>
          </cell>
          <cell r="H40">
            <v>5290</v>
          </cell>
          <cell r="I40">
            <v>6721</v>
          </cell>
          <cell r="J40">
            <v>6721</v>
          </cell>
          <cell r="K40">
            <v>6721</v>
          </cell>
          <cell r="L40">
            <v>6721</v>
          </cell>
          <cell r="M40">
            <v>6721</v>
          </cell>
          <cell r="N40">
            <v>6109.9999999999991</v>
          </cell>
        </row>
        <row r="41">
          <cell r="C41">
            <v>122407</v>
          </cell>
          <cell r="D41" t="str">
            <v>AQ.450ML 1X6</v>
          </cell>
          <cell r="E41">
            <v>2.9249999999999998</v>
          </cell>
          <cell r="F41">
            <v>0</v>
          </cell>
          <cell r="G41">
            <v>16000</v>
          </cell>
          <cell r="H41">
            <v>16640</v>
          </cell>
          <cell r="I41">
            <v>17310</v>
          </cell>
          <cell r="J41">
            <v>17310</v>
          </cell>
          <cell r="K41">
            <v>18345</v>
          </cell>
          <cell r="L41">
            <v>18345</v>
          </cell>
          <cell r="M41">
            <v>18345</v>
          </cell>
          <cell r="N41">
            <v>16677.272727272724</v>
          </cell>
        </row>
        <row r="42">
          <cell r="C42">
            <v>122408</v>
          </cell>
          <cell r="D42" t="str">
            <v>AQ.450ML 1X24</v>
          </cell>
          <cell r="E42">
            <v>11.7</v>
          </cell>
          <cell r="F42">
            <v>0</v>
          </cell>
          <cell r="G42">
            <v>64000</v>
          </cell>
          <cell r="H42">
            <v>66560</v>
          </cell>
          <cell r="I42">
            <v>69230</v>
          </cell>
          <cell r="J42">
            <v>69230</v>
          </cell>
          <cell r="K42">
            <v>73380</v>
          </cell>
          <cell r="L42">
            <v>73380</v>
          </cell>
          <cell r="M42">
            <v>73380</v>
          </cell>
          <cell r="N42">
            <v>66709.090909090897</v>
          </cell>
        </row>
        <row r="43">
          <cell r="C43" t="str">
            <v>122408R</v>
          </cell>
          <cell r="D43" t="str">
            <v>AQ.450ML 1X24 REJECT</v>
          </cell>
          <cell r="E43">
            <v>11.7</v>
          </cell>
          <cell r="F43">
            <v>0</v>
          </cell>
          <cell r="G43">
            <v>64000</v>
          </cell>
          <cell r="H43">
            <v>66560</v>
          </cell>
          <cell r="I43">
            <v>69230</v>
          </cell>
          <cell r="J43">
            <v>69230</v>
          </cell>
          <cell r="K43">
            <v>73380</v>
          </cell>
          <cell r="L43">
            <v>73380</v>
          </cell>
          <cell r="M43">
            <v>73380</v>
          </cell>
          <cell r="N43">
            <v>66709.090909090897</v>
          </cell>
        </row>
        <row r="44">
          <cell r="C44" t="str">
            <v>122408MP</v>
          </cell>
          <cell r="D44" t="str">
            <v>AQ.450ML 1X6 MULTIPACK</v>
          </cell>
          <cell r="E44">
            <v>2.9249999999999998</v>
          </cell>
          <cell r="F44">
            <v>0</v>
          </cell>
          <cell r="G44">
            <v>16000</v>
          </cell>
          <cell r="H44">
            <v>16640</v>
          </cell>
          <cell r="I44">
            <v>17307.5</v>
          </cell>
          <cell r="J44">
            <v>17307.5</v>
          </cell>
          <cell r="K44">
            <v>18345</v>
          </cell>
          <cell r="L44">
            <v>18345</v>
          </cell>
          <cell r="M44">
            <v>18345</v>
          </cell>
          <cell r="N44">
            <v>16677.272727272724</v>
          </cell>
        </row>
        <row r="45">
          <cell r="C45" t="str">
            <v>122408P</v>
          </cell>
          <cell r="D45" t="str">
            <v>AQ.450ML 1X1 PCS</v>
          </cell>
          <cell r="E45">
            <v>0.48749999999999999</v>
          </cell>
          <cell r="F45">
            <v>0</v>
          </cell>
          <cell r="G45">
            <v>2666.6666666666665</v>
          </cell>
          <cell r="H45">
            <v>2773.3333333333335</v>
          </cell>
          <cell r="I45">
            <v>2884.5833333333335</v>
          </cell>
          <cell r="J45">
            <v>2884.5833333333335</v>
          </cell>
          <cell r="K45">
            <v>3057.5</v>
          </cell>
          <cell r="L45">
            <v>3057.5</v>
          </cell>
          <cell r="M45">
            <v>3057.5</v>
          </cell>
          <cell r="N45">
            <v>2779.5454545454545</v>
          </cell>
        </row>
        <row r="46">
          <cell r="C46" t="str">
            <v>122408PR</v>
          </cell>
          <cell r="D46" t="str">
            <v>AQ.450ML 1X1 PCS REJECT</v>
          </cell>
          <cell r="E46">
            <v>0.48749999999999999</v>
          </cell>
          <cell r="F46">
            <v>0</v>
          </cell>
          <cell r="G46">
            <v>2666.6666666666665</v>
          </cell>
          <cell r="H46">
            <v>2773.3333333333335</v>
          </cell>
          <cell r="I46">
            <v>2884.5833333333335</v>
          </cell>
          <cell r="J46">
            <v>2884.5833333333335</v>
          </cell>
          <cell r="K46">
            <v>3057.5</v>
          </cell>
          <cell r="L46">
            <v>3057.5</v>
          </cell>
          <cell r="M46">
            <v>3057.5</v>
          </cell>
          <cell r="N46">
            <v>2779.5454545454545</v>
          </cell>
        </row>
        <row r="47">
          <cell r="C47">
            <v>135877</v>
          </cell>
          <cell r="D47" t="str">
            <v>AQ.450 ML KIDS Q1 1X24</v>
          </cell>
          <cell r="E47">
            <v>0.48749999999999999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73380</v>
          </cell>
          <cell r="N47">
            <v>66709.090909090897</v>
          </cell>
        </row>
        <row r="48">
          <cell r="C48">
            <v>74561</v>
          </cell>
          <cell r="D48" t="str">
            <v>AQ.600ML 1X24</v>
          </cell>
          <cell r="E48">
            <v>15.3</v>
          </cell>
          <cell r="F48">
            <v>856.80000000000007</v>
          </cell>
          <cell r="G48">
            <v>33780</v>
          </cell>
          <cell r="H48">
            <v>35131</v>
          </cell>
          <cell r="I48">
            <v>35131</v>
          </cell>
          <cell r="J48">
            <v>35131</v>
          </cell>
          <cell r="K48">
            <v>37240</v>
          </cell>
          <cell r="L48">
            <v>37240</v>
          </cell>
          <cell r="M48">
            <v>37240</v>
          </cell>
          <cell r="N48">
            <v>33854.545454545449</v>
          </cell>
        </row>
        <row r="49">
          <cell r="C49" t="str">
            <v>74561R</v>
          </cell>
          <cell r="D49" t="str">
            <v>AQ.600ML 1X24 REJECT</v>
          </cell>
          <cell r="E49">
            <v>15.3</v>
          </cell>
          <cell r="F49">
            <v>856.80000000000007</v>
          </cell>
          <cell r="G49">
            <v>33780</v>
          </cell>
          <cell r="H49">
            <v>35131</v>
          </cell>
          <cell r="I49">
            <v>35131</v>
          </cell>
          <cell r="J49">
            <v>35131</v>
          </cell>
          <cell r="K49">
            <v>37240</v>
          </cell>
          <cell r="L49">
            <v>37240</v>
          </cell>
          <cell r="M49">
            <v>37240</v>
          </cell>
          <cell r="N49">
            <v>33854.545454545449</v>
          </cell>
        </row>
        <row r="50">
          <cell r="C50" t="str">
            <v>74561P</v>
          </cell>
          <cell r="D50" t="str">
            <v>AQ.600ML 1X1 PCS</v>
          </cell>
          <cell r="E50">
            <v>0.63750000000000007</v>
          </cell>
          <cell r="F50">
            <v>35.700000000000003</v>
          </cell>
          <cell r="G50">
            <v>1407.5</v>
          </cell>
          <cell r="H50">
            <v>1463.7916666666667</v>
          </cell>
          <cell r="I50">
            <v>1463.7916666666667</v>
          </cell>
          <cell r="J50">
            <v>1463.7916666666667</v>
          </cell>
          <cell r="K50">
            <v>1551.6666666666667</v>
          </cell>
          <cell r="L50">
            <v>1551.6666666666667</v>
          </cell>
          <cell r="M50">
            <v>1551.6666666666667</v>
          </cell>
          <cell r="N50">
            <v>1410.6060606060605</v>
          </cell>
        </row>
        <row r="51">
          <cell r="C51" t="str">
            <v>74561PR</v>
          </cell>
          <cell r="D51" t="str">
            <v>AQ.600ML 1X1 PCS REJECT</v>
          </cell>
          <cell r="E51">
            <v>0.63750000000000007</v>
          </cell>
          <cell r="F51">
            <v>35.700000000000003</v>
          </cell>
          <cell r="G51">
            <v>1407.5</v>
          </cell>
          <cell r="H51">
            <v>1463.7916666666667</v>
          </cell>
          <cell r="I51">
            <v>1463.7916666666667</v>
          </cell>
          <cell r="J51">
            <v>1463.7916666666667</v>
          </cell>
          <cell r="K51">
            <v>1551.6666666666667</v>
          </cell>
          <cell r="L51">
            <v>1551.6666666666667</v>
          </cell>
          <cell r="M51">
            <v>1551.6666666666667</v>
          </cell>
          <cell r="N51">
            <v>1410.6060606060605</v>
          </cell>
        </row>
        <row r="52">
          <cell r="C52" t="str">
            <v>74561MP</v>
          </cell>
          <cell r="D52" t="str">
            <v>AQ.600ML 1X6</v>
          </cell>
          <cell r="E52">
            <v>3.8250000000000002</v>
          </cell>
          <cell r="F52">
            <v>214.20000000000002</v>
          </cell>
          <cell r="G52">
            <v>8445</v>
          </cell>
          <cell r="H52">
            <v>8782.75000000002</v>
          </cell>
          <cell r="I52">
            <v>8782.75</v>
          </cell>
          <cell r="J52">
            <v>8782.75</v>
          </cell>
          <cell r="K52">
            <v>9310</v>
          </cell>
          <cell r="L52">
            <v>9310</v>
          </cell>
          <cell r="M52">
            <v>9310</v>
          </cell>
          <cell r="N52">
            <v>8463.6363636363621</v>
          </cell>
        </row>
        <row r="53">
          <cell r="C53">
            <v>12313</v>
          </cell>
          <cell r="D53" t="str">
            <v>AQ.600 ML  1 X 24 PCS</v>
          </cell>
          <cell r="E53">
            <v>15.3</v>
          </cell>
          <cell r="F53">
            <v>856.80000000000007</v>
          </cell>
          <cell r="G53">
            <v>33780</v>
          </cell>
          <cell r="H53">
            <v>35131</v>
          </cell>
          <cell r="I53">
            <v>35131</v>
          </cell>
          <cell r="J53">
            <v>35131</v>
          </cell>
          <cell r="K53">
            <v>37240</v>
          </cell>
          <cell r="L53">
            <v>37240</v>
          </cell>
          <cell r="M53">
            <v>37240</v>
          </cell>
          <cell r="N53">
            <v>33854.545454545449</v>
          </cell>
        </row>
        <row r="54">
          <cell r="C54">
            <v>139188</v>
          </cell>
          <cell r="D54" t="str">
            <v>AQ.600 ML RESKA</v>
          </cell>
          <cell r="E54">
            <v>15.3</v>
          </cell>
          <cell r="F54">
            <v>2662.2000000000003</v>
          </cell>
          <cell r="G54">
            <v>33780</v>
          </cell>
          <cell r="H54">
            <v>35131</v>
          </cell>
          <cell r="I54">
            <v>35131</v>
          </cell>
          <cell r="J54">
            <v>35131</v>
          </cell>
          <cell r="K54">
            <v>37240</v>
          </cell>
          <cell r="L54">
            <v>37240</v>
          </cell>
          <cell r="M54">
            <v>37240</v>
          </cell>
          <cell r="N54">
            <v>33854.545454545449</v>
          </cell>
        </row>
        <row r="55">
          <cell r="C55" t="str">
            <v>139188P</v>
          </cell>
          <cell r="D55" t="str">
            <v>AQ.600 ML RESKA 1X1</v>
          </cell>
          <cell r="E55">
            <v>0.63750000000000007</v>
          </cell>
          <cell r="F55">
            <v>110.92500000000001</v>
          </cell>
          <cell r="G55">
            <v>1407.5</v>
          </cell>
          <cell r="H55">
            <v>1463.7916666666667</v>
          </cell>
          <cell r="I55">
            <v>1463.7916666666667</v>
          </cell>
          <cell r="J55">
            <v>1463.7916666666667</v>
          </cell>
          <cell r="K55">
            <v>1551.6666666666667</v>
          </cell>
          <cell r="L55">
            <v>1551.6666666666667</v>
          </cell>
          <cell r="M55">
            <v>1551.6666666666667</v>
          </cell>
          <cell r="N55">
            <v>1410.6060606060605</v>
          </cell>
        </row>
        <row r="56">
          <cell r="C56">
            <v>12814</v>
          </cell>
          <cell r="D56" t="str">
            <v>AQUA CLICK N GO 750ML 1X6 WRAP PACK</v>
          </cell>
          <cell r="E56">
            <v>4.7</v>
          </cell>
          <cell r="F56">
            <v>0</v>
          </cell>
          <cell r="G56">
            <v>18770</v>
          </cell>
          <cell r="H56">
            <v>19520.666666666668</v>
          </cell>
          <cell r="I56">
            <v>20303.333333333332</v>
          </cell>
          <cell r="J56">
            <v>20303.333333333332</v>
          </cell>
          <cell r="K56">
            <v>21520</v>
          </cell>
          <cell r="L56">
            <v>21520</v>
          </cell>
          <cell r="M56">
            <v>21520</v>
          </cell>
          <cell r="N56">
            <v>19563.63636363636</v>
          </cell>
        </row>
        <row r="57">
          <cell r="C57" t="str">
            <v>12814E</v>
          </cell>
          <cell r="D57" t="str">
            <v>AQ.750ML 1X4 MULTIPACK</v>
          </cell>
          <cell r="E57">
            <v>3.1333333333333333</v>
          </cell>
          <cell r="F57">
            <v>0</v>
          </cell>
          <cell r="G57">
            <v>12513.333333333334</v>
          </cell>
          <cell r="H57">
            <v>13013.777777777777</v>
          </cell>
          <cell r="I57">
            <v>13535.555555555555</v>
          </cell>
          <cell r="J57">
            <v>13535.555555555555</v>
          </cell>
          <cell r="K57">
            <v>14346.666666666666</v>
          </cell>
          <cell r="L57">
            <v>14346.666666666666</v>
          </cell>
          <cell r="M57">
            <v>14346.666666666666</v>
          </cell>
          <cell r="N57">
            <v>13042.42424242424</v>
          </cell>
        </row>
        <row r="58">
          <cell r="C58">
            <v>131178</v>
          </cell>
          <cell r="D58" t="str">
            <v>AQ 750 ML SPARKLING 1X6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72000</v>
          </cell>
          <cell r="L58">
            <v>72000</v>
          </cell>
          <cell r="M58">
            <v>72000</v>
          </cell>
          <cell r="N58">
            <v>65454.545454545449</v>
          </cell>
        </row>
        <row r="59">
          <cell r="C59">
            <v>131179</v>
          </cell>
          <cell r="D59" t="str">
            <v>AQ 750 ML REFLECTION 1X6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72000</v>
          </cell>
          <cell r="L59">
            <v>72000</v>
          </cell>
          <cell r="M59">
            <v>72000</v>
          </cell>
          <cell r="N59">
            <v>65454.545454545449</v>
          </cell>
        </row>
        <row r="60">
          <cell r="C60">
            <v>81681</v>
          </cell>
          <cell r="D60" t="str">
            <v>AQ.750ML 1X18</v>
          </cell>
          <cell r="E60">
            <v>14.1</v>
          </cell>
          <cell r="F60">
            <v>0</v>
          </cell>
          <cell r="G60">
            <v>56310</v>
          </cell>
          <cell r="H60">
            <v>58562</v>
          </cell>
          <cell r="I60">
            <v>60910</v>
          </cell>
          <cell r="J60">
            <v>60910</v>
          </cell>
          <cell r="K60">
            <v>64560</v>
          </cell>
          <cell r="L60">
            <v>64560</v>
          </cell>
          <cell r="M60">
            <v>64560</v>
          </cell>
          <cell r="N60">
            <v>58690.909090909088</v>
          </cell>
        </row>
        <row r="61">
          <cell r="C61" t="str">
            <v>81681R</v>
          </cell>
          <cell r="D61" t="str">
            <v>AQ.750ML 1X18 REJECT</v>
          </cell>
          <cell r="E61">
            <v>14.1</v>
          </cell>
          <cell r="F61">
            <v>0</v>
          </cell>
          <cell r="G61">
            <v>56310</v>
          </cell>
          <cell r="H61">
            <v>58562</v>
          </cell>
          <cell r="I61">
            <v>60910</v>
          </cell>
          <cell r="J61">
            <v>60910</v>
          </cell>
          <cell r="K61">
            <v>64560</v>
          </cell>
          <cell r="L61">
            <v>64560</v>
          </cell>
          <cell r="M61">
            <v>64560</v>
          </cell>
          <cell r="N61">
            <v>58690.909090909088</v>
          </cell>
        </row>
        <row r="62">
          <cell r="C62" t="str">
            <v>81681P</v>
          </cell>
          <cell r="D62" t="str">
            <v>AQ.750ML 1X1 PCS</v>
          </cell>
          <cell r="E62">
            <v>0.78333333333333333</v>
          </cell>
          <cell r="F62">
            <v>0</v>
          </cell>
          <cell r="G62">
            <v>3128.3333333333335</v>
          </cell>
          <cell r="H62">
            <v>3253.4444444444443</v>
          </cell>
          <cell r="I62">
            <v>3383.8888888888887</v>
          </cell>
          <cell r="J62">
            <v>3383.8888888888887</v>
          </cell>
          <cell r="K62">
            <v>3586.6666666666665</v>
          </cell>
          <cell r="L62">
            <v>3586.6666666666665</v>
          </cell>
          <cell r="M62">
            <v>3586.6666666666665</v>
          </cell>
          <cell r="N62">
            <v>3260.6060606060601</v>
          </cell>
        </row>
        <row r="63">
          <cell r="C63" t="str">
            <v>81681PR</v>
          </cell>
          <cell r="D63" t="str">
            <v>AQ.750ML 1X1 PCS REJECT</v>
          </cell>
          <cell r="E63">
            <v>0.78333333333333333</v>
          </cell>
          <cell r="F63">
            <v>0</v>
          </cell>
          <cell r="G63">
            <v>3128.3333333333335</v>
          </cell>
          <cell r="H63">
            <v>3253.4444444444443</v>
          </cell>
          <cell r="I63">
            <v>3383.8888888888887</v>
          </cell>
          <cell r="J63">
            <v>3383.8888888888887</v>
          </cell>
          <cell r="K63">
            <v>3586.6666666666665</v>
          </cell>
          <cell r="L63">
            <v>3586.6666666666665</v>
          </cell>
          <cell r="M63">
            <v>3586.6666666666665</v>
          </cell>
          <cell r="N63">
            <v>3260.6060606060601</v>
          </cell>
        </row>
        <row r="64">
          <cell r="C64" t="str">
            <v>81681MP</v>
          </cell>
          <cell r="D64" t="str">
            <v>AQ.750ML 1X4 MULTIPACK</v>
          </cell>
          <cell r="E64">
            <v>3.1333333333333333</v>
          </cell>
          <cell r="F64">
            <v>0</v>
          </cell>
          <cell r="G64">
            <v>12513.333333333334</v>
          </cell>
          <cell r="H64">
            <v>13013.777777777777</v>
          </cell>
          <cell r="I64">
            <v>13535.555555555555</v>
          </cell>
          <cell r="J64">
            <v>13535.555555555555</v>
          </cell>
          <cell r="K64">
            <v>14350</v>
          </cell>
          <cell r="L64">
            <v>14350</v>
          </cell>
          <cell r="M64">
            <v>14350</v>
          </cell>
          <cell r="N64">
            <v>13045.454545454544</v>
          </cell>
        </row>
        <row r="65">
          <cell r="C65">
            <v>74553</v>
          </cell>
          <cell r="D65" t="str">
            <v>AQ.1500ML 1X12</v>
          </cell>
          <cell r="E65">
            <v>19.5</v>
          </cell>
          <cell r="F65">
            <v>1092</v>
          </cell>
          <cell r="G65">
            <v>33358</v>
          </cell>
          <cell r="H65">
            <v>35359</v>
          </cell>
          <cell r="I65">
            <v>37130</v>
          </cell>
          <cell r="J65">
            <v>37130</v>
          </cell>
          <cell r="K65">
            <v>39360</v>
          </cell>
          <cell r="L65">
            <v>40500</v>
          </cell>
          <cell r="M65">
            <v>40500</v>
          </cell>
          <cell r="N65">
            <v>36818.181818181816</v>
          </cell>
        </row>
        <row r="66">
          <cell r="C66" t="str">
            <v>74553MP</v>
          </cell>
          <cell r="D66" t="str">
            <v>AQ. 1500 ML 1X6 MP</v>
          </cell>
          <cell r="E66">
            <v>58.5</v>
          </cell>
          <cell r="F66">
            <v>3276</v>
          </cell>
          <cell r="G66">
            <v>16679</v>
          </cell>
          <cell r="H66">
            <v>17679.5</v>
          </cell>
          <cell r="I66">
            <v>18565</v>
          </cell>
          <cell r="J66">
            <v>18565</v>
          </cell>
          <cell r="K66">
            <v>19680</v>
          </cell>
          <cell r="L66">
            <v>20250</v>
          </cell>
          <cell r="M66">
            <v>20250</v>
          </cell>
          <cell r="N66">
            <v>18409.090909090908</v>
          </cell>
        </row>
        <row r="67">
          <cell r="C67">
            <v>74589</v>
          </cell>
          <cell r="D67" t="str">
            <v>AQ.1500ML MULTIPACK 1X6</v>
          </cell>
          <cell r="E67">
            <v>9.75</v>
          </cell>
          <cell r="F67">
            <v>546</v>
          </cell>
          <cell r="G67">
            <v>16679</v>
          </cell>
          <cell r="H67">
            <v>17679.5</v>
          </cell>
          <cell r="I67">
            <v>18565</v>
          </cell>
          <cell r="J67">
            <v>18565</v>
          </cell>
          <cell r="K67">
            <v>19680</v>
          </cell>
          <cell r="L67">
            <v>20250</v>
          </cell>
          <cell r="M67">
            <v>20250</v>
          </cell>
          <cell r="N67">
            <v>18409.090909090908</v>
          </cell>
        </row>
        <row r="68">
          <cell r="C68" t="str">
            <v>74553P</v>
          </cell>
          <cell r="D68" t="str">
            <v>AQ.1500ML 1X1 PCS</v>
          </cell>
          <cell r="E68">
            <v>1.625</v>
          </cell>
          <cell r="F68">
            <v>91</v>
          </cell>
          <cell r="G68">
            <v>2779.8333333333335</v>
          </cell>
          <cell r="H68">
            <v>2946.5833333333335</v>
          </cell>
          <cell r="I68">
            <v>3094.1666666666665</v>
          </cell>
          <cell r="J68">
            <v>3094.1666666666665</v>
          </cell>
          <cell r="K68">
            <v>3280</v>
          </cell>
          <cell r="L68">
            <v>3375</v>
          </cell>
          <cell r="M68">
            <v>3375</v>
          </cell>
          <cell r="N68">
            <v>3068.181818181818</v>
          </cell>
        </row>
        <row r="69">
          <cell r="C69" t="str">
            <v>74553PR</v>
          </cell>
          <cell r="D69" t="str">
            <v>AQ.1500ML 1X1 PCS REJECT</v>
          </cell>
          <cell r="E69">
            <v>1.625</v>
          </cell>
          <cell r="F69">
            <v>91</v>
          </cell>
          <cell r="G69">
            <v>2779.8333333333335</v>
          </cell>
          <cell r="H69">
            <v>2946.5833333333335</v>
          </cell>
          <cell r="I69">
            <v>3094.1666666666665</v>
          </cell>
          <cell r="J69">
            <v>3094.1666666666665</v>
          </cell>
          <cell r="K69">
            <v>3280</v>
          </cell>
          <cell r="L69">
            <v>3375</v>
          </cell>
          <cell r="M69">
            <v>3375</v>
          </cell>
          <cell r="N69">
            <v>3068.181818181818</v>
          </cell>
        </row>
        <row r="70">
          <cell r="C70">
            <v>127210</v>
          </cell>
          <cell r="D70" t="str">
            <v>CAAYA JASMINE 350 ML 1X12</v>
          </cell>
          <cell r="E70">
            <v>4.5</v>
          </cell>
          <cell r="F70">
            <v>252</v>
          </cell>
          <cell r="G70">
            <v>40200</v>
          </cell>
          <cell r="H70">
            <v>47191</v>
          </cell>
          <cell r="I70">
            <v>47191</v>
          </cell>
          <cell r="J70">
            <v>47191</v>
          </cell>
          <cell r="K70">
            <v>47191</v>
          </cell>
          <cell r="L70">
            <v>47191</v>
          </cell>
          <cell r="M70">
            <v>47191</v>
          </cell>
          <cell r="N70">
            <v>42900.909090909088</v>
          </cell>
        </row>
        <row r="71">
          <cell r="C71" t="str">
            <v>127210P</v>
          </cell>
          <cell r="D71" t="str">
            <v>CAAYA JASMINE 350 ML 1X1</v>
          </cell>
          <cell r="E71">
            <v>0.375</v>
          </cell>
          <cell r="F71">
            <v>21</v>
          </cell>
          <cell r="G71">
            <v>3350</v>
          </cell>
          <cell r="H71">
            <v>3932.5833333333335</v>
          </cell>
          <cell r="I71">
            <v>3932.5833333333335</v>
          </cell>
          <cell r="J71">
            <v>3932.5833333333335</v>
          </cell>
          <cell r="K71">
            <v>3932.5833333333335</v>
          </cell>
          <cell r="L71">
            <v>3932.5833333333335</v>
          </cell>
          <cell r="M71">
            <v>3932.5833333333335</v>
          </cell>
          <cell r="N71">
            <v>3575.0757575757575</v>
          </cell>
        </row>
        <row r="72">
          <cell r="C72" t="str">
            <v>127210PR</v>
          </cell>
          <cell r="D72" t="str">
            <v>CAAYA JASMINE 350 ML 1X1 PCS REJECT</v>
          </cell>
          <cell r="E72">
            <v>0.375</v>
          </cell>
          <cell r="F72">
            <v>21</v>
          </cell>
          <cell r="G72">
            <v>3350</v>
          </cell>
          <cell r="H72">
            <v>3932.5833333333335</v>
          </cell>
          <cell r="I72">
            <v>3932.5833333333335</v>
          </cell>
          <cell r="J72">
            <v>3932.5833333333335</v>
          </cell>
          <cell r="K72">
            <v>3932.5833333333335</v>
          </cell>
          <cell r="L72">
            <v>3932.5833333333335</v>
          </cell>
          <cell r="M72">
            <v>3932.5833333333335</v>
          </cell>
          <cell r="N72">
            <v>3575.0757575757575</v>
          </cell>
        </row>
        <row r="73">
          <cell r="C73">
            <v>130376</v>
          </cell>
          <cell r="D73" t="str">
            <v>CAAYA TOASTED RICE 350 ML 1X12</v>
          </cell>
          <cell r="E73">
            <v>4.5</v>
          </cell>
          <cell r="F73">
            <v>252</v>
          </cell>
          <cell r="G73">
            <v>40200</v>
          </cell>
          <cell r="H73">
            <v>47191</v>
          </cell>
          <cell r="I73">
            <v>47191</v>
          </cell>
          <cell r="J73">
            <v>47191</v>
          </cell>
          <cell r="K73">
            <v>47191</v>
          </cell>
          <cell r="L73">
            <v>47191</v>
          </cell>
          <cell r="M73">
            <v>47191</v>
          </cell>
          <cell r="N73">
            <v>42900.909090909088</v>
          </cell>
        </row>
        <row r="74">
          <cell r="C74" t="str">
            <v>130376P</v>
          </cell>
          <cell r="D74" t="str">
            <v>CAAYA TOASTED RICE 350 ML 1X1</v>
          </cell>
          <cell r="E74">
            <v>0.375</v>
          </cell>
          <cell r="F74">
            <v>21</v>
          </cell>
          <cell r="G74">
            <v>3350</v>
          </cell>
          <cell r="H74">
            <v>3932.5833333333335</v>
          </cell>
          <cell r="I74">
            <v>3932.5833333333335</v>
          </cell>
          <cell r="J74">
            <v>3932.5833333333335</v>
          </cell>
          <cell r="K74">
            <v>3932.5833333333335</v>
          </cell>
          <cell r="L74">
            <v>3932.5833333333335</v>
          </cell>
          <cell r="M74">
            <v>3932.5833333333335</v>
          </cell>
          <cell r="N74">
            <v>3575.0757575757575</v>
          </cell>
        </row>
        <row r="75">
          <cell r="C75" t="str">
            <v>130376PR</v>
          </cell>
          <cell r="D75" t="str">
            <v>CAAYA TOASTED RICE 350 ML 1X1 PCS REJECT</v>
          </cell>
          <cell r="E75">
            <v>0.375</v>
          </cell>
          <cell r="F75">
            <v>21</v>
          </cell>
          <cell r="G75">
            <v>3350</v>
          </cell>
          <cell r="H75">
            <v>3932.5833333333335</v>
          </cell>
          <cell r="I75">
            <v>3932.5833333333335</v>
          </cell>
          <cell r="J75">
            <v>3932.5833333333335</v>
          </cell>
          <cell r="K75">
            <v>3932.5833333333335</v>
          </cell>
          <cell r="L75">
            <v>3932.5833333333335</v>
          </cell>
          <cell r="M75">
            <v>3932.5833333333335</v>
          </cell>
          <cell r="N75">
            <v>3575.0757575757575</v>
          </cell>
        </row>
        <row r="76">
          <cell r="C76">
            <v>130377</v>
          </cell>
          <cell r="D76" t="str">
            <v>CAAYA VANILLA PANDAN 350 ML 1X12</v>
          </cell>
          <cell r="E76">
            <v>4.5</v>
          </cell>
          <cell r="F76">
            <v>252</v>
          </cell>
          <cell r="G76">
            <v>40200</v>
          </cell>
          <cell r="H76">
            <v>47191</v>
          </cell>
          <cell r="I76">
            <v>47191</v>
          </cell>
          <cell r="J76">
            <v>47191</v>
          </cell>
          <cell r="K76">
            <v>47191</v>
          </cell>
          <cell r="L76">
            <v>47191</v>
          </cell>
          <cell r="M76">
            <v>47191</v>
          </cell>
          <cell r="N76">
            <v>42900.909090909088</v>
          </cell>
        </row>
        <row r="77">
          <cell r="C77" t="str">
            <v>130377P</v>
          </cell>
          <cell r="D77" t="str">
            <v>CAAYA VANILLA PANDAN 350 ML 1X1</v>
          </cell>
          <cell r="E77">
            <v>0.375</v>
          </cell>
          <cell r="F77">
            <v>21</v>
          </cell>
          <cell r="G77">
            <v>3350</v>
          </cell>
          <cell r="H77">
            <v>3932.5833333333335</v>
          </cell>
          <cell r="I77">
            <v>3932.5833333333335</v>
          </cell>
          <cell r="J77">
            <v>3932.5833333333335</v>
          </cell>
          <cell r="K77">
            <v>3932.5833333333335</v>
          </cell>
          <cell r="L77">
            <v>3932.5833333333335</v>
          </cell>
          <cell r="M77">
            <v>3932.5833333333335</v>
          </cell>
          <cell r="N77">
            <v>3575.0757575757575</v>
          </cell>
        </row>
        <row r="78">
          <cell r="C78" t="str">
            <v>130377PR</v>
          </cell>
          <cell r="D78" t="str">
            <v>CAAYA VANILLA PANDAN 350 ML 1X1 PCS REJECT</v>
          </cell>
          <cell r="E78">
            <v>0.375</v>
          </cell>
          <cell r="F78">
            <v>21</v>
          </cell>
          <cell r="G78">
            <v>3350</v>
          </cell>
          <cell r="H78">
            <v>3932.5833333333335</v>
          </cell>
          <cell r="I78">
            <v>3932.5833333333335</v>
          </cell>
          <cell r="J78">
            <v>3932.5833333333335</v>
          </cell>
          <cell r="K78">
            <v>3932.5833333333335</v>
          </cell>
          <cell r="L78">
            <v>3932.5833333333335</v>
          </cell>
          <cell r="M78">
            <v>3932.5833333333335</v>
          </cell>
          <cell r="N78">
            <v>3575.0757575757575</v>
          </cell>
        </row>
        <row r="79">
          <cell r="C79">
            <v>111998</v>
          </cell>
          <cell r="D79" t="str">
            <v>MIZONE ACTIVE 500ML 1X12</v>
          </cell>
          <cell r="E79">
            <v>6.7</v>
          </cell>
          <cell r="F79">
            <v>0</v>
          </cell>
          <cell r="G79">
            <v>30738</v>
          </cell>
          <cell r="H79">
            <v>30738</v>
          </cell>
          <cell r="I79">
            <v>30738</v>
          </cell>
          <cell r="J79">
            <v>30738</v>
          </cell>
          <cell r="K79">
            <v>30738</v>
          </cell>
          <cell r="L79">
            <v>30738</v>
          </cell>
          <cell r="M79">
            <v>30738</v>
          </cell>
          <cell r="N79">
            <v>27943.63636363636</v>
          </cell>
        </row>
        <row r="80">
          <cell r="C80" t="str">
            <v>111998R</v>
          </cell>
          <cell r="D80" t="str">
            <v>MIZONE ACTIVE 500ML 1X12 REJECT</v>
          </cell>
          <cell r="E80">
            <v>6.7</v>
          </cell>
          <cell r="F80">
            <v>0</v>
          </cell>
          <cell r="G80">
            <v>30738</v>
          </cell>
          <cell r="H80">
            <v>30738</v>
          </cell>
          <cell r="I80">
            <v>30738</v>
          </cell>
          <cell r="J80">
            <v>30738</v>
          </cell>
          <cell r="K80">
            <v>30738</v>
          </cell>
          <cell r="L80">
            <v>30738</v>
          </cell>
          <cell r="M80">
            <v>30738</v>
          </cell>
          <cell r="N80">
            <v>27943.63636363636</v>
          </cell>
        </row>
        <row r="81">
          <cell r="C81" t="str">
            <v>111998P</v>
          </cell>
          <cell r="D81" t="str">
            <v>MIZONE ACTIVE 500ML 1X1</v>
          </cell>
          <cell r="E81">
            <v>0.55833333333333335</v>
          </cell>
          <cell r="F81">
            <v>0</v>
          </cell>
          <cell r="G81">
            <v>2561.5</v>
          </cell>
          <cell r="H81">
            <v>2561.5</v>
          </cell>
          <cell r="I81">
            <v>2561.5</v>
          </cell>
          <cell r="J81">
            <v>2561.5</v>
          </cell>
          <cell r="K81">
            <v>2561.5</v>
          </cell>
          <cell r="L81">
            <v>2561.5</v>
          </cell>
          <cell r="M81">
            <v>2561.5</v>
          </cell>
          <cell r="N81">
            <v>2328.6363636363635</v>
          </cell>
        </row>
        <row r="82">
          <cell r="C82" t="str">
            <v>111998PR</v>
          </cell>
          <cell r="D82" t="str">
            <v>MIZONE ACTIVE 1X1 REJECT</v>
          </cell>
          <cell r="E82">
            <v>0.55833333333333335</v>
          </cell>
          <cell r="F82">
            <v>0</v>
          </cell>
          <cell r="G82">
            <v>2561.5</v>
          </cell>
          <cell r="H82">
            <v>2561.5</v>
          </cell>
          <cell r="I82">
            <v>2561.5</v>
          </cell>
          <cell r="J82">
            <v>2561.5</v>
          </cell>
          <cell r="K82">
            <v>2561.5</v>
          </cell>
          <cell r="L82">
            <v>2561.5</v>
          </cell>
          <cell r="M82">
            <v>2561.5</v>
          </cell>
          <cell r="N82">
            <v>2328.6363636363635</v>
          </cell>
        </row>
        <row r="83">
          <cell r="C83" t="str">
            <v>111998SM</v>
          </cell>
          <cell r="D83" t="str">
            <v>MIZONE ACTIVE SUPERMAN 500ML 1X12</v>
          </cell>
          <cell r="E83">
            <v>6.7</v>
          </cell>
          <cell r="F83">
            <v>0</v>
          </cell>
          <cell r="G83">
            <v>30738</v>
          </cell>
          <cell r="H83">
            <v>30738</v>
          </cell>
          <cell r="I83">
            <v>30738</v>
          </cell>
          <cell r="J83">
            <v>30738</v>
          </cell>
          <cell r="K83">
            <v>30738</v>
          </cell>
          <cell r="L83">
            <v>30738</v>
          </cell>
          <cell r="M83">
            <v>30738</v>
          </cell>
          <cell r="N83">
            <v>27943.63636363636</v>
          </cell>
        </row>
        <row r="84">
          <cell r="C84" t="str">
            <v>111998SMP</v>
          </cell>
          <cell r="D84" t="str">
            <v>MIZONE ACTIVE SUPERMAN 500ML 1X1</v>
          </cell>
          <cell r="E84">
            <v>0.55833333333333335</v>
          </cell>
          <cell r="F84">
            <v>0</v>
          </cell>
          <cell r="G84">
            <v>2561.5</v>
          </cell>
          <cell r="H84">
            <v>2561.5</v>
          </cell>
          <cell r="I84">
            <v>2561.5</v>
          </cell>
          <cell r="J84">
            <v>2561.5</v>
          </cell>
          <cell r="K84">
            <v>2561.5</v>
          </cell>
          <cell r="L84">
            <v>2561.5</v>
          </cell>
          <cell r="M84">
            <v>2561.5</v>
          </cell>
          <cell r="N84">
            <v>2328.6363636363635</v>
          </cell>
        </row>
        <row r="85">
          <cell r="C85" t="str">
            <v>111998SP</v>
          </cell>
          <cell r="D85" t="str">
            <v>MIZONE ACTIVE SPIDERMAN 500ML 1X12</v>
          </cell>
          <cell r="E85">
            <v>6.7</v>
          </cell>
          <cell r="F85">
            <v>0</v>
          </cell>
          <cell r="G85">
            <v>30738</v>
          </cell>
          <cell r="H85">
            <v>30738</v>
          </cell>
          <cell r="I85">
            <v>30738</v>
          </cell>
          <cell r="J85">
            <v>30738</v>
          </cell>
          <cell r="K85">
            <v>30738</v>
          </cell>
          <cell r="L85">
            <v>30738</v>
          </cell>
          <cell r="M85">
            <v>30738</v>
          </cell>
          <cell r="N85">
            <v>27943.63636363636</v>
          </cell>
        </row>
        <row r="86">
          <cell r="C86" t="str">
            <v>111998SPP</v>
          </cell>
          <cell r="D86" t="str">
            <v>MIZONE ACTIVE SPIDERMAN 500ML 1X1</v>
          </cell>
          <cell r="E86">
            <v>0.55833333333333335</v>
          </cell>
          <cell r="F86">
            <v>0</v>
          </cell>
          <cell r="G86">
            <v>2561.5</v>
          </cell>
          <cell r="H86">
            <v>2561.5</v>
          </cell>
          <cell r="I86">
            <v>2561.5</v>
          </cell>
          <cell r="J86">
            <v>2561.5</v>
          </cell>
          <cell r="K86">
            <v>2561.5</v>
          </cell>
          <cell r="L86">
            <v>2561.5</v>
          </cell>
          <cell r="M86">
            <v>2561.5</v>
          </cell>
          <cell r="N86">
            <v>2328.6363636363635</v>
          </cell>
        </row>
        <row r="87">
          <cell r="C87">
            <v>74567</v>
          </cell>
          <cell r="D87" t="str">
            <v>MIZONE LECHY LEMON 500ML 1X12</v>
          </cell>
          <cell r="E87">
            <v>6.7</v>
          </cell>
          <cell r="F87">
            <v>0</v>
          </cell>
          <cell r="G87">
            <v>30738</v>
          </cell>
          <cell r="H87">
            <v>30738</v>
          </cell>
          <cell r="I87">
            <v>30738</v>
          </cell>
          <cell r="J87">
            <v>30738</v>
          </cell>
          <cell r="K87">
            <v>30738</v>
          </cell>
          <cell r="L87">
            <v>30738</v>
          </cell>
          <cell r="M87">
            <v>30738</v>
          </cell>
          <cell r="N87">
            <v>27943.63636363636</v>
          </cell>
        </row>
        <row r="88">
          <cell r="C88" t="str">
            <v>74567R</v>
          </cell>
          <cell r="D88" t="str">
            <v>MIZONE LECHY LEMON 500ML 1X12 REJECT</v>
          </cell>
          <cell r="E88">
            <v>6.7</v>
          </cell>
          <cell r="F88">
            <v>0</v>
          </cell>
          <cell r="G88">
            <v>30738</v>
          </cell>
          <cell r="H88">
            <v>30738</v>
          </cell>
          <cell r="I88">
            <v>30738</v>
          </cell>
          <cell r="J88">
            <v>30738</v>
          </cell>
          <cell r="K88">
            <v>30738</v>
          </cell>
          <cell r="L88">
            <v>30738</v>
          </cell>
          <cell r="M88">
            <v>30738</v>
          </cell>
          <cell r="N88">
            <v>27943.63636363636</v>
          </cell>
        </row>
        <row r="89">
          <cell r="C89" t="str">
            <v>74567P</v>
          </cell>
          <cell r="D89" t="str">
            <v>MIZONE LECHY LEMON 500ML 1X1</v>
          </cell>
          <cell r="E89">
            <v>0.55833333333333335</v>
          </cell>
          <cell r="F89">
            <v>0</v>
          </cell>
          <cell r="G89">
            <v>2561.5</v>
          </cell>
          <cell r="H89">
            <v>2561.5</v>
          </cell>
          <cell r="I89">
            <v>2561.5</v>
          </cell>
          <cell r="J89">
            <v>2561.5</v>
          </cell>
          <cell r="K89">
            <v>2561.5</v>
          </cell>
          <cell r="L89">
            <v>2561.5</v>
          </cell>
          <cell r="M89">
            <v>2561.5</v>
          </cell>
          <cell r="N89">
            <v>2328.6363636363635</v>
          </cell>
        </row>
        <row r="90">
          <cell r="C90" t="str">
            <v>74567PR</v>
          </cell>
          <cell r="D90" t="str">
            <v>MIZONE LECHY LEMON 500ML 1X1 REJECT</v>
          </cell>
          <cell r="E90">
            <v>0.55833333333333335</v>
          </cell>
          <cell r="F90">
            <v>0</v>
          </cell>
          <cell r="G90">
            <v>2561.5</v>
          </cell>
          <cell r="H90">
            <v>2561.5</v>
          </cell>
          <cell r="I90">
            <v>2561.5</v>
          </cell>
          <cell r="J90">
            <v>2561.5</v>
          </cell>
          <cell r="K90">
            <v>2561.5</v>
          </cell>
          <cell r="L90">
            <v>2561.5</v>
          </cell>
          <cell r="M90">
            <v>2561.5</v>
          </cell>
          <cell r="N90">
            <v>2328.6363636363635</v>
          </cell>
        </row>
        <row r="91">
          <cell r="C91" t="str">
            <v>74567SM</v>
          </cell>
          <cell r="D91" t="str">
            <v>MIZONE LL-SUPERMAN 500ML 1X12</v>
          </cell>
          <cell r="E91">
            <v>6.7</v>
          </cell>
          <cell r="F91">
            <v>0</v>
          </cell>
          <cell r="G91">
            <v>30738</v>
          </cell>
          <cell r="H91">
            <v>30738</v>
          </cell>
          <cell r="I91">
            <v>30738</v>
          </cell>
          <cell r="J91">
            <v>30738</v>
          </cell>
          <cell r="K91">
            <v>30738</v>
          </cell>
          <cell r="L91">
            <v>30738</v>
          </cell>
          <cell r="M91">
            <v>30738</v>
          </cell>
          <cell r="N91">
            <v>27943.63636363636</v>
          </cell>
        </row>
        <row r="92">
          <cell r="C92" t="str">
            <v>74567SMP</v>
          </cell>
          <cell r="D92" t="str">
            <v>MIZONE LL-SUPERMAN 500ML 1X1</v>
          </cell>
          <cell r="E92">
            <v>0.55833333333333335</v>
          </cell>
          <cell r="F92">
            <v>0</v>
          </cell>
          <cell r="G92">
            <v>2561.5</v>
          </cell>
          <cell r="H92">
            <v>2561.5</v>
          </cell>
          <cell r="I92">
            <v>2561.5</v>
          </cell>
          <cell r="J92">
            <v>2561.5</v>
          </cell>
          <cell r="K92">
            <v>2561.5</v>
          </cell>
          <cell r="L92">
            <v>2561.5</v>
          </cell>
          <cell r="M92">
            <v>2561.5</v>
          </cell>
          <cell r="N92">
            <v>2328.6363636363635</v>
          </cell>
        </row>
        <row r="93">
          <cell r="C93" t="str">
            <v>74567SP</v>
          </cell>
          <cell r="D93" t="str">
            <v>MIZONE LL-SPIDERMAN 500ML 1X12</v>
          </cell>
          <cell r="E93">
            <v>6.7</v>
          </cell>
          <cell r="F93">
            <v>0</v>
          </cell>
          <cell r="G93">
            <v>30738</v>
          </cell>
          <cell r="H93">
            <v>30738</v>
          </cell>
          <cell r="I93">
            <v>30738</v>
          </cell>
          <cell r="J93">
            <v>30738</v>
          </cell>
          <cell r="K93">
            <v>30738</v>
          </cell>
          <cell r="L93">
            <v>30738</v>
          </cell>
          <cell r="M93">
            <v>30738</v>
          </cell>
          <cell r="N93">
            <v>27943.63636363636</v>
          </cell>
        </row>
        <row r="94">
          <cell r="C94" t="str">
            <v>74567SPP</v>
          </cell>
          <cell r="D94" t="str">
            <v>MIZONE LL-SPIDERMAN 500ML 1X1</v>
          </cell>
          <cell r="E94">
            <v>0.55833333333333335</v>
          </cell>
          <cell r="F94">
            <v>0</v>
          </cell>
          <cell r="G94">
            <v>2561.5</v>
          </cell>
          <cell r="H94">
            <v>2561.5</v>
          </cell>
          <cell r="I94">
            <v>2561.5</v>
          </cell>
          <cell r="J94">
            <v>2561.5</v>
          </cell>
          <cell r="K94">
            <v>2561.5</v>
          </cell>
          <cell r="L94">
            <v>2561.5</v>
          </cell>
          <cell r="M94">
            <v>2561.5</v>
          </cell>
          <cell r="N94">
            <v>2328.6363636363635</v>
          </cell>
        </row>
        <row r="95">
          <cell r="C95" t="str">
            <v>74567SPR</v>
          </cell>
          <cell r="D95" t="str">
            <v>MIZONE LL-SPIDERMAN 500ML 1X1 REJECT</v>
          </cell>
          <cell r="E95">
            <v>0.55833333333333335</v>
          </cell>
          <cell r="F95">
            <v>0</v>
          </cell>
          <cell r="G95">
            <v>2561.5</v>
          </cell>
          <cell r="H95">
            <v>2561.5</v>
          </cell>
          <cell r="I95">
            <v>2561.5</v>
          </cell>
          <cell r="J95">
            <v>2561.5</v>
          </cell>
          <cell r="K95">
            <v>2561.5</v>
          </cell>
          <cell r="L95">
            <v>2561.5</v>
          </cell>
          <cell r="M95">
            <v>2561.5</v>
          </cell>
          <cell r="N95">
            <v>2328.6363636363635</v>
          </cell>
        </row>
        <row r="96">
          <cell r="C96" t="str">
            <v>74567YL</v>
          </cell>
          <cell r="D96" t="str">
            <v>MIZONE YUZU LEMON 500ML 1X12</v>
          </cell>
          <cell r="E96">
            <v>6.7</v>
          </cell>
          <cell r="F96">
            <v>0</v>
          </cell>
          <cell r="G96">
            <v>30738</v>
          </cell>
          <cell r="H96">
            <v>30738</v>
          </cell>
          <cell r="I96">
            <v>30738</v>
          </cell>
          <cell r="J96">
            <v>30738</v>
          </cell>
          <cell r="K96">
            <v>30738</v>
          </cell>
          <cell r="L96">
            <v>30738</v>
          </cell>
          <cell r="M96">
            <v>30738</v>
          </cell>
          <cell r="N96">
            <v>27943.63636363636</v>
          </cell>
        </row>
        <row r="97">
          <cell r="C97" t="str">
            <v>74567YLR</v>
          </cell>
          <cell r="D97" t="str">
            <v>MIZONE YUZU LEMON 500ML 1X12 REJECT</v>
          </cell>
          <cell r="E97">
            <v>6.7</v>
          </cell>
          <cell r="F97">
            <v>0</v>
          </cell>
          <cell r="G97">
            <v>30738</v>
          </cell>
          <cell r="H97">
            <v>30738</v>
          </cell>
          <cell r="I97">
            <v>30738</v>
          </cell>
          <cell r="J97">
            <v>30738</v>
          </cell>
          <cell r="K97">
            <v>30738</v>
          </cell>
          <cell r="L97">
            <v>30738</v>
          </cell>
          <cell r="M97">
            <v>30738</v>
          </cell>
          <cell r="N97">
            <v>27943.63636363636</v>
          </cell>
        </row>
        <row r="98">
          <cell r="C98" t="str">
            <v>74567YLP</v>
          </cell>
          <cell r="D98" t="str">
            <v>MIZONE YUZU LEMON 500ML 1X1</v>
          </cell>
          <cell r="E98">
            <v>0.55833333333333335</v>
          </cell>
          <cell r="F98">
            <v>0</v>
          </cell>
          <cell r="G98">
            <v>2561.5</v>
          </cell>
          <cell r="H98">
            <v>2561.5</v>
          </cell>
          <cell r="I98">
            <v>2561.5</v>
          </cell>
          <cell r="J98">
            <v>2561.5</v>
          </cell>
          <cell r="K98">
            <v>2561.5</v>
          </cell>
          <cell r="L98">
            <v>2561.5</v>
          </cell>
          <cell r="M98">
            <v>2561.5</v>
          </cell>
          <cell r="N98">
            <v>2328.6363636363635</v>
          </cell>
        </row>
        <row r="99">
          <cell r="C99">
            <v>124771</v>
          </cell>
          <cell r="D99" t="str">
            <v>MIZONE YUZU LEMON 500ML 1X12</v>
          </cell>
          <cell r="E99">
            <v>6.7</v>
          </cell>
          <cell r="F99">
            <v>0</v>
          </cell>
          <cell r="G99">
            <v>30738</v>
          </cell>
          <cell r="H99">
            <v>30738</v>
          </cell>
          <cell r="I99">
            <v>30738</v>
          </cell>
          <cell r="J99">
            <v>30738</v>
          </cell>
          <cell r="K99">
            <v>30738</v>
          </cell>
          <cell r="L99">
            <v>30738</v>
          </cell>
          <cell r="M99">
            <v>30738</v>
          </cell>
          <cell r="N99">
            <v>27943.63636363636</v>
          </cell>
        </row>
        <row r="100">
          <cell r="C100" t="str">
            <v>124771P</v>
          </cell>
          <cell r="D100" t="str">
            <v>MIZONE YUZU LEMON 500ML 1X1</v>
          </cell>
          <cell r="E100">
            <v>0.55833333333333335</v>
          </cell>
          <cell r="F100">
            <v>0</v>
          </cell>
          <cell r="G100">
            <v>2561.5</v>
          </cell>
          <cell r="H100">
            <v>2561.5</v>
          </cell>
          <cell r="I100">
            <v>2561.5</v>
          </cell>
          <cell r="J100">
            <v>2561.5</v>
          </cell>
          <cell r="K100">
            <v>2561.5</v>
          </cell>
          <cell r="L100">
            <v>2561.5</v>
          </cell>
          <cell r="M100">
            <v>2561.5</v>
          </cell>
          <cell r="N100">
            <v>2328.6363636363635</v>
          </cell>
        </row>
        <row r="101">
          <cell r="C101" t="str">
            <v>124771PR</v>
          </cell>
          <cell r="D101" t="str">
            <v>MIZONE YUZU LEMON 500ML 1X1 PCS REJECT</v>
          </cell>
          <cell r="E101">
            <v>0.55833333333333335</v>
          </cell>
          <cell r="F101">
            <v>0</v>
          </cell>
          <cell r="G101">
            <v>2561.5</v>
          </cell>
          <cell r="H101">
            <v>2561.5</v>
          </cell>
          <cell r="I101">
            <v>2561.5</v>
          </cell>
          <cell r="J101">
            <v>2561.5</v>
          </cell>
          <cell r="K101">
            <v>2561.5</v>
          </cell>
          <cell r="L101">
            <v>2561.5</v>
          </cell>
          <cell r="M101">
            <v>2561.5</v>
          </cell>
          <cell r="N101">
            <v>2328.6363636363635</v>
          </cell>
        </row>
        <row r="102">
          <cell r="C102">
            <v>74568</v>
          </cell>
          <cell r="D102" t="str">
            <v>MIZONE ORANGE LIME 500ML 1X12</v>
          </cell>
          <cell r="E102">
            <v>6.7</v>
          </cell>
          <cell r="F102">
            <v>0</v>
          </cell>
          <cell r="G102">
            <v>30738</v>
          </cell>
          <cell r="H102">
            <v>30738</v>
          </cell>
          <cell r="I102">
            <v>30738</v>
          </cell>
          <cell r="J102">
            <v>30738</v>
          </cell>
          <cell r="K102">
            <v>30738</v>
          </cell>
          <cell r="L102">
            <v>30738</v>
          </cell>
          <cell r="M102">
            <v>30738</v>
          </cell>
          <cell r="N102">
            <v>27943.63636363636</v>
          </cell>
        </row>
        <row r="103">
          <cell r="C103" t="str">
            <v>74568R</v>
          </cell>
          <cell r="D103" t="str">
            <v>MIZONE OL 1X12 REJECT</v>
          </cell>
          <cell r="E103">
            <v>6.7</v>
          </cell>
          <cell r="F103">
            <v>0</v>
          </cell>
          <cell r="G103">
            <v>30738</v>
          </cell>
          <cell r="H103">
            <v>30738</v>
          </cell>
          <cell r="I103">
            <v>30738</v>
          </cell>
          <cell r="J103">
            <v>30738</v>
          </cell>
          <cell r="K103">
            <v>30738</v>
          </cell>
          <cell r="L103">
            <v>30738</v>
          </cell>
          <cell r="M103">
            <v>30738</v>
          </cell>
          <cell r="N103">
            <v>27943.63636363636</v>
          </cell>
        </row>
        <row r="104">
          <cell r="C104" t="str">
            <v>74568P</v>
          </cell>
          <cell r="D104" t="str">
            <v>MIZONE ORANGE LIME 500ML 1X1</v>
          </cell>
          <cell r="E104">
            <v>0.55833333333333335</v>
          </cell>
          <cell r="F104">
            <v>0</v>
          </cell>
          <cell r="G104">
            <v>2561.5</v>
          </cell>
          <cell r="H104">
            <v>2561.5</v>
          </cell>
          <cell r="I104">
            <v>2561.5</v>
          </cell>
          <cell r="J104">
            <v>2561.5</v>
          </cell>
          <cell r="K104">
            <v>2561.5</v>
          </cell>
          <cell r="L104">
            <v>2561.5</v>
          </cell>
          <cell r="M104">
            <v>2561.5</v>
          </cell>
          <cell r="N104">
            <v>2328.6363636363635</v>
          </cell>
        </row>
        <row r="105">
          <cell r="C105" t="str">
            <v>74568SM</v>
          </cell>
          <cell r="D105" t="str">
            <v>MIZONE OL.SPIDERMAN 1X12</v>
          </cell>
          <cell r="E105">
            <v>6.7</v>
          </cell>
          <cell r="F105">
            <v>0</v>
          </cell>
          <cell r="G105">
            <v>30738</v>
          </cell>
          <cell r="H105">
            <v>30738</v>
          </cell>
          <cell r="I105">
            <v>30738</v>
          </cell>
          <cell r="J105">
            <v>30738</v>
          </cell>
          <cell r="K105">
            <v>30738</v>
          </cell>
          <cell r="L105">
            <v>30738</v>
          </cell>
          <cell r="M105">
            <v>30738</v>
          </cell>
          <cell r="N105">
            <v>27943.63636363636</v>
          </cell>
        </row>
        <row r="106">
          <cell r="C106" t="str">
            <v>74568SMP</v>
          </cell>
          <cell r="D106" t="str">
            <v>MIZONE OL SUPERMAN 500ML 1X1</v>
          </cell>
          <cell r="E106">
            <v>0.55833333333333335</v>
          </cell>
          <cell r="F106">
            <v>0</v>
          </cell>
          <cell r="G106">
            <v>2561.5</v>
          </cell>
          <cell r="H106">
            <v>2561.5</v>
          </cell>
          <cell r="I106">
            <v>2561.5</v>
          </cell>
          <cell r="J106">
            <v>2561.5</v>
          </cell>
          <cell r="K106">
            <v>2561.5</v>
          </cell>
          <cell r="L106">
            <v>2561.5</v>
          </cell>
          <cell r="M106">
            <v>2561.5</v>
          </cell>
          <cell r="N106">
            <v>2328.6363636363635</v>
          </cell>
        </row>
        <row r="107">
          <cell r="C107" t="str">
            <v>74568SP</v>
          </cell>
          <cell r="D107" t="str">
            <v>MIZONE OL-SPIDERMAN 500ML 1X12</v>
          </cell>
          <cell r="E107">
            <v>6.7</v>
          </cell>
          <cell r="F107">
            <v>0</v>
          </cell>
          <cell r="G107">
            <v>30738</v>
          </cell>
          <cell r="H107">
            <v>30738</v>
          </cell>
          <cell r="I107">
            <v>30738</v>
          </cell>
          <cell r="J107">
            <v>30738</v>
          </cell>
          <cell r="K107">
            <v>30738</v>
          </cell>
          <cell r="L107">
            <v>30738</v>
          </cell>
          <cell r="M107">
            <v>30738</v>
          </cell>
          <cell r="N107">
            <v>27943.63636363636</v>
          </cell>
        </row>
        <row r="108">
          <cell r="C108" t="str">
            <v>74568SPP</v>
          </cell>
          <cell r="D108" t="str">
            <v>MIZONE OL-SPIDERMAN 500ML 1X1</v>
          </cell>
          <cell r="E108">
            <v>0.55833333333333335</v>
          </cell>
          <cell r="F108">
            <v>0</v>
          </cell>
          <cell r="G108">
            <v>2561.5</v>
          </cell>
          <cell r="H108">
            <v>2561.5</v>
          </cell>
          <cell r="I108">
            <v>2561.5</v>
          </cell>
          <cell r="J108">
            <v>2561.5</v>
          </cell>
          <cell r="K108">
            <v>2561.5</v>
          </cell>
          <cell r="L108">
            <v>2561.5</v>
          </cell>
          <cell r="M108">
            <v>2561.5</v>
          </cell>
          <cell r="N108">
            <v>2328.6363636363635</v>
          </cell>
        </row>
        <row r="109">
          <cell r="C109" t="str">
            <v>74568PR</v>
          </cell>
          <cell r="D109" t="str">
            <v>MIZONE OL 1X1 REJECT</v>
          </cell>
          <cell r="E109">
            <v>0.55833333333333335</v>
          </cell>
          <cell r="F109">
            <v>0</v>
          </cell>
          <cell r="G109">
            <v>2561.5</v>
          </cell>
          <cell r="H109">
            <v>2561.5</v>
          </cell>
          <cell r="I109">
            <v>2561.5</v>
          </cell>
          <cell r="J109">
            <v>2561.5</v>
          </cell>
          <cell r="K109">
            <v>2561.5</v>
          </cell>
          <cell r="L109">
            <v>2561.5</v>
          </cell>
          <cell r="M109">
            <v>2561.5</v>
          </cell>
          <cell r="N109">
            <v>2328.6363636363635</v>
          </cell>
        </row>
        <row r="110">
          <cell r="C110">
            <v>74593</v>
          </cell>
          <cell r="D110" t="str">
            <v>MIZONE APPLE GUAVA 500ML 1X12</v>
          </cell>
          <cell r="E110">
            <v>6.7</v>
          </cell>
          <cell r="F110">
            <v>0</v>
          </cell>
          <cell r="G110">
            <v>30738</v>
          </cell>
          <cell r="H110">
            <v>30738</v>
          </cell>
          <cell r="I110">
            <v>30738</v>
          </cell>
          <cell r="J110">
            <v>30738</v>
          </cell>
          <cell r="K110">
            <v>30738</v>
          </cell>
          <cell r="L110">
            <v>30738</v>
          </cell>
          <cell r="M110">
            <v>30738</v>
          </cell>
          <cell r="N110">
            <v>27943.63636363636</v>
          </cell>
        </row>
        <row r="111">
          <cell r="C111" t="str">
            <v>74593R</v>
          </cell>
          <cell r="D111" t="str">
            <v>MIZONE APPLE GUAVA 500ML 1X12 REJECT</v>
          </cell>
          <cell r="E111">
            <v>6.7</v>
          </cell>
          <cell r="F111">
            <v>0</v>
          </cell>
          <cell r="G111">
            <v>30738</v>
          </cell>
          <cell r="H111">
            <v>30738</v>
          </cell>
          <cell r="I111">
            <v>30738</v>
          </cell>
          <cell r="J111">
            <v>30738</v>
          </cell>
          <cell r="K111">
            <v>30738</v>
          </cell>
          <cell r="L111">
            <v>30738</v>
          </cell>
          <cell r="M111">
            <v>30738</v>
          </cell>
          <cell r="N111">
            <v>27943.63636363636</v>
          </cell>
        </row>
        <row r="112">
          <cell r="C112" t="str">
            <v>74593P</v>
          </cell>
          <cell r="D112" t="str">
            <v>MIZONE APPLE GUAVA 500ML 1X1</v>
          </cell>
          <cell r="E112">
            <v>0.55833333333333335</v>
          </cell>
          <cell r="F112">
            <v>0</v>
          </cell>
          <cell r="G112">
            <v>2561.5</v>
          </cell>
          <cell r="H112">
            <v>2561.5</v>
          </cell>
          <cell r="I112">
            <v>2561.5</v>
          </cell>
          <cell r="J112">
            <v>2561.5</v>
          </cell>
          <cell r="K112">
            <v>2561.5</v>
          </cell>
          <cell r="L112">
            <v>2561.5</v>
          </cell>
          <cell r="M112">
            <v>2561.5</v>
          </cell>
          <cell r="N112">
            <v>2328.6363636363635</v>
          </cell>
        </row>
        <row r="113">
          <cell r="C113" t="str">
            <v>74593PR</v>
          </cell>
          <cell r="D113" t="str">
            <v>MIZONE AG 1X1 REJECT</v>
          </cell>
          <cell r="E113">
            <v>0.55833333333333335</v>
          </cell>
          <cell r="F113">
            <v>0</v>
          </cell>
          <cell r="G113">
            <v>2561.5</v>
          </cell>
          <cell r="H113">
            <v>2561.5</v>
          </cell>
          <cell r="I113">
            <v>2561.5</v>
          </cell>
          <cell r="J113">
            <v>2561.5</v>
          </cell>
          <cell r="K113">
            <v>2561.5</v>
          </cell>
          <cell r="L113">
            <v>2561.5</v>
          </cell>
          <cell r="M113">
            <v>2561.5</v>
          </cell>
          <cell r="N113">
            <v>2328.6363636363635</v>
          </cell>
        </row>
        <row r="114">
          <cell r="C114" t="str">
            <v>74593SM</v>
          </cell>
          <cell r="D114" t="str">
            <v>MIZONE AG-SUPERMAN 500ML 1X12</v>
          </cell>
          <cell r="E114">
            <v>6.7</v>
          </cell>
          <cell r="F114">
            <v>0</v>
          </cell>
          <cell r="G114">
            <v>30738</v>
          </cell>
          <cell r="H114">
            <v>30738</v>
          </cell>
          <cell r="I114">
            <v>30738</v>
          </cell>
          <cell r="J114">
            <v>30738</v>
          </cell>
          <cell r="K114">
            <v>30738</v>
          </cell>
          <cell r="L114">
            <v>30738</v>
          </cell>
          <cell r="M114">
            <v>30738</v>
          </cell>
          <cell r="N114">
            <v>27943.63636363636</v>
          </cell>
        </row>
        <row r="115">
          <cell r="C115" t="str">
            <v>74593SMP</v>
          </cell>
          <cell r="D115" t="str">
            <v>MIZONE AG SUPERMAN 500ML 1X1</v>
          </cell>
          <cell r="E115">
            <v>0.55833333333333335</v>
          </cell>
          <cell r="F115">
            <v>0</v>
          </cell>
          <cell r="G115">
            <v>2561.5</v>
          </cell>
          <cell r="H115">
            <v>2561.5</v>
          </cell>
          <cell r="I115">
            <v>2561.5</v>
          </cell>
          <cell r="J115">
            <v>2561.5</v>
          </cell>
          <cell r="K115">
            <v>2561.5</v>
          </cell>
          <cell r="L115">
            <v>2561.5</v>
          </cell>
          <cell r="M115">
            <v>2561.5</v>
          </cell>
          <cell r="N115">
            <v>2328.6363636363635</v>
          </cell>
        </row>
        <row r="116">
          <cell r="C116" t="str">
            <v>74593SP</v>
          </cell>
          <cell r="D116" t="str">
            <v>MIZONE AG SPIDERMAN 1X12</v>
          </cell>
          <cell r="E116">
            <v>6.7</v>
          </cell>
          <cell r="F116">
            <v>0</v>
          </cell>
          <cell r="G116">
            <v>30738</v>
          </cell>
          <cell r="H116">
            <v>30738</v>
          </cell>
          <cell r="I116">
            <v>30738</v>
          </cell>
          <cell r="J116">
            <v>30738</v>
          </cell>
          <cell r="K116">
            <v>30738</v>
          </cell>
          <cell r="L116">
            <v>30738</v>
          </cell>
          <cell r="M116">
            <v>30738</v>
          </cell>
          <cell r="N116">
            <v>27943.63636363636</v>
          </cell>
        </row>
        <row r="117">
          <cell r="C117" t="str">
            <v>74593SPP</v>
          </cell>
          <cell r="D117" t="str">
            <v>MIZONE AG SPIDERMAN 1X1</v>
          </cell>
          <cell r="E117">
            <v>0.55833333333333335</v>
          </cell>
          <cell r="F117">
            <v>0</v>
          </cell>
          <cell r="G117">
            <v>2561.5</v>
          </cell>
          <cell r="H117">
            <v>2561.5</v>
          </cell>
          <cell r="I117">
            <v>2561.5</v>
          </cell>
          <cell r="J117">
            <v>2561.5</v>
          </cell>
          <cell r="K117">
            <v>2561.5</v>
          </cell>
          <cell r="L117">
            <v>2561.5</v>
          </cell>
          <cell r="M117">
            <v>2561.5</v>
          </cell>
          <cell r="N117">
            <v>2328.6363636363635</v>
          </cell>
        </row>
        <row r="118">
          <cell r="C118">
            <v>86405</v>
          </cell>
          <cell r="D118" t="str">
            <v>MIZONE COCOPINA 500ML 1X12</v>
          </cell>
          <cell r="E118">
            <v>6.7</v>
          </cell>
          <cell r="F118">
            <v>0</v>
          </cell>
          <cell r="G118">
            <v>28500</v>
          </cell>
          <cell r="H118">
            <v>29355</v>
          </cell>
          <cell r="I118">
            <v>29355</v>
          </cell>
          <cell r="J118">
            <v>29355</v>
          </cell>
          <cell r="K118">
            <v>29355</v>
          </cell>
          <cell r="L118">
            <v>29355</v>
          </cell>
          <cell r="M118">
            <v>29355</v>
          </cell>
          <cell r="N118">
            <v>26686.363636363632</v>
          </cell>
        </row>
        <row r="119">
          <cell r="C119">
            <v>137294</v>
          </cell>
          <cell r="D119" t="str">
            <v>MIZONE ACTIVE 350ML 1X12</v>
          </cell>
          <cell r="E119">
            <v>6.7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26300</v>
          </cell>
          <cell r="L119">
            <v>26300</v>
          </cell>
          <cell r="M119">
            <v>26300</v>
          </cell>
          <cell r="N119">
            <v>23909.090909090908</v>
          </cell>
        </row>
        <row r="120">
          <cell r="C120" t="str">
            <v>137294P</v>
          </cell>
          <cell r="D120" t="str">
            <v>MIZONE ACTIVE 350ML PCS 1X1</v>
          </cell>
          <cell r="E120">
            <v>6.7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2191.6666666666665</v>
          </cell>
          <cell r="L120">
            <v>2191.6666666666665</v>
          </cell>
          <cell r="M120">
            <v>2191.6666666666665</v>
          </cell>
          <cell r="N120">
            <v>1992.424242424242</v>
          </cell>
        </row>
        <row r="121">
          <cell r="C121">
            <v>137295</v>
          </cell>
          <cell r="D121" t="str">
            <v>MIZONE ACTIV LYCHEE LEMON 350ML 1X12</v>
          </cell>
          <cell r="E121">
            <v>6.7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26300</v>
          </cell>
          <cell r="L121">
            <v>26300</v>
          </cell>
          <cell r="M121">
            <v>26300</v>
          </cell>
          <cell r="N121">
            <v>23909.090909090908</v>
          </cell>
        </row>
        <row r="122">
          <cell r="C122" t="str">
            <v>137295R</v>
          </cell>
          <cell r="D122" t="str">
            <v>MIZONE ACTIV LYCHEE LEMON 350ML 1X12 RJCT</v>
          </cell>
          <cell r="E122">
            <v>6.7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26300</v>
          </cell>
          <cell r="L122">
            <v>26300</v>
          </cell>
          <cell r="M122">
            <v>26300</v>
          </cell>
          <cell r="N122">
            <v>23909.090909090908</v>
          </cell>
        </row>
        <row r="123">
          <cell r="C123" t="str">
            <v>137295P</v>
          </cell>
          <cell r="D123" t="str">
            <v>MIZONE ACTIV LYCHEE LEMON 350ML 1X1 PCS</v>
          </cell>
          <cell r="E123">
            <v>0.55833333333333335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2191.6666666666665</v>
          </cell>
          <cell r="L123">
            <v>2191.6666666666665</v>
          </cell>
          <cell r="M123">
            <v>2191.6666666666665</v>
          </cell>
          <cell r="N123">
            <v>1992.424242424242</v>
          </cell>
        </row>
        <row r="124">
          <cell r="C124" t="str">
            <v>137295PR</v>
          </cell>
          <cell r="D124" t="str">
            <v>MIZONE ACTIV LYCHEE LEMON 350ML PCS RJCT</v>
          </cell>
          <cell r="E124">
            <v>0.55833333333333335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2191.6666666666665</v>
          </cell>
          <cell r="L124">
            <v>2191.6666666666665</v>
          </cell>
          <cell r="M124">
            <v>2191.6666666666665</v>
          </cell>
          <cell r="N124">
            <v>1992.424242424242</v>
          </cell>
        </row>
        <row r="125">
          <cell r="C125">
            <v>145141</v>
          </cell>
          <cell r="D125" t="str">
            <v>MIZONE ACTIVE LYCHEE LEMON 500ML 1X12</v>
          </cell>
          <cell r="E125">
            <v>6.7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33900</v>
          </cell>
          <cell r="K125">
            <v>33900</v>
          </cell>
          <cell r="L125">
            <v>33900</v>
          </cell>
          <cell r="M125">
            <v>33900</v>
          </cell>
          <cell r="N125">
            <v>30818.181818181816</v>
          </cell>
        </row>
        <row r="126">
          <cell r="C126" t="str">
            <v>145141R</v>
          </cell>
          <cell r="D126" t="str">
            <v>MIZONE ACTIVE LYCHEE LEMON 500ML 1X12 REJECT</v>
          </cell>
          <cell r="E126">
            <v>6.7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33900</v>
          </cell>
          <cell r="K126">
            <v>33900</v>
          </cell>
          <cell r="L126">
            <v>33900</v>
          </cell>
          <cell r="M126">
            <v>33900</v>
          </cell>
          <cell r="N126">
            <v>30818.181818181816</v>
          </cell>
        </row>
        <row r="127">
          <cell r="C127" t="str">
            <v>145141P</v>
          </cell>
          <cell r="D127" t="str">
            <v>MIZONE ACTIVE LYCHEE LEMON 500ML 1X1 PCS</v>
          </cell>
          <cell r="E127">
            <v>0.55833333333333335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2825</v>
          </cell>
          <cell r="K127">
            <v>2825</v>
          </cell>
          <cell r="L127">
            <v>2825</v>
          </cell>
          <cell r="M127">
            <v>2825</v>
          </cell>
          <cell r="N127">
            <v>2568.181818181818</v>
          </cell>
        </row>
        <row r="128">
          <cell r="C128" t="str">
            <v>145141PR</v>
          </cell>
          <cell r="D128" t="str">
            <v>MIZONE ACTIVE LYCHEE LEMON 500ML 1X1 PCS REJECT</v>
          </cell>
          <cell r="E128">
            <v>0.55833333333333335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2825</v>
          </cell>
          <cell r="K128">
            <v>2825</v>
          </cell>
          <cell r="L128">
            <v>2825</v>
          </cell>
          <cell r="M128">
            <v>2825</v>
          </cell>
          <cell r="N128">
            <v>2568.181818181818</v>
          </cell>
        </row>
        <row r="129">
          <cell r="C129">
            <v>145142</v>
          </cell>
          <cell r="D129" t="str">
            <v>MIZONE MOOD UP LONGAN COCONUT 500ML 1X12</v>
          </cell>
          <cell r="E129">
            <v>6.7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33900</v>
          </cell>
          <cell r="K129">
            <v>33900</v>
          </cell>
          <cell r="L129">
            <v>33900</v>
          </cell>
          <cell r="M129">
            <v>33900</v>
          </cell>
          <cell r="N129">
            <v>30818.181818181816</v>
          </cell>
        </row>
        <row r="130">
          <cell r="C130" t="str">
            <v>145142P</v>
          </cell>
          <cell r="D130" t="str">
            <v>MIZONE MOOD UP LONGAN COCONUT 500ML 1X1 PCS</v>
          </cell>
          <cell r="E130">
            <v>0.55833333333333335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2825</v>
          </cell>
          <cell r="K130">
            <v>2825</v>
          </cell>
          <cell r="L130">
            <v>2825</v>
          </cell>
          <cell r="M130">
            <v>2825</v>
          </cell>
          <cell r="N130">
            <v>2568.181818181818</v>
          </cell>
        </row>
        <row r="131">
          <cell r="C131">
            <v>145143</v>
          </cell>
          <cell r="D131" t="str">
            <v>MIZONE MOOD UP CRANBERRY 500ML 1X12</v>
          </cell>
          <cell r="E131">
            <v>6.7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33900</v>
          </cell>
          <cell r="K131">
            <v>33900</v>
          </cell>
          <cell r="L131">
            <v>33900</v>
          </cell>
          <cell r="M131">
            <v>33900</v>
          </cell>
          <cell r="N131">
            <v>30818.181818181816</v>
          </cell>
        </row>
        <row r="132">
          <cell r="C132" t="str">
            <v>145143R</v>
          </cell>
          <cell r="D132" t="str">
            <v>MIZONE MOOD UP CRANBERRY 500ML 1X12 REJECT</v>
          </cell>
          <cell r="E132">
            <v>6.7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33900</v>
          </cell>
          <cell r="K132">
            <v>33900</v>
          </cell>
          <cell r="L132">
            <v>33900</v>
          </cell>
          <cell r="M132">
            <v>33900</v>
          </cell>
          <cell r="N132">
            <v>30818.181818181816</v>
          </cell>
        </row>
        <row r="133">
          <cell r="C133" t="str">
            <v>145143P</v>
          </cell>
          <cell r="D133" t="str">
            <v>MIZONE MOOD UP CRANBERRY 500ML 1X1 PCS</v>
          </cell>
          <cell r="E133">
            <v>0.55833333333333335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2825</v>
          </cell>
          <cell r="K133">
            <v>2825</v>
          </cell>
          <cell r="L133">
            <v>2825</v>
          </cell>
          <cell r="M133">
            <v>2825</v>
          </cell>
          <cell r="N133">
            <v>2568.181818181818</v>
          </cell>
        </row>
        <row r="134">
          <cell r="C134" t="str">
            <v>145143PR</v>
          </cell>
          <cell r="D134" t="str">
            <v>MIZONE MOOD UP CRANBERRY 500ML PCS REJECT</v>
          </cell>
          <cell r="E134">
            <v>0.55833333333333335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2825</v>
          </cell>
          <cell r="K134">
            <v>2825</v>
          </cell>
          <cell r="L134">
            <v>2825</v>
          </cell>
          <cell r="M134">
            <v>2825</v>
          </cell>
          <cell r="N134">
            <v>2568.181818181818</v>
          </cell>
        </row>
        <row r="135">
          <cell r="C135">
            <v>145144</v>
          </cell>
          <cell r="D135" t="str">
            <v>MIZONE BREAK FREE CHERRY BLOSSOM 500ML 1X12</v>
          </cell>
          <cell r="E135">
            <v>6.7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33900</v>
          </cell>
          <cell r="K135">
            <v>33900</v>
          </cell>
          <cell r="L135">
            <v>33900</v>
          </cell>
          <cell r="M135">
            <v>33900</v>
          </cell>
          <cell r="N135">
            <v>30818.181818181816</v>
          </cell>
        </row>
        <row r="136">
          <cell r="C136" t="str">
            <v>145144R</v>
          </cell>
          <cell r="D136" t="str">
            <v>MIZONE BREAK FREE CHERRY BLOSSOM 500ML 1x12 REJECT</v>
          </cell>
          <cell r="E136">
            <v>6.7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33900</v>
          </cell>
          <cell r="K136">
            <v>33900</v>
          </cell>
          <cell r="L136">
            <v>33900</v>
          </cell>
          <cell r="M136">
            <v>33900</v>
          </cell>
          <cell r="N136">
            <v>30818.181818181816</v>
          </cell>
        </row>
        <row r="137">
          <cell r="C137" t="str">
            <v>145144P</v>
          </cell>
          <cell r="D137" t="str">
            <v>MIZONE BREAK FREE CHERRY BLOSSOM 500ML 1X1 PCS</v>
          </cell>
          <cell r="E137">
            <v>0.55833333333333335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2825</v>
          </cell>
          <cell r="K137">
            <v>2825</v>
          </cell>
          <cell r="L137">
            <v>2825</v>
          </cell>
          <cell r="M137">
            <v>2825</v>
          </cell>
          <cell r="N137">
            <v>2568.181818181818</v>
          </cell>
        </row>
        <row r="138">
          <cell r="C138" t="str">
            <v>145144PR</v>
          </cell>
          <cell r="D138" t="str">
            <v>MIZONE BREAK FREE CHERRY BLOSSOM 500ML PCS REJECT</v>
          </cell>
          <cell r="E138">
            <v>0.55833333333333335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2825</v>
          </cell>
          <cell r="K138">
            <v>2825</v>
          </cell>
          <cell r="L138">
            <v>2825</v>
          </cell>
          <cell r="M138">
            <v>2825</v>
          </cell>
          <cell r="N138">
            <v>2568.181818181818</v>
          </cell>
        </row>
        <row r="139">
          <cell r="C139">
            <v>145679</v>
          </cell>
          <cell r="D139" t="str">
            <v>MIZONE MOVE ON STARFRUIT 500ML 1X12</v>
          </cell>
          <cell r="E139">
            <v>6.7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33900</v>
          </cell>
          <cell r="K139">
            <v>33900</v>
          </cell>
          <cell r="L139">
            <v>33900</v>
          </cell>
          <cell r="M139">
            <v>33900</v>
          </cell>
          <cell r="N139">
            <v>30818.181818181816</v>
          </cell>
        </row>
        <row r="140">
          <cell r="C140" t="str">
            <v>145679R</v>
          </cell>
          <cell r="D140" t="str">
            <v>MIZONE MOVE ON STARFRUIT 500ML 1X12 REJECT</v>
          </cell>
          <cell r="E140">
            <v>6.7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33900</v>
          </cell>
          <cell r="K140">
            <v>33900</v>
          </cell>
          <cell r="L140">
            <v>33900</v>
          </cell>
          <cell r="M140">
            <v>33900</v>
          </cell>
          <cell r="N140">
            <v>30818.181818181816</v>
          </cell>
        </row>
        <row r="141">
          <cell r="C141" t="str">
            <v>145679P</v>
          </cell>
          <cell r="D141" t="str">
            <v>MIZONE MOVE ON STARFRUIT 500ML 1X1 PCS</v>
          </cell>
          <cell r="E141">
            <v>0.55833333333333335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2825</v>
          </cell>
          <cell r="K141">
            <v>2825</v>
          </cell>
          <cell r="L141">
            <v>2825</v>
          </cell>
          <cell r="M141">
            <v>2825</v>
          </cell>
          <cell r="N141">
            <v>2568.181818181818</v>
          </cell>
        </row>
        <row r="142">
          <cell r="C142" t="str">
            <v>145679PR</v>
          </cell>
          <cell r="D142" t="str">
            <v>MIZONE MOVE ON STARFRUIT 500ML PCS REJECT</v>
          </cell>
          <cell r="E142">
            <v>0.55833333333333335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2825</v>
          </cell>
          <cell r="K142">
            <v>2825</v>
          </cell>
          <cell r="L142">
            <v>2825</v>
          </cell>
          <cell r="M142">
            <v>2825</v>
          </cell>
          <cell r="N142">
            <v>2568.181818181818</v>
          </cell>
        </row>
        <row r="143">
          <cell r="C143">
            <v>161138</v>
          </cell>
          <cell r="D143" t="str">
            <v>MIZONE MOVE ON STARFRUIT HD 500ML 1X12</v>
          </cell>
          <cell r="E143">
            <v>6.7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33900</v>
          </cell>
          <cell r="K143">
            <v>33900</v>
          </cell>
          <cell r="L143">
            <v>33900</v>
          </cell>
          <cell r="M143">
            <v>33900</v>
          </cell>
          <cell r="N143">
            <v>30818.181818181816</v>
          </cell>
        </row>
        <row r="144">
          <cell r="C144">
            <v>161139</v>
          </cell>
          <cell r="D144" t="str">
            <v>MIZONE ACTIVE LYCHEE LEMON HD 500ML 1X12</v>
          </cell>
          <cell r="E144">
            <v>6.7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33900</v>
          </cell>
          <cell r="K144">
            <v>33900</v>
          </cell>
          <cell r="L144">
            <v>33900</v>
          </cell>
          <cell r="M144">
            <v>33900</v>
          </cell>
          <cell r="N144">
            <v>30818.181818181816</v>
          </cell>
        </row>
        <row r="145">
          <cell r="C145">
            <v>161162</v>
          </cell>
          <cell r="D145" t="str">
            <v>MIZONE BREAK FREE CHERRY BLOSSOM HD 500ML 1x12</v>
          </cell>
          <cell r="E145">
            <v>6.7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33900</v>
          </cell>
          <cell r="K145">
            <v>33900</v>
          </cell>
          <cell r="L145">
            <v>33900</v>
          </cell>
          <cell r="M145">
            <v>33900</v>
          </cell>
          <cell r="N145">
            <v>30818.181818181816</v>
          </cell>
        </row>
        <row r="146">
          <cell r="C146">
            <v>161163</v>
          </cell>
          <cell r="D146" t="str">
            <v>MIZONE MOOD UP CRANBERRY HD 500ML 1X12</v>
          </cell>
          <cell r="E146">
            <v>6.7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33900</v>
          </cell>
          <cell r="K146">
            <v>33900</v>
          </cell>
          <cell r="L146">
            <v>33900</v>
          </cell>
          <cell r="M146">
            <v>33900</v>
          </cell>
          <cell r="N146">
            <v>30818.181818181816</v>
          </cell>
        </row>
        <row r="147">
          <cell r="C147" t="str">
            <v>161138P</v>
          </cell>
          <cell r="D147" t="str">
            <v>MIZONE MOVE ON STARFRUIT HD 500ML HD</v>
          </cell>
          <cell r="E147">
            <v>6.7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2825</v>
          </cell>
          <cell r="K147">
            <v>2825</v>
          </cell>
          <cell r="L147">
            <v>2825</v>
          </cell>
          <cell r="M147">
            <v>2825</v>
          </cell>
          <cell r="N147">
            <v>2568.181818181818</v>
          </cell>
        </row>
        <row r="148">
          <cell r="C148" t="str">
            <v>161139P</v>
          </cell>
          <cell r="D148" t="str">
            <v>MIZONE ACTIVE LYCHEE LEMON HD 500ML HD</v>
          </cell>
          <cell r="E148">
            <v>6.7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2825</v>
          </cell>
          <cell r="K148">
            <v>2825</v>
          </cell>
          <cell r="L148">
            <v>2825</v>
          </cell>
          <cell r="M148">
            <v>2825</v>
          </cell>
          <cell r="N148">
            <v>2568.181818181818</v>
          </cell>
        </row>
        <row r="149">
          <cell r="C149" t="str">
            <v>161162P</v>
          </cell>
          <cell r="D149" t="str">
            <v>MIZONE BREAK FREE CHERRY BLOSSOM HD 500ML HD</v>
          </cell>
          <cell r="E149">
            <v>6.7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2825</v>
          </cell>
          <cell r="K149">
            <v>2825</v>
          </cell>
          <cell r="L149">
            <v>2825</v>
          </cell>
          <cell r="M149">
            <v>2825</v>
          </cell>
          <cell r="N149">
            <v>2568.181818181818</v>
          </cell>
        </row>
        <row r="150">
          <cell r="C150" t="str">
            <v>161163P</v>
          </cell>
          <cell r="D150" t="str">
            <v>MIZONE MOOD UP CRANBERRY HD 500ML HD</v>
          </cell>
          <cell r="E150">
            <v>6.7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2825</v>
          </cell>
          <cell r="K150">
            <v>2825</v>
          </cell>
          <cell r="L150">
            <v>2825</v>
          </cell>
          <cell r="M150">
            <v>2825</v>
          </cell>
          <cell r="N150">
            <v>2568.181818181818</v>
          </cell>
        </row>
        <row r="151">
          <cell r="C151">
            <v>87436</v>
          </cell>
          <cell r="D151" t="str">
            <v>FRES-IN CRISPY APPLE</v>
          </cell>
          <cell r="E151">
            <v>6.7</v>
          </cell>
          <cell r="F151">
            <v>0</v>
          </cell>
          <cell r="G151">
            <v>30738</v>
          </cell>
          <cell r="H151">
            <v>30738</v>
          </cell>
          <cell r="I151">
            <v>30738</v>
          </cell>
          <cell r="J151">
            <v>30738</v>
          </cell>
          <cell r="K151">
            <v>30738</v>
          </cell>
          <cell r="L151">
            <v>30738</v>
          </cell>
          <cell r="M151">
            <v>30738</v>
          </cell>
          <cell r="N151">
            <v>27943.63636363636</v>
          </cell>
        </row>
        <row r="152">
          <cell r="C152" t="str">
            <v>87436P</v>
          </cell>
          <cell r="D152" t="str">
            <v>FRES-IN CRISPY APPLE/PCS</v>
          </cell>
          <cell r="E152">
            <v>0.55833333333333335</v>
          </cell>
          <cell r="F152">
            <v>0</v>
          </cell>
          <cell r="G152">
            <v>2561.5</v>
          </cell>
          <cell r="H152">
            <v>2561.5</v>
          </cell>
          <cell r="I152">
            <v>2561.5</v>
          </cell>
          <cell r="J152">
            <v>2561.5</v>
          </cell>
          <cell r="K152">
            <v>2561.5</v>
          </cell>
          <cell r="L152">
            <v>2561.5</v>
          </cell>
          <cell r="M152">
            <v>2561.5</v>
          </cell>
          <cell r="N152">
            <v>2328.6363636363635</v>
          </cell>
        </row>
        <row r="153">
          <cell r="C153">
            <v>87625</v>
          </cell>
          <cell r="D153" t="str">
            <v>FRES-IN JC STRAWBERRY 500ML</v>
          </cell>
          <cell r="E153">
            <v>6.7</v>
          </cell>
          <cell r="F153">
            <v>0</v>
          </cell>
          <cell r="G153">
            <v>30738</v>
          </cell>
          <cell r="H153">
            <v>30738</v>
          </cell>
          <cell r="I153">
            <v>30738</v>
          </cell>
          <cell r="J153">
            <v>30738</v>
          </cell>
          <cell r="K153">
            <v>30738</v>
          </cell>
          <cell r="L153">
            <v>30738</v>
          </cell>
          <cell r="M153">
            <v>30738</v>
          </cell>
          <cell r="N153">
            <v>27943.63636363636</v>
          </cell>
        </row>
        <row r="154">
          <cell r="C154" t="str">
            <v>87625P</v>
          </cell>
          <cell r="D154" t="str">
            <v>FRES-IN JC STRAWBERRY 500ML 1X1</v>
          </cell>
          <cell r="E154">
            <v>0.55833333333333335</v>
          </cell>
          <cell r="F154">
            <v>0</v>
          </cell>
          <cell r="G154">
            <v>2561.5</v>
          </cell>
          <cell r="H154">
            <v>2561.5</v>
          </cell>
          <cell r="I154">
            <v>2561.5</v>
          </cell>
          <cell r="J154">
            <v>2561.5</v>
          </cell>
          <cell r="K154">
            <v>2561.5</v>
          </cell>
          <cell r="L154">
            <v>2561.5</v>
          </cell>
          <cell r="M154">
            <v>2561.5</v>
          </cell>
          <cell r="N154">
            <v>2328.6363636363635</v>
          </cell>
        </row>
        <row r="155">
          <cell r="C155">
            <v>95948</v>
          </cell>
          <cell r="D155" t="str">
            <v>FRES-IN STRAWBERRY 1X6</v>
          </cell>
          <cell r="E155">
            <v>3.35</v>
          </cell>
          <cell r="F155">
            <v>0</v>
          </cell>
          <cell r="G155">
            <v>15369</v>
          </cell>
          <cell r="H155">
            <v>15369</v>
          </cell>
          <cell r="I155">
            <v>15369</v>
          </cell>
          <cell r="J155">
            <v>15369</v>
          </cell>
          <cell r="K155">
            <v>15369</v>
          </cell>
          <cell r="L155">
            <v>15369</v>
          </cell>
          <cell r="M155">
            <v>15369</v>
          </cell>
          <cell r="N155">
            <v>13971.81818181818</v>
          </cell>
        </row>
        <row r="156">
          <cell r="C156">
            <v>26000</v>
          </cell>
          <cell r="D156" t="str">
            <v>LEVITE ORANGE 350ML 1X12</v>
          </cell>
          <cell r="E156">
            <v>4.2</v>
          </cell>
          <cell r="F156">
            <v>0</v>
          </cell>
          <cell r="G156">
            <v>30996</v>
          </cell>
          <cell r="H156">
            <v>32236</v>
          </cell>
          <cell r="I156">
            <v>32236</v>
          </cell>
          <cell r="J156">
            <v>32236</v>
          </cell>
          <cell r="K156">
            <v>32236</v>
          </cell>
          <cell r="L156">
            <v>32236</v>
          </cell>
          <cell r="M156">
            <v>32236</v>
          </cell>
          <cell r="N156">
            <v>29305.454545454544</v>
          </cell>
        </row>
        <row r="157">
          <cell r="C157" t="str">
            <v>26000R</v>
          </cell>
          <cell r="D157" t="str">
            <v>LEVITE ORANGE 350ML 1X12 REJECT</v>
          </cell>
          <cell r="E157">
            <v>4.2</v>
          </cell>
          <cell r="F157">
            <v>0</v>
          </cell>
          <cell r="G157">
            <v>30996</v>
          </cell>
          <cell r="H157">
            <v>32236</v>
          </cell>
          <cell r="I157">
            <v>32236</v>
          </cell>
          <cell r="J157">
            <v>32236</v>
          </cell>
          <cell r="K157">
            <v>32236</v>
          </cell>
          <cell r="L157">
            <v>32236</v>
          </cell>
          <cell r="M157">
            <v>32236</v>
          </cell>
          <cell r="N157">
            <v>29305.454545454544</v>
          </cell>
        </row>
        <row r="158">
          <cell r="C158" t="str">
            <v>26000P</v>
          </cell>
          <cell r="D158" t="str">
            <v>LEVITE ORANGE 350ML 1X1</v>
          </cell>
          <cell r="E158">
            <v>0.35000000000000003</v>
          </cell>
          <cell r="F158">
            <v>0</v>
          </cell>
          <cell r="G158">
            <v>2583</v>
          </cell>
          <cell r="H158">
            <v>2686.3333333333335</v>
          </cell>
          <cell r="I158">
            <v>2686.3333333333335</v>
          </cell>
          <cell r="J158">
            <v>2686.3333333333335</v>
          </cell>
          <cell r="K158">
            <v>2686.3333333333335</v>
          </cell>
          <cell r="L158">
            <v>2686.3333333333335</v>
          </cell>
          <cell r="M158">
            <v>2686.3333333333335</v>
          </cell>
          <cell r="N158">
            <v>2442.121212121212</v>
          </cell>
        </row>
        <row r="159">
          <cell r="C159" t="str">
            <v>26000PR</v>
          </cell>
          <cell r="D159" t="str">
            <v>LEVITE ORANGE 350ML 1X1 REJECT</v>
          </cell>
          <cell r="E159">
            <v>0.35000000000000003</v>
          </cell>
          <cell r="F159">
            <v>0</v>
          </cell>
          <cell r="G159">
            <v>2583</v>
          </cell>
          <cell r="H159">
            <v>2686.3333333333335</v>
          </cell>
          <cell r="I159">
            <v>2686.3333333333335</v>
          </cell>
          <cell r="J159">
            <v>2686.3333333333335</v>
          </cell>
          <cell r="K159">
            <v>2686.3333333333335</v>
          </cell>
          <cell r="L159">
            <v>2686.3333333333335</v>
          </cell>
          <cell r="M159">
            <v>2686.3333333333335</v>
          </cell>
          <cell r="N159">
            <v>2442.121212121212</v>
          </cell>
        </row>
        <row r="160">
          <cell r="C160">
            <v>26005</v>
          </cell>
          <cell r="D160" t="str">
            <v>LEVITE ORANGE 350ML 1X6</v>
          </cell>
          <cell r="E160">
            <v>2.1</v>
          </cell>
          <cell r="F160">
            <v>0</v>
          </cell>
          <cell r="G160">
            <v>15498</v>
          </cell>
          <cell r="H160">
            <v>16118</v>
          </cell>
          <cell r="I160">
            <v>16118</v>
          </cell>
          <cell r="J160">
            <v>16118</v>
          </cell>
          <cell r="K160">
            <v>16118</v>
          </cell>
          <cell r="L160">
            <v>16118</v>
          </cell>
          <cell r="M160">
            <v>16118</v>
          </cell>
          <cell r="N160">
            <v>14652.727272727272</v>
          </cell>
        </row>
        <row r="161">
          <cell r="C161">
            <v>26001</v>
          </cell>
          <cell r="D161" t="str">
            <v>LEVITE JAMBU BIJI 350ML 1X12</v>
          </cell>
          <cell r="E161">
            <v>4.2</v>
          </cell>
          <cell r="F161">
            <v>0</v>
          </cell>
          <cell r="G161">
            <v>30996</v>
          </cell>
          <cell r="H161">
            <v>32236</v>
          </cell>
          <cell r="I161">
            <v>32236</v>
          </cell>
          <cell r="J161">
            <v>32236</v>
          </cell>
          <cell r="K161">
            <v>32236</v>
          </cell>
          <cell r="L161">
            <v>32236</v>
          </cell>
          <cell r="M161">
            <v>32236</v>
          </cell>
          <cell r="N161">
            <v>29305.454545454544</v>
          </cell>
        </row>
        <row r="162">
          <cell r="C162" t="str">
            <v>26001R</v>
          </cell>
          <cell r="D162" t="str">
            <v>LEVITE JAMBU BIJI 350ML 1X12 REJECT</v>
          </cell>
          <cell r="E162">
            <v>4.2</v>
          </cell>
          <cell r="F162">
            <v>0</v>
          </cell>
          <cell r="G162">
            <v>30996</v>
          </cell>
          <cell r="H162">
            <v>32236</v>
          </cell>
          <cell r="I162">
            <v>32236</v>
          </cell>
          <cell r="J162">
            <v>32236</v>
          </cell>
          <cell r="K162">
            <v>32236</v>
          </cell>
          <cell r="L162">
            <v>32236</v>
          </cell>
          <cell r="M162">
            <v>32236</v>
          </cell>
          <cell r="N162">
            <v>29305.454545454544</v>
          </cell>
        </row>
        <row r="163">
          <cell r="C163" t="str">
            <v>26001P</v>
          </cell>
          <cell r="D163" t="str">
            <v>LEVITE JAMBU BIJI 350ML 1X1</v>
          </cell>
          <cell r="E163">
            <v>0.35000000000000003</v>
          </cell>
          <cell r="F163">
            <v>0</v>
          </cell>
          <cell r="G163">
            <v>2583</v>
          </cell>
          <cell r="H163">
            <v>2686.3333333333335</v>
          </cell>
          <cell r="I163">
            <v>2686.3333333333335</v>
          </cell>
          <cell r="J163">
            <v>2686.3333333333335</v>
          </cell>
          <cell r="K163">
            <v>2686.3333333333335</v>
          </cell>
          <cell r="L163">
            <v>2686.3333333333335</v>
          </cell>
          <cell r="M163">
            <v>2686.3333333333335</v>
          </cell>
          <cell r="N163">
            <v>2442.121212121212</v>
          </cell>
        </row>
        <row r="164">
          <cell r="C164" t="str">
            <v>26001PR</v>
          </cell>
          <cell r="D164" t="str">
            <v>LEVITE JAMBU BIJI 350ML 1X1 PCS REJECT</v>
          </cell>
          <cell r="E164">
            <v>0.35000000000000003</v>
          </cell>
          <cell r="F164">
            <v>0</v>
          </cell>
          <cell r="G164">
            <v>2583</v>
          </cell>
          <cell r="H164">
            <v>2686.3333333333335</v>
          </cell>
          <cell r="I164">
            <v>2686.3333333333335</v>
          </cell>
          <cell r="J164">
            <v>2686.3333333333335</v>
          </cell>
          <cell r="K164">
            <v>2686.3333333333335</v>
          </cell>
          <cell r="L164">
            <v>2686.3333333333335</v>
          </cell>
          <cell r="M164">
            <v>2686.3333333333335</v>
          </cell>
          <cell r="N164">
            <v>2442.121212121212</v>
          </cell>
        </row>
        <row r="165">
          <cell r="C165">
            <v>26006</v>
          </cell>
          <cell r="D165" t="str">
            <v>LEVITE JAMBU BIJI 350ML 1X6</v>
          </cell>
          <cell r="E165">
            <v>2.1</v>
          </cell>
          <cell r="F165">
            <v>0</v>
          </cell>
          <cell r="G165">
            <v>15498</v>
          </cell>
          <cell r="H165">
            <v>16118</v>
          </cell>
          <cell r="I165">
            <v>16118</v>
          </cell>
          <cell r="J165">
            <v>16118</v>
          </cell>
          <cell r="K165">
            <v>16118</v>
          </cell>
          <cell r="L165">
            <v>16118</v>
          </cell>
          <cell r="M165">
            <v>16118</v>
          </cell>
          <cell r="N165">
            <v>14652.727272727272</v>
          </cell>
        </row>
        <row r="166">
          <cell r="C166">
            <v>26002</v>
          </cell>
          <cell r="D166" t="str">
            <v>LEVITE COMBO 350ML 1X12</v>
          </cell>
          <cell r="E166">
            <v>4.2</v>
          </cell>
          <cell r="F166">
            <v>0</v>
          </cell>
          <cell r="G166">
            <v>30996</v>
          </cell>
          <cell r="H166">
            <v>32236</v>
          </cell>
          <cell r="I166">
            <v>32236</v>
          </cell>
          <cell r="J166">
            <v>32236</v>
          </cell>
          <cell r="K166">
            <v>32236</v>
          </cell>
          <cell r="L166">
            <v>32236</v>
          </cell>
          <cell r="M166">
            <v>32236</v>
          </cell>
          <cell r="N166">
            <v>29305.454545454544</v>
          </cell>
        </row>
        <row r="167">
          <cell r="C167">
            <v>26003</v>
          </cell>
          <cell r="D167" t="str">
            <v>LEVITE COMBO 350ML 1X6</v>
          </cell>
          <cell r="E167">
            <v>2.1</v>
          </cell>
          <cell r="F167">
            <v>0</v>
          </cell>
          <cell r="G167">
            <v>15498</v>
          </cell>
          <cell r="H167">
            <v>16118</v>
          </cell>
          <cell r="I167">
            <v>16118</v>
          </cell>
          <cell r="J167">
            <v>16118</v>
          </cell>
          <cell r="K167">
            <v>16118</v>
          </cell>
          <cell r="L167">
            <v>16118</v>
          </cell>
          <cell r="M167">
            <v>16118</v>
          </cell>
          <cell r="N167">
            <v>14652.727272727272</v>
          </cell>
        </row>
        <row r="168">
          <cell r="C168">
            <v>26004</v>
          </cell>
          <cell r="D168" t="str">
            <v>LEVITE SIRSAK 350ML 1X12</v>
          </cell>
          <cell r="E168">
            <v>4.2</v>
          </cell>
          <cell r="F168">
            <v>0</v>
          </cell>
          <cell r="G168">
            <v>30996</v>
          </cell>
          <cell r="H168">
            <v>32236</v>
          </cell>
          <cell r="I168">
            <v>32236</v>
          </cell>
          <cell r="J168">
            <v>32236</v>
          </cell>
          <cell r="K168">
            <v>32236</v>
          </cell>
          <cell r="L168">
            <v>32236</v>
          </cell>
          <cell r="M168">
            <v>32236</v>
          </cell>
          <cell r="N168">
            <v>29305.454545454544</v>
          </cell>
        </row>
        <row r="169">
          <cell r="C169" t="str">
            <v>26004R</v>
          </cell>
          <cell r="D169" t="str">
            <v>LEVITE SIRSAK 350ML 1X12 REJECT</v>
          </cell>
          <cell r="E169">
            <v>4.2</v>
          </cell>
          <cell r="F169">
            <v>0</v>
          </cell>
          <cell r="G169">
            <v>30996</v>
          </cell>
          <cell r="H169">
            <v>32236</v>
          </cell>
          <cell r="I169">
            <v>32236</v>
          </cell>
          <cell r="J169">
            <v>32236</v>
          </cell>
          <cell r="K169">
            <v>32236</v>
          </cell>
          <cell r="L169">
            <v>32236</v>
          </cell>
          <cell r="M169">
            <v>32236</v>
          </cell>
          <cell r="N169">
            <v>29305.454545454544</v>
          </cell>
        </row>
        <row r="170">
          <cell r="C170" t="str">
            <v>26004P</v>
          </cell>
          <cell r="D170" t="str">
            <v>LEVITE SIRSAK 350ML 1X1</v>
          </cell>
          <cell r="E170">
            <v>0.35000000000000003</v>
          </cell>
          <cell r="F170">
            <v>0</v>
          </cell>
          <cell r="G170">
            <v>2583</v>
          </cell>
          <cell r="H170">
            <v>2686.3333333333335</v>
          </cell>
          <cell r="I170">
            <v>2686.3333333333335</v>
          </cell>
          <cell r="J170">
            <v>2686.3333333333335</v>
          </cell>
          <cell r="K170">
            <v>2686.3333333333335</v>
          </cell>
          <cell r="L170">
            <v>2686.3333333333335</v>
          </cell>
          <cell r="M170">
            <v>2686.3333333333335</v>
          </cell>
          <cell r="N170">
            <v>2442.121212121212</v>
          </cell>
        </row>
        <row r="171">
          <cell r="C171" t="str">
            <v>26004PR</v>
          </cell>
          <cell r="D171" t="str">
            <v>LEVITE SIRSAK 350ML 1X1 REJECT</v>
          </cell>
          <cell r="E171">
            <v>0.35000000000000003</v>
          </cell>
          <cell r="F171">
            <v>0</v>
          </cell>
          <cell r="G171">
            <v>2583</v>
          </cell>
          <cell r="H171">
            <v>2686.3333333333335</v>
          </cell>
          <cell r="I171">
            <v>2686.3333333333335</v>
          </cell>
          <cell r="J171">
            <v>2686.3333333333335</v>
          </cell>
          <cell r="K171">
            <v>2686.3333333333335</v>
          </cell>
          <cell r="L171">
            <v>2686.3333333333335</v>
          </cell>
          <cell r="M171">
            <v>2686.3333333333335</v>
          </cell>
          <cell r="N171">
            <v>2442.121212121212</v>
          </cell>
        </row>
        <row r="172">
          <cell r="C172">
            <v>0</v>
          </cell>
          <cell r="D172" t="str">
            <v>LEVITE SIRSAK 350ML 1X6</v>
          </cell>
          <cell r="E172">
            <v>2.1</v>
          </cell>
          <cell r="F172">
            <v>0</v>
          </cell>
          <cell r="G172">
            <v>15498</v>
          </cell>
          <cell r="H172">
            <v>16118</v>
          </cell>
          <cell r="I172">
            <v>16118</v>
          </cell>
          <cell r="J172">
            <v>16118</v>
          </cell>
          <cell r="K172">
            <v>16118</v>
          </cell>
          <cell r="L172">
            <v>16118</v>
          </cell>
          <cell r="M172">
            <v>16118</v>
          </cell>
          <cell r="N172">
            <v>14652.727272727272</v>
          </cell>
        </row>
        <row r="173">
          <cell r="C173">
            <v>26011</v>
          </cell>
          <cell r="D173" t="str">
            <v>LEVITE ANGGUR HIJAU 1X6</v>
          </cell>
          <cell r="E173">
            <v>2.1</v>
          </cell>
          <cell r="F173">
            <v>0</v>
          </cell>
          <cell r="G173">
            <v>15498</v>
          </cell>
          <cell r="H173">
            <v>16118</v>
          </cell>
          <cell r="I173">
            <v>16118</v>
          </cell>
          <cell r="J173">
            <v>16118</v>
          </cell>
          <cell r="K173">
            <v>16118</v>
          </cell>
          <cell r="L173">
            <v>16118</v>
          </cell>
          <cell r="M173">
            <v>16118</v>
          </cell>
          <cell r="N173">
            <v>14652.727272727272</v>
          </cell>
        </row>
        <row r="174">
          <cell r="C174">
            <v>26012</v>
          </cell>
          <cell r="D174" t="str">
            <v>LEVITE ANGGUR HIJAU 1X12</v>
          </cell>
          <cell r="E174">
            <v>4.2</v>
          </cell>
          <cell r="F174">
            <v>0</v>
          </cell>
          <cell r="G174">
            <v>30996</v>
          </cell>
          <cell r="H174">
            <v>32236</v>
          </cell>
          <cell r="I174">
            <v>32236</v>
          </cell>
          <cell r="J174">
            <v>32236</v>
          </cell>
          <cell r="K174">
            <v>32236</v>
          </cell>
          <cell r="L174">
            <v>32236</v>
          </cell>
          <cell r="M174">
            <v>32236</v>
          </cell>
          <cell r="N174">
            <v>29305.454545454544</v>
          </cell>
        </row>
        <row r="175">
          <cell r="C175" t="str">
            <v>26012R</v>
          </cell>
          <cell r="D175" t="str">
            <v>LEVITE ANGGUR HIJAU 1X12 REJECT</v>
          </cell>
          <cell r="E175">
            <v>4.2</v>
          </cell>
          <cell r="F175">
            <v>0</v>
          </cell>
          <cell r="G175">
            <v>30996</v>
          </cell>
          <cell r="H175">
            <v>32236</v>
          </cell>
          <cell r="I175">
            <v>32236</v>
          </cell>
          <cell r="J175">
            <v>32236</v>
          </cell>
          <cell r="K175">
            <v>32236</v>
          </cell>
          <cell r="L175">
            <v>32236</v>
          </cell>
          <cell r="M175">
            <v>32236</v>
          </cell>
          <cell r="N175">
            <v>29305.454545454544</v>
          </cell>
        </row>
        <row r="176">
          <cell r="C176" t="str">
            <v>26012P</v>
          </cell>
          <cell r="D176" t="str">
            <v>LEVITE ANGGUR HIJAU 1X1 PCS</v>
          </cell>
          <cell r="E176">
            <v>0.35000000000000003</v>
          </cell>
          <cell r="F176">
            <v>0</v>
          </cell>
          <cell r="G176">
            <v>2583</v>
          </cell>
          <cell r="H176">
            <v>2686.3333333333335</v>
          </cell>
          <cell r="I176">
            <v>2686.3333333333335</v>
          </cell>
          <cell r="J176">
            <v>2686.3333333333335</v>
          </cell>
          <cell r="K176">
            <v>2686.3333333333335</v>
          </cell>
          <cell r="L176">
            <v>2686.3333333333335</v>
          </cell>
          <cell r="M176">
            <v>2686.3333333333335</v>
          </cell>
          <cell r="N176">
            <v>2442.121212121212</v>
          </cell>
        </row>
        <row r="177">
          <cell r="C177" t="str">
            <v>26012PR</v>
          </cell>
          <cell r="D177" t="str">
            <v>LEVITE ANGGUR HIJAU 1X1 REJECT</v>
          </cell>
          <cell r="E177">
            <v>0.35000000000000003</v>
          </cell>
          <cell r="F177">
            <v>0</v>
          </cell>
          <cell r="G177">
            <v>2583</v>
          </cell>
          <cell r="H177">
            <v>2686.3333333333335</v>
          </cell>
          <cell r="I177">
            <v>2686.3333333333335</v>
          </cell>
          <cell r="J177">
            <v>2686.3333333333335</v>
          </cell>
          <cell r="K177">
            <v>2686.3333333333335</v>
          </cell>
          <cell r="L177">
            <v>2686.3333333333335</v>
          </cell>
          <cell r="M177">
            <v>2686.3333333333335</v>
          </cell>
          <cell r="N177">
            <v>2442.121212121212</v>
          </cell>
        </row>
        <row r="178">
          <cell r="C178">
            <v>142193</v>
          </cell>
          <cell r="D178" t="str">
            <v>LEVITE LEMON CUCUMBER MINT 350ML 1X12</v>
          </cell>
          <cell r="E178">
            <v>4.2</v>
          </cell>
          <cell r="F178">
            <v>0</v>
          </cell>
          <cell r="G178">
            <v>30996</v>
          </cell>
          <cell r="H178">
            <v>32236</v>
          </cell>
          <cell r="I178">
            <v>32236</v>
          </cell>
          <cell r="J178">
            <v>32236</v>
          </cell>
          <cell r="K178">
            <v>32236</v>
          </cell>
          <cell r="L178">
            <v>32236</v>
          </cell>
          <cell r="M178">
            <v>32236</v>
          </cell>
          <cell r="N178">
            <v>29305.454545454544</v>
          </cell>
        </row>
        <row r="179">
          <cell r="C179" t="str">
            <v>142193R</v>
          </cell>
          <cell r="D179" t="str">
            <v>LEVITE LEMON CUCUMBER MINT 350ml 1X12 REJECT</v>
          </cell>
          <cell r="E179">
            <v>4.2</v>
          </cell>
          <cell r="F179">
            <v>0</v>
          </cell>
          <cell r="G179">
            <v>30996</v>
          </cell>
          <cell r="H179">
            <v>32236</v>
          </cell>
          <cell r="I179">
            <v>32236</v>
          </cell>
          <cell r="J179">
            <v>32236</v>
          </cell>
          <cell r="K179">
            <v>32236</v>
          </cell>
          <cell r="L179">
            <v>32236</v>
          </cell>
          <cell r="M179">
            <v>32236</v>
          </cell>
          <cell r="N179">
            <v>29305.454545454544</v>
          </cell>
        </row>
        <row r="180">
          <cell r="C180" t="str">
            <v>142193p</v>
          </cell>
          <cell r="D180" t="str">
            <v>LEVITE LEMON CUCUMBER MINT 350ML 1X1</v>
          </cell>
          <cell r="E180">
            <v>0.35000000000000003</v>
          </cell>
          <cell r="F180">
            <v>0</v>
          </cell>
          <cell r="G180">
            <v>2583</v>
          </cell>
          <cell r="H180">
            <v>2686.3333333333335</v>
          </cell>
          <cell r="I180">
            <v>2686.3333333333335</v>
          </cell>
          <cell r="J180">
            <v>2686.3333333333335</v>
          </cell>
          <cell r="K180">
            <v>2686.3333333333335</v>
          </cell>
          <cell r="L180">
            <v>2686.3333333333335</v>
          </cell>
          <cell r="M180">
            <v>2686.3333333333335</v>
          </cell>
          <cell r="N180">
            <v>2442.121212121212</v>
          </cell>
        </row>
        <row r="181">
          <cell r="C181" t="str">
            <v>142193PR</v>
          </cell>
          <cell r="D181" t="str">
            <v>LEVITE LEMON CUCUMBER MINT 350ML 1X1 PCS REJECT</v>
          </cell>
          <cell r="E181">
            <v>0.35000000000000003</v>
          </cell>
          <cell r="F181">
            <v>0</v>
          </cell>
          <cell r="G181">
            <v>2583</v>
          </cell>
          <cell r="H181">
            <v>2686.3333333333335</v>
          </cell>
          <cell r="I181">
            <v>2686.3333333333335</v>
          </cell>
          <cell r="J181">
            <v>2686.3333333333335</v>
          </cell>
          <cell r="K181">
            <v>2686.3333333333335</v>
          </cell>
          <cell r="L181">
            <v>2686.3333333333335</v>
          </cell>
          <cell r="M181">
            <v>2686.3333333333335</v>
          </cell>
          <cell r="N181">
            <v>2442.121212121212</v>
          </cell>
        </row>
        <row r="182">
          <cell r="C182">
            <v>142194</v>
          </cell>
          <cell r="D182" t="str">
            <v>LEVITE LYCEE CITRUS MINT 350ML 1X12</v>
          </cell>
          <cell r="E182">
            <v>4.2</v>
          </cell>
          <cell r="F182">
            <v>0</v>
          </cell>
          <cell r="G182">
            <v>30996</v>
          </cell>
          <cell r="H182">
            <v>32236</v>
          </cell>
          <cell r="I182">
            <v>32236</v>
          </cell>
          <cell r="J182">
            <v>32236</v>
          </cell>
          <cell r="K182">
            <v>32236</v>
          </cell>
          <cell r="L182">
            <v>32236</v>
          </cell>
          <cell r="M182">
            <v>32236</v>
          </cell>
          <cell r="N182">
            <v>29305.454545454544</v>
          </cell>
        </row>
        <row r="183">
          <cell r="C183" t="str">
            <v>142194R</v>
          </cell>
          <cell r="D183" t="str">
            <v>LEVITE LYCEE CITRUS MINT 350ml 1X12 REJECT</v>
          </cell>
          <cell r="E183">
            <v>4.2</v>
          </cell>
          <cell r="F183">
            <v>0</v>
          </cell>
          <cell r="G183">
            <v>30996</v>
          </cell>
          <cell r="H183">
            <v>32236</v>
          </cell>
          <cell r="I183">
            <v>32236</v>
          </cell>
          <cell r="J183">
            <v>32236</v>
          </cell>
          <cell r="K183">
            <v>32236</v>
          </cell>
          <cell r="L183">
            <v>32236</v>
          </cell>
          <cell r="M183">
            <v>32236</v>
          </cell>
          <cell r="N183">
            <v>29305.454545454544</v>
          </cell>
        </row>
        <row r="184">
          <cell r="C184" t="str">
            <v>142194P</v>
          </cell>
          <cell r="D184" t="str">
            <v>LEVITE LYCEE CITRUS MINT 350ML 1X1</v>
          </cell>
          <cell r="E184">
            <v>0.35000000000000003</v>
          </cell>
          <cell r="F184">
            <v>0</v>
          </cell>
          <cell r="G184">
            <v>2583</v>
          </cell>
          <cell r="H184">
            <v>2686.3333333333335</v>
          </cell>
          <cell r="I184">
            <v>2686.3333333333335</v>
          </cell>
          <cell r="J184">
            <v>2686.3333333333335</v>
          </cell>
          <cell r="K184">
            <v>2686.3333333333335</v>
          </cell>
          <cell r="L184">
            <v>2686.3333333333335</v>
          </cell>
          <cell r="M184">
            <v>2686.3333333333335</v>
          </cell>
          <cell r="N184">
            <v>2442.121212121212</v>
          </cell>
        </row>
        <row r="185">
          <cell r="C185" t="str">
            <v>142194PR</v>
          </cell>
          <cell r="D185" t="str">
            <v>LEVITE LYCEE CITRUS MINT 350ML 1X1 PCS REJECT</v>
          </cell>
          <cell r="E185">
            <v>0.35000000000000003</v>
          </cell>
          <cell r="F185">
            <v>0</v>
          </cell>
          <cell r="G185">
            <v>2583</v>
          </cell>
          <cell r="H185">
            <v>2686.3333333333335</v>
          </cell>
          <cell r="I185">
            <v>2686.3333333333335</v>
          </cell>
          <cell r="J185">
            <v>2686.3333333333335</v>
          </cell>
          <cell r="K185">
            <v>2686.3333333333335</v>
          </cell>
          <cell r="L185">
            <v>2686.3333333333335</v>
          </cell>
          <cell r="M185">
            <v>2686.3333333333335</v>
          </cell>
          <cell r="N185">
            <v>2442.121212121212</v>
          </cell>
        </row>
        <row r="186">
          <cell r="C186">
            <v>142196</v>
          </cell>
          <cell r="D186" t="str">
            <v>LEVITE WILDBERRIES LIME MINT 350ML 1X12</v>
          </cell>
          <cell r="E186">
            <v>4.2</v>
          </cell>
          <cell r="F186">
            <v>0</v>
          </cell>
          <cell r="G186">
            <v>30996</v>
          </cell>
          <cell r="H186">
            <v>32236</v>
          </cell>
          <cell r="I186">
            <v>32236</v>
          </cell>
          <cell r="J186">
            <v>32236</v>
          </cell>
          <cell r="K186">
            <v>32236</v>
          </cell>
          <cell r="L186">
            <v>32236</v>
          </cell>
          <cell r="M186">
            <v>32236</v>
          </cell>
          <cell r="N186">
            <v>29305.454545454544</v>
          </cell>
        </row>
        <row r="187">
          <cell r="C187" t="str">
            <v>142196R</v>
          </cell>
          <cell r="D187" t="str">
            <v>LEVITE WILDBERRIES LIME MINT 350ml 1X12 REJECT</v>
          </cell>
          <cell r="E187">
            <v>4.2</v>
          </cell>
          <cell r="F187">
            <v>0</v>
          </cell>
          <cell r="G187">
            <v>30996</v>
          </cell>
          <cell r="H187">
            <v>32236</v>
          </cell>
          <cell r="I187">
            <v>32236</v>
          </cell>
          <cell r="J187">
            <v>32236</v>
          </cell>
          <cell r="K187">
            <v>32236</v>
          </cell>
          <cell r="L187">
            <v>32236</v>
          </cell>
          <cell r="M187">
            <v>32236</v>
          </cell>
          <cell r="N187">
            <v>29305.454545454544</v>
          </cell>
        </row>
        <row r="188">
          <cell r="C188" t="str">
            <v>142196P</v>
          </cell>
          <cell r="D188" t="str">
            <v>LEVITE WILDBERRIES LIME MINT 350ML 1X1</v>
          </cell>
          <cell r="E188">
            <v>0.35000000000000003</v>
          </cell>
          <cell r="F188">
            <v>0</v>
          </cell>
          <cell r="G188">
            <v>2583</v>
          </cell>
          <cell r="H188">
            <v>2686.3333333333335</v>
          </cell>
          <cell r="I188">
            <v>2686.3333333333335</v>
          </cell>
          <cell r="J188">
            <v>2686.3333333333335</v>
          </cell>
          <cell r="K188">
            <v>2686.3333333333335</v>
          </cell>
          <cell r="L188">
            <v>2686.3333333333335</v>
          </cell>
          <cell r="M188">
            <v>2686.3333333333335</v>
          </cell>
          <cell r="N188">
            <v>2442.121212121212</v>
          </cell>
        </row>
        <row r="189">
          <cell r="C189" t="str">
            <v>142196PR</v>
          </cell>
          <cell r="D189" t="str">
            <v>LEVITE WILDBERRIES LIME MINT 350ML 1X1 PCS REJECT</v>
          </cell>
          <cell r="E189">
            <v>0.35000000000000003</v>
          </cell>
          <cell r="F189">
            <v>0</v>
          </cell>
          <cell r="G189">
            <v>2583</v>
          </cell>
          <cell r="H189">
            <v>2686.3333333333335</v>
          </cell>
          <cell r="I189">
            <v>2686.3333333333335</v>
          </cell>
          <cell r="J189">
            <v>2686.3333333333335</v>
          </cell>
          <cell r="K189">
            <v>2686.3333333333335</v>
          </cell>
          <cell r="L189">
            <v>2686.3333333333335</v>
          </cell>
          <cell r="M189">
            <v>2686.3333333333335</v>
          </cell>
          <cell r="N189">
            <v>2442.121212121212</v>
          </cell>
        </row>
        <row r="190">
          <cell r="C190">
            <v>148136</v>
          </cell>
          <cell r="D190" t="str">
            <v>VT.220ML LOCAL 1X42</v>
          </cell>
          <cell r="E190">
            <v>11.3</v>
          </cell>
          <cell r="F190">
            <v>632.80000000000007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14900</v>
          </cell>
          <cell r="L190">
            <v>14900</v>
          </cell>
          <cell r="M190">
            <v>14900</v>
          </cell>
          <cell r="N190">
            <v>13545.454545454544</v>
          </cell>
        </row>
        <row r="191">
          <cell r="C191" t="str">
            <v>148136R</v>
          </cell>
          <cell r="D191" t="str">
            <v>VT.220ML LOCAL 1X42</v>
          </cell>
          <cell r="E191">
            <v>11.3</v>
          </cell>
          <cell r="F191">
            <v>632.80000000000007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14900</v>
          </cell>
          <cell r="L191">
            <v>14900</v>
          </cell>
          <cell r="M191">
            <v>14900</v>
          </cell>
          <cell r="N191">
            <v>13545.454545454544</v>
          </cell>
        </row>
        <row r="192">
          <cell r="C192" t="str">
            <v>148136P</v>
          </cell>
          <cell r="D192" t="str">
            <v>VT.220ML LOCAL 1X1</v>
          </cell>
          <cell r="E192">
            <v>0.26904761904761909</v>
          </cell>
          <cell r="F192">
            <v>15.06666666666667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354.76190476190476</v>
          </cell>
          <cell r="L192">
            <v>354.76190476190476</v>
          </cell>
          <cell r="M192">
            <v>354.76190476190476</v>
          </cell>
          <cell r="N192">
            <v>322.51082251082249</v>
          </cell>
        </row>
        <row r="193">
          <cell r="C193">
            <v>173022</v>
          </cell>
          <cell r="D193" t="str">
            <v>VT.200ML LOCAL 1X48</v>
          </cell>
          <cell r="E193">
            <v>11.3</v>
          </cell>
          <cell r="F193">
            <v>632.80000000000007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13900</v>
          </cell>
          <cell r="N193">
            <v>12636.363636363636</v>
          </cell>
        </row>
        <row r="194">
          <cell r="C194" t="str">
            <v>173022R</v>
          </cell>
          <cell r="D194" t="str">
            <v>VT.200ML LOCAL 1X48 REJECT</v>
          </cell>
          <cell r="E194">
            <v>11.3</v>
          </cell>
          <cell r="F194">
            <v>632.80000000000007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13900</v>
          </cell>
          <cell r="N194">
            <v>12636.363636363636</v>
          </cell>
        </row>
        <row r="195">
          <cell r="C195" t="str">
            <v>173022P</v>
          </cell>
          <cell r="D195" t="str">
            <v>VT.200ML LOCAL 1X1</v>
          </cell>
          <cell r="E195">
            <v>5.6051587301587311E-3</v>
          </cell>
          <cell r="F195">
            <v>0.31388888888888894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289.58333333333331</v>
          </cell>
          <cell r="N195">
            <v>263.25757575757569</v>
          </cell>
        </row>
        <row r="196">
          <cell r="C196" t="str">
            <v>173022PR</v>
          </cell>
          <cell r="D196" t="str">
            <v>VT.200ML LOCAL PCS REJECT</v>
          </cell>
          <cell r="E196">
            <v>0.23541666666666669</v>
          </cell>
          <cell r="F196">
            <v>13.183333333333335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289.58333333333331</v>
          </cell>
          <cell r="N196">
            <v>263.25757575757569</v>
          </cell>
        </row>
        <row r="197">
          <cell r="C197">
            <v>22713</v>
          </cell>
          <cell r="D197" t="str">
            <v>VIT.220ML 1X48</v>
          </cell>
          <cell r="E197">
            <v>11.3</v>
          </cell>
          <cell r="F197">
            <v>632.80000000000007</v>
          </cell>
          <cell r="G197">
            <v>0</v>
          </cell>
          <cell r="H197">
            <v>14090</v>
          </cell>
          <cell r="I197">
            <v>14090</v>
          </cell>
          <cell r="J197">
            <v>15960</v>
          </cell>
          <cell r="K197">
            <v>15960</v>
          </cell>
          <cell r="L197">
            <v>15960</v>
          </cell>
          <cell r="M197">
            <v>15960</v>
          </cell>
          <cell r="N197">
            <v>14509.090909090908</v>
          </cell>
        </row>
        <row r="198">
          <cell r="C198">
            <v>96430</v>
          </cell>
          <cell r="D198" t="str">
            <v>VIT.220 ML 1X48</v>
          </cell>
          <cell r="E198">
            <v>11.3</v>
          </cell>
          <cell r="F198">
            <v>632.80000000000007</v>
          </cell>
          <cell r="G198">
            <v>0</v>
          </cell>
          <cell r="H198">
            <v>14090</v>
          </cell>
          <cell r="I198">
            <v>14090</v>
          </cell>
          <cell r="J198">
            <v>15960</v>
          </cell>
          <cell r="K198">
            <v>15960</v>
          </cell>
          <cell r="L198">
            <v>15960</v>
          </cell>
          <cell r="M198">
            <v>15960</v>
          </cell>
          <cell r="N198">
            <v>14509.090909090908</v>
          </cell>
        </row>
        <row r="199">
          <cell r="C199" t="str">
            <v>96430R</v>
          </cell>
          <cell r="D199" t="str">
            <v>VIT.220 ML 1X48 REJECT</v>
          </cell>
          <cell r="E199">
            <v>11.3</v>
          </cell>
          <cell r="F199">
            <v>632.80000000000007</v>
          </cell>
          <cell r="G199">
            <v>0</v>
          </cell>
          <cell r="H199">
            <v>14090</v>
          </cell>
          <cell r="I199">
            <v>14090</v>
          </cell>
          <cell r="J199">
            <v>15960</v>
          </cell>
          <cell r="K199">
            <v>15960</v>
          </cell>
          <cell r="L199">
            <v>15960</v>
          </cell>
          <cell r="M199">
            <v>15960</v>
          </cell>
          <cell r="N199">
            <v>14509.090909090908</v>
          </cell>
        </row>
        <row r="200">
          <cell r="C200" t="str">
            <v>96430P</v>
          </cell>
          <cell r="D200" t="str">
            <v>VIT.220 ML 1X1</v>
          </cell>
          <cell r="E200">
            <v>0.23541666666666669</v>
          </cell>
          <cell r="F200">
            <v>13.183333333333335</v>
          </cell>
          <cell r="G200">
            <v>0</v>
          </cell>
          <cell r="H200">
            <v>293.54166666666669</v>
          </cell>
          <cell r="I200">
            <v>293.54166666666669</v>
          </cell>
          <cell r="J200">
            <v>332.5</v>
          </cell>
          <cell r="K200">
            <v>332.5</v>
          </cell>
          <cell r="L200">
            <v>332.5</v>
          </cell>
          <cell r="M200">
            <v>332.5</v>
          </cell>
          <cell r="N200">
            <v>302.27272727272725</v>
          </cell>
        </row>
        <row r="201">
          <cell r="C201" t="str">
            <v>96430PR</v>
          </cell>
          <cell r="D201" t="str">
            <v>VIT.220 ML 1X1 PCS REJECT</v>
          </cell>
          <cell r="E201">
            <v>0.23541666666666669</v>
          </cell>
          <cell r="F201">
            <v>13.183333333333335</v>
          </cell>
          <cell r="G201">
            <v>0</v>
          </cell>
          <cell r="H201">
            <v>293.54166666666669</v>
          </cell>
          <cell r="I201">
            <v>293.54166666666669</v>
          </cell>
          <cell r="J201">
            <v>332.5</v>
          </cell>
          <cell r="K201">
            <v>332.5</v>
          </cell>
          <cell r="L201">
            <v>332.5</v>
          </cell>
          <cell r="M201">
            <v>332.5</v>
          </cell>
          <cell r="N201">
            <v>302.27272727272725</v>
          </cell>
        </row>
        <row r="202">
          <cell r="C202">
            <v>74554</v>
          </cell>
          <cell r="D202" t="str">
            <v>VIT.240ML 1X48</v>
          </cell>
          <cell r="E202">
            <v>12.5</v>
          </cell>
          <cell r="F202">
            <v>700</v>
          </cell>
          <cell r="G202">
            <v>13550</v>
          </cell>
          <cell r="H202">
            <v>14090</v>
          </cell>
          <cell r="I202">
            <v>14090</v>
          </cell>
          <cell r="J202">
            <v>15960</v>
          </cell>
          <cell r="K202">
            <v>15960</v>
          </cell>
          <cell r="L202">
            <v>15960</v>
          </cell>
          <cell r="M202">
            <v>15960</v>
          </cell>
          <cell r="N202">
            <v>14509.090909090908</v>
          </cell>
        </row>
        <row r="203">
          <cell r="C203" t="str">
            <v>74554R</v>
          </cell>
          <cell r="D203" t="str">
            <v>VIT.240ML 1X48/REJECT</v>
          </cell>
          <cell r="E203">
            <v>12.5</v>
          </cell>
          <cell r="F203">
            <v>700</v>
          </cell>
          <cell r="G203">
            <v>13550</v>
          </cell>
          <cell r="H203">
            <v>14090</v>
          </cell>
          <cell r="I203">
            <v>14090</v>
          </cell>
          <cell r="J203">
            <v>15960</v>
          </cell>
          <cell r="K203">
            <v>15960</v>
          </cell>
          <cell r="L203">
            <v>15960</v>
          </cell>
          <cell r="M203">
            <v>15960</v>
          </cell>
          <cell r="N203">
            <v>14509.090909090908</v>
          </cell>
          <cell r="O203">
            <v>14509.090909090908</v>
          </cell>
        </row>
        <row r="204">
          <cell r="C204" t="str">
            <v>74554P</v>
          </cell>
          <cell r="D204" t="str">
            <v>VIT.240ML 1X1 PCS</v>
          </cell>
          <cell r="E204">
            <v>0.26041666666666669</v>
          </cell>
          <cell r="F204">
            <v>14.583333333333334</v>
          </cell>
          <cell r="G204">
            <v>282.29166666666669</v>
          </cell>
          <cell r="H204">
            <v>293.54166666666669</v>
          </cell>
          <cell r="I204">
            <v>293.54166666666669</v>
          </cell>
          <cell r="J204">
            <v>332.5</v>
          </cell>
          <cell r="K204">
            <v>332.5</v>
          </cell>
          <cell r="L204">
            <v>332.5</v>
          </cell>
          <cell r="M204">
            <v>332.5</v>
          </cell>
          <cell r="N204">
            <v>302.27272727272725</v>
          </cell>
          <cell r="O204">
            <v>302.27272727272725</v>
          </cell>
        </row>
        <row r="205">
          <cell r="C205" t="str">
            <v>74554PR</v>
          </cell>
          <cell r="D205" t="str">
            <v>VIT.240ML 1X1 PCS REJECT</v>
          </cell>
          <cell r="E205">
            <v>0.26041666666666669</v>
          </cell>
          <cell r="F205">
            <v>14.583333333333334</v>
          </cell>
          <cell r="G205">
            <v>282.29166666666669</v>
          </cell>
          <cell r="H205">
            <v>293.54166666666669</v>
          </cell>
          <cell r="I205">
            <v>293.54166666666669</v>
          </cell>
          <cell r="J205">
            <v>332.5</v>
          </cell>
          <cell r="K205">
            <v>332.5</v>
          </cell>
          <cell r="L205">
            <v>332.5</v>
          </cell>
          <cell r="M205">
            <v>332.5</v>
          </cell>
          <cell r="N205">
            <v>302.27272727272725</v>
          </cell>
          <cell r="O205">
            <v>302.27272727272725</v>
          </cell>
        </row>
        <row r="206">
          <cell r="C206">
            <v>112839</v>
          </cell>
          <cell r="D206" t="str">
            <v>VIT.330ML 1X24</v>
          </cell>
          <cell r="E206">
            <v>8.8000000000000007</v>
          </cell>
          <cell r="F206">
            <v>492.80000000000007</v>
          </cell>
          <cell r="G206">
            <v>23460</v>
          </cell>
          <cell r="H206">
            <v>24400</v>
          </cell>
          <cell r="I206">
            <v>24400</v>
          </cell>
          <cell r="J206">
            <v>24400</v>
          </cell>
          <cell r="K206">
            <v>24400</v>
          </cell>
          <cell r="L206">
            <v>21700</v>
          </cell>
          <cell r="M206">
            <v>21700</v>
          </cell>
          <cell r="N206">
            <v>19727.272727272724</v>
          </cell>
        </row>
        <row r="207">
          <cell r="C207" t="str">
            <v>112839P</v>
          </cell>
          <cell r="D207" t="str">
            <v>VIT.330ML 1X1 PCS</v>
          </cell>
          <cell r="E207">
            <v>0.3666666666666667</v>
          </cell>
          <cell r="F207">
            <v>20.533333333333335</v>
          </cell>
          <cell r="G207">
            <v>977.5</v>
          </cell>
          <cell r="H207">
            <v>1016.6666666666666</v>
          </cell>
          <cell r="I207">
            <v>1016.6666666666666</v>
          </cell>
          <cell r="J207">
            <v>1016.6666666666666</v>
          </cell>
          <cell r="K207">
            <v>1016.6666666666666</v>
          </cell>
          <cell r="L207">
            <v>904.16666666666663</v>
          </cell>
          <cell r="M207">
            <v>904.16666666666663</v>
          </cell>
          <cell r="N207">
            <v>821.96969696969688</v>
          </cell>
        </row>
        <row r="208">
          <cell r="C208" t="str">
            <v>112839PR</v>
          </cell>
          <cell r="D208" t="str">
            <v>VIT.330ML 1X 1 PCS REJECT</v>
          </cell>
          <cell r="E208">
            <v>0.3666666666666667</v>
          </cell>
          <cell r="F208">
            <v>20.533333333333335</v>
          </cell>
          <cell r="G208">
            <v>977.5</v>
          </cell>
          <cell r="H208">
            <v>1016.6666666666666</v>
          </cell>
          <cell r="I208">
            <v>1016.6666666666666</v>
          </cell>
          <cell r="J208">
            <v>1016.6666666666666</v>
          </cell>
          <cell r="K208">
            <v>1016.6666666666666</v>
          </cell>
          <cell r="L208">
            <v>904.16666666666663</v>
          </cell>
          <cell r="M208">
            <v>904.16666666666663</v>
          </cell>
          <cell r="N208">
            <v>821.96969696969688</v>
          </cell>
        </row>
        <row r="209">
          <cell r="C209">
            <v>157095</v>
          </cell>
          <cell r="D209" t="str">
            <v>VIT.550 ML 1X24</v>
          </cell>
          <cell r="K209">
            <v>25030</v>
          </cell>
          <cell r="L209">
            <v>25030</v>
          </cell>
          <cell r="M209">
            <v>24030</v>
          </cell>
          <cell r="N209">
            <v>21845.454545454544</v>
          </cell>
        </row>
        <row r="210">
          <cell r="C210" t="str">
            <v>157095P</v>
          </cell>
          <cell r="D210" t="str">
            <v>VIT.550 ML 1X1 PCS</v>
          </cell>
          <cell r="K210">
            <v>1042.9166666666667</v>
          </cell>
          <cell r="L210">
            <v>1042.9166666666667</v>
          </cell>
          <cell r="M210">
            <v>1001.25</v>
          </cell>
          <cell r="N210">
            <v>910.22727272727263</v>
          </cell>
        </row>
        <row r="211">
          <cell r="C211" t="str">
            <v>157095PR</v>
          </cell>
          <cell r="D211" t="str">
            <v>VT.550 ML 1X1 PCS REJECT</v>
          </cell>
          <cell r="K211">
            <v>1042.9166666666667</v>
          </cell>
          <cell r="L211">
            <v>1042.9166666666667</v>
          </cell>
          <cell r="M211">
            <v>1001.25</v>
          </cell>
          <cell r="N211">
            <v>910.22727272727263</v>
          </cell>
        </row>
        <row r="212">
          <cell r="C212">
            <v>74566</v>
          </cell>
          <cell r="D212" t="str">
            <v>VIT.600ML 1X24</v>
          </cell>
          <cell r="E212">
            <v>15.3</v>
          </cell>
          <cell r="F212">
            <v>856.80000000000007</v>
          </cell>
          <cell r="G212">
            <v>23060</v>
          </cell>
          <cell r="H212">
            <v>23980</v>
          </cell>
          <cell r="I212">
            <v>23980</v>
          </cell>
          <cell r="J212">
            <v>26680</v>
          </cell>
          <cell r="K212">
            <v>26680</v>
          </cell>
          <cell r="L212">
            <v>26680</v>
          </cell>
          <cell r="M212">
            <v>26680</v>
          </cell>
          <cell r="N212">
            <v>24254.545454545452</v>
          </cell>
        </row>
        <row r="213">
          <cell r="C213" t="str">
            <v>74566P</v>
          </cell>
          <cell r="D213" t="str">
            <v>VIT.600ML 1X1/PCS</v>
          </cell>
          <cell r="E213">
            <v>0.63750000000000007</v>
          </cell>
          <cell r="F213">
            <v>35.700000000000003</v>
          </cell>
          <cell r="G213">
            <v>960.83333333333337</v>
          </cell>
          <cell r="H213">
            <v>999.16666666666663</v>
          </cell>
          <cell r="I213">
            <v>999.16666666666663</v>
          </cell>
          <cell r="J213">
            <v>1111.6666666666667</v>
          </cell>
          <cell r="K213">
            <v>1111.6666666666667</v>
          </cell>
          <cell r="L213">
            <v>1111.6666666666667</v>
          </cell>
          <cell r="M213">
            <v>1111.6666666666667</v>
          </cell>
          <cell r="N213">
            <v>1010.6060606060606</v>
          </cell>
        </row>
        <row r="214">
          <cell r="C214" t="str">
            <v>74566PR</v>
          </cell>
          <cell r="D214" t="str">
            <v>VIT.600ML 1X1 REJECT</v>
          </cell>
          <cell r="E214">
            <v>0.63750000000000007</v>
          </cell>
          <cell r="F214">
            <v>35.700000000000003</v>
          </cell>
          <cell r="G214">
            <v>960.83333333333337</v>
          </cell>
          <cell r="H214">
            <v>999.16666666666663</v>
          </cell>
          <cell r="I214">
            <v>999.16666666666663</v>
          </cell>
          <cell r="J214">
            <v>1111.6666666666667</v>
          </cell>
          <cell r="K214">
            <v>1111.6666666666667</v>
          </cell>
          <cell r="L214">
            <v>1111.6666666666667</v>
          </cell>
          <cell r="M214">
            <v>1111.6666666666667</v>
          </cell>
          <cell r="N214">
            <v>1010.6060606060606</v>
          </cell>
        </row>
        <row r="215">
          <cell r="C215">
            <v>74565</v>
          </cell>
          <cell r="D215" t="str">
            <v>VIT.1500ML 1X12</v>
          </cell>
          <cell r="E215">
            <v>19.5</v>
          </cell>
          <cell r="F215">
            <v>1092</v>
          </cell>
          <cell r="G215">
            <v>22040</v>
          </cell>
          <cell r="H215">
            <v>22920</v>
          </cell>
          <cell r="I215">
            <v>22920</v>
          </cell>
          <cell r="J215">
            <v>25620</v>
          </cell>
          <cell r="K215">
            <v>25620</v>
          </cell>
          <cell r="L215">
            <v>25620</v>
          </cell>
          <cell r="M215">
            <v>25620</v>
          </cell>
          <cell r="N215">
            <v>23290.909090909088</v>
          </cell>
        </row>
        <row r="216">
          <cell r="C216" t="str">
            <v>74565r</v>
          </cell>
          <cell r="D216" t="str">
            <v>VIT.1500ML 1X12 REJECT</v>
          </cell>
          <cell r="E216">
            <v>19.5</v>
          </cell>
          <cell r="F216">
            <v>3393</v>
          </cell>
          <cell r="G216">
            <v>22040</v>
          </cell>
          <cell r="H216">
            <v>22920</v>
          </cell>
          <cell r="I216">
            <v>22920</v>
          </cell>
          <cell r="J216">
            <v>25620</v>
          </cell>
          <cell r="K216">
            <v>25620</v>
          </cell>
          <cell r="L216">
            <v>25620</v>
          </cell>
          <cell r="M216">
            <v>25620</v>
          </cell>
          <cell r="N216">
            <v>23290.909090909088</v>
          </cell>
        </row>
        <row r="217">
          <cell r="C217" t="str">
            <v>74565P</v>
          </cell>
          <cell r="D217" t="str">
            <v>VIT.1500ML 1X1 PCS</v>
          </cell>
          <cell r="E217">
            <v>1.625</v>
          </cell>
          <cell r="F217">
            <v>91</v>
          </cell>
          <cell r="G217">
            <v>1836.6666666666667</v>
          </cell>
          <cell r="H217">
            <v>1910</v>
          </cell>
          <cell r="I217">
            <v>1910</v>
          </cell>
          <cell r="J217">
            <v>2135</v>
          </cell>
          <cell r="K217">
            <v>2135</v>
          </cell>
          <cell r="L217">
            <v>2135</v>
          </cell>
          <cell r="M217">
            <v>2135</v>
          </cell>
          <cell r="N217">
            <v>1940.9090909090908</v>
          </cell>
        </row>
        <row r="218">
          <cell r="C218" t="str">
            <v>74565PR</v>
          </cell>
          <cell r="D218" t="str">
            <v>VIT.1500ML 1X1 REJECT</v>
          </cell>
          <cell r="E218">
            <v>1.625</v>
          </cell>
          <cell r="F218">
            <v>91</v>
          </cell>
          <cell r="G218">
            <v>1836.6666666666667</v>
          </cell>
          <cell r="H218">
            <v>1910</v>
          </cell>
          <cell r="I218">
            <v>1910</v>
          </cell>
          <cell r="J218">
            <v>2135</v>
          </cell>
          <cell r="K218">
            <v>2135</v>
          </cell>
          <cell r="L218">
            <v>2135</v>
          </cell>
          <cell r="M218">
            <v>2135</v>
          </cell>
          <cell r="N218">
            <v>1940.9090909090908</v>
          </cell>
        </row>
        <row r="219">
          <cell r="C219" t="str">
            <v>74565P-R</v>
          </cell>
          <cell r="D219" t="str">
            <v>VT.1500ML 1x12/PCS-RIJEK</v>
          </cell>
          <cell r="E219">
            <v>19.5</v>
          </cell>
          <cell r="F219">
            <v>3393</v>
          </cell>
          <cell r="G219">
            <v>22040</v>
          </cell>
          <cell r="H219">
            <v>1910</v>
          </cell>
          <cell r="I219">
            <v>1910</v>
          </cell>
          <cell r="J219">
            <v>2135</v>
          </cell>
          <cell r="K219">
            <v>2135</v>
          </cell>
          <cell r="L219">
            <v>2135</v>
          </cell>
          <cell r="M219">
            <v>2135</v>
          </cell>
          <cell r="N219">
            <v>1940.9090909090908</v>
          </cell>
        </row>
        <row r="220">
          <cell r="D220" t="str">
            <v/>
          </cell>
          <cell r="N220">
            <v>0</v>
          </cell>
        </row>
        <row r="221">
          <cell r="C221">
            <v>74559</v>
          </cell>
          <cell r="D221" t="str">
            <v>AQ.5GALLON ISI</v>
          </cell>
          <cell r="E221">
            <v>20</v>
          </cell>
          <cell r="F221">
            <v>3624</v>
          </cell>
          <cell r="G221">
            <v>8223</v>
          </cell>
          <cell r="H221">
            <v>8552</v>
          </cell>
          <cell r="I221">
            <v>8900</v>
          </cell>
          <cell r="J221">
            <v>8900</v>
          </cell>
          <cell r="K221">
            <v>9430</v>
          </cell>
          <cell r="L221">
            <v>9850</v>
          </cell>
          <cell r="M221">
            <v>9850</v>
          </cell>
          <cell r="N221">
            <v>8954.545454545454</v>
          </cell>
        </row>
        <row r="222">
          <cell r="C222" t="str">
            <v>1011A</v>
          </cell>
          <cell r="D222" t="str">
            <v>AQ.5GLN ISI R</v>
          </cell>
          <cell r="E222">
            <v>20</v>
          </cell>
          <cell r="F222">
            <v>3624</v>
          </cell>
          <cell r="G222">
            <v>8223</v>
          </cell>
          <cell r="H222">
            <v>8552</v>
          </cell>
          <cell r="I222">
            <v>8900</v>
          </cell>
          <cell r="J222">
            <v>8900</v>
          </cell>
          <cell r="K222">
            <v>9430</v>
          </cell>
          <cell r="L222">
            <v>9850</v>
          </cell>
          <cell r="M222">
            <v>9850</v>
          </cell>
          <cell r="N222">
            <v>8954.545454545454</v>
          </cell>
        </row>
        <row r="223">
          <cell r="C223" t="str">
            <v>74559G</v>
          </cell>
          <cell r="D223" t="str">
            <v>AQ.5GALLON BTL</v>
          </cell>
          <cell r="E223">
            <v>0</v>
          </cell>
          <cell r="F223">
            <v>0</v>
          </cell>
          <cell r="G223">
            <v>30000</v>
          </cell>
          <cell r="H223">
            <v>30000</v>
          </cell>
          <cell r="I223">
            <v>30000</v>
          </cell>
          <cell r="J223">
            <v>30000</v>
          </cell>
          <cell r="K223">
            <v>30000</v>
          </cell>
          <cell r="L223">
            <v>30000</v>
          </cell>
          <cell r="M223">
            <v>30000</v>
          </cell>
          <cell r="N223">
            <v>30000</v>
          </cell>
        </row>
        <row r="224">
          <cell r="C224" t="str">
            <v>1011B</v>
          </cell>
          <cell r="D224" t="str">
            <v>AQ.5GLN BTL R</v>
          </cell>
          <cell r="E224">
            <v>0</v>
          </cell>
          <cell r="F224">
            <v>0</v>
          </cell>
          <cell r="G224">
            <v>30000</v>
          </cell>
          <cell r="H224">
            <v>30000</v>
          </cell>
          <cell r="I224">
            <v>30000</v>
          </cell>
          <cell r="J224">
            <v>30000</v>
          </cell>
          <cell r="K224">
            <v>30000</v>
          </cell>
          <cell r="L224">
            <v>30000</v>
          </cell>
          <cell r="M224">
            <v>30000</v>
          </cell>
          <cell r="N224">
            <v>30000</v>
          </cell>
        </row>
        <row r="225">
          <cell r="C225">
            <v>74560</v>
          </cell>
          <cell r="D225" t="str">
            <v>VT.5GLN ISI</v>
          </cell>
          <cell r="E225">
            <v>20</v>
          </cell>
          <cell r="F225">
            <v>3687</v>
          </cell>
          <cell r="G225">
            <v>7000</v>
          </cell>
          <cell r="H225">
            <v>7000</v>
          </cell>
          <cell r="I225">
            <v>7000</v>
          </cell>
          <cell r="J225">
            <v>7440</v>
          </cell>
          <cell r="K225">
            <v>7440</v>
          </cell>
          <cell r="L225">
            <v>7440</v>
          </cell>
          <cell r="M225">
            <v>7440</v>
          </cell>
          <cell r="N225">
            <v>6763.6363636363631</v>
          </cell>
        </row>
        <row r="226">
          <cell r="C226" t="str">
            <v>74560G</v>
          </cell>
          <cell r="D226" t="str">
            <v>VT.5GALON BTL</v>
          </cell>
          <cell r="E226">
            <v>0</v>
          </cell>
          <cell r="F226">
            <v>0</v>
          </cell>
          <cell r="G226">
            <v>30000</v>
          </cell>
          <cell r="H226">
            <v>30000</v>
          </cell>
          <cell r="I226">
            <v>30000</v>
          </cell>
          <cell r="J226">
            <v>30000</v>
          </cell>
          <cell r="K226">
            <v>30000</v>
          </cell>
          <cell r="L226">
            <v>30000</v>
          </cell>
          <cell r="M226">
            <v>30000</v>
          </cell>
          <cell r="N226">
            <v>30000</v>
          </cell>
        </row>
        <row r="227">
          <cell r="C227" t="str">
            <v>2011B</v>
          </cell>
          <cell r="D227" t="str">
            <v>VT.5GLN BTL R</v>
          </cell>
          <cell r="M227">
            <v>30000</v>
          </cell>
          <cell r="N227">
            <v>30000</v>
          </cell>
        </row>
        <row r="228">
          <cell r="C228" t="str">
            <v>74560R</v>
          </cell>
          <cell r="D228" t="str">
            <v>VT.5GLN ISI REJECT</v>
          </cell>
          <cell r="E228">
            <v>20</v>
          </cell>
          <cell r="F228">
            <v>3687</v>
          </cell>
          <cell r="G228">
            <v>7000</v>
          </cell>
          <cell r="H228">
            <v>7000</v>
          </cell>
          <cell r="I228">
            <v>7000</v>
          </cell>
          <cell r="J228">
            <v>7440</v>
          </cell>
          <cell r="K228">
            <v>7440</v>
          </cell>
          <cell r="L228">
            <v>7440</v>
          </cell>
          <cell r="M228">
            <v>7440</v>
          </cell>
          <cell r="N228">
            <v>6763.6363636363631</v>
          </cell>
        </row>
        <row r="229">
          <cell r="D229" t="str">
            <v/>
          </cell>
          <cell r="N229">
            <v>0</v>
          </cell>
        </row>
        <row r="230">
          <cell r="C230">
            <v>10512</v>
          </cell>
          <cell r="D230" t="str">
            <v>AQ.380 ML KRAT/PALET</v>
          </cell>
          <cell r="G230">
            <v>13000</v>
          </cell>
          <cell r="H230">
            <v>13000</v>
          </cell>
          <cell r="I230">
            <v>13000</v>
          </cell>
          <cell r="J230">
            <v>13000</v>
          </cell>
          <cell r="K230">
            <v>13000</v>
          </cell>
          <cell r="L230">
            <v>13000</v>
          </cell>
          <cell r="M230">
            <v>13000</v>
          </cell>
          <cell r="N230">
            <v>11818.181818181818</v>
          </cell>
        </row>
        <row r="231">
          <cell r="C231">
            <v>10114</v>
          </cell>
          <cell r="D231" t="str">
            <v>PALLET KAYU</v>
          </cell>
          <cell r="G231">
            <v>100000</v>
          </cell>
          <cell r="H231">
            <v>100000</v>
          </cell>
          <cell r="I231">
            <v>100000</v>
          </cell>
          <cell r="J231">
            <v>100000</v>
          </cell>
          <cell r="K231">
            <v>100000</v>
          </cell>
          <cell r="L231">
            <v>100000</v>
          </cell>
          <cell r="M231">
            <v>100000</v>
          </cell>
          <cell r="N231">
            <v>100000</v>
          </cell>
        </row>
        <row r="232">
          <cell r="C232">
            <v>10116</v>
          </cell>
          <cell r="D232" t="str">
            <v>PALLET LOSCAM</v>
          </cell>
          <cell r="G232">
            <v>100000</v>
          </cell>
          <cell r="H232">
            <v>100000</v>
          </cell>
          <cell r="I232">
            <v>100000</v>
          </cell>
          <cell r="J232">
            <v>100000</v>
          </cell>
          <cell r="K232">
            <v>100000</v>
          </cell>
          <cell r="L232">
            <v>100000</v>
          </cell>
          <cell r="M232">
            <v>100000</v>
          </cell>
          <cell r="N232">
            <v>100000</v>
          </cell>
        </row>
        <row r="233">
          <cell r="C233">
            <v>90002</v>
          </cell>
          <cell r="D233" t="str">
            <v>TRIPLEK/TRAY</v>
          </cell>
          <cell r="I233">
            <v>185000</v>
          </cell>
          <cell r="J233">
            <v>189750</v>
          </cell>
          <cell r="K233">
            <v>189750</v>
          </cell>
          <cell r="L233">
            <v>189750</v>
          </cell>
          <cell r="M233">
            <v>189750</v>
          </cell>
          <cell r="N233">
            <v>189750</v>
          </cell>
        </row>
        <row r="234">
          <cell r="C234" t="str">
            <v>9002R</v>
          </cell>
          <cell r="D234" t="str">
            <v>TRIPLEK/TRAY RIJECT</v>
          </cell>
          <cell r="I234">
            <v>185000</v>
          </cell>
          <cell r="J234">
            <v>189750</v>
          </cell>
          <cell r="K234">
            <v>189750</v>
          </cell>
          <cell r="L234">
            <v>189750</v>
          </cell>
          <cell r="M234">
            <v>189750</v>
          </cell>
          <cell r="N234">
            <v>189750</v>
          </cell>
        </row>
        <row r="235">
          <cell r="C235">
            <v>33300</v>
          </cell>
          <cell r="D235" t="str">
            <v>JUG RACK</v>
          </cell>
          <cell r="I235">
            <v>73700</v>
          </cell>
          <cell r="J235">
            <v>73700</v>
          </cell>
          <cell r="N235">
            <v>0</v>
          </cell>
        </row>
        <row r="236">
          <cell r="D236" t="str">
            <v/>
          </cell>
          <cell r="N236">
            <v>0</v>
          </cell>
        </row>
        <row r="237">
          <cell r="C237">
            <v>132268</v>
          </cell>
          <cell r="D237" t="str">
            <v>VT. 1000 ML 1X12</v>
          </cell>
        </row>
        <row r="238">
          <cell r="C238">
            <v>10555</v>
          </cell>
          <cell r="D238" t="str">
            <v>POMPA GALON</v>
          </cell>
          <cell r="N238">
            <v>0</v>
          </cell>
        </row>
        <row r="239">
          <cell r="C239">
            <v>15009</v>
          </cell>
          <cell r="D239" t="str">
            <v>JAMINAN DISPENSER</v>
          </cell>
          <cell r="N239">
            <v>0</v>
          </cell>
        </row>
        <row r="240">
          <cell r="C240">
            <v>15510</v>
          </cell>
          <cell r="D240" t="str">
            <v>AQ.HC STAN/SEWA</v>
          </cell>
          <cell r="N240">
            <v>0</v>
          </cell>
        </row>
        <row r="241">
          <cell r="C241">
            <v>15511</v>
          </cell>
          <cell r="D241" t="str">
            <v>PORTABLE</v>
          </cell>
          <cell r="N241">
            <v>0</v>
          </cell>
        </row>
        <row r="242">
          <cell r="C242">
            <v>15520</v>
          </cell>
          <cell r="D242" t="str">
            <v>AQ.HC PRIM/SEWA</v>
          </cell>
          <cell r="N242">
            <v>0</v>
          </cell>
        </row>
        <row r="243">
          <cell r="C243">
            <v>15530</v>
          </cell>
          <cell r="D243" t="str">
            <v>AQ.HC LIN/SEWA</v>
          </cell>
          <cell r="N243">
            <v>0</v>
          </cell>
        </row>
        <row r="244">
          <cell r="C244">
            <v>15550</v>
          </cell>
          <cell r="D244" t="str">
            <v>AQ.HC PRIMA LINEA/SEWA</v>
          </cell>
          <cell r="N244">
            <v>0</v>
          </cell>
        </row>
        <row r="245">
          <cell r="C245">
            <v>17110</v>
          </cell>
          <cell r="D245" t="str">
            <v>AQ.GUCI BIRU</v>
          </cell>
          <cell r="N245">
            <v>0</v>
          </cell>
        </row>
        <row r="246">
          <cell r="C246">
            <v>17412</v>
          </cell>
          <cell r="D246" t="str">
            <v>AQ.COOLBOX 35 LITER</v>
          </cell>
          <cell r="N246">
            <v>0</v>
          </cell>
        </row>
        <row r="247">
          <cell r="C247">
            <v>17413</v>
          </cell>
          <cell r="D247" t="str">
            <v>AQ.PARASOL BESAR</v>
          </cell>
          <cell r="N247">
            <v>0</v>
          </cell>
        </row>
        <row r="248">
          <cell r="C248">
            <v>17417</v>
          </cell>
          <cell r="D248" t="str">
            <v>COOLBOX MIZONE</v>
          </cell>
          <cell r="N248">
            <v>0</v>
          </cell>
        </row>
        <row r="249">
          <cell r="C249">
            <v>19310</v>
          </cell>
          <cell r="D249" t="str">
            <v>AQ.TISSUE</v>
          </cell>
          <cell r="N249">
            <v>0</v>
          </cell>
        </row>
        <row r="250">
          <cell r="C250">
            <v>27110</v>
          </cell>
          <cell r="D250" t="str">
            <v>VT.GUCI BIRU</v>
          </cell>
          <cell r="N250">
            <v>0</v>
          </cell>
        </row>
        <row r="251">
          <cell r="C251">
            <v>27411</v>
          </cell>
          <cell r="D251" t="str">
            <v>VT.COOLBOX 18 LITER</v>
          </cell>
          <cell r="N251">
            <v>0</v>
          </cell>
        </row>
        <row r="252">
          <cell r="C252">
            <v>29310</v>
          </cell>
          <cell r="D252" t="str">
            <v>VT.TISSUE</v>
          </cell>
          <cell r="N252">
            <v>0</v>
          </cell>
        </row>
        <row r="253">
          <cell r="C253">
            <v>32886</v>
          </cell>
          <cell r="D253" t="str">
            <v>RACK ANIMASI</v>
          </cell>
          <cell r="N253">
            <v>0</v>
          </cell>
        </row>
        <row r="254">
          <cell r="C254">
            <v>33110</v>
          </cell>
          <cell r="D254" t="str">
            <v>CHILLER/SHOWCASE AQUA  FV 100</v>
          </cell>
          <cell r="N254">
            <v>0</v>
          </cell>
        </row>
        <row r="255">
          <cell r="C255">
            <v>33111</v>
          </cell>
          <cell r="D255" t="str">
            <v>CHILLER/SHOWCASE AQUA  FV 200</v>
          </cell>
          <cell r="N255">
            <v>0</v>
          </cell>
        </row>
        <row r="256">
          <cell r="C256">
            <v>33116</v>
          </cell>
          <cell r="D256" t="str">
            <v>CHILLER FV MIZONE TANPA RODA</v>
          </cell>
          <cell r="N256">
            <v>0</v>
          </cell>
        </row>
        <row r="257">
          <cell r="C257">
            <v>33120</v>
          </cell>
          <cell r="D257" t="str">
            <v>CHILLER POLYTRON SCN 183</v>
          </cell>
          <cell r="N257">
            <v>0</v>
          </cell>
        </row>
        <row r="258">
          <cell r="C258">
            <v>50000</v>
          </cell>
          <cell r="D258" t="str">
            <v>DISPENSER MERK LAIN</v>
          </cell>
          <cell r="N258">
            <v>0</v>
          </cell>
        </row>
        <row r="259">
          <cell r="C259">
            <v>74597</v>
          </cell>
          <cell r="D259" t="str">
            <v>TAS MIZONE</v>
          </cell>
          <cell r="N259">
            <v>0</v>
          </cell>
        </row>
        <row r="260">
          <cell r="C260">
            <v>81110</v>
          </cell>
          <cell r="D260" t="str">
            <v>KARTON LAYER 240 ML/KARTO</v>
          </cell>
          <cell r="N260">
            <v>0</v>
          </cell>
        </row>
        <row r="261">
          <cell r="C261">
            <v>81111</v>
          </cell>
          <cell r="D261" t="str">
            <v>AQ.KRTN 1500 ML 1X1</v>
          </cell>
          <cell r="N261">
            <v>0</v>
          </cell>
        </row>
        <row r="262">
          <cell r="C262">
            <v>81312</v>
          </cell>
          <cell r="D262" t="str">
            <v>AQ.KRTN 600 ML 1X1</v>
          </cell>
          <cell r="N262">
            <v>0</v>
          </cell>
        </row>
        <row r="263">
          <cell r="C263">
            <v>81512</v>
          </cell>
          <cell r="D263" t="str">
            <v>AQ.KARTON 330 1X1</v>
          </cell>
          <cell r="N263">
            <v>0</v>
          </cell>
        </row>
        <row r="264">
          <cell r="C264">
            <v>81613</v>
          </cell>
          <cell r="D264" t="str">
            <v>AQ.KRTN 240 ML 1X1</v>
          </cell>
          <cell r="N264">
            <v>0</v>
          </cell>
        </row>
        <row r="265">
          <cell r="C265">
            <v>82111</v>
          </cell>
          <cell r="D265" t="str">
            <v>VIT KRTN 1500 ML 1X1</v>
          </cell>
          <cell r="N265">
            <v>0</v>
          </cell>
        </row>
        <row r="266">
          <cell r="C266">
            <v>82312</v>
          </cell>
          <cell r="D266" t="str">
            <v>VIT KARTON 600 ML 1X1</v>
          </cell>
          <cell r="N266">
            <v>0</v>
          </cell>
        </row>
        <row r="267">
          <cell r="C267">
            <v>82512</v>
          </cell>
          <cell r="D267" t="str">
            <v>VIT KARTON 330 ML 1X1</v>
          </cell>
          <cell r="N267">
            <v>0</v>
          </cell>
        </row>
        <row r="268">
          <cell r="C268">
            <v>82613</v>
          </cell>
          <cell r="D268" t="str">
            <v>VIT KRTN 240 ML 1X1</v>
          </cell>
          <cell r="N268">
            <v>0</v>
          </cell>
        </row>
        <row r="269">
          <cell r="C269">
            <v>84121</v>
          </cell>
          <cell r="D269" t="str">
            <v>MIZONE KARTON LL/500ML 1X12</v>
          </cell>
          <cell r="N269">
            <v>0</v>
          </cell>
        </row>
        <row r="270">
          <cell r="C270">
            <v>84127</v>
          </cell>
          <cell r="D270" t="str">
            <v/>
          </cell>
          <cell r="N270">
            <v>0</v>
          </cell>
        </row>
        <row r="271">
          <cell r="C271">
            <v>84128</v>
          </cell>
          <cell r="D271" t="str">
            <v/>
          </cell>
          <cell r="N271">
            <v>0</v>
          </cell>
        </row>
        <row r="272">
          <cell r="C272">
            <v>90018</v>
          </cell>
          <cell r="D272" t="str">
            <v>HORISONTAL BANNER AQUA</v>
          </cell>
          <cell r="N272">
            <v>0</v>
          </cell>
        </row>
        <row r="273">
          <cell r="C273">
            <v>90026</v>
          </cell>
          <cell r="D273" t="str">
            <v>HORISONTAL BANNER VIT</v>
          </cell>
          <cell r="N273">
            <v>0</v>
          </cell>
        </row>
        <row r="274">
          <cell r="C274">
            <v>92002</v>
          </cell>
          <cell r="D274" t="str">
            <v>GELAS VIT</v>
          </cell>
          <cell r="N274">
            <v>0</v>
          </cell>
        </row>
        <row r="275">
          <cell r="C275">
            <v>94002</v>
          </cell>
          <cell r="D275" t="str">
            <v>CHILLER FV 100 MIZONE</v>
          </cell>
          <cell r="N275">
            <v>0</v>
          </cell>
        </row>
        <row r="276">
          <cell r="C276">
            <v>94013</v>
          </cell>
          <cell r="D276" t="str">
            <v>MUG MIZONE</v>
          </cell>
          <cell r="N276">
            <v>0</v>
          </cell>
        </row>
        <row r="277">
          <cell r="C277">
            <v>94023</v>
          </cell>
          <cell r="D277" t="str">
            <v>CHILLER FV 280 MIZONE</v>
          </cell>
          <cell r="N277">
            <v>0</v>
          </cell>
        </row>
        <row r="278">
          <cell r="C278">
            <v>10269549</v>
          </cell>
          <cell r="D278" t="str">
            <v>KARTON VT 220 ML 1X1</v>
          </cell>
          <cell r="N278">
            <v>0</v>
          </cell>
        </row>
        <row r="279">
          <cell r="C279">
            <v>10345439</v>
          </cell>
          <cell r="D279" t="str">
            <v>KARTON AQ 220ML LOCAL 1X1</v>
          </cell>
          <cell r="N279">
            <v>0</v>
          </cell>
        </row>
        <row r="280">
          <cell r="C280">
            <v>1020003876</v>
          </cell>
          <cell r="D280" t="str">
            <v/>
          </cell>
          <cell r="N280">
            <v>0</v>
          </cell>
        </row>
        <row r="281">
          <cell r="C281">
            <v>1020005984</v>
          </cell>
          <cell r="D281" t="str">
            <v/>
          </cell>
          <cell r="N281">
            <v>0</v>
          </cell>
        </row>
        <row r="282">
          <cell r="C282" t="str">
            <v>145143KR</v>
          </cell>
          <cell r="D282" t="str">
            <v>KARTON MZ MOOD UP CRANBERRY 500ML 1X1</v>
          </cell>
          <cell r="N282">
            <v>0</v>
          </cell>
        </row>
        <row r="283">
          <cell r="C283" t="str">
            <v>145679KR</v>
          </cell>
          <cell r="D283" t="str">
            <v>KARTON MZ MOVE ON STARFRUIT 500ML 1X1</v>
          </cell>
        </row>
        <row r="284">
          <cell r="C284" t="str">
            <v>157095KR</v>
          </cell>
          <cell r="D284" t="str">
            <v>KARTON VT.550 ML 1X1</v>
          </cell>
        </row>
        <row r="285">
          <cell r="C285" t="str">
            <v>3311H</v>
          </cell>
          <cell r="D285" t="str">
            <v>CHILLER  AQUA FV 280 / R</v>
          </cell>
          <cell r="N285">
            <v>0</v>
          </cell>
        </row>
        <row r="286">
          <cell r="C286" t="str">
            <v>74569P</v>
          </cell>
          <cell r="D286" t="str">
            <v>MIZONE PF/PCS</v>
          </cell>
          <cell r="N286">
            <v>0</v>
          </cell>
        </row>
        <row r="287">
          <cell r="C287" t="str">
            <v>81681KR</v>
          </cell>
          <cell r="D287" t="str">
            <v>KARTON AQ.750ML 1X1</v>
          </cell>
          <cell r="N287">
            <v>0</v>
          </cell>
        </row>
        <row r="288">
          <cell r="C288" t="str">
            <v>P9904</v>
          </cell>
          <cell r="D288" t="str">
            <v>CHILLER MIZONE FV100</v>
          </cell>
          <cell r="N288">
            <v>0</v>
          </cell>
        </row>
        <row r="289">
          <cell r="C289" t="str">
            <v>P9906</v>
          </cell>
          <cell r="D289" t="str">
            <v>CHILLER MIZONE FV280</v>
          </cell>
          <cell r="N289">
            <v>0</v>
          </cell>
        </row>
        <row r="290">
          <cell r="C290" t="str">
            <v>P9910</v>
          </cell>
          <cell r="D290" t="str">
            <v>CHILLER MIZONE S240SC</v>
          </cell>
          <cell r="N290">
            <v>0</v>
          </cell>
        </row>
        <row r="291">
          <cell r="C291" t="str">
            <v>P9911</v>
          </cell>
          <cell r="D291" t="str">
            <v>CHILLER AQUA S240SC</v>
          </cell>
          <cell r="N291">
            <v>0</v>
          </cell>
        </row>
        <row r="292">
          <cell r="C292" t="str">
            <v>P9912</v>
          </cell>
          <cell r="D292" t="str">
            <v>CHILLER AQUA FV1000</v>
          </cell>
          <cell r="N292">
            <v>0</v>
          </cell>
        </row>
        <row r="293">
          <cell r="C293" t="str">
            <v>P9914</v>
          </cell>
          <cell r="D293" t="str">
            <v>CHILLER S880 SLIM DOUBLE DOOR</v>
          </cell>
          <cell r="N293">
            <v>0</v>
          </cell>
        </row>
        <row r="294">
          <cell r="C294" t="str">
            <v>S5523</v>
          </cell>
          <cell r="D294" t="str">
            <v>TENDA AQUA</v>
          </cell>
          <cell r="N294">
            <v>0</v>
          </cell>
        </row>
        <row r="295">
          <cell r="C295" t="str">
            <v>S5525</v>
          </cell>
          <cell r="D295" t="str">
            <v>TENDA MIZONE</v>
          </cell>
          <cell r="N295">
            <v>0</v>
          </cell>
        </row>
        <row r="296">
          <cell r="C296">
            <v>2</v>
          </cell>
          <cell r="D296" t="str">
            <v>KIT AQUA+JAMBOT</v>
          </cell>
        </row>
        <row r="297">
          <cell r="C297">
            <v>70022</v>
          </cell>
          <cell r="D297" t="str">
            <v>KARTON VIT 200 ML</v>
          </cell>
        </row>
      </sheetData>
      <sheetData sheetId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</row>
        <row r="2">
          <cell r="A2" t="str">
            <v>Kode Produk</v>
          </cell>
          <cell r="B2" t="str">
            <v>Produk</v>
          </cell>
          <cell r="C2" t="str">
            <v>SO PASURUAN</v>
          </cell>
        </row>
        <row r="3">
          <cell r="C3" t="str">
            <v>per Okt-18</v>
          </cell>
          <cell r="D3" t="str">
            <v>per Feb-19</v>
          </cell>
          <cell r="E3" t="str">
            <v>per Mar-19</v>
          </cell>
          <cell r="F3" t="str">
            <v>per Agst-20</v>
          </cell>
          <cell r="G3" t="str">
            <v>per Mar-21</v>
          </cell>
          <cell r="H3">
            <v>-1000</v>
          </cell>
          <cell r="I3" t="str">
            <v>DPP</v>
          </cell>
        </row>
        <row r="4">
          <cell r="A4">
            <v>12713</v>
          </cell>
          <cell r="B4" t="str">
            <v>AQ.220ML 1X48</v>
          </cell>
          <cell r="C4">
            <v>24300</v>
          </cell>
          <cell r="D4">
            <v>24300</v>
          </cell>
          <cell r="E4">
            <v>26700</v>
          </cell>
          <cell r="F4">
            <v>26700</v>
          </cell>
          <cell r="G4">
            <v>26700</v>
          </cell>
          <cell r="H4">
            <v>25700</v>
          </cell>
          <cell r="I4">
            <v>23363.63636363636</v>
          </cell>
        </row>
        <row r="5">
          <cell r="A5">
            <v>134578</v>
          </cell>
          <cell r="B5" t="str">
            <v>AQ.220ML LOCAL 1X48</v>
          </cell>
          <cell r="C5">
            <v>24300</v>
          </cell>
          <cell r="D5">
            <v>24300</v>
          </cell>
          <cell r="E5">
            <v>26700</v>
          </cell>
          <cell r="F5">
            <v>26700</v>
          </cell>
          <cell r="G5">
            <v>26700</v>
          </cell>
          <cell r="H5">
            <v>25700</v>
          </cell>
          <cell r="I5">
            <v>23363.63636363636</v>
          </cell>
        </row>
        <row r="6">
          <cell r="A6" t="str">
            <v>134578R</v>
          </cell>
          <cell r="B6" t="str">
            <v>AQ.220ML LOCAL 1X48 REJECT</v>
          </cell>
          <cell r="C6">
            <v>24300</v>
          </cell>
          <cell r="D6">
            <v>24300</v>
          </cell>
          <cell r="E6">
            <v>26700</v>
          </cell>
          <cell r="F6">
            <v>26700</v>
          </cell>
          <cell r="G6">
            <v>26700</v>
          </cell>
          <cell r="H6">
            <v>25700</v>
          </cell>
          <cell r="I6">
            <v>23363.63636363636</v>
          </cell>
        </row>
        <row r="7">
          <cell r="A7" t="str">
            <v>134578P</v>
          </cell>
          <cell r="B7" t="str">
            <v>AQ.220ML LOCAL 1X1</v>
          </cell>
          <cell r="C7">
            <v>506.25</v>
          </cell>
          <cell r="D7">
            <v>506.25</v>
          </cell>
          <cell r="E7">
            <v>556.25</v>
          </cell>
          <cell r="F7">
            <v>556.25</v>
          </cell>
          <cell r="G7">
            <v>556.25</v>
          </cell>
          <cell r="H7">
            <v>535.41666666666663</v>
          </cell>
          <cell r="I7">
            <v>486.74242424242419</v>
          </cell>
        </row>
        <row r="8">
          <cell r="A8" t="str">
            <v>134578PR</v>
          </cell>
          <cell r="B8" t="str">
            <v>AQ.220ML LOCAL 1X1 PCS REJECT</v>
          </cell>
          <cell r="C8">
            <v>506.25</v>
          </cell>
          <cell r="D8">
            <v>506.25</v>
          </cell>
          <cell r="E8">
            <v>556.25</v>
          </cell>
          <cell r="F8">
            <v>556.25</v>
          </cell>
          <cell r="G8">
            <v>556.25</v>
          </cell>
          <cell r="H8">
            <v>535.41666666666663</v>
          </cell>
          <cell r="I8">
            <v>486.74242424242419</v>
          </cell>
        </row>
        <row r="9">
          <cell r="A9">
            <v>74548</v>
          </cell>
          <cell r="B9" t="str">
            <v>AQ.240ML 1X48</v>
          </cell>
          <cell r="C9">
            <v>24300</v>
          </cell>
          <cell r="D9">
            <v>24300</v>
          </cell>
          <cell r="E9">
            <v>26700</v>
          </cell>
          <cell r="F9">
            <v>26700</v>
          </cell>
          <cell r="G9">
            <v>26700</v>
          </cell>
          <cell r="H9">
            <v>25700</v>
          </cell>
          <cell r="I9">
            <v>23363.63636363636</v>
          </cell>
        </row>
        <row r="10">
          <cell r="A10" t="str">
            <v>74548R</v>
          </cell>
          <cell r="B10" t="str">
            <v>AQ.240ML 1X48 REJECT</v>
          </cell>
          <cell r="C10">
            <v>24300</v>
          </cell>
          <cell r="D10">
            <v>24300</v>
          </cell>
          <cell r="E10">
            <v>26700</v>
          </cell>
          <cell r="F10">
            <v>26700</v>
          </cell>
          <cell r="G10">
            <v>26700</v>
          </cell>
          <cell r="H10">
            <v>25700</v>
          </cell>
          <cell r="I10">
            <v>23363.63636363636</v>
          </cell>
        </row>
        <row r="11">
          <cell r="A11" t="str">
            <v>74548P</v>
          </cell>
          <cell r="B11" t="str">
            <v>AQ.240ML 1X1 PCS</v>
          </cell>
          <cell r="C11">
            <v>506.25</v>
          </cell>
          <cell r="D11">
            <v>506.25</v>
          </cell>
          <cell r="E11">
            <v>556.25</v>
          </cell>
          <cell r="F11">
            <v>556.25</v>
          </cell>
          <cell r="G11">
            <v>556.25</v>
          </cell>
          <cell r="H11">
            <v>535.41666666666663</v>
          </cell>
          <cell r="I11">
            <v>486.74242424242419</v>
          </cell>
        </row>
        <row r="12">
          <cell r="A12">
            <v>74556</v>
          </cell>
          <cell r="B12" t="str">
            <v>AQ.330ML 1X24</v>
          </cell>
          <cell r="C12">
            <v>30700</v>
          </cell>
          <cell r="D12">
            <v>30700</v>
          </cell>
          <cell r="E12">
            <v>32500</v>
          </cell>
          <cell r="F12">
            <v>32500</v>
          </cell>
          <cell r="G12">
            <v>32500</v>
          </cell>
          <cell r="H12">
            <v>31500</v>
          </cell>
          <cell r="I12">
            <v>28636.363636363632</v>
          </cell>
        </row>
        <row r="13">
          <cell r="A13" t="str">
            <v>74556P</v>
          </cell>
          <cell r="B13" t="str">
            <v>AQ.330ML 1x1 PCS</v>
          </cell>
          <cell r="C13">
            <v>1279.1666666666667</v>
          </cell>
          <cell r="D13">
            <v>1279.1666666666667</v>
          </cell>
          <cell r="E13">
            <v>1354.1666666666667</v>
          </cell>
          <cell r="F13">
            <v>1354.1666666666667</v>
          </cell>
          <cell r="G13">
            <v>1354.1666666666667</v>
          </cell>
          <cell r="H13">
            <v>1312.5</v>
          </cell>
          <cell r="I13">
            <v>1193.181818181818</v>
          </cell>
        </row>
        <row r="14">
          <cell r="A14" t="str">
            <v>74556PR</v>
          </cell>
          <cell r="B14" t="str">
            <v>AQ.330ML 1X1 PCS REJECT</v>
          </cell>
          <cell r="C14">
            <v>1279.1666666666667</v>
          </cell>
          <cell r="D14">
            <v>1279.1666666666667</v>
          </cell>
          <cell r="E14">
            <v>1354.1666666666667</v>
          </cell>
          <cell r="F14">
            <v>1354.1666666666667</v>
          </cell>
          <cell r="G14">
            <v>1354.1666666666667</v>
          </cell>
          <cell r="H14">
            <v>1312.5</v>
          </cell>
          <cell r="I14">
            <v>1193.181818181818</v>
          </cell>
        </row>
        <row r="15">
          <cell r="A15">
            <v>74557</v>
          </cell>
          <cell r="B15" t="str">
            <v>AQ.HOKBEN 330 ML 1X24</v>
          </cell>
          <cell r="C15">
            <v>30700</v>
          </cell>
          <cell r="D15">
            <v>30700</v>
          </cell>
          <cell r="E15">
            <v>32500</v>
          </cell>
          <cell r="F15">
            <v>32500</v>
          </cell>
          <cell r="G15">
            <v>32500</v>
          </cell>
          <cell r="H15">
            <v>31500</v>
          </cell>
          <cell r="I15">
            <v>28636.363636363632</v>
          </cell>
        </row>
        <row r="16">
          <cell r="A16" t="str">
            <v>1251A</v>
          </cell>
          <cell r="B16" t="str">
            <v>AQ.330ML 1X24 R</v>
          </cell>
          <cell r="C16">
            <v>30700</v>
          </cell>
          <cell r="D16">
            <v>30700</v>
          </cell>
          <cell r="E16">
            <v>32500</v>
          </cell>
          <cell r="F16">
            <v>32500</v>
          </cell>
          <cell r="G16">
            <v>32500</v>
          </cell>
          <cell r="H16">
            <v>31500</v>
          </cell>
          <cell r="I16">
            <v>28636.363636363632</v>
          </cell>
        </row>
        <row r="17">
          <cell r="A17">
            <v>12511</v>
          </cell>
          <cell r="B17" t="str">
            <v>AQ.330ML 1X1</v>
          </cell>
          <cell r="C17">
            <v>1279.1666666666667</v>
          </cell>
          <cell r="D17">
            <v>1279.1666666666667</v>
          </cell>
          <cell r="E17">
            <v>1354.1666666666667</v>
          </cell>
          <cell r="F17">
            <v>1354.1666666666667</v>
          </cell>
          <cell r="G17">
            <v>1354.1666666666667</v>
          </cell>
          <cell r="H17">
            <v>1312.5</v>
          </cell>
          <cell r="I17">
            <v>1193.181818181818</v>
          </cell>
        </row>
        <row r="18">
          <cell r="A18" t="str">
            <v>12512P</v>
          </cell>
          <cell r="B18" t="str">
            <v>AQ.330ML 1X1</v>
          </cell>
          <cell r="C18">
            <v>1279.1666666666667</v>
          </cell>
          <cell r="D18">
            <v>1279.1666666666667</v>
          </cell>
          <cell r="E18">
            <v>1354.1666666666667</v>
          </cell>
          <cell r="F18">
            <v>1354.1666666666667</v>
          </cell>
          <cell r="G18">
            <v>1354.1666666666667</v>
          </cell>
          <cell r="H18">
            <v>1312.5</v>
          </cell>
          <cell r="I18">
            <v>1193.181818181818</v>
          </cell>
        </row>
        <row r="19">
          <cell r="A19">
            <v>12513</v>
          </cell>
          <cell r="B19" t="str">
            <v>AQ.330 ML 1 X 24 PCS</v>
          </cell>
          <cell r="C19">
            <v>30700</v>
          </cell>
          <cell r="D19">
            <v>30700</v>
          </cell>
          <cell r="E19">
            <v>32500</v>
          </cell>
          <cell r="F19">
            <v>32500</v>
          </cell>
          <cell r="G19">
            <v>32500</v>
          </cell>
          <cell r="H19">
            <v>31500</v>
          </cell>
          <cell r="I19">
            <v>28636.363636363632</v>
          </cell>
        </row>
        <row r="20">
          <cell r="A20">
            <v>175161</v>
          </cell>
          <cell r="B20" t="str">
            <v xml:space="preserve">AQ.330ML LOCAL THEMED 1X24 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32500</v>
          </cell>
          <cell r="H20">
            <v>31500</v>
          </cell>
          <cell r="I20">
            <v>28636.363636363632</v>
          </cell>
        </row>
        <row r="21">
          <cell r="A21">
            <v>113017</v>
          </cell>
          <cell r="B21" t="str">
            <v>AQ.330ML BOY 1X24</v>
          </cell>
          <cell r="C21">
            <v>77500</v>
          </cell>
          <cell r="D21">
            <v>77500</v>
          </cell>
          <cell r="E21">
            <v>82150</v>
          </cell>
          <cell r="F21">
            <v>82150</v>
          </cell>
          <cell r="G21">
            <v>82150</v>
          </cell>
          <cell r="H21">
            <v>81150</v>
          </cell>
          <cell r="I21">
            <v>73772.727272727265</v>
          </cell>
        </row>
        <row r="22">
          <cell r="A22" t="str">
            <v>113017R</v>
          </cell>
          <cell r="B22" t="str">
            <v>AQ.330ML BOY 1X24 REJECT</v>
          </cell>
          <cell r="C22">
            <v>77500</v>
          </cell>
          <cell r="D22">
            <v>77500</v>
          </cell>
          <cell r="E22">
            <v>82150</v>
          </cell>
          <cell r="F22">
            <v>82150</v>
          </cell>
          <cell r="G22">
            <v>82150</v>
          </cell>
          <cell r="H22">
            <v>81150</v>
          </cell>
          <cell r="I22">
            <v>73772.727272727265</v>
          </cell>
        </row>
        <row r="23">
          <cell r="A23" t="str">
            <v>113017P</v>
          </cell>
          <cell r="B23" t="str">
            <v>AQ.330ML BOY 1X1</v>
          </cell>
          <cell r="C23">
            <v>3229.1666666666665</v>
          </cell>
          <cell r="D23">
            <v>3229.1666666666665</v>
          </cell>
          <cell r="E23">
            <v>3422.9166666666665</v>
          </cell>
          <cell r="F23">
            <v>3422.9166666666665</v>
          </cell>
          <cell r="G23">
            <v>3422.9166666666665</v>
          </cell>
          <cell r="H23">
            <v>3381.25</v>
          </cell>
          <cell r="I23">
            <v>3073.863636363636</v>
          </cell>
        </row>
        <row r="24">
          <cell r="A24" t="str">
            <v>113017PR</v>
          </cell>
          <cell r="B24" t="str">
            <v>AQ.330ML BOY 1X1 PCS REJECT</v>
          </cell>
          <cell r="C24">
            <v>3229.1666666666665</v>
          </cell>
          <cell r="D24">
            <v>3229.1666666666665</v>
          </cell>
          <cell r="E24">
            <v>3422.9166666666665</v>
          </cell>
          <cell r="F24">
            <v>3422.9166666666665</v>
          </cell>
          <cell r="G24">
            <v>3422.9166666666665</v>
          </cell>
          <cell r="H24">
            <v>3381.25</v>
          </cell>
          <cell r="I24">
            <v>3073.863636363636</v>
          </cell>
        </row>
        <row r="25">
          <cell r="A25">
            <v>113018</v>
          </cell>
          <cell r="B25" t="str">
            <v>AQ.330ML GIRL 1X24</v>
          </cell>
          <cell r="C25">
            <v>77500</v>
          </cell>
          <cell r="D25">
            <v>77500</v>
          </cell>
          <cell r="E25">
            <v>82150</v>
          </cell>
          <cell r="F25">
            <v>82150</v>
          </cell>
          <cell r="G25">
            <v>82150</v>
          </cell>
          <cell r="H25">
            <v>81150</v>
          </cell>
          <cell r="I25">
            <v>73772.727272727265</v>
          </cell>
        </row>
        <row r="26">
          <cell r="A26" t="str">
            <v>113018R</v>
          </cell>
          <cell r="B26" t="str">
            <v>AQ.330ML GIRL 1X24 REJECT</v>
          </cell>
          <cell r="C26">
            <v>77500</v>
          </cell>
          <cell r="D26">
            <v>77500</v>
          </cell>
          <cell r="E26">
            <v>82150</v>
          </cell>
          <cell r="F26">
            <v>82150</v>
          </cell>
          <cell r="G26">
            <v>82150</v>
          </cell>
          <cell r="H26">
            <v>81150</v>
          </cell>
          <cell r="I26">
            <v>73772.727272727265</v>
          </cell>
        </row>
        <row r="27">
          <cell r="A27" t="str">
            <v>113018P</v>
          </cell>
          <cell r="B27" t="str">
            <v>AQ.330ML GIRL 1X1 / PCS</v>
          </cell>
          <cell r="C27">
            <v>3229.1666666666665</v>
          </cell>
          <cell r="D27">
            <v>3229.1666666666665</v>
          </cell>
          <cell r="E27">
            <v>3422.9166666666665</v>
          </cell>
          <cell r="F27">
            <v>3422.9166666666665</v>
          </cell>
          <cell r="G27">
            <v>3422.9166666666665</v>
          </cell>
          <cell r="H27">
            <v>3381.25</v>
          </cell>
          <cell r="I27">
            <v>3073.863636363636</v>
          </cell>
        </row>
        <row r="28">
          <cell r="A28" t="str">
            <v>113018PR</v>
          </cell>
          <cell r="B28" t="str">
            <v>AQ.330ML GIRL 1X1 / PCS REJECT</v>
          </cell>
          <cell r="C28">
            <v>3229.1666666666665</v>
          </cell>
          <cell r="D28">
            <v>3229.1666666666665</v>
          </cell>
          <cell r="E28">
            <v>3422.9166666666665</v>
          </cell>
          <cell r="F28">
            <v>3422.9166666666665</v>
          </cell>
          <cell r="G28">
            <v>3422.9166666666665</v>
          </cell>
          <cell r="H28">
            <v>3381.25</v>
          </cell>
          <cell r="I28">
            <v>3073.863636363636</v>
          </cell>
        </row>
        <row r="29">
          <cell r="A29">
            <v>74598</v>
          </cell>
          <cell r="B29" t="str">
            <v>AQ.380ML REFLECTIONS 1X12</v>
          </cell>
          <cell r="C29">
            <v>78000</v>
          </cell>
          <cell r="D29">
            <v>78000</v>
          </cell>
          <cell r="E29">
            <v>78000</v>
          </cell>
          <cell r="F29">
            <v>78000</v>
          </cell>
          <cell r="G29">
            <v>78000</v>
          </cell>
          <cell r="H29">
            <v>77000</v>
          </cell>
          <cell r="I29">
            <v>70000</v>
          </cell>
        </row>
        <row r="30">
          <cell r="A30" t="str">
            <v>74598R</v>
          </cell>
          <cell r="B30" t="str">
            <v>AQ.380ML REFLECTIONS 1X12 REJECT</v>
          </cell>
          <cell r="C30">
            <v>78000</v>
          </cell>
          <cell r="D30">
            <v>78000</v>
          </cell>
          <cell r="E30">
            <v>78000</v>
          </cell>
          <cell r="F30">
            <v>78000</v>
          </cell>
          <cell r="G30">
            <v>78000</v>
          </cell>
          <cell r="H30">
            <v>77000</v>
          </cell>
          <cell r="I30">
            <v>70000</v>
          </cell>
        </row>
        <row r="31">
          <cell r="A31" t="str">
            <v>74598P</v>
          </cell>
          <cell r="B31" t="str">
            <v>AQ.380ML REFLECTIONS 1X1 PCS</v>
          </cell>
          <cell r="C31">
            <v>6500</v>
          </cell>
          <cell r="D31">
            <v>6500</v>
          </cell>
          <cell r="E31">
            <v>6500</v>
          </cell>
          <cell r="F31">
            <v>6500</v>
          </cell>
          <cell r="G31">
            <v>6500</v>
          </cell>
          <cell r="H31">
            <v>6416.666666666667</v>
          </cell>
          <cell r="I31">
            <v>5833.333333333333</v>
          </cell>
        </row>
        <row r="32">
          <cell r="A32" t="str">
            <v>74598PR</v>
          </cell>
          <cell r="B32" t="str">
            <v>AQ.380ML REFLECTIONS 1X1 PCS REJECT</v>
          </cell>
          <cell r="C32">
            <v>6500</v>
          </cell>
          <cell r="D32">
            <v>6500</v>
          </cell>
          <cell r="E32">
            <v>6500</v>
          </cell>
          <cell r="F32">
            <v>6500</v>
          </cell>
          <cell r="G32">
            <v>6500</v>
          </cell>
          <cell r="H32">
            <v>6416.666666666667</v>
          </cell>
          <cell r="I32">
            <v>5833.333333333333</v>
          </cell>
        </row>
        <row r="33">
          <cell r="A33">
            <v>132527</v>
          </cell>
          <cell r="B33" t="str">
            <v>AQ. 380ML REFLECTION SG 1X12</v>
          </cell>
          <cell r="C33">
            <v>78000</v>
          </cell>
          <cell r="D33">
            <v>78000</v>
          </cell>
          <cell r="E33">
            <v>78000</v>
          </cell>
          <cell r="F33">
            <v>78000</v>
          </cell>
          <cell r="G33">
            <v>78000</v>
          </cell>
          <cell r="H33">
            <v>77000</v>
          </cell>
          <cell r="I33">
            <v>70000</v>
          </cell>
        </row>
        <row r="34">
          <cell r="A34" t="str">
            <v>132527P</v>
          </cell>
          <cell r="B34" t="str">
            <v>AQ. 380ML REFLECTION SG 1X1</v>
          </cell>
          <cell r="C34">
            <v>6500</v>
          </cell>
          <cell r="D34">
            <v>6500</v>
          </cell>
          <cell r="E34">
            <v>6500</v>
          </cell>
          <cell r="F34">
            <v>6500</v>
          </cell>
          <cell r="G34">
            <v>6500</v>
          </cell>
          <cell r="H34">
            <v>6416.666666666667</v>
          </cell>
          <cell r="I34">
            <v>5833.333333333333</v>
          </cell>
        </row>
        <row r="35">
          <cell r="A35">
            <v>80333</v>
          </cell>
          <cell r="B35" t="str">
            <v>AQ 380ML SPARKLING 1X12</v>
          </cell>
          <cell r="C35">
            <v>84500</v>
          </cell>
          <cell r="D35">
            <v>84500</v>
          </cell>
          <cell r="E35">
            <v>84500</v>
          </cell>
          <cell r="F35">
            <v>84500</v>
          </cell>
          <cell r="G35">
            <v>84500</v>
          </cell>
          <cell r="H35">
            <v>83500</v>
          </cell>
          <cell r="I35">
            <v>75909.090909090897</v>
          </cell>
        </row>
        <row r="36">
          <cell r="A36" t="str">
            <v>80333R</v>
          </cell>
          <cell r="B36" t="str">
            <v>AQ 380ML SPARKLING 1X12 REJECT</v>
          </cell>
          <cell r="C36">
            <v>84500</v>
          </cell>
          <cell r="D36">
            <v>84500</v>
          </cell>
          <cell r="E36">
            <v>84500</v>
          </cell>
          <cell r="F36">
            <v>84500</v>
          </cell>
          <cell r="G36">
            <v>84500</v>
          </cell>
          <cell r="H36">
            <v>83500</v>
          </cell>
          <cell r="I36">
            <v>75909.090909090897</v>
          </cell>
        </row>
        <row r="37">
          <cell r="A37" t="str">
            <v>80333P</v>
          </cell>
          <cell r="B37" t="str">
            <v>AQ 380ML SPARKLING 1X1</v>
          </cell>
          <cell r="C37">
            <v>7041.666666666667</v>
          </cell>
          <cell r="D37">
            <v>7041.666666666667</v>
          </cell>
          <cell r="E37">
            <v>7041.666666666667</v>
          </cell>
          <cell r="F37">
            <v>7041.666666666667</v>
          </cell>
          <cell r="G37">
            <v>7041.666666666667</v>
          </cell>
          <cell r="H37">
            <v>6958.333333333333</v>
          </cell>
          <cell r="I37">
            <v>6325.7575757575751</v>
          </cell>
        </row>
        <row r="38">
          <cell r="A38" t="str">
            <v>80333PR</v>
          </cell>
          <cell r="B38" t="str">
            <v>AQ 380ML SPARKLING 1X1 REJECT</v>
          </cell>
          <cell r="C38">
            <v>7041.666666666667</v>
          </cell>
          <cell r="D38">
            <v>7041.666666666667</v>
          </cell>
          <cell r="E38">
            <v>7041.666666666667</v>
          </cell>
          <cell r="F38">
            <v>7041.666666666667</v>
          </cell>
          <cell r="G38">
            <v>7041.666666666667</v>
          </cell>
          <cell r="H38">
            <v>6958.333333333333</v>
          </cell>
          <cell r="I38">
            <v>6325.7575757575751</v>
          </cell>
        </row>
        <row r="39">
          <cell r="A39">
            <v>133875</v>
          </cell>
          <cell r="B39" t="str">
            <v>AQ. 380ML SPARKLING SG 1X12</v>
          </cell>
          <cell r="C39">
            <v>84500</v>
          </cell>
          <cell r="D39">
            <v>84500</v>
          </cell>
          <cell r="E39">
            <v>84500</v>
          </cell>
          <cell r="F39">
            <v>84500</v>
          </cell>
          <cell r="G39">
            <v>84500</v>
          </cell>
          <cell r="H39">
            <v>83500</v>
          </cell>
          <cell r="I39">
            <v>75909.090909090897</v>
          </cell>
        </row>
        <row r="40">
          <cell r="A40" t="str">
            <v>133875P</v>
          </cell>
          <cell r="B40" t="str">
            <v>AQ. 380ML SPARKLING SG 1X1</v>
          </cell>
          <cell r="C40">
            <v>7041.666666666667</v>
          </cell>
          <cell r="D40">
            <v>7041.666666666667</v>
          </cell>
          <cell r="E40">
            <v>7041.666666666667</v>
          </cell>
          <cell r="F40">
            <v>7041.666666666667</v>
          </cell>
          <cell r="G40">
            <v>7041.666666666667</v>
          </cell>
          <cell r="H40">
            <v>6958.333333333333</v>
          </cell>
          <cell r="I40">
            <v>6325.7575757575751</v>
          </cell>
        </row>
        <row r="41">
          <cell r="A41">
            <v>122407</v>
          </cell>
          <cell r="B41" t="str">
            <v>AQ.450ML 1X6</v>
          </cell>
          <cell r="C41">
            <v>18500</v>
          </cell>
          <cell r="D41">
            <v>18500</v>
          </cell>
          <cell r="E41">
            <v>19610</v>
          </cell>
          <cell r="F41">
            <v>19610</v>
          </cell>
          <cell r="G41">
            <v>19610</v>
          </cell>
          <cell r="H41">
            <v>18610</v>
          </cell>
          <cell r="I41">
            <v>16918.181818181816</v>
          </cell>
        </row>
        <row r="42">
          <cell r="A42">
            <v>122408</v>
          </cell>
          <cell r="B42" t="str">
            <v>AQ.450ML 1X24</v>
          </cell>
          <cell r="C42">
            <v>73500</v>
          </cell>
          <cell r="D42">
            <v>73500</v>
          </cell>
          <cell r="E42">
            <v>77900</v>
          </cell>
          <cell r="F42">
            <v>77900</v>
          </cell>
          <cell r="G42">
            <v>77900</v>
          </cell>
          <cell r="H42">
            <v>76900</v>
          </cell>
          <cell r="I42">
            <v>69909.090909090897</v>
          </cell>
        </row>
        <row r="43">
          <cell r="A43" t="str">
            <v>122408MP</v>
          </cell>
          <cell r="B43" t="str">
            <v>AQ.450ML 1X6 MULTIPACK</v>
          </cell>
          <cell r="C43">
            <v>18500</v>
          </cell>
          <cell r="D43">
            <v>18500</v>
          </cell>
          <cell r="E43">
            <v>19610</v>
          </cell>
          <cell r="F43">
            <v>19610</v>
          </cell>
          <cell r="G43">
            <v>19610</v>
          </cell>
          <cell r="H43">
            <v>18610</v>
          </cell>
          <cell r="I43">
            <v>16918.181818181816</v>
          </cell>
        </row>
        <row r="44">
          <cell r="A44" t="str">
            <v>122408P</v>
          </cell>
          <cell r="B44" t="str">
            <v>AQ.450ML 1X1 PCS</v>
          </cell>
          <cell r="C44">
            <v>3062.5</v>
          </cell>
          <cell r="D44">
            <v>3062.5</v>
          </cell>
          <cell r="E44">
            <v>3245.8333333333335</v>
          </cell>
          <cell r="F44">
            <v>3245.8333333333335</v>
          </cell>
          <cell r="G44">
            <v>3245.8333333333335</v>
          </cell>
          <cell r="H44">
            <v>3204.1666666666665</v>
          </cell>
          <cell r="I44">
            <v>2912.8787878787875</v>
          </cell>
        </row>
        <row r="45">
          <cell r="A45" t="str">
            <v>122408PR</v>
          </cell>
          <cell r="B45" t="str">
            <v>AQ.450ML 1X1 PCS REJECT</v>
          </cell>
          <cell r="C45">
            <v>3062.5</v>
          </cell>
          <cell r="D45">
            <v>3062.5</v>
          </cell>
          <cell r="E45">
            <v>3245.8333333333335</v>
          </cell>
          <cell r="F45">
            <v>3245.8333333333335</v>
          </cell>
          <cell r="G45">
            <v>3245.8333333333335</v>
          </cell>
          <cell r="H45">
            <v>3204.1666666666665</v>
          </cell>
          <cell r="I45">
            <v>2912.8787878787875</v>
          </cell>
        </row>
        <row r="46">
          <cell r="A46">
            <v>135877</v>
          </cell>
          <cell r="B46" t="str">
            <v xml:space="preserve"> AQ.450 ML KIDS Q1 1X24 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77900</v>
          </cell>
          <cell r="H46">
            <v>76900</v>
          </cell>
          <cell r="I46">
            <v>69909.090909090897</v>
          </cell>
        </row>
        <row r="47">
          <cell r="A47">
            <v>74561</v>
          </cell>
          <cell r="B47" t="str">
            <v>AQ.600ML 1X24</v>
          </cell>
          <cell r="C47">
            <v>39500</v>
          </cell>
          <cell r="D47">
            <v>39500</v>
          </cell>
          <cell r="E47">
            <v>41900</v>
          </cell>
          <cell r="F47">
            <v>41900</v>
          </cell>
          <cell r="G47">
            <v>41900</v>
          </cell>
          <cell r="H47">
            <v>40900</v>
          </cell>
          <cell r="I47">
            <v>37181.818181818177</v>
          </cell>
        </row>
        <row r="48">
          <cell r="A48" t="str">
            <v>74561R</v>
          </cell>
          <cell r="B48" t="str">
            <v>AQ.600ML 1X24 REJECT</v>
          </cell>
          <cell r="C48">
            <v>39500</v>
          </cell>
          <cell r="D48">
            <v>39500</v>
          </cell>
          <cell r="E48">
            <v>41900</v>
          </cell>
          <cell r="F48">
            <v>41900</v>
          </cell>
          <cell r="G48">
            <v>41900</v>
          </cell>
          <cell r="H48">
            <v>40900</v>
          </cell>
          <cell r="I48">
            <v>37181.818181818177</v>
          </cell>
        </row>
        <row r="49">
          <cell r="A49" t="str">
            <v>74561P</v>
          </cell>
          <cell r="B49" t="str">
            <v>AQ.600ML 1x1 PCS</v>
          </cell>
          <cell r="C49">
            <v>1645.8333333333333</v>
          </cell>
          <cell r="D49">
            <v>1645.8333333333333</v>
          </cell>
          <cell r="E49">
            <v>1745.8333333333333</v>
          </cell>
          <cell r="F49">
            <v>1745.8333333333333</v>
          </cell>
          <cell r="G49">
            <v>1745.8333333333333</v>
          </cell>
          <cell r="H49">
            <v>1704.1666666666667</v>
          </cell>
          <cell r="I49">
            <v>1549.2424242424242</v>
          </cell>
        </row>
        <row r="50">
          <cell r="A50" t="str">
            <v>74561PR</v>
          </cell>
          <cell r="B50" t="str">
            <v>AQ.600ML 1x1 PCS REJECT</v>
          </cell>
          <cell r="C50">
            <v>1645.8333333333333</v>
          </cell>
          <cell r="D50">
            <v>1645.8333333333333</v>
          </cell>
          <cell r="E50">
            <v>1745.8333333333333</v>
          </cell>
          <cell r="F50">
            <v>1745.8333333333333</v>
          </cell>
          <cell r="G50">
            <v>1745.8333333333333</v>
          </cell>
          <cell r="H50">
            <v>1704.1666666666667</v>
          </cell>
          <cell r="I50">
            <v>1549.2424242424242</v>
          </cell>
        </row>
        <row r="51">
          <cell r="A51" t="str">
            <v>74561MP</v>
          </cell>
          <cell r="B51" t="str">
            <v>AQ.600ML 1X6</v>
          </cell>
          <cell r="C51">
            <v>19750</v>
          </cell>
          <cell r="D51">
            <v>19750</v>
          </cell>
          <cell r="E51">
            <v>13519</v>
          </cell>
          <cell r="F51">
            <v>13519</v>
          </cell>
          <cell r="G51">
            <v>13519</v>
          </cell>
          <cell r="H51">
            <v>12519</v>
          </cell>
          <cell r="I51">
            <v>11380.90909090909</v>
          </cell>
        </row>
        <row r="52">
          <cell r="A52">
            <v>12313</v>
          </cell>
          <cell r="B52" t="str">
            <v>AQ.600 ML  1 X 24 PCS</v>
          </cell>
          <cell r="C52">
            <v>39500</v>
          </cell>
          <cell r="D52">
            <v>39500</v>
          </cell>
          <cell r="E52">
            <v>41900</v>
          </cell>
          <cell r="F52">
            <v>41900</v>
          </cell>
          <cell r="G52">
            <v>41900</v>
          </cell>
          <cell r="H52">
            <v>40900</v>
          </cell>
          <cell r="I52">
            <v>37181.818181818177</v>
          </cell>
        </row>
        <row r="53">
          <cell r="A53">
            <v>139188</v>
          </cell>
          <cell r="B53" t="str">
            <v>AQ.600 ML RESKA</v>
          </cell>
          <cell r="C53">
            <v>39500</v>
          </cell>
          <cell r="D53">
            <v>39500</v>
          </cell>
          <cell r="E53">
            <v>41900</v>
          </cell>
          <cell r="F53">
            <v>41900</v>
          </cell>
          <cell r="G53">
            <v>41900</v>
          </cell>
          <cell r="H53">
            <v>40900</v>
          </cell>
          <cell r="I53">
            <v>37181.818181818177</v>
          </cell>
        </row>
        <row r="54">
          <cell r="A54" t="str">
            <v>139188P</v>
          </cell>
          <cell r="B54" t="str">
            <v>AQ.600 ML RESKA 1X1</v>
          </cell>
          <cell r="C54">
            <v>1645.8333333333333</v>
          </cell>
          <cell r="D54">
            <v>1645.8333333333333</v>
          </cell>
          <cell r="E54">
            <v>1745.8333333333333</v>
          </cell>
          <cell r="F54">
            <v>1745.8333333333333</v>
          </cell>
          <cell r="G54">
            <v>1745.8333333333333</v>
          </cell>
          <cell r="H54">
            <v>1704.1666666666667</v>
          </cell>
          <cell r="I54">
            <v>1549.2424242424242</v>
          </cell>
        </row>
        <row r="55">
          <cell r="A55">
            <v>12814</v>
          </cell>
          <cell r="B55" t="str">
            <v>AQUA CLICK N GO 750ML 1X6 WRAP PACK</v>
          </cell>
          <cell r="C55">
            <v>22700</v>
          </cell>
          <cell r="D55">
            <v>22700</v>
          </cell>
          <cell r="E55">
            <v>24066.666666666668</v>
          </cell>
          <cell r="F55">
            <v>24066.666666666668</v>
          </cell>
          <cell r="G55">
            <v>24066.666666666668</v>
          </cell>
          <cell r="H55">
            <v>23733.333333333332</v>
          </cell>
          <cell r="I55">
            <v>21575.757575757572</v>
          </cell>
        </row>
        <row r="56">
          <cell r="A56" t="str">
            <v>12814E</v>
          </cell>
          <cell r="B56" t="str">
            <v>AQ.750ML 1x4 MULTIPACK</v>
          </cell>
          <cell r="C56">
            <v>16700</v>
          </cell>
          <cell r="D56">
            <v>16700</v>
          </cell>
          <cell r="E56">
            <v>17700</v>
          </cell>
          <cell r="F56">
            <v>17700</v>
          </cell>
          <cell r="G56">
            <v>17700</v>
          </cell>
          <cell r="H56">
            <v>16700</v>
          </cell>
          <cell r="I56">
            <v>15181.81818181818</v>
          </cell>
        </row>
        <row r="57">
          <cell r="A57">
            <v>131178</v>
          </cell>
          <cell r="B57" t="str">
            <v>AQ 750 ML SPARKLING 1X6</v>
          </cell>
          <cell r="C57">
            <v>0</v>
          </cell>
          <cell r="D57">
            <v>0</v>
          </cell>
          <cell r="E57">
            <v>103800</v>
          </cell>
          <cell r="F57">
            <v>103800</v>
          </cell>
          <cell r="G57">
            <v>103800</v>
          </cell>
          <cell r="H57">
            <v>102800</v>
          </cell>
          <cell r="I57">
            <v>93454.545454545441</v>
          </cell>
        </row>
        <row r="58">
          <cell r="A58">
            <v>131179</v>
          </cell>
          <cell r="B58" t="str">
            <v>AQ 750 ML REFLECTION 1X6</v>
          </cell>
          <cell r="C58">
            <v>0</v>
          </cell>
          <cell r="D58">
            <v>0</v>
          </cell>
          <cell r="E58">
            <v>96000</v>
          </cell>
          <cell r="F58">
            <v>96000</v>
          </cell>
          <cell r="G58">
            <v>96000</v>
          </cell>
          <cell r="H58">
            <v>95000</v>
          </cell>
          <cell r="I58">
            <v>86363.636363636353</v>
          </cell>
        </row>
        <row r="59">
          <cell r="A59">
            <v>81681</v>
          </cell>
          <cell r="B59" t="str">
            <v>AQ.750ML 1X18</v>
          </cell>
          <cell r="C59">
            <v>68100</v>
          </cell>
          <cell r="D59">
            <v>68100</v>
          </cell>
          <cell r="E59">
            <v>72200</v>
          </cell>
          <cell r="F59">
            <v>72200</v>
          </cell>
          <cell r="G59">
            <v>72200</v>
          </cell>
          <cell r="H59">
            <v>71200</v>
          </cell>
          <cell r="I59">
            <v>64727.272727272721</v>
          </cell>
        </row>
        <row r="60">
          <cell r="A60" t="str">
            <v>81681R</v>
          </cell>
          <cell r="B60" t="str">
            <v>AQ.750ML 1X18 REJECT</v>
          </cell>
          <cell r="C60">
            <v>68100</v>
          </cell>
          <cell r="D60">
            <v>68100</v>
          </cell>
          <cell r="E60">
            <v>72200</v>
          </cell>
          <cell r="F60">
            <v>72200</v>
          </cell>
          <cell r="G60">
            <v>72200</v>
          </cell>
          <cell r="H60">
            <v>71200</v>
          </cell>
          <cell r="I60">
            <v>64727.272727272721</v>
          </cell>
        </row>
        <row r="61">
          <cell r="A61" t="str">
            <v>81681P</v>
          </cell>
          <cell r="B61" t="str">
            <v>AQ.750ML 1X1 PCS</v>
          </cell>
          <cell r="C61">
            <v>3783.3333333333335</v>
          </cell>
          <cell r="D61">
            <v>3783.3333333333335</v>
          </cell>
          <cell r="E61">
            <v>4011.1111111111113</v>
          </cell>
          <cell r="F61">
            <v>4011.1111111111113</v>
          </cell>
          <cell r="G61">
            <v>4011.1111111111113</v>
          </cell>
          <cell r="H61">
            <v>3955.5555555555557</v>
          </cell>
          <cell r="I61">
            <v>3595.9595959595958</v>
          </cell>
        </row>
        <row r="62">
          <cell r="A62" t="str">
            <v>81681PR</v>
          </cell>
          <cell r="B62" t="str">
            <v>AQ.750ML 1X1 PCS REJECT</v>
          </cell>
          <cell r="C62">
            <v>3783.3333333333335</v>
          </cell>
          <cell r="D62">
            <v>3783.3333333333335</v>
          </cell>
          <cell r="E62">
            <v>4011.1111111111113</v>
          </cell>
          <cell r="F62">
            <v>4011.1111111111113</v>
          </cell>
          <cell r="G62">
            <v>4011.1111111111113</v>
          </cell>
          <cell r="H62">
            <v>3955.5555555555557</v>
          </cell>
          <cell r="I62">
            <v>3595.9595959595958</v>
          </cell>
        </row>
        <row r="63">
          <cell r="A63" t="str">
            <v>81681MP</v>
          </cell>
          <cell r="B63" t="str">
            <v>AQ.750ML 1x4 MULTIPACK</v>
          </cell>
          <cell r="C63">
            <v>16700</v>
          </cell>
          <cell r="D63">
            <v>16700</v>
          </cell>
          <cell r="E63">
            <v>17700</v>
          </cell>
          <cell r="F63">
            <v>17700</v>
          </cell>
          <cell r="G63">
            <v>17700</v>
          </cell>
          <cell r="H63">
            <v>16700</v>
          </cell>
          <cell r="I63">
            <v>15181.81818181818</v>
          </cell>
        </row>
        <row r="64">
          <cell r="A64">
            <v>74553</v>
          </cell>
          <cell r="B64" t="str">
            <v>AQ.1500ML 1X12</v>
          </cell>
          <cell r="C64">
            <v>42600</v>
          </cell>
          <cell r="D64">
            <v>42600</v>
          </cell>
          <cell r="E64">
            <v>45200</v>
          </cell>
          <cell r="F64">
            <v>46500</v>
          </cell>
          <cell r="G64">
            <v>46500</v>
          </cell>
          <cell r="H64">
            <v>45500</v>
          </cell>
          <cell r="I64">
            <v>41363.63636363636</v>
          </cell>
        </row>
        <row r="65">
          <cell r="A65" t="str">
            <v>74553MP</v>
          </cell>
          <cell r="B65" t="str">
            <v>AQ. 1500 ML 1X6 MP</v>
          </cell>
          <cell r="C65">
            <v>21300</v>
          </cell>
          <cell r="D65">
            <v>21300</v>
          </cell>
          <cell r="E65">
            <v>22600</v>
          </cell>
          <cell r="F65">
            <v>23250</v>
          </cell>
          <cell r="G65">
            <v>25520</v>
          </cell>
          <cell r="H65">
            <v>24520</v>
          </cell>
          <cell r="I65">
            <v>22290.909090909088</v>
          </cell>
        </row>
        <row r="66">
          <cell r="A66">
            <v>74589</v>
          </cell>
          <cell r="B66" t="str">
            <v>AQ.1500ML MULTIPACK 1X6</v>
          </cell>
          <cell r="C66">
            <v>21300</v>
          </cell>
          <cell r="D66">
            <v>21300</v>
          </cell>
          <cell r="E66">
            <v>22600</v>
          </cell>
          <cell r="F66">
            <v>23250</v>
          </cell>
          <cell r="G66">
            <v>25520</v>
          </cell>
          <cell r="H66">
            <v>24520</v>
          </cell>
          <cell r="I66">
            <v>22290.909090909088</v>
          </cell>
        </row>
        <row r="67">
          <cell r="A67" t="str">
            <v>74553P</v>
          </cell>
          <cell r="B67" t="str">
            <v>AQ.1500ML 1x1 PCS</v>
          </cell>
          <cell r="C67">
            <v>3550</v>
          </cell>
          <cell r="D67">
            <v>3550</v>
          </cell>
          <cell r="E67">
            <v>3766.6666666666665</v>
          </cell>
          <cell r="F67">
            <v>3875</v>
          </cell>
          <cell r="G67">
            <v>3875</v>
          </cell>
          <cell r="H67">
            <v>3791.6666666666665</v>
          </cell>
          <cell r="I67">
            <v>3446.9696969696965</v>
          </cell>
        </row>
        <row r="68">
          <cell r="A68" t="str">
            <v>74553PR</v>
          </cell>
          <cell r="B68" t="str">
            <v>AQ.1500ML 1X1 PCS REJECT</v>
          </cell>
          <cell r="C68">
            <v>3550</v>
          </cell>
          <cell r="D68">
            <v>3550</v>
          </cell>
          <cell r="E68">
            <v>3766.6666666666665</v>
          </cell>
          <cell r="F68">
            <v>3875</v>
          </cell>
          <cell r="G68">
            <v>3875</v>
          </cell>
          <cell r="H68">
            <v>3791.6666666666665</v>
          </cell>
          <cell r="I68">
            <v>3446.9696969696965</v>
          </cell>
        </row>
        <row r="69">
          <cell r="A69">
            <v>127210</v>
          </cell>
          <cell r="B69" t="str">
            <v>CAAYA JASMINE 350 ML 1X12</v>
          </cell>
          <cell r="C69">
            <v>54000</v>
          </cell>
          <cell r="D69">
            <v>54000</v>
          </cell>
          <cell r="E69">
            <v>54000</v>
          </cell>
          <cell r="F69">
            <v>54000</v>
          </cell>
          <cell r="G69">
            <v>54000</v>
          </cell>
          <cell r="H69">
            <v>53000</v>
          </cell>
          <cell r="I69">
            <v>48181.818181818177</v>
          </cell>
        </row>
        <row r="70">
          <cell r="A70" t="str">
            <v>127210P</v>
          </cell>
          <cell r="B70" t="str">
            <v>CAAYA JASMINE 350 ML 1X1</v>
          </cell>
          <cell r="C70">
            <v>4500</v>
          </cell>
          <cell r="D70">
            <v>4500</v>
          </cell>
          <cell r="E70">
            <v>4500</v>
          </cell>
          <cell r="F70">
            <v>4500</v>
          </cell>
          <cell r="G70">
            <v>4500</v>
          </cell>
          <cell r="H70">
            <v>4416.666666666667</v>
          </cell>
          <cell r="I70">
            <v>4015.151515151515</v>
          </cell>
        </row>
        <row r="71">
          <cell r="A71" t="str">
            <v>127210PR</v>
          </cell>
          <cell r="B71" t="str">
            <v>CAAYA JASMINE 350 ML 1X1 PCS REJECT</v>
          </cell>
          <cell r="C71">
            <v>4500</v>
          </cell>
          <cell r="D71">
            <v>4500</v>
          </cell>
          <cell r="E71">
            <v>4500</v>
          </cell>
          <cell r="F71">
            <v>4500</v>
          </cell>
          <cell r="G71">
            <v>4500</v>
          </cell>
          <cell r="H71">
            <v>4416.666666666667</v>
          </cell>
          <cell r="I71">
            <v>4015.151515151515</v>
          </cell>
        </row>
        <row r="72">
          <cell r="A72">
            <v>130376</v>
          </cell>
          <cell r="B72" t="str">
            <v>CAAYA TOASTED RICE 350 ML 1X12</v>
          </cell>
          <cell r="C72">
            <v>54000</v>
          </cell>
          <cell r="D72">
            <v>54000</v>
          </cell>
          <cell r="E72">
            <v>54000</v>
          </cell>
          <cell r="F72">
            <v>54000</v>
          </cell>
          <cell r="G72">
            <v>54000</v>
          </cell>
          <cell r="H72">
            <v>53000</v>
          </cell>
          <cell r="I72">
            <v>48181.818181818177</v>
          </cell>
        </row>
        <row r="73">
          <cell r="A73" t="str">
            <v>130376P</v>
          </cell>
          <cell r="B73" t="str">
            <v>CAAYA TOASTED RICE 350 ML 1X1</v>
          </cell>
          <cell r="C73">
            <v>4500</v>
          </cell>
          <cell r="D73">
            <v>4500</v>
          </cell>
          <cell r="E73">
            <v>4500</v>
          </cell>
          <cell r="F73">
            <v>4500</v>
          </cell>
          <cell r="G73">
            <v>4500</v>
          </cell>
          <cell r="H73">
            <v>4416.666666666667</v>
          </cell>
          <cell r="I73">
            <v>4015.151515151515</v>
          </cell>
        </row>
        <row r="74">
          <cell r="A74" t="str">
            <v>130376PR</v>
          </cell>
          <cell r="B74" t="str">
            <v>CAAYA TOASTED RICE 350 ML 1X1 PCS REJECT</v>
          </cell>
          <cell r="C74">
            <v>4500</v>
          </cell>
          <cell r="D74">
            <v>4500</v>
          </cell>
          <cell r="E74">
            <v>4500</v>
          </cell>
          <cell r="F74">
            <v>4500</v>
          </cell>
          <cell r="G74">
            <v>4500</v>
          </cell>
          <cell r="H74">
            <v>4416.666666666667</v>
          </cell>
          <cell r="I74">
            <v>4015.151515151515</v>
          </cell>
        </row>
        <row r="75">
          <cell r="A75">
            <v>130377</v>
          </cell>
          <cell r="B75" t="str">
            <v>CAAYA VANILLA PANDAN 350 ML 1X12</v>
          </cell>
          <cell r="C75">
            <v>54000</v>
          </cell>
          <cell r="D75">
            <v>54000</v>
          </cell>
          <cell r="E75">
            <v>54000</v>
          </cell>
          <cell r="F75">
            <v>54000</v>
          </cell>
          <cell r="G75">
            <v>54000</v>
          </cell>
          <cell r="H75">
            <v>53000</v>
          </cell>
          <cell r="I75">
            <v>48181.818181818177</v>
          </cell>
        </row>
        <row r="76">
          <cell r="A76" t="str">
            <v>130377P</v>
          </cell>
          <cell r="B76" t="str">
            <v>CAAYA VANILLA PANDAN 350 ML 1X1</v>
          </cell>
          <cell r="C76">
            <v>4500</v>
          </cell>
          <cell r="D76">
            <v>4500</v>
          </cell>
          <cell r="E76">
            <v>4500</v>
          </cell>
          <cell r="F76">
            <v>4500</v>
          </cell>
          <cell r="G76">
            <v>4500</v>
          </cell>
          <cell r="H76">
            <v>4416.666666666667</v>
          </cell>
          <cell r="I76">
            <v>4015.151515151515</v>
          </cell>
        </row>
        <row r="77">
          <cell r="A77" t="str">
            <v>130377PR</v>
          </cell>
          <cell r="B77" t="str">
            <v>CAAYA VANILLA PANDAN 350 ML 1X1 PCS REJECT</v>
          </cell>
          <cell r="C77">
            <v>4500</v>
          </cell>
          <cell r="D77">
            <v>4500</v>
          </cell>
          <cell r="E77">
            <v>4500</v>
          </cell>
          <cell r="F77">
            <v>4500</v>
          </cell>
          <cell r="G77">
            <v>4500</v>
          </cell>
          <cell r="H77">
            <v>4416.666666666667</v>
          </cell>
          <cell r="I77">
            <v>4015.151515151515</v>
          </cell>
        </row>
        <row r="78">
          <cell r="A78">
            <v>111998</v>
          </cell>
          <cell r="B78" t="str">
            <v>MIZONE ACTIVE 500ML 1X12</v>
          </cell>
          <cell r="C78">
            <v>33350</v>
          </cell>
          <cell r="D78">
            <v>33350</v>
          </cell>
          <cell r="E78">
            <v>36900</v>
          </cell>
          <cell r="F78">
            <v>36900</v>
          </cell>
          <cell r="G78">
            <v>36900</v>
          </cell>
          <cell r="H78">
            <v>35900</v>
          </cell>
          <cell r="I78">
            <v>32636.363636363632</v>
          </cell>
        </row>
        <row r="79">
          <cell r="A79" t="str">
            <v>111998R</v>
          </cell>
          <cell r="B79" t="str">
            <v>MIZONE ACTIVE 500ML 1X12 REJECT</v>
          </cell>
          <cell r="C79">
            <v>33350</v>
          </cell>
          <cell r="D79">
            <v>33350</v>
          </cell>
          <cell r="E79">
            <v>36900</v>
          </cell>
          <cell r="F79">
            <v>36900</v>
          </cell>
          <cell r="G79">
            <v>36900</v>
          </cell>
          <cell r="H79">
            <v>35900</v>
          </cell>
          <cell r="I79">
            <v>32636.363636363632</v>
          </cell>
        </row>
        <row r="80">
          <cell r="A80" t="str">
            <v>111998P</v>
          </cell>
          <cell r="B80" t="str">
            <v>MIZONE ACTIVE 500ML 1X1</v>
          </cell>
          <cell r="C80">
            <v>2779.1666666666665</v>
          </cell>
          <cell r="D80">
            <v>2779.1666666666665</v>
          </cell>
          <cell r="E80">
            <v>3075</v>
          </cell>
          <cell r="F80">
            <v>3075</v>
          </cell>
          <cell r="G80">
            <v>3075</v>
          </cell>
          <cell r="H80">
            <v>2991.6666666666665</v>
          </cell>
          <cell r="I80">
            <v>2719.6969696969695</v>
          </cell>
        </row>
        <row r="81">
          <cell r="A81" t="str">
            <v>111998PR</v>
          </cell>
          <cell r="B81" t="str">
            <v>MIZONE ACTIVE 1X1 REJECT</v>
          </cell>
          <cell r="C81">
            <v>2779.1666666666665</v>
          </cell>
          <cell r="D81">
            <v>2779.1666666666665</v>
          </cell>
          <cell r="E81">
            <v>3075</v>
          </cell>
          <cell r="F81">
            <v>3075</v>
          </cell>
          <cell r="G81">
            <v>3075</v>
          </cell>
          <cell r="H81">
            <v>2991.6666666666665</v>
          </cell>
          <cell r="I81">
            <v>2719.6969696969695</v>
          </cell>
        </row>
        <row r="82">
          <cell r="A82" t="str">
            <v>111998SM</v>
          </cell>
          <cell r="B82" t="str">
            <v>MIZONE ACTIVE SUPERMAN 500ML 1X12</v>
          </cell>
          <cell r="C82">
            <v>33350</v>
          </cell>
          <cell r="D82">
            <v>33350</v>
          </cell>
          <cell r="E82">
            <v>36900</v>
          </cell>
          <cell r="F82">
            <v>36900</v>
          </cell>
          <cell r="G82">
            <v>36900</v>
          </cell>
          <cell r="H82">
            <v>35900</v>
          </cell>
          <cell r="I82">
            <v>32636.363636363632</v>
          </cell>
        </row>
        <row r="83">
          <cell r="A83" t="str">
            <v>111998SMP</v>
          </cell>
          <cell r="B83" t="str">
            <v>MIZONE ACTIVE SUPERMAN 500ML 1X1</v>
          </cell>
          <cell r="C83">
            <v>2779.1666666666665</v>
          </cell>
          <cell r="D83">
            <v>2779.1666666666665</v>
          </cell>
          <cell r="E83">
            <v>3075</v>
          </cell>
          <cell r="F83">
            <v>3075</v>
          </cell>
          <cell r="G83">
            <v>3075</v>
          </cell>
          <cell r="H83">
            <v>2991.6666666666665</v>
          </cell>
          <cell r="I83">
            <v>2719.6969696969695</v>
          </cell>
        </row>
        <row r="84">
          <cell r="A84" t="str">
            <v>111998SP</v>
          </cell>
          <cell r="B84" t="str">
            <v>MIZONE ACTIVE SPIDERMAN 500ML 1X12</v>
          </cell>
          <cell r="C84">
            <v>33350</v>
          </cell>
          <cell r="D84">
            <v>33350</v>
          </cell>
          <cell r="E84">
            <v>36900</v>
          </cell>
          <cell r="F84">
            <v>36900</v>
          </cell>
          <cell r="G84">
            <v>36900</v>
          </cell>
          <cell r="H84">
            <v>35900</v>
          </cell>
          <cell r="I84">
            <v>32636.363636363632</v>
          </cell>
        </row>
        <row r="85">
          <cell r="A85" t="str">
            <v>111998SPP</v>
          </cell>
          <cell r="B85" t="str">
            <v>MIZONE ACTIVE SPIDERMAN 500ML 1X1</v>
          </cell>
          <cell r="C85">
            <v>2779.1666666666665</v>
          </cell>
          <cell r="D85">
            <v>2779.1666666666665</v>
          </cell>
          <cell r="E85">
            <v>3075</v>
          </cell>
          <cell r="F85">
            <v>3075</v>
          </cell>
          <cell r="G85">
            <v>3075</v>
          </cell>
          <cell r="H85">
            <v>2991.6666666666665</v>
          </cell>
          <cell r="I85">
            <v>2719.6969696969695</v>
          </cell>
        </row>
        <row r="86">
          <cell r="A86">
            <v>74567</v>
          </cell>
          <cell r="B86" t="str">
            <v>MIZONE LECHY LEMON 500ML 1X12</v>
          </cell>
          <cell r="C86">
            <v>33350</v>
          </cell>
          <cell r="D86">
            <v>33350</v>
          </cell>
          <cell r="E86">
            <v>36900</v>
          </cell>
          <cell r="F86">
            <v>36900</v>
          </cell>
          <cell r="G86">
            <v>36900</v>
          </cell>
          <cell r="H86">
            <v>35900</v>
          </cell>
          <cell r="I86">
            <v>32636.363636363632</v>
          </cell>
        </row>
        <row r="87">
          <cell r="A87" t="str">
            <v>74567R</v>
          </cell>
          <cell r="B87" t="str">
            <v>MIZONE LECHY LEMON 500ML 1X12 REJECT</v>
          </cell>
          <cell r="C87">
            <v>33350</v>
          </cell>
          <cell r="D87">
            <v>33350</v>
          </cell>
          <cell r="E87">
            <v>36900</v>
          </cell>
          <cell r="F87">
            <v>36900</v>
          </cell>
          <cell r="G87">
            <v>36900</v>
          </cell>
          <cell r="H87">
            <v>35900</v>
          </cell>
          <cell r="I87">
            <v>32636.363636363632</v>
          </cell>
        </row>
        <row r="88">
          <cell r="A88" t="str">
            <v>74567P</v>
          </cell>
          <cell r="B88" t="str">
            <v>MIZONE LECHY LEMON 500ML 1X1</v>
          </cell>
          <cell r="C88">
            <v>2779.1666666666665</v>
          </cell>
          <cell r="D88">
            <v>2779.1666666666665</v>
          </cell>
          <cell r="E88">
            <v>3075</v>
          </cell>
          <cell r="F88">
            <v>3075</v>
          </cell>
          <cell r="G88">
            <v>3075</v>
          </cell>
          <cell r="H88">
            <v>2991.6666666666665</v>
          </cell>
          <cell r="I88">
            <v>2719.6969696969695</v>
          </cell>
        </row>
        <row r="89">
          <cell r="A89" t="str">
            <v>74567PR</v>
          </cell>
          <cell r="B89" t="str">
            <v>MIZONE LECHY LEMON 500ML 1X1 REJECT</v>
          </cell>
          <cell r="C89">
            <v>2779.1666666666665</v>
          </cell>
          <cell r="D89">
            <v>2779.1666666666665</v>
          </cell>
          <cell r="E89">
            <v>3075</v>
          </cell>
          <cell r="F89">
            <v>3075</v>
          </cell>
          <cell r="G89">
            <v>3075</v>
          </cell>
          <cell r="H89">
            <v>2991.6666666666665</v>
          </cell>
          <cell r="I89">
            <v>2719.6969696969695</v>
          </cell>
        </row>
        <row r="90">
          <cell r="A90" t="str">
            <v>74567SM</v>
          </cell>
          <cell r="B90" t="str">
            <v>MIZONE LL-SUPERMAN 500ML 1X12</v>
          </cell>
          <cell r="C90">
            <v>33350</v>
          </cell>
          <cell r="D90">
            <v>33350</v>
          </cell>
          <cell r="E90">
            <v>36900</v>
          </cell>
          <cell r="F90">
            <v>36900</v>
          </cell>
          <cell r="G90">
            <v>36900</v>
          </cell>
          <cell r="H90">
            <v>35900</v>
          </cell>
          <cell r="I90">
            <v>32636.363636363632</v>
          </cell>
        </row>
        <row r="91">
          <cell r="A91" t="str">
            <v>74567SMP</v>
          </cell>
          <cell r="B91" t="str">
            <v>MIZONE LL-SUPERMAN 500ML 1X1</v>
          </cell>
          <cell r="C91">
            <v>2779.1666666666665</v>
          </cell>
          <cell r="D91">
            <v>2779.1666666666665</v>
          </cell>
          <cell r="E91">
            <v>3075</v>
          </cell>
          <cell r="F91">
            <v>3075</v>
          </cell>
          <cell r="G91">
            <v>3075</v>
          </cell>
          <cell r="H91">
            <v>2991.6666666666665</v>
          </cell>
          <cell r="I91">
            <v>2719.6969696969695</v>
          </cell>
        </row>
        <row r="92">
          <cell r="A92" t="str">
            <v>74567SP</v>
          </cell>
          <cell r="B92" t="str">
            <v>MIZONE LL-SPIDERMAN 500ML 1X12</v>
          </cell>
          <cell r="C92">
            <v>33350</v>
          </cell>
          <cell r="D92">
            <v>33350</v>
          </cell>
          <cell r="E92">
            <v>36900</v>
          </cell>
          <cell r="F92">
            <v>36900</v>
          </cell>
          <cell r="G92">
            <v>36900</v>
          </cell>
          <cell r="H92">
            <v>35900</v>
          </cell>
          <cell r="I92">
            <v>32636.363636363632</v>
          </cell>
        </row>
        <row r="93">
          <cell r="A93" t="str">
            <v>74567SPP</v>
          </cell>
          <cell r="B93" t="str">
            <v>MIZONE LL-SPIDERMAN 500ML 1X1</v>
          </cell>
          <cell r="C93">
            <v>2779.1666666666665</v>
          </cell>
          <cell r="D93">
            <v>2779.1666666666665</v>
          </cell>
          <cell r="E93">
            <v>3075</v>
          </cell>
          <cell r="F93">
            <v>3075</v>
          </cell>
          <cell r="G93">
            <v>3075</v>
          </cell>
          <cell r="H93">
            <v>2991.6666666666665</v>
          </cell>
          <cell r="I93">
            <v>2719.6969696969695</v>
          </cell>
        </row>
        <row r="94">
          <cell r="A94" t="str">
            <v>74567SPR</v>
          </cell>
          <cell r="B94" t="str">
            <v>MIZONE LL-SPIDERMAN 500ML 1X1 REJECT</v>
          </cell>
          <cell r="C94">
            <v>2779.1666666666665</v>
          </cell>
          <cell r="D94">
            <v>2779.1666666666665</v>
          </cell>
          <cell r="E94">
            <v>3075</v>
          </cell>
          <cell r="F94">
            <v>3075</v>
          </cell>
          <cell r="G94">
            <v>3075</v>
          </cell>
          <cell r="H94">
            <v>2991.6666666666665</v>
          </cell>
          <cell r="I94">
            <v>2719.6969696969695</v>
          </cell>
        </row>
        <row r="95">
          <cell r="A95" t="str">
            <v>74567YL</v>
          </cell>
          <cell r="B95" t="str">
            <v>MIZONE YUZU LEMON 500ml 1X12</v>
          </cell>
          <cell r="C95">
            <v>33350</v>
          </cell>
          <cell r="D95">
            <v>33350</v>
          </cell>
          <cell r="E95">
            <v>36900</v>
          </cell>
          <cell r="F95">
            <v>36900</v>
          </cell>
          <cell r="G95">
            <v>36900</v>
          </cell>
          <cell r="H95">
            <v>35900</v>
          </cell>
          <cell r="I95">
            <v>32636.363636363632</v>
          </cell>
        </row>
        <row r="96">
          <cell r="A96" t="str">
            <v>74567YLR</v>
          </cell>
          <cell r="B96" t="str">
            <v>MIZONE YUZU LEMON 500ml 1X12 REJECT</v>
          </cell>
          <cell r="C96">
            <v>33350</v>
          </cell>
          <cell r="D96">
            <v>33350</v>
          </cell>
          <cell r="E96">
            <v>36900</v>
          </cell>
          <cell r="F96">
            <v>36900</v>
          </cell>
          <cell r="G96">
            <v>36900</v>
          </cell>
          <cell r="H96">
            <v>35900</v>
          </cell>
          <cell r="I96">
            <v>32636.363636363632</v>
          </cell>
        </row>
        <row r="97">
          <cell r="A97" t="str">
            <v>74567YLP</v>
          </cell>
          <cell r="B97" t="str">
            <v>MIZONE YUZU LEMON 500ML 1X1</v>
          </cell>
          <cell r="C97">
            <v>2779.1666666666665</v>
          </cell>
          <cell r="D97">
            <v>2779.1666666666665</v>
          </cell>
          <cell r="E97">
            <v>3075</v>
          </cell>
          <cell r="F97">
            <v>3075</v>
          </cell>
          <cell r="G97">
            <v>3075</v>
          </cell>
          <cell r="H97">
            <v>2991.6666666666665</v>
          </cell>
          <cell r="I97">
            <v>2719.6969696969695</v>
          </cell>
        </row>
        <row r="98">
          <cell r="A98">
            <v>124771</v>
          </cell>
          <cell r="B98" t="str">
            <v>MIZONE YUZU LEMON 500ml 1X12</v>
          </cell>
          <cell r="C98">
            <v>33350</v>
          </cell>
          <cell r="D98">
            <v>33350</v>
          </cell>
          <cell r="E98">
            <v>36900</v>
          </cell>
          <cell r="F98">
            <v>36900</v>
          </cell>
          <cell r="G98">
            <v>36900</v>
          </cell>
          <cell r="H98">
            <v>35900</v>
          </cell>
          <cell r="I98">
            <v>32636.363636363632</v>
          </cell>
        </row>
        <row r="99">
          <cell r="A99" t="str">
            <v>124771P</v>
          </cell>
          <cell r="B99" t="str">
            <v>MIZONE YUZU LEMON 500ML 1X1</v>
          </cell>
          <cell r="C99">
            <v>2779.1666666666665</v>
          </cell>
          <cell r="D99">
            <v>2779.1666666666665</v>
          </cell>
          <cell r="E99">
            <v>3075</v>
          </cell>
          <cell r="F99">
            <v>3075</v>
          </cell>
          <cell r="G99">
            <v>3075</v>
          </cell>
          <cell r="H99">
            <v>2991.6666666666665</v>
          </cell>
          <cell r="I99">
            <v>2719.6969696969695</v>
          </cell>
        </row>
        <row r="100">
          <cell r="A100" t="str">
            <v>124771PR</v>
          </cell>
          <cell r="B100" t="str">
            <v>MIZONE YUZU LEMON 500ml 1X1 PCS REJECT</v>
          </cell>
          <cell r="C100">
            <v>2779.1666666666665</v>
          </cell>
          <cell r="D100">
            <v>2779.1666666666665</v>
          </cell>
          <cell r="E100">
            <v>3075</v>
          </cell>
          <cell r="F100">
            <v>3075</v>
          </cell>
          <cell r="G100">
            <v>3075</v>
          </cell>
          <cell r="H100">
            <v>2991.6666666666665</v>
          </cell>
          <cell r="I100">
            <v>2719.6969696969695</v>
          </cell>
        </row>
        <row r="101">
          <cell r="A101">
            <v>74568</v>
          </cell>
          <cell r="B101" t="str">
            <v>MIZONE ORANGE LIME 500ML 1X12</v>
          </cell>
          <cell r="C101">
            <v>33350</v>
          </cell>
          <cell r="D101">
            <v>33350</v>
          </cell>
          <cell r="E101">
            <v>36900</v>
          </cell>
          <cell r="F101">
            <v>36900</v>
          </cell>
          <cell r="G101">
            <v>36900</v>
          </cell>
          <cell r="H101">
            <v>35900</v>
          </cell>
          <cell r="I101">
            <v>32636.363636363632</v>
          </cell>
        </row>
        <row r="102">
          <cell r="A102" t="str">
            <v>74568R</v>
          </cell>
          <cell r="B102" t="str">
            <v>MIZONE OL 1X12 REJECT</v>
          </cell>
          <cell r="C102">
            <v>33350</v>
          </cell>
          <cell r="D102">
            <v>33350</v>
          </cell>
          <cell r="E102">
            <v>36900</v>
          </cell>
          <cell r="F102">
            <v>36900</v>
          </cell>
          <cell r="G102">
            <v>36900</v>
          </cell>
          <cell r="H102">
            <v>35900</v>
          </cell>
          <cell r="I102">
            <v>32636.363636363632</v>
          </cell>
        </row>
        <row r="103">
          <cell r="A103" t="str">
            <v>74568P</v>
          </cell>
          <cell r="B103" t="str">
            <v>MIZONE ORANGE LIME 500ML 1X1</v>
          </cell>
          <cell r="C103">
            <v>2779.1666666666665</v>
          </cell>
          <cell r="D103">
            <v>2779.1666666666665</v>
          </cell>
          <cell r="E103">
            <v>3075</v>
          </cell>
          <cell r="F103">
            <v>3075</v>
          </cell>
          <cell r="G103">
            <v>3075</v>
          </cell>
          <cell r="H103">
            <v>2991.6666666666665</v>
          </cell>
          <cell r="I103">
            <v>2719.6969696969695</v>
          </cell>
        </row>
        <row r="104">
          <cell r="A104" t="str">
            <v>74568SM</v>
          </cell>
          <cell r="B104" t="str">
            <v>MIZONE OL.SPIDERMAN 1X12</v>
          </cell>
          <cell r="C104">
            <v>33350</v>
          </cell>
          <cell r="D104">
            <v>33350</v>
          </cell>
          <cell r="E104">
            <v>36900</v>
          </cell>
          <cell r="F104">
            <v>36900</v>
          </cell>
          <cell r="G104">
            <v>36900</v>
          </cell>
          <cell r="H104">
            <v>35900</v>
          </cell>
          <cell r="I104">
            <v>32636.363636363632</v>
          </cell>
        </row>
        <row r="105">
          <cell r="A105" t="str">
            <v>74568SMP</v>
          </cell>
          <cell r="B105" t="str">
            <v>MIZONE OL SUPERMAN 500ML 1X1</v>
          </cell>
          <cell r="C105">
            <v>2779.1666666666665</v>
          </cell>
          <cell r="D105">
            <v>2779.1666666666665</v>
          </cell>
          <cell r="E105">
            <v>3075</v>
          </cell>
          <cell r="F105">
            <v>3075</v>
          </cell>
          <cell r="G105">
            <v>3075</v>
          </cell>
          <cell r="H105">
            <v>2991.6666666666665</v>
          </cell>
          <cell r="I105">
            <v>2719.6969696969695</v>
          </cell>
        </row>
        <row r="106">
          <cell r="A106" t="str">
            <v>74568SP</v>
          </cell>
          <cell r="B106" t="str">
            <v>MIZONE OL-SPIDERMAN 500ML 1X12</v>
          </cell>
          <cell r="C106">
            <v>33350</v>
          </cell>
          <cell r="D106">
            <v>33350</v>
          </cell>
          <cell r="E106">
            <v>36900</v>
          </cell>
          <cell r="F106">
            <v>36900</v>
          </cell>
          <cell r="G106">
            <v>36900</v>
          </cell>
          <cell r="H106">
            <v>35900</v>
          </cell>
          <cell r="I106">
            <v>32636.363636363632</v>
          </cell>
        </row>
        <row r="107">
          <cell r="A107" t="str">
            <v>74568SPP</v>
          </cell>
          <cell r="B107" t="str">
            <v>MIZONE OL-SPIDERMAN 500ML 1X1</v>
          </cell>
          <cell r="C107">
            <v>2779.1666666666665</v>
          </cell>
          <cell r="D107">
            <v>2779.1666666666665</v>
          </cell>
          <cell r="E107">
            <v>3075</v>
          </cell>
          <cell r="F107">
            <v>3075</v>
          </cell>
          <cell r="G107">
            <v>3075</v>
          </cell>
          <cell r="H107">
            <v>2991.6666666666665</v>
          </cell>
          <cell r="I107">
            <v>2719.6969696969695</v>
          </cell>
        </row>
        <row r="108">
          <cell r="A108" t="str">
            <v>74568PR</v>
          </cell>
          <cell r="B108" t="str">
            <v>MIZONE OL 1X1 REJECT</v>
          </cell>
          <cell r="C108">
            <v>2779.1666666666665</v>
          </cell>
          <cell r="D108">
            <v>2779.1666666666665</v>
          </cell>
          <cell r="E108">
            <v>3075</v>
          </cell>
          <cell r="F108">
            <v>3075</v>
          </cell>
          <cell r="G108">
            <v>3075</v>
          </cell>
          <cell r="H108">
            <v>2991.6666666666665</v>
          </cell>
          <cell r="I108">
            <v>2719.6969696969695</v>
          </cell>
        </row>
        <row r="109">
          <cell r="A109">
            <v>74593</v>
          </cell>
          <cell r="B109" t="str">
            <v>MIZONE APPLE GUAVA 500ML 1X12</v>
          </cell>
          <cell r="C109">
            <v>33350</v>
          </cell>
          <cell r="D109">
            <v>33350</v>
          </cell>
          <cell r="E109">
            <v>36900</v>
          </cell>
          <cell r="F109">
            <v>36900</v>
          </cell>
          <cell r="G109">
            <v>36900</v>
          </cell>
          <cell r="H109">
            <v>35900</v>
          </cell>
          <cell r="I109">
            <v>32636.363636363632</v>
          </cell>
        </row>
        <row r="110">
          <cell r="A110" t="str">
            <v>74593R</v>
          </cell>
          <cell r="B110" t="str">
            <v>MIZONE APPLE GUAVA 500ML 1X12 REJECT</v>
          </cell>
          <cell r="C110">
            <v>33350</v>
          </cell>
          <cell r="D110">
            <v>33350</v>
          </cell>
          <cell r="E110">
            <v>36900</v>
          </cell>
          <cell r="F110">
            <v>36900</v>
          </cell>
          <cell r="G110">
            <v>36900</v>
          </cell>
          <cell r="H110">
            <v>35900</v>
          </cell>
          <cell r="I110">
            <v>32636.363636363632</v>
          </cell>
        </row>
        <row r="111">
          <cell r="A111" t="str">
            <v>74593P</v>
          </cell>
          <cell r="B111" t="str">
            <v>MIZONE APPLE GUAVA 500ML 1X1</v>
          </cell>
          <cell r="C111">
            <v>2779.1666666666665</v>
          </cell>
          <cell r="D111">
            <v>2779.1666666666665</v>
          </cell>
          <cell r="E111">
            <v>3075</v>
          </cell>
          <cell r="F111">
            <v>3075</v>
          </cell>
          <cell r="G111">
            <v>3075</v>
          </cell>
          <cell r="H111">
            <v>2991.6666666666665</v>
          </cell>
          <cell r="I111">
            <v>2719.6969696969695</v>
          </cell>
        </row>
        <row r="112">
          <cell r="A112" t="str">
            <v>74593PR</v>
          </cell>
          <cell r="B112" t="str">
            <v>MIZONE AG 1X1 REJECT</v>
          </cell>
          <cell r="C112">
            <v>2779.1666666666665</v>
          </cell>
          <cell r="D112">
            <v>2779.1666666666665</v>
          </cell>
          <cell r="E112">
            <v>3075</v>
          </cell>
          <cell r="F112">
            <v>3075</v>
          </cell>
          <cell r="G112">
            <v>3075</v>
          </cell>
          <cell r="H112">
            <v>2991.6666666666665</v>
          </cell>
          <cell r="I112">
            <v>2719.6969696969695</v>
          </cell>
        </row>
        <row r="113">
          <cell r="A113" t="str">
            <v>74593SM</v>
          </cell>
          <cell r="B113" t="str">
            <v>MIZONE AG-SUPERMAN 500ML 1X12</v>
          </cell>
          <cell r="C113">
            <v>33350</v>
          </cell>
          <cell r="D113">
            <v>33350</v>
          </cell>
          <cell r="E113">
            <v>36900</v>
          </cell>
          <cell r="F113">
            <v>36900</v>
          </cell>
          <cell r="G113">
            <v>36900</v>
          </cell>
          <cell r="H113">
            <v>35900</v>
          </cell>
          <cell r="I113">
            <v>32636.363636363632</v>
          </cell>
        </row>
        <row r="114">
          <cell r="A114" t="str">
            <v>74593SMP</v>
          </cell>
          <cell r="B114" t="str">
            <v>MIZONE AG SUPERMAN 500ML 1X1</v>
          </cell>
          <cell r="C114">
            <v>2779.1666666666665</v>
          </cell>
          <cell r="D114">
            <v>2779.1666666666665</v>
          </cell>
          <cell r="E114">
            <v>3075</v>
          </cell>
          <cell r="F114">
            <v>3075</v>
          </cell>
          <cell r="G114">
            <v>3075</v>
          </cell>
          <cell r="H114">
            <v>2991.6666666666665</v>
          </cell>
          <cell r="I114">
            <v>2719.6969696969695</v>
          </cell>
        </row>
        <row r="115">
          <cell r="A115" t="str">
            <v>74593SP</v>
          </cell>
          <cell r="B115" t="str">
            <v>MIZONE AG SPIDERMAN 1X12</v>
          </cell>
          <cell r="C115">
            <v>33350</v>
          </cell>
          <cell r="D115">
            <v>33350</v>
          </cell>
          <cell r="E115">
            <v>36900</v>
          </cell>
          <cell r="F115">
            <v>36900</v>
          </cell>
          <cell r="G115">
            <v>36900</v>
          </cell>
          <cell r="H115">
            <v>35900</v>
          </cell>
          <cell r="I115">
            <v>32636.363636363632</v>
          </cell>
        </row>
        <row r="116">
          <cell r="A116" t="str">
            <v>74593SPP</v>
          </cell>
          <cell r="B116" t="str">
            <v>MIZONE AG SPIDERMAN 1X1</v>
          </cell>
          <cell r="C116">
            <v>2779.1666666666665</v>
          </cell>
          <cell r="D116">
            <v>2779.1666666666665</v>
          </cell>
          <cell r="E116">
            <v>3075</v>
          </cell>
          <cell r="F116">
            <v>3075</v>
          </cell>
          <cell r="G116">
            <v>3075</v>
          </cell>
          <cell r="H116">
            <v>2991.6666666666665</v>
          </cell>
          <cell r="I116">
            <v>2719.6969696969695</v>
          </cell>
        </row>
        <row r="117">
          <cell r="A117">
            <v>86405</v>
          </cell>
          <cell r="B117" t="str">
            <v>MIZONE COCOPINA 500ML 1X12</v>
          </cell>
          <cell r="C117">
            <v>33350</v>
          </cell>
          <cell r="D117">
            <v>33350</v>
          </cell>
          <cell r="E117">
            <v>36900</v>
          </cell>
          <cell r="F117">
            <v>36900</v>
          </cell>
          <cell r="G117">
            <v>36900</v>
          </cell>
          <cell r="H117">
            <v>35900</v>
          </cell>
          <cell r="I117">
            <v>32636.363636363632</v>
          </cell>
        </row>
        <row r="118">
          <cell r="A118">
            <v>137294</v>
          </cell>
          <cell r="B118" t="str">
            <v>MIZONE ACTIVE 350ML 1X12</v>
          </cell>
          <cell r="C118">
            <v>0</v>
          </cell>
          <cell r="D118">
            <v>0</v>
          </cell>
          <cell r="E118">
            <v>28600</v>
          </cell>
          <cell r="F118">
            <v>28600</v>
          </cell>
          <cell r="G118">
            <v>28600</v>
          </cell>
          <cell r="H118">
            <v>27600</v>
          </cell>
          <cell r="I118">
            <v>25090.909090909088</v>
          </cell>
        </row>
        <row r="119">
          <cell r="A119" t="str">
            <v>137294P</v>
          </cell>
          <cell r="B119" t="str">
            <v>MIZONE ACTIVE 350ML PCS 1X1</v>
          </cell>
          <cell r="C119">
            <v>0</v>
          </cell>
          <cell r="D119">
            <v>0</v>
          </cell>
          <cell r="E119">
            <v>2383.3333333333335</v>
          </cell>
          <cell r="F119">
            <v>2383.3333333333335</v>
          </cell>
          <cell r="G119">
            <v>2383.3333333333335</v>
          </cell>
          <cell r="H119">
            <v>2300</v>
          </cell>
          <cell r="I119">
            <v>2090.9090909090905</v>
          </cell>
        </row>
        <row r="120">
          <cell r="A120">
            <v>137295</v>
          </cell>
          <cell r="B120" t="str">
            <v>MIZONE ACTIV LYCHEE LEMON 350ML 1X12</v>
          </cell>
          <cell r="C120">
            <v>0</v>
          </cell>
          <cell r="D120">
            <v>0</v>
          </cell>
          <cell r="E120">
            <v>28600</v>
          </cell>
          <cell r="F120">
            <v>28600</v>
          </cell>
          <cell r="G120">
            <v>28600</v>
          </cell>
          <cell r="H120">
            <v>27600</v>
          </cell>
          <cell r="I120">
            <v>25090.909090909088</v>
          </cell>
        </row>
        <row r="121">
          <cell r="A121" t="str">
            <v>137295R</v>
          </cell>
          <cell r="B121" t="str">
            <v>MIZONE ACTIV LYCHEE LEMON 350ML 1X12 RJCT</v>
          </cell>
          <cell r="C121">
            <v>0</v>
          </cell>
          <cell r="D121">
            <v>0</v>
          </cell>
          <cell r="E121">
            <v>28600</v>
          </cell>
          <cell r="F121">
            <v>28600</v>
          </cell>
          <cell r="G121">
            <v>28600</v>
          </cell>
          <cell r="H121">
            <v>27600</v>
          </cell>
          <cell r="I121">
            <v>25090.909090909088</v>
          </cell>
        </row>
        <row r="122">
          <cell r="A122" t="str">
            <v>137295P</v>
          </cell>
          <cell r="B122" t="str">
            <v>MIZONE ACTIV LYCHEE LEMON 350ML 1X1 PCS</v>
          </cell>
          <cell r="C122">
            <v>0</v>
          </cell>
          <cell r="D122">
            <v>0</v>
          </cell>
          <cell r="E122">
            <v>2383.3333333333335</v>
          </cell>
          <cell r="F122">
            <v>2383.3333333333335</v>
          </cell>
          <cell r="G122">
            <v>2383.3333333333335</v>
          </cell>
          <cell r="H122">
            <v>2300</v>
          </cell>
          <cell r="I122">
            <v>2090.9090909090905</v>
          </cell>
        </row>
        <row r="123">
          <cell r="A123" t="str">
            <v>137295PR</v>
          </cell>
          <cell r="B123" t="str">
            <v>MIZONE ACTIV LYCHEE LEMON 350ML PCS RJCT</v>
          </cell>
          <cell r="C123">
            <v>0</v>
          </cell>
          <cell r="D123">
            <v>0</v>
          </cell>
          <cell r="E123">
            <v>2383.3333333333335</v>
          </cell>
          <cell r="F123">
            <v>2383.3333333333335</v>
          </cell>
          <cell r="G123">
            <v>2383.3333333333335</v>
          </cell>
          <cell r="H123">
            <v>2300</v>
          </cell>
          <cell r="I123">
            <v>2090.9090909090905</v>
          </cell>
        </row>
        <row r="124">
          <cell r="A124">
            <v>145141</v>
          </cell>
          <cell r="B124" t="str">
            <v>MIZONE ACTIVE LYCHEE LEMON 500ML 1X12</v>
          </cell>
          <cell r="C124">
            <v>0</v>
          </cell>
          <cell r="D124">
            <v>36900</v>
          </cell>
          <cell r="E124">
            <v>36900</v>
          </cell>
          <cell r="F124">
            <v>36900</v>
          </cell>
          <cell r="G124">
            <v>36900</v>
          </cell>
          <cell r="H124">
            <v>35900</v>
          </cell>
          <cell r="I124">
            <v>32636.363636363632</v>
          </cell>
        </row>
        <row r="125">
          <cell r="A125" t="str">
            <v>145141R</v>
          </cell>
          <cell r="B125" t="str">
            <v>MIZONE ACTIVE LYCHEE LEMON 500ML 1X12 REJECT</v>
          </cell>
          <cell r="C125">
            <v>0</v>
          </cell>
          <cell r="D125">
            <v>36900</v>
          </cell>
          <cell r="E125">
            <v>36900</v>
          </cell>
          <cell r="F125">
            <v>36900</v>
          </cell>
          <cell r="G125">
            <v>36900</v>
          </cell>
          <cell r="H125">
            <v>35900</v>
          </cell>
          <cell r="I125">
            <v>32636.363636363632</v>
          </cell>
        </row>
        <row r="126">
          <cell r="A126" t="str">
            <v>145141P</v>
          </cell>
          <cell r="B126" t="str">
            <v>MIZONE ACTIVE LYCHEE LEMON 500ML 1X1 PCS</v>
          </cell>
          <cell r="C126">
            <v>0</v>
          </cell>
          <cell r="D126">
            <v>3075</v>
          </cell>
          <cell r="E126">
            <v>3075</v>
          </cell>
          <cell r="F126">
            <v>3075</v>
          </cell>
          <cell r="G126">
            <v>3075</v>
          </cell>
          <cell r="H126">
            <v>2991.6666666666665</v>
          </cell>
          <cell r="I126">
            <v>2719.6969696969695</v>
          </cell>
        </row>
        <row r="127">
          <cell r="A127" t="str">
            <v>145141PR</v>
          </cell>
          <cell r="B127" t="str">
            <v>MIZONE ACTIVE LYCHEE LEMON 500ML 1X1 PCS REJECT</v>
          </cell>
          <cell r="C127">
            <v>0</v>
          </cell>
          <cell r="D127">
            <v>3075</v>
          </cell>
          <cell r="E127">
            <v>3075</v>
          </cell>
          <cell r="F127">
            <v>3075</v>
          </cell>
          <cell r="G127">
            <v>3075</v>
          </cell>
          <cell r="H127">
            <v>2991.6666666666665</v>
          </cell>
          <cell r="I127">
            <v>2719.6969696969695</v>
          </cell>
        </row>
        <row r="128">
          <cell r="A128">
            <v>145142</v>
          </cell>
          <cell r="B128" t="str">
            <v>MIZONE MOOD UP LONGAN COCONUT 500ML 1X12</v>
          </cell>
          <cell r="C128">
            <v>0</v>
          </cell>
          <cell r="D128">
            <v>36900</v>
          </cell>
          <cell r="E128">
            <v>36900</v>
          </cell>
          <cell r="F128">
            <v>36900</v>
          </cell>
          <cell r="G128">
            <v>36900</v>
          </cell>
          <cell r="H128">
            <v>35900</v>
          </cell>
          <cell r="I128">
            <v>32636.363636363632</v>
          </cell>
        </row>
        <row r="129">
          <cell r="A129" t="str">
            <v>145142P</v>
          </cell>
          <cell r="B129" t="str">
            <v>MIZONE MOOD UP LONGAN COCONUT 500ML 1X1 PCS</v>
          </cell>
          <cell r="C129">
            <v>0</v>
          </cell>
          <cell r="D129">
            <v>3075</v>
          </cell>
          <cell r="E129">
            <v>3075</v>
          </cell>
          <cell r="F129">
            <v>3075</v>
          </cell>
          <cell r="G129">
            <v>3075</v>
          </cell>
          <cell r="H129">
            <v>2991.6666666666665</v>
          </cell>
          <cell r="I129">
            <v>2719.6969696969695</v>
          </cell>
        </row>
        <row r="130">
          <cell r="A130">
            <v>145143</v>
          </cell>
          <cell r="B130" t="str">
            <v>MIZONE MOOD UP CRANBERRY 500ML 1X12</v>
          </cell>
          <cell r="C130">
            <v>0</v>
          </cell>
          <cell r="D130">
            <v>36900</v>
          </cell>
          <cell r="E130">
            <v>36900</v>
          </cell>
          <cell r="F130">
            <v>36900</v>
          </cell>
          <cell r="G130">
            <v>36900</v>
          </cell>
          <cell r="H130">
            <v>35900</v>
          </cell>
          <cell r="I130">
            <v>32636.363636363632</v>
          </cell>
        </row>
        <row r="131">
          <cell r="A131" t="str">
            <v>145143R</v>
          </cell>
          <cell r="B131" t="str">
            <v>MIZONE MOOD UP CRANBERRY 500ML 1X12 REJECT</v>
          </cell>
          <cell r="C131">
            <v>0</v>
          </cell>
          <cell r="D131">
            <v>36900</v>
          </cell>
          <cell r="E131">
            <v>36900</v>
          </cell>
          <cell r="F131">
            <v>36900</v>
          </cell>
          <cell r="G131">
            <v>36900</v>
          </cell>
          <cell r="H131">
            <v>35900</v>
          </cell>
          <cell r="I131">
            <v>32636.363636363632</v>
          </cell>
        </row>
        <row r="132">
          <cell r="A132" t="str">
            <v>145143P</v>
          </cell>
          <cell r="B132" t="str">
            <v>MIZONE MOOD UP CRANBERRY 500ML 1X1 PCS</v>
          </cell>
          <cell r="C132">
            <v>0</v>
          </cell>
          <cell r="D132">
            <v>3075</v>
          </cell>
          <cell r="E132">
            <v>3075</v>
          </cell>
          <cell r="F132">
            <v>3075</v>
          </cell>
          <cell r="G132">
            <v>3075</v>
          </cell>
          <cell r="H132">
            <v>2991.6666666666665</v>
          </cell>
          <cell r="I132">
            <v>2719.6969696969695</v>
          </cell>
        </row>
        <row r="133">
          <cell r="A133" t="str">
            <v>145143PR</v>
          </cell>
          <cell r="B133" t="str">
            <v>MIZONE MOOD UP CRANBERRY 500ML PCS REJECT</v>
          </cell>
          <cell r="C133">
            <v>0</v>
          </cell>
          <cell r="D133">
            <v>3075</v>
          </cell>
          <cell r="E133">
            <v>3075</v>
          </cell>
          <cell r="F133">
            <v>3075</v>
          </cell>
          <cell r="G133">
            <v>3075</v>
          </cell>
          <cell r="H133">
            <v>2991.6666666666665</v>
          </cell>
          <cell r="I133">
            <v>2719.6969696969695</v>
          </cell>
        </row>
        <row r="134">
          <cell r="A134">
            <v>145144</v>
          </cell>
          <cell r="B134" t="str">
            <v>MIZONE BREAK FREE CHERRY BLOSSOM 500ML 1x12</v>
          </cell>
          <cell r="C134">
            <v>0</v>
          </cell>
          <cell r="D134">
            <v>36900</v>
          </cell>
          <cell r="E134">
            <v>36900</v>
          </cell>
          <cell r="F134">
            <v>36900</v>
          </cell>
          <cell r="G134">
            <v>36900</v>
          </cell>
          <cell r="H134">
            <v>35900</v>
          </cell>
          <cell r="I134">
            <v>32636.363636363632</v>
          </cell>
        </row>
        <row r="135">
          <cell r="A135" t="str">
            <v>145144R</v>
          </cell>
          <cell r="B135" t="str">
            <v>MIZONE BREAK FREE CHERRY BLOSSOM 500ML 1x12 REJECT</v>
          </cell>
          <cell r="C135">
            <v>0</v>
          </cell>
          <cell r="D135">
            <v>36900</v>
          </cell>
          <cell r="E135">
            <v>36900</v>
          </cell>
          <cell r="F135">
            <v>36900</v>
          </cell>
          <cell r="G135">
            <v>36900</v>
          </cell>
          <cell r="H135">
            <v>35900</v>
          </cell>
          <cell r="I135">
            <v>32636.363636363632</v>
          </cell>
        </row>
        <row r="136">
          <cell r="A136" t="str">
            <v>145144P</v>
          </cell>
          <cell r="B136" t="str">
            <v>MIZONE BREAK FREE CHERRY BLOSSOM 500ML 1x1 PCS</v>
          </cell>
          <cell r="C136">
            <v>0</v>
          </cell>
          <cell r="D136">
            <v>3075</v>
          </cell>
          <cell r="E136">
            <v>3075</v>
          </cell>
          <cell r="F136">
            <v>3075</v>
          </cell>
          <cell r="G136">
            <v>3075</v>
          </cell>
          <cell r="H136">
            <v>2991.6666666666665</v>
          </cell>
          <cell r="I136">
            <v>2719.6969696969695</v>
          </cell>
        </row>
        <row r="137">
          <cell r="A137" t="str">
            <v>145144PR</v>
          </cell>
          <cell r="B137" t="str">
            <v>MIZONE BREAK FREE CHERRY BLOSSOM 500ML PCS REJECT</v>
          </cell>
          <cell r="C137">
            <v>0</v>
          </cell>
          <cell r="D137">
            <v>3075</v>
          </cell>
          <cell r="E137">
            <v>3075</v>
          </cell>
          <cell r="F137">
            <v>3075</v>
          </cell>
          <cell r="G137">
            <v>3075</v>
          </cell>
          <cell r="H137">
            <v>2991.6666666666665</v>
          </cell>
          <cell r="I137">
            <v>2719.6969696969695</v>
          </cell>
        </row>
        <row r="138">
          <cell r="A138">
            <v>145679</v>
          </cell>
          <cell r="B138" t="str">
            <v>MIZONE MOVE ON STARFRUIT 500ML 1X12</v>
          </cell>
          <cell r="C138">
            <v>0</v>
          </cell>
          <cell r="D138">
            <v>36900</v>
          </cell>
          <cell r="E138">
            <v>36900</v>
          </cell>
          <cell r="F138">
            <v>36900</v>
          </cell>
          <cell r="G138">
            <v>36900</v>
          </cell>
          <cell r="H138">
            <v>35900</v>
          </cell>
          <cell r="I138">
            <v>32636.363636363632</v>
          </cell>
        </row>
        <row r="139">
          <cell r="A139" t="str">
            <v>145679R</v>
          </cell>
          <cell r="B139" t="str">
            <v>MIZONE MOVE ON STARFRUIT 500ML 1X12 REJECT</v>
          </cell>
          <cell r="C139">
            <v>0</v>
          </cell>
          <cell r="D139">
            <v>36900</v>
          </cell>
          <cell r="E139">
            <v>36900</v>
          </cell>
          <cell r="F139">
            <v>36900</v>
          </cell>
          <cell r="G139">
            <v>36900</v>
          </cell>
          <cell r="H139">
            <v>35900</v>
          </cell>
          <cell r="I139">
            <v>32636.363636363632</v>
          </cell>
        </row>
        <row r="140">
          <cell r="A140" t="str">
            <v>145679P</v>
          </cell>
          <cell r="B140" t="str">
            <v>MIZONE MOVE ON STARFRUIT 500ML 1X1 PCS</v>
          </cell>
          <cell r="C140">
            <v>0</v>
          </cell>
          <cell r="D140">
            <v>3075</v>
          </cell>
          <cell r="E140">
            <v>3075</v>
          </cell>
          <cell r="F140">
            <v>3075</v>
          </cell>
          <cell r="G140">
            <v>3075</v>
          </cell>
          <cell r="H140">
            <v>2991.6666666666665</v>
          </cell>
          <cell r="I140">
            <v>2719.6969696969695</v>
          </cell>
        </row>
        <row r="141">
          <cell r="A141" t="str">
            <v>145679PR</v>
          </cell>
          <cell r="B141" t="str">
            <v>MIZONE MOVE ON STARFRUIT 500ML PCS REJECT</v>
          </cell>
          <cell r="C141">
            <v>0</v>
          </cell>
          <cell r="D141">
            <v>3075</v>
          </cell>
          <cell r="E141">
            <v>3075</v>
          </cell>
          <cell r="F141">
            <v>3075</v>
          </cell>
          <cell r="G141">
            <v>3075</v>
          </cell>
          <cell r="H141">
            <v>2991.6666666666665</v>
          </cell>
          <cell r="I141">
            <v>2719.6969696969695</v>
          </cell>
        </row>
        <row r="142">
          <cell r="A142">
            <v>161138</v>
          </cell>
          <cell r="B142" t="str">
            <v>MIZONE MOVE ON STARFRUIT HD 500ML 1X12</v>
          </cell>
          <cell r="C142">
            <v>0</v>
          </cell>
          <cell r="D142">
            <v>36900</v>
          </cell>
          <cell r="E142">
            <v>36900</v>
          </cell>
          <cell r="F142">
            <v>36900</v>
          </cell>
          <cell r="G142">
            <v>36900</v>
          </cell>
          <cell r="H142">
            <v>35900</v>
          </cell>
          <cell r="I142">
            <v>32636.363636363632</v>
          </cell>
        </row>
        <row r="143">
          <cell r="A143">
            <v>161139</v>
          </cell>
          <cell r="B143" t="str">
            <v>MIZONE ACTIVE LYCHEE LEMON HD 500ML 1X12</v>
          </cell>
          <cell r="C143">
            <v>0</v>
          </cell>
          <cell r="D143">
            <v>36900</v>
          </cell>
          <cell r="E143">
            <v>36900</v>
          </cell>
          <cell r="F143">
            <v>36900</v>
          </cell>
          <cell r="G143">
            <v>36900</v>
          </cell>
          <cell r="H143">
            <v>35900</v>
          </cell>
          <cell r="I143">
            <v>32636.363636363632</v>
          </cell>
        </row>
        <row r="144">
          <cell r="A144">
            <v>161162</v>
          </cell>
          <cell r="B144" t="str">
            <v>MIZONE BREAK FREE CHERRY BLOSSOM HD 500ML 1x12</v>
          </cell>
          <cell r="C144">
            <v>0</v>
          </cell>
          <cell r="D144">
            <v>36900</v>
          </cell>
          <cell r="E144">
            <v>36900</v>
          </cell>
          <cell r="F144">
            <v>36900</v>
          </cell>
          <cell r="G144">
            <v>36900</v>
          </cell>
          <cell r="H144">
            <v>35900</v>
          </cell>
          <cell r="I144">
            <v>32636.363636363632</v>
          </cell>
        </row>
        <row r="145">
          <cell r="A145">
            <v>161163</v>
          </cell>
          <cell r="B145" t="str">
            <v>MIZONE MOOD UP CRANBERRY HD 500ML 1X12</v>
          </cell>
          <cell r="C145">
            <v>0</v>
          </cell>
          <cell r="D145">
            <v>36900</v>
          </cell>
          <cell r="E145">
            <v>36900</v>
          </cell>
          <cell r="F145">
            <v>36900</v>
          </cell>
          <cell r="G145">
            <v>36900</v>
          </cell>
          <cell r="H145">
            <v>35900</v>
          </cell>
          <cell r="I145">
            <v>32636.363636363632</v>
          </cell>
        </row>
        <row r="146">
          <cell r="A146" t="str">
            <v>161138P</v>
          </cell>
          <cell r="B146" t="str">
            <v>MIZONE MOVE ON STARFRUIT HD 500ML HD</v>
          </cell>
          <cell r="C146">
            <v>0</v>
          </cell>
          <cell r="D146">
            <v>3075</v>
          </cell>
          <cell r="E146">
            <v>3075</v>
          </cell>
          <cell r="F146">
            <v>3075</v>
          </cell>
          <cell r="G146">
            <v>3075</v>
          </cell>
          <cell r="H146">
            <v>2991.6666666666665</v>
          </cell>
          <cell r="I146">
            <v>2719.6969696969695</v>
          </cell>
        </row>
        <row r="147">
          <cell r="A147" t="str">
            <v>161139P</v>
          </cell>
          <cell r="B147" t="str">
            <v>MIZONE ACTIVE LYCHEE LEMON HD 500ML HD</v>
          </cell>
          <cell r="C147">
            <v>0</v>
          </cell>
          <cell r="D147">
            <v>3075</v>
          </cell>
          <cell r="E147">
            <v>3075</v>
          </cell>
          <cell r="F147">
            <v>3075</v>
          </cell>
          <cell r="G147">
            <v>3075</v>
          </cell>
          <cell r="H147">
            <v>2991.6666666666665</v>
          </cell>
          <cell r="I147">
            <v>2719.6969696969695</v>
          </cell>
        </row>
        <row r="148">
          <cell r="A148" t="str">
            <v>161162P</v>
          </cell>
          <cell r="B148" t="str">
            <v>MIZONE BREAK FREE CHERRY BLOSSOM HD 500ML HD</v>
          </cell>
          <cell r="C148">
            <v>0</v>
          </cell>
          <cell r="D148">
            <v>3075</v>
          </cell>
          <cell r="E148">
            <v>3075</v>
          </cell>
          <cell r="F148">
            <v>3075</v>
          </cell>
          <cell r="G148">
            <v>3075</v>
          </cell>
          <cell r="H148">
            <v>2991.6666666666665</v>
          </cell>
          <cell r="I148">
            <v>2719.6969696969695</v>
          </cell>
        </row>
        <row r="149">
          <cell r="A149" t="str">
            <v>161163P</v>
          </cell>
          <cell r="B149" t="str">
            <v>MIZONE MOOD UP CRANBERRY HD 500ML HD</v>
          </cell>
          <cell r="C149">
            <v>0</v>
          </cell>
          <cell r="D149">
            <v>3075</v>
          </cell>
          <cell r="E149">
            <v>3075</v>
          </cell>
          <cell r="F149">
            <v>3075</v>
          </cell>
          <cell r="G149">
            <v>3075</v>
          </cell>
          <cell r="H149">
            <v>2991.6666666666665</v>
          </cell>
          <cell r="I149">
            <v>2719.6969696969695</v>
          </cell>
        </row>
        <row r="150">
          <cell r="A150">
            <v>87436</v>
          </cell>
          <cell r="B150" t="str">
            <v>FRES-IN CRISPY APPLE</v>
          </cell>
          <cell r="C150">
            <v>43500</v>
          </cell>
          <cell r="D150">
            <v>43500</v>
          </cell>
          <cell r="E150">
            <v>43500</v>
          </cell>
          <cell r="F150">
            <v>36900</v>
          </cell>
          <cell r="G150">
            <v>36900</v>
          </cell>
          <cell r="H150">
            <v>35900</v>
          </cell>
          <cell r="I150">
            <v>32636.363636363632</v>
          </cell>
        </row>
        <row r="151">
          <cell r="A151" t="str">
            <v>87436P</v>
          </cell>
          <cell r="B151" t="str">
            <v>FRES-IN CRISPY APPLE/PCS</v>
          </cell>
          <cell r="C151">
            <v>3625</v>
          </cell>
          <cell r="D151">
            <v>3625</v>
          </cell>
          <cell r="E151">
            <v>3625</v>
          </cell>
          <cell r="F151">
            <v>3075</v>
          </cell>
          <cell r="G151">
            <v>3075</v>
          </cell>
          <cell r="H151">
            <v>2991.6666666666665</v>
          </cell>
          <cell r="I151">
            <v>2719.6969696969695</v>
          </cell>
        </row>
        <row r="152">
          <cell r="A152">
            <v>87625</v>
          </cell>
          <cell r="B152" t="str">
            <v>FRES-IN JC STRAWBERRY 500ML</v>
          </cell>
          <cell r="C152">
            <v>43500</v>
          </cell>
          <cell r="D152">
            <v>43500</v>
          </cell>
          <cell r="E152">
            <v>43500</v>
          </cell>
          <cell r="F152">
            <v>36900</v>
          </cell>
          <cell r="G152">
            <v>36900</v>
          </cell>
          <cell r="H152">
            <v>35900</v>
          </cell>
          <cell r="I152">
            <v>32636.363636363632</v>
          </cell>
        </row>
        <row r="153">
          <cell r="A153" t="str">
            <v>87625P</v>
          </cell>
          <cell r="B153" t="str">
            <v>FRES-IN JC STRAWBERRY 500ML 1X1</v>
          </cell>
          <cell r="C153">
            <v>3625</v>
          </cell>
          <cell r="D153">
            <v>3625</v>
          </cell>
          <cell r="E153">
            <v>3625</v>
          </cell>
          <cell r="F153">
            <v>3075</v>
          </cell>
          <cell r="G153">
            <v>3075</v>
          </cell>
          <cell r="H153">
            <v>2991.6666666666665</v>
          </cell>
          <cell r="I153">
            <v>2719.6969696969695</v>
          </cell>
        </row>
        <row r="154">
          <cell r="A154">
            <v>95948</v>
          </cell>
          <cell r="B154" t="str">
            <v>FRES-IN STRAWBERRY 1x6</v>
          </cell>
          <cell r="C154">
            <v>21750</v>
          </cell>
          <cell r="D154">
            <v>21750</v>
          </cell>
          <cell r="E154">
            <v>21750</v>
          </cell>
          <cell r="F154">
            <v>18450</v>
          </cell>
          <cell r="G154">
            <v>18450</v>
          </cell>
          <cell r="H154">
            <v>17950</v>
          </cell>
          <cell r="I154">
            <v>16318.181818181816</v>
          </cell>
        </row>
        <row r="155">
          <cell r="A155">
            <v>26000</v>
          </cell>
          <cell r="B155" t="str">
            <v>LEVITE ORANGE 350ML 1X12</v>
          </cell>
          <cell r="C155">
            <v>34650</v>
          </cell>
          <cell r="D155">
            <v>34650</v>
          </cell>
          <cell r="E155">
            <v>34650</v>
          </cell>
          <cell r="F155">
            <v>34650</v>
          </cell>
          <cell r="G155">
            <v>34650</v>
          </cell>
          <cell r="H155">
            <v>33650</v>
          </cell>
          <cell r="I155">
            <v>30590.909090909088</v>
          </cell>
        </row>
        <row r="156">
          <cell r="A156" t="str">
            <v>26000R</v>
          </cell>
          <cell r="B156" t="str">
            <v>LEVITE ORANGE 350ML 1X12 REJECT</v>
          </cell>
          <cell r="C156">
            <v>34650</v>
          </cell>
          <cell r="D156">
            <v>34650</v>
          </cell>
          <cell r="E156">
            <v>34650</v>
          </cell>
          <cell r="F156">
            <v>34650</v>
          </cell>
          <cell r="G156">
            <v>34650</v>
          </cell>
          <cell r="H156">
            <v>33650</v>
          </cell>
          <cell r="I156">
            <v>30590.909090909088</v>
          </cell>
        </row>
        <row r="157">
          <cell r="A157" t="str">
            <v>26000P</v>
          </cell>
          <cell r="B157" t="str">
            <v>LEVITE ORANGE 350ML 1X1</v>
          </cell>
          <cell r="C157">
            <v>2887.5</v>
          </cell>
          <cell r="D157">
            <v>2887.5</v>
          </cell>
          <cell r="E157">
            <v>2887.5</v>
          </cell>
          <cell r="F157">
            <v>2887.5</v>
          </cell>
          <cell r="G157">
            <v>2887.5</v>
          </cell>
          <cell r="H157">
            <v>2804.1666666666665</v>
          </cell>
          <cell r="I157">
            <v>2549.242424242424</v>
          </cell>
        </row>
        <row r="158">
          <cell r="A158" t="str">
            <v>26000PR</v>
          </cell>
          <cell r="B158" t="str">
            <v>LEVITE ORANGE 350ML 1X1 REJECT</v>
          </cell>
          <cell r="C158">
            <v>2887.5</v>
          </cell>
          <cell r="D158">
            <v>2887.5</v>
          </cell>
          <cell r="E158">
            <v>2887.5</v>
          </cell>
          <cell r="F158">
            <v>2887.5</v>
          </cell>
          <cell r="G158">
            <v>2887.5</v>
          </cell>
          <cell r="H158">
            <v>2804.1666666666665</v>
          </cell>
          <cell r="I158">
            <v>2549.242424242424</v>
          </cell>
        </row>
        <row r="159">
          <cell r="A159">
            <v>26005</v>
          </cell>
          <cell r="B159" t="str">
            <v>LEVITE ORANGE 350ML 1X6</v>
          </cell>
          <cell r="C159">
            <v>17325</v>
          </cell>
          <cell r="D159">
            <v>17325</v>
          </cell>
          <cell r="E159">
            <v>17325</v>
          </cell>
          <cell r="F159">
            <v>17325</v>
          </cell>
          <cell r="G159">
            <v>17325</v>
          </cell>
          <cell r="H159">
            <v>16825</v>
          </cell>
          <cell r="I159">
            <v>15295.454545454544</v>
          </cell>
        </row>
        <row r="160">
          <cell r="A160">
            <v>26001</v>
          </cell>
          <cell r="B160" t="str">
            <v>LEVITE JAMBU BIJI 350ML 1X12</v>
          </cell>
          <cell r="C160">
            <v>34650</v>
          </cell>
          <cell r="D160">
            <v>34650</v>
          </cell>
          <cell r="E160">
            <v>34650</v>
          </cell>
          <cell r="F160">
            <v>34650</v>
          </cell>
          <cell r="G160">
            <v>34650</v>
          </cell>
          <cell r="H160">
            <v>33650</v>
          </cell>
          <cell r="I160">
            <v>30590.909090909088</v>
          </cell>
        </row>
        <row r="161">
          <cell r="A161" t="str">
            <v>26001R</v>
          </cell>
          <cell r="B161" t="str">
            <v>LEVITE JAMBU BIJI 350ML 1X12 REJECT</v>
          </cell>
          <cell r="C161">
            <v>34650</v>
          </cell>
          <cell r="D161">
            <v>34650</v>
          </cell>
          <cell r="E161">
            <v>34650</v>
          </cell>
          <cell r="F161">
            <v>34650</v>
          </cell>
          <cell r="G161">
            <v>34650</v>
          </cell>
          <cell r="H161">
            <v>33650</v>
          </cell>
          <cell r="I161">
            <v>30590.909090909088</v>
          </cell>
        </row>
        <row r="162">
          <cell r="A162" t="str">
            <v>26001P</v>
          </cell>
          <cell r="B162" t="str">
            <v>LEVITE JAMBU BIJI 350ML 1X1</v>
          </cell>
          <cell r="C162">
            <v>2887.5</v>
          </cell>
          <cell r="D162">
            <v>2887.5</v>
          </cell>
          <cell r="E162">
            <v>2887.5</v>
          </cell>
          <cell r="F162">
            <v>2887.5</v>
          </cell>
          <cell r="G162">
            <v>2887.5</v>
          </cell>
          <cell r="H162">
            <v>2804.1666666666665</v>
          </cell>
          <cell r="I162">
            <v>2549.242424242424</v>
          </cell>
        </row>
        <row r="163">
          <cell r="A163" t="str">
            <v>26001PR</v>
          </cell>
          <cell r="B163" t="str">
            <v>LEVITE JAMBU BIJI 350ML 1X1 PCS REJECT</v>
          </cell>
          <cell r="C163">
            <v>2887.5</v>
          </cell>
          <cell r="D163">
            <v>2887.5</v>
          </cell>
          <cell r="E163">
            <v>2887.5</v>
          </cell>
          <cell r="F163">
            <v>2887.5</v>
          </cell>
          <cell r="G163">
            <v>2887.5</v>
          </cell>
          <cell r="H163">
            <v>2804.1666666666665</v>
          </cell>
          <cell r="I163">
            <v>2549.242424242424</v>
          </cell>
        </row>
        <row r="164">
          <cell r="A164">
            <v>26006</v>
          </cell>
          <cell r="B164" t="str">
            <v>LEVITE JAMBU BIJI 350ML 1X6</v>
          </cell>
          <cell r="C164">
            <v>17325</v>
          </cell>
          <cell r="D164">
            <v>17325</v>
          </cell>
          <cell r="E164">
            <v>17325</v>
          </cell>
          <cell r="F164">
            <v>17325</v>
          </cell>
          <cell r="G164">
            <v>17325</v>
          </cell>
          <cell r="H164">
            <v>16825</v>
          </cell>
          <cell r="I164">
            <v>15295.454545454544</v>
          </cell>
        </row>
        <row r="165">
          <cell r="A165">
            <v>26002</v>
          </cell>
          <cell r="B165" t="str">
            <v>LEVITE COMBO 350ML 1X12</v>
          </cell>
          <cell r="C165">
            <v>34650</v>
          </cell>
          <cell r="D165">
            <v>34650</v>
          </cell>
          <cell r="E165">
            <v>34650</v>
          </cell>
          <cell r="F165">
            <v>34650</v>
          </cell>
          <cell r="G165">
            <v>34650</v>
          </cell>
          <cell r="H165">
            <v>33650</v>
          </cell>
          <cell r="I165">
            <v>30590.909090909088</v>
          </cell>
        </row>
        <row r="166">
          <cell r="A166">
            <v>26003</v>
          </cell>
          <cell r="B166" t="str">
            <v>LEVITE COMBO 350ML 1X6</v>
          </cell>
          <cell r="C166">
            <v>17325</v>
          </cell>
          <cell r="D166">
            <v>17325</v>
          </cell>
          <cell r="E166">
            <v>17325</v>
          </cell>
          <cell r="F166">
            <v>17325</v>
          </cell>
          <cell r="G166">
            <v>17325</v>
          </cell>
          <cell r="H166">
            <v>16825</v>
          </cell>
          <cell r="I166">
            <v>15295.454545454544</v>
          </cell>
        </row>
        <row r="167">
          <cell r="A167">
            <v>26004</v>
          </cell>
          <cell r="B167" t="str">
            <v>LEVITE SIRSAK 350ML 1X12</v>
          </cell>
          <cell r="C167">
            <v>34650</v>
          </cell>
          <cell r="D167">
            <v>34650</v>
          </cell>
          <cell r="E167">
            <v>34650</v>
          </cell>
          <cell r="F167">
            <v>34650</v>
          </cell>
          <cell r="G167">
            <v>34650</v>
          </cell>
          <cell r="H167">
            <v>33650</v>
          </cell>
          <cell r="I167">
            <v>30590.909090909088</v>
          </cell>
        </row>
        <row r="168">
          <cell r="A168" t="str">
            <v>26004R</v>
          </cell>
          <cell r="B168" t="str">
            <v>LEVITE SIRSAK 350ML 1X12 REJECT</v>
          </cell>
          <cell r="C168">
            <v>34650</v>
          </cell>
          <cell r="D168">
            <v>34650</v>
          </cell>
          <cell r="E168">
            <v>34650</v>
          </cell>
          <cell r="F168">
            <v>34650</v>
          </cell>
          <cell r="G168">
            <v>34650</v>
          </cell>
          <cell r="H168">
            <v>33650</v>
          </cell>
          <cell r="I168">
            <v>30590.909090909088</v>
          </cell>
        </row>
        <row r="169">
          <cell r="A169" t="str">
            <v>26004P</v>
          </cell>
          <cell r="B169" t="str">
            <v>LEVITE SIRSAK 350ML 1X1</v>
          </cell>
          <cell r="C169">
            <v>2887.5</v>
          </cell>
          <cell r="D169">
            <v>2887.5</v>
          </cell>
          <cell r="E169">
            <v>2887.5</v>
          </cell>
          <cell r="F169">
            <v>2887.5</v>
          </cell>
          <cell r="G169">
            <v>2887.5</v>
          </cell>
          <cell r="H169">
            <v>2804.1666666666665</v>
          </cell>
          <cell r="I169">
            <v>2549.242424242424</v>
          </cell>
        </row>
        <row r="170">
          <cell r="A170" t="str">
            <v>26004PR</v>
          </cell>
          <cell r="B170" t="str">
            <v>LEVITE SIRSAK 350ML 1X1 REJECT</v>
          </cell>
          <cell r="C170">
            <v>2887.5</v>
          </cell>
          <cell r="D170">
            <v>2887.5</v>
          </cell>
          <cell r="E170">
            <v>2887.5</v>
          </cell>
          <cell r="F170">
            <v>2887.5</v>
          </cell>
          <cell r="G170">
            <v>2887.5</v>
          </cell>
          <cell r="H170">
            <v>2804.1666666666665</v>
          </cell>
          <cell r="I170">
            <v>2549.242424242424</v>
          </cell>
        </row>
        <row r="171">
          <cell r="A171">
            <v>0</v>
          </cell>
          <cell r="B171" t="str">
            <v>LEVITE SIRSAK 350ML 1X6</v>
          </cell>
          <cell r="C171">
            <v>17325</v>
          </cell>
          <cell r="D171">
            <v>17325</v>
          </cell>
          <cell r="E171">
            <v>17325</v>
          </cell>
          <cell r="F171">
            <v>17325</v>
          </cell>
          <cell r="G171">
            <v>17325</v>
          </cell>
          <cell r="H171">
            <v>16825</v>
          </cell>
          <cell r="I171">
            <v>15295.454545454544</v>
          </cell>
        </row>
        <row r="172">
          <cell r="A172">
            <v>26011</v>
          </cell>
          <cell r="B172" t="str">
            <v>LEVITE ANGGUR HIJAU 1X6</v>
          </cell>
          <cell r="C172">
            <v>17325</v>
          </cell>
          <cell r="D172">
            <v>17325</v>
          </cell>
          <cell r="E172">
            <v>17325</v>
          </cell>
          <cell r="F172">
            <v>17325</v>
          </cell>
          <cell r="G172">
            <v>17325</v>
          </cell>
          <cell r="H172">
            <v>16825</v>
          </cell>
          <cell r="I172">
            <v>15295.454545454544</v>
          </cell>
        </row>
        <row r="173">
          <cell r="A173">
            <v>26012</v>
          </cell>
          <cell r="B173" t="str">
            <v>LEVITE ANGGUR HIJAU 1X12</v>
          </cell>
          <cell r="C173">
            <v>34650</v>
          </cell>
          <cell r="D173">
            <v>34650</v>
          </cell>
          <cell r="E173">
            <v>34650</v>
          </cell>
          <cell r="F173">
            <v>34650</v>
          </cell>
          <cell r="G173">
            <v>34650</v>
          </cell>
          <cell r="H173">
            <v>33650</v>
          </cell>
          <cell r="I173">
            <v>30590.909090909088</v>
          </cell>
        </row>
        <row r="174">
          <cell r="A174" t="str">
            <v>26012R</v>
          </cell>
          <cell r="B174" t="str">
            <v>LEVITE ANGGUR HIJAU 1X12 REJECT</v>
          </cell>
          <cell r="C174">
            <v>34650</v>
          </cell>
          <cell r="D174">
            <v>34650</v>
          </cell>
          <cell r="E174">
            <v>34650</v>
          </cell>
          <cell r="F174">
            <v>34650</v>
          </cell>
          <cell r="G174">
            <v>34650</v>
          </cell>
          <cell r="H174">
            <v>33650</v>
          </cell>
          <cell r="I174">
            <v>30590.909090909088</v>
          </cell>
        </row>
        <row r="175">
          <cell r="A175" t="str">
            <v>26012P</v>
          </cell>
          <cell r="B175" t="str">
            <v>LEVITE ANGGUR HIJAU 1X1 PCS</v>
          </cell>
          <cell r="C175">
            <v>2887.5</v>
          </cell>
          <cell r="D175">
            <v>2887.5</v>
          </cell>
          <cell r="E175">
            <v>2887.5</v>
          </cell>
          <cell r="F175">
            <v>2887.5</v>
          </cell>
          <cell r="G175">
            <v>2887.5</v>
          </cell>
          <cell r="H175">
            <v>2804.1666666666665</v>
          </cell>
          <cell r="I175">
            <v>2549.242424242424</v>
          </cell>
        </row>
        <row r="176">
          <cell r="A176" t="str">
            <v>26012PR</v>
          </cell>
          <cell r="B176" t="str">
            <v>LEVITE ANGGUR HIJAU 1X1 REJECT</v>
          </cell>
          <cell r="C176">
            <v>2887.5</v>
          </cell>
          <cell r="D176">
            <v>2887.5</v>
          </cell>
          <cell r="E176">
            <v>2887.5</v>
          </cell>
          <cell r="F176">
            <v>2887.5</v>
          </cell>
          <cell r="G176">
            <v>2887.5</v>
          </cell>
          <cell r="H176">
            <v>2804.1666666666665</v>
          </cell>
          <cell r="I176">
            <v>2549.242424242424</v>
          </cell>
        </row>
        <row r="177">
          <cell r="A177">
            <v>142193</v>
          </cell>
          <cell r="B177" t="str">
            <v>LEVITE LEMON CUCUMBER MINT 350ml 1X12</v>
          </cell>
          <cell r="C177">
            <v>34650</v>
          </cell>
          <cell r="D177">
            <v>34650</v>
          </cell>
          <cell r="E177">
            <v>34650</v>
          </cell>
          <cell r="F177">
            <v>34650</v>
          </cell>
          <cell r="G177">
            <v>34650</v>
          </cell>
          <cell r="H177">
            <v>33650</v>
          </cell>
          <cell r="I177">
            <v>30590.909090909088</v>
          </cell>
        </row>
        <row r="178">
          <cell r="A178" t="str">
            <v>142193R</v>
          </cell>
          <cell r="B178" t="str">
            <v>LEVITE LEMON CUCUMBER MINT 350ml 1X12 REJECT</v>
          </cell>
          <cell r="C178">
            <v>34650</v>
          </cell>
          <cell r="D178">
            <v>34650</v>
          </cell>
          <cell r="E178">
            <v>34650</v>
          </cell>
          <cell r="F178">
            <v>34650</v>
          </cell>
          <cell r="G178">
            <v>34650</v>
          </cell>
          <cell r="H178">
            <v>33650</v>
          </cell>
          <cell r="I178">
            <v>30590.909090909088</v>
          </cell>
        </row>
        <row r="179">
          <cell r="A179" t="str">
            <v>142193p</v>
          </cell>
          <cell r="B179" t="str">
            <v>LEVITE LEMON CUCUMBER MINT 350ml 1X1</v>
          </cell>
          <cell r="C179">
            <v>2887.5</v>
          </cell>
          <cell r="D179">
            <v>2887.5</v>
          </cell>
          <cell r="E179">
            <v>2887.5</v>
          </cell>
          <cell r="F179">
            <v>2887.5</v>
          </cell>
          <cell r="G179">
            <v>2887.5</v>
          </cell>
          <cell r="H179">
            <v>2804.1666666666665</v>
          </cell>
          <cell r="I179">
            <v>2549.242424242424</v>
          </cell>
        </row>
        <row r="180">
          <cell r="A180" t="str">
            <v>142193PR</v>
          </cell>
          <cell r="B180" t="str">
            <v>LEVITE LEMON CUCUMBER MINT 350ml 1X1 PCS REJECT</v>
          </cell>
          <cell r="C180">
            <v>2887.5</v>
          </cell>
          <cell r="D180">
            <v>2887.5</v>
          </cell>
          <cell r="E180">
            <v>2887.5</v>
          </cell>
          <cell r="F180">
            <v>2887.5</v>
          </cell>
          <cell r="G180">
            <v>2887.5</v>
          </cell>
          <cell r="H180">
            <v>2804.1666666666665</v>
          </cell>
          <cell r="I180">
            <v>2549.242424242424</v>
          </cell>
        </row>
        <row r="181">
          <cell r="A181">
            <v>142194</v>
          </cell>
          <cell r="B181" t="str">
            <v>LEVITE LYCEE CITRUS MINT 350ml 1X12</v>
          </cell>
          <cell r="C181">
            <v>34650</v>
          </cell>
          <cell r="D181">
            <v>34650</v>
          </cell>
          <cell r="E181">
            <v>34650</v>
          </cell>
          <cell r="F181">
            <v>34650</v>
          </cell>
          <cell r="G181">
            <v>34650</v>
          </cell>
          <cell r="H181">
            <v>33650</v>
          </cell>
          <cell r="I181">
            <v>30590.909090909088</v>
          </cell>
        </row>
        <row r="182">
          <cell r="A182" t="str">
            <v>142194R</v>
          </cell>
          <cell r="B182" t="str">
            <v>LEVITE LYCEE CITRUS MINT 350ml 1X12 REJECT</v>
          </cell>
          <cell r="C182">
            <v>34650</v>
          </cell>
          <cell r="D182">
            <v>34650</v>
          </cell>
          <cell r="E182">
            <v>34650</v>
          </cell>
          <cell r="F182">
            <v>34650</v>
          </cell>
          <cell r="G182">
            <v>34650</v>
          </cell>
          <cell r="H182">
            <v>33650</v>
          </cell>
          <cell r="I182">
            <v>30590.909090909088</v>
          </cell>
        </row>
        <row r="183">
          <cell r="A183" t="str">
            <v>142194P</v>
          </cell>
          <cell r="B183" t="str">
            <v>LEVITE LYCEE CITRUS MINT 350ml 1X1</v>
          </cell>
          <cell r="C183">
            <v>2887.5</v>
          </cell>
          <cell r="D183">
            <v>2887.5</v>
          </cell>
          <cell r="E183">
            <v>2887.5</v>
          </cell>
          <cell r="F183">
            <v>2887.5</v>
          </cell>
          <cell r="G183">
            <v>2887.5</v>
          </cell>
          <cell r="H183">
            <v>2804.1666666666665</v>
          </cell>
          <cell r="I183">
            <v>2549.242424242424</v>
          </cell>
        </row>
        <row r="184">
          <cell r="A184" t="str">
            <v>142194PR</v>
          </cell>
          <cell r="B184" t="str">
            <v>LEVITE LYCEE CITRUS MINT 350ml 1X1 PCS REJECT</v>
          </cell>
          <cell r="C184">
            <v>2887.5</v>
          </cell>
          <cell r="D184">
            <v>2887.5</v>
          </cell>
          <cell r="E184">
            <v>2887.5</v>
          </cell>
          <cell r="F184">
            <v>2887.5</v>
          </cell>
          <cell r="G184">
            <v>2887.5</v>
          </cell>
          <cell r="H184">
            <v>2804.1666666666665</v>
          </cell>
          <cell r="I184">
            <v>2549.242424242424</v>
          </cell>
        </row>
        <row r="185">
          <cell r="A185">
            <v>142196</v>
          </cell>
          <cell r="B185" t="str">
            <v>LEVITE WILDBERRIES LIME MINT 350ml 1X12</v>
          </cell>
          <cell r="C185">
            <v>34650</v>
          </cell>
          <cell r="D185">
            <v>34650</v>
          </cell>
          <cell r="E185">
            <v>34650</v>
          </cell>
          <cell r="F185">
            <v>34650</v>
          </cell>
          <cell r="G185">
            <v>34650</v>
          </cell>
          <cell r="H185">
            <v>33650</v>
          </cell>
          <cell r="I185">
            <v>30590.909090909088</v>
          </cell>
        </row>
        <row r="186">
          <cell r="A186" t="str">
            <v>142196R</v>
          </cell>
          <cell r="B186" t="str">
            <v>LEVITE WILDBERRIES LIME MINT 350ml 1X12 REJECT</v>
          </cell>
          <cell r="C186">
            <v>34650</v>
          </cell>
          <cell r="D186">
            <v>34650</v>
          </cell>
          <cell r="E186">
            <v>34650</v>
          </cell>
          <cell r="F186">
            <v>34650</v>
          </cell>
          <cell r="G186">
            <v>34650</v>
          </cell>
          <cell r="H186">
            <v>33650</v>
          </cell>
          <cell r="I186">
            <v>30590.909090909088</v>
          </cell>
        </row>
        <row r="187">
          <cell r="A187" t="str">
            <v>142196P</v>
          </cell>
          <cell r="B187" t="str">
            <v>LEVITE WILDBERRIES LIME MINT 350ml 1X1</v>
          </cell>
          <cell r="C187">
            <v>2887.5</v>
          </cell>
          <cell r="D187">
            <v>2887.5</v>
          </cell>
          <cell r="E187">
            <v>2887.5</v>
          </cell>
          <cell r="F187">
            <v>2887.5</v>
          </cell>
          <cell r="G187">
            <v>2887.5</v>
          </cell>
          <cell r="H187">
            <v>2804.1666666666665</v>
          </cell>
          <cell r="I187">
            <v>2549.242424242424</v>
          </cell>
        </row>
        <row r="188">
          <cell r="A188" t="str">
            <v>142196PR</v>
          </cell>
          <cell r="B188" t="str">
            <v>LEVITE WILDBERRIES LIME MINT 350ml 1X1 PCS REJECT</v>
          </cell>
          <cell r="C188">
            <v>2887.5</v>
          </cell>
          <cell r="D188">
            <v>2887.5</v>
          </cell>
          <cell r="E188">
            <v>2887.5</v>
          </cell>
          <cell r="F188">
            <v>2887.5</v>
          </cell>
          <cell r="G188">
            <v>2887.5</v>
          </cell>
          <cell r="H188">
            <v>2804.1666666666665</v>
          </cell>
          <cell r="I188">
            <v>2549.242424242424</v>
          </cell>
        </row>
        <row r="189">
          <cell r="A189">
            <v>148136</v>
          </cell>
          <cell r="B189" t="str">
            <v>VT.220ML LOCAL 1X42</v>
          </cell>
          <cell r="C189">
            <v>0</v>
          </cell>
          <cell r="D189">
            <v>0</v>
          </cell>
          <cell r="E189">
            <v>16550</v>
          </cell>
          <cell r="F189">
            <v>17150</v>
          </cell>
          <cell r="G189">
            <v>17150</v>
          </cell>
          <cell r="H189">
            <v>16150</v>
          </cell>
          <cell r="I189">
            <v>14681.81818181818</v>
          </cell>
        </row>
        <row r="190">
          <cell r="A190" t="str">
            <v>148136R</v>
          </cell>
          <cell r="B190" t="str">
            <v>VT.220ML LOCAL 1X42 REJECT</v>
          </cell>
          <cell r="C190">
            <v>0</v>
          </cell>
          <cell r="D190">
            <v>0</v>
          </cell>
          <cell r="E190">
            <v>16550</v>
          </cell>
          <cell r="F190">
            <v>17150</v>
          </cell>
          <cell r="G190">
            <v>17150</v>
          </cell>
          <cell r="H190">
            <v>16150</v>
          </cell>
          <cell r="I190">
            <v>14681.81818181818</v>
          </cell>
        </row>
        <row r="191">
          <cell r="A191" t="str">
            <v>148136P</v>
          </cell>
          <cell r="B191" t="str">
            <v>VT.220ML LOCAL 1X42</v>
          </cell>
          <cell r="C191">
            <v>0</v>
          </cell>
          <cell r="D191">
            <v>0</v>
          </cell>
          <cell r="E191">
            <v>394.04761904761904</v>
          </cell>
          <cell r="F191">
            <v>408.33333333333331</v>
          </cell>
          <cell r="G191">
            <v>408.33333333333331</v>
          </cell>
          <cell r="H191">
            <v>384.52380952380952</v>
          </cell>
          <cell r="I191">
            <v>349.56709956709955</v>
          </cell>
        </row>
        <row r="192">
          <cell r="A192" t="str">
            <v>96430P</v>
          </cell>
          <cell r="B192" t="str">
            <v>VIT.220 ML 1X1</v>
          </cell>
          <cell r="C192">
            <v>0</v>
          </cell>
          <cell r="D192">
            <v>0</v>
          </cell>
          <cell r="E192">
            <v>394.04761904761904</v>
          </cell>
          <cell r="F192">
            <v>408.33333333333331</v>
          </cell>
          <cell r="G192">
            <v>408.33333333333331</v>
          </cell>
          <cell r="H192">
            <v>384.52380952380952</v>
          </cell>
          <cell r="I192">
            <v>349.56709956709955</v>
          </cell>
        </row>
        <row r="193">
          <cell r="A193" t="str">
            <v>96430PR</v>
          </cell>
          <cell r="B193" t="str">
            <v>VIT.220 ML 1X1 PCS REJECT</v>
          </cell>
          <cell r="C193">
            <v>0</v>
          </cell>
          <cell r="D193">
            <v>0</v>
          </cell>
          <cell r="E193">
            <v>394.04761904761904</v>
          </cell>
          <cell r="F193">
            <v>408.33333333333331</v>
          </cell>
          <cell r="G193">
            <v>408.33333333333331</v>
          </cell>
          <cell r="H193">
            <v>384.52380952380952</v>
          </cell>
          <cell r="I193">
            <v>349.56709956709955</v>
          </cell>
        </row>
        <row r="194">
          <cell r="A194">
            <v>173022</v>
          </cell>
          <cell r="B194" t="str">
            <v>VT.200ML LOCAL 1X48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16150</v>
          </cell>
          <cell r="H194">
            <v>15150</v>
          </cell>
          <cell r="I194">
            <v>13772.727272727272</v>
          </cell>
        </row>
        <row r="195">
          <cell r="A195" t="str">
            <v>173022R</v>
          </cell>
          <cell r="B195" t="str">
            <v>VT.200ML LOCAL 1X48 REJECT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16150</v>
          </cell>
          <cell r="H195">
            <v>15150</v>
          </cell>
          <cell r="I195">
            <v>13772.727272727272</v>
          </cell>
        </row>
        <row r="196">
          <cell r="A196" t="str">
            <v>173022P</v>
          </cell>
          <cell r="B196" t="str">
            <v>VT.200ML LOCAL PCS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336.45833333333331</v>
          </cell>
          <cell r="H196">
            <v>315.625</v>
          </cell>
          <cell r="I196">
            <v>286.93181818181819</v>
          </cell>
        </row>
        <row r="197">
          <cell r="A197" t="str">
            <v>173022PR</v>
          </cell>
          <cell r="B197" t="str">
            <v>VT.200ML LOCAL PCS REJECT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336.45833333333331</v>
          </cell>
          <cell r="H197">
            <v>315.625</v>
          </cell>
          <cell r="I197">
            <v>286.93181818181819</v>
          </cell>
        </row>
        <row r="198">
          <cell r="A198">
            <v>22713</v>
          </cell>
          <cell r="B198" t="str">
            <v>VIT.220ML 1X48</v>
          </cell>
          <cell r="C198">
            <v>15500</v>
          </cell>
          <cell r="D198">
            <v>18350</v>
          </cell>
          <cell r="E198">
            <v>18350</v>
          </cell>
          <cell r="F198">
            <v>18350</v>
          </cell>
          <cell r="G198">
            <v>18350</v>
          </cell>
          <cell r="H198">
            <v>17350</v>
          </cell>
          <cell r="I198">
            <v>15772.727272727272</v>
          </cell>
        </row>
        <row r="199">
          <cell r="A199">
            <v>96430</v>
          </cell>
          <cell r="B199" t="str">
            <v>VIT.220 ML 1X48</v>
          </cell>
          <cell r="C199">
            <v>15500</v>
          </cell>
          <cell r="D199">
            <v>18350</v>
          </cell>
          <cell r="E199">
            <v>18350</v>
          </cell>
          <cell r="F199">
            <v>18350</v>
          </cell>
          <cell r="G199">
            <v>18350</v>
          </cell>
          <cell r="H199">
            <v>17350</v>
          </cell>
          <cell r="I199">
            <v>15772.727272727272</v>
          </cell>
        </row>
        <row r="200">
          <cell r="A200" t="str">
            <v>96430R</v>
          </cell>
          <cell r="B200" t="str">
            <v>VIT.220 ML 1X48 REJECT</v>
          </cell>
          <cell r="C200">
            <v>15500</v>
          </cell>
          <cell r="D200">
            <v>18350</v>
          </cell>
          <cell r="E200">
            <v>18350</v>
          </cell>
          <cell r="F200">
            <v>18350</v>
          </cell>
          <cell r="G200">
            <v>18350</v>
          </cell>
          <cell r="H200">
            <v>17350</v>
          </cell>
          <cell r="I200">
            <v>15772.727272727272</v>
          </cell>
        </row>
        <row r="201">
          <cell r="A201">
            <v>74554</v>
          </cell>
          <cell r="B201" t="str">
            <v>VIT.240ML 1X48</v>
          </cell>
          <cell r="C201">
            <v>15500</v>
          </cell>
          <cell r="D201">
            <v>18350</v>
          </cell>
          <cell r="E201">
            <v>18350</v>
          </cell>
          <cell r="F201">
            <v>18350</v>
          </cell>
          <cell r="G201">
            <v>18350</v>
          </cell>
          <cell r="H201">
            <v>17350</v>
          </cell>
          <cell r="I201">
            <v>15772.727272727272</v>
          </cell>
        </row>
        <row r="202">
          <cell r="A202" t="str">
            <v>74554R</v>
          </cell>
          <cell r="B202" t="str">
            <v>VIT.240ML 1X48/REJECT</v>
          </cell>
          <cell r="C202">
            <v>15500</v>
          </cell>
          <cell r="D202">
            <v>18350</v>
          </cell>
          <cell r="E202">
            <v>18350</v>
          </cell>
          <cell r="F202">
            <v>18350</v>
          </cell>
          <cell r="G202">
            <v>18350</v>
          </cell>
          <cell r="H202">
            <v>17350</v>
          </cell>
          <cell r="I202">
            <v>15772.727272727272</v>
          </cell>
        </row>
        <row r="203">
          <cell r="A203" t="str">
            <v>74554P</v>
          </cell>
          <cell r="B203" t="str">
            <v>VIT.240ML 1X1 PCS</v>
          </cell>
          <cell r="C203">
            <v>322.91666666666669</v>
          </cell>
          <cell r="D203">
            <v>382.29166666666669</v>
          </cell>
          <cell r="E203">
            <v>382.29166666666669</v>
          </cell>
          <cell r="F203">
            <v>382.29166666666669</v>
          </cell>
          <cell r="G203">
            <v>382.29166666666669</v>
          </cell>
          <cell r="H203">
            <v>361.45833333333331</v>
          </cell>
          <cell r="I203">
            <v>328.59848484848482</v>
          </cell>
        </row>
        <row r="204">
          <cell r="A204" t="str">
            <v>74554PR</v>
          </cell>
          <cell r="B204" t="str">
            <v>VIT.240ML 1X1 PCS REJECT</v>
          </cell>
          <cell r="C204">
            <v>322.91666666666669</v>
          </cell>
          <cell r="D204">
            <v>382.29166666666669</v>
          </cell>
          <cell r="E204">
            <v>382.29166666666669</v>
          </cell>
          <cell r="F204">
            <v>382.29166666666669</v>
          </cell>
          <cell r="G204">
            <v>382.29166666666669</v>
          </cell>
          <cell r="H204">
            <v>361.45833333333331</v>
          </cell>
          <cell r="I204">
            <v>328.59848484848482</v>
          </cell>
        </row>
        <row r="205">
          <cell r="A205">
            <v>112839</v>
          </cell>
          <cell r="B205" t="str">
            <v>VIT.330ML 1X24</v>
          </cell>
          <cell r="C205">
            <v>26000</v>
          </cell>
          <cell r="D205">
            <v>27450</v>
          </cell>
          <cell r="E205">
            <v>27450</v>
          </cell>
          <cell r="F205">
            <v>25700</v>
          </cell>
          <cell r="G205">
            <v>25700</v>
          </cell>
          <cell r="H205">
            <v>24700</v>
          </cell>
          <cell r="I205">
            <v>22454.545454545452</v>
          </cell>
        </row>
        <row r="206">
          <cell r="A206" t="str">
            <v>112839P</v>
          </cell>
          <cell r="B206" t="str">
            <v>VIT.330ML 1X1 PCS</v>
          </cell>
          <cell r="C206">
            <v>1083.3333333333333</v>
          </cell>
          <cell r="D206">
            <v>1143.75</v>
          </cell>
          <cell r="E206">
            <v>1143.75</v>
          </cell>
          <cell r="F206">
            <v>1070.8333333333333</v>
          </cell>
          <cell r="G206">
            <v>1070.8333333333333</v>
          </cell>
          <cell r="H206">
            <v>1029.1666666666667</v>
          </cell>
          <cell r="I206">
            <v>935.60606060606062</v>
          </cell>
        </row>
        <row r="207">
          <cell r="A207" t="str">
            <v>112839PR</v>
          </cell>
          <cell r="B207" t="str">
            <v>VIT.330ML 1X 1 PCS REJECT</v>
          </cell>
          <cell r="C207">
            <v>1083.3333333333333</v>
          </cell>
          <cell r="D207">
            <v>1143.75</v>
          </cell>
          <cell r="E207">
            <v>1143.75</v>
          </cell>
          <cell r="F207">
            <v>1070.8333333333333</v>
          </cell>
          <cell r="G207">
            <v>1070.8333333333333</v>
          </cell>
          <cell r="H207">
            <v>1029.1666666666667</v>
          </cell>
          <cell r="I207">
            <v>935.60606060606062</v>
          </cell>
        </row>
        <row r="208">
          <cell r="A208">
            <v>157095</v>
          </cell>
          <cell r="B208" t="str">
            <v>VIT.550 ML 1X24</v>
          </cell>
          <cell r="C208">
            <v>0</v>
          </cell>
          <cell r="D208">
            <v>0</v>
          </cell>
          <cell r="E208">
            <v>0</v>
          </cell>
          <cell r="F208">
            <v>29000</v>
          </cell>
          <cell r="G208">
            <v>28000</v>
          </cell>
          <cell r="H208">
            <v>27000</v>
          </cell>
          <cell r="I208">
            <v>24545.454545454544</v>
          </cell>
        </row>
        <row r="209">
          <cell r="A209" t="str">
            <v>157095P</v>
          </cell>
          <cell r="B209" t="str">
            <v>VIT.550 ML 1X1 PCS</v>
          </cell>
          <cell r="C209">
            <v>0</v>
          </cell>
          <cell r="D209">
            <v>0</v>
          </cell>
          <cell r="E209">
            <v>0</v>
          </cell>
          <cell r="F209">
            <v>1208.3333333333333</v>
          </cell>
          <cell r="G209">
            <v>1166.6666666666667</v>
          </cell>
          <cell r="H209">
            <v>1125</v>
          </cell>
          <cell r="I209">
            <v>1022.7272727272726</v>
          </cell>
        </row>
        <row r="210">
          <cell r="A210" t="str">
            <v>157095PR</v>
          </cell>
          <cell r="B210" t="str">
            <v>VT.550 ML 1X1 PCS REJECT</v>
          </cell>
          <cell r="C210">
            <v>0</v>
          </cell>
          <cell r="D210">
            <v>0</v>
          </cell>
          <cell r="E210">
            <v>0</v>
          </cell>
          <cell r="F210">
            <v>1208.3333333333333</v>
          </cell>
          <cell r="G210">
            <v>1166.6666666666667</v>
          </cell>
          <cell r="H210">
            <v>1125</v>
          </cell>
          <cell r="I210">
            <v>1022.7272727272726</v>
          </cell>
        </row>
        <row r="211">
          <cell r="A211">
            <v>74566</v>
          </cell>
          <cell r="B211" t="str">
            <v>VIT.600ML 1X24</v>
          </cell>
          <cell r="C211">
            <v>25600</v>
          </cell>
          <cell r="D211">
            <v>30650</v>
          </cell>
          <cell r="E211">
            <v>30650</v>
          </cell>
          <cell r="F211">
            <v>30650</v>
          </cell>
          <cell r="G211">
            <v>30650</v>
          </cell>
          <cell r="H211">
            <v>29650</v>
          </cell>
          <cell r="I211">
            <v>26954.545454545452</v>
          </cell>
        </row>
        <row r="212">
          <cell r="A212" t="str">
            <v>74566P</v>
          </cell>
          <cell r="B212" t="str">
            <v>VIT.600ML 1X1/PCS</v>
          </cell>
          <cell r="C212">
            <v>1066.6666666666667</v>
          </cell>
          <cell r="D212">
            <v>1277.0833333333333</v>
          </cell>
          <cell r="E212">
            <v>1277.0833333333333</v>
          </cell>
          <cell r="F212">
            <v>1277.0833333333333</v>
          </cell>
          <cell r="G212">
            <v>1277.0833333333333</v>
          </cell>
          <cell r="H212">
            <v>1235.4166666666667</v>
          </cell>
          <cell r="I212">
            <v>1123.1060606060605</v>
          </cell>
        </row>
        <row r="213">
          <cell r="A213" t="str">
            <v>74566PR</v>
          </cell>
          <cell r="B213" t="str">
            <v>VIT.600ML 1X1 REJECT</v>
          </cell>
          <cell r="C213">
            <v>1066.6666666666667</v>
          </cell>
          <cell r="D213">
            <v>1277.0833333333333</v>
          </cell>
          <cell r="E213">
            <v>1277.0833333333333</v>
          </cell>
          <cell r="F213">
            <v>1277.0833333333333</v>
          </cell>
          <cell r="G213">
            <v>1277.0833333333333</v>
          </cell>
          <cell r="H213">
            <v>1235.4166666666667</v>
          </cell>
          <cell r="I213">
            <v>1123.1060606060605</v>
          </cell>
        </row>
        <row r="214">
          <cell r="A214">
            <v>74565</v>
          </cell>
          <cell r="B214" t="str">
            <v>VIT.1500ML 1X12</v>
          </cell>
          <cell r="C214">
            <v>24700</v>
          </cell>
          <cell r="D214">
            <v>29700</v>
          </cell>
          <cell r="E214">
            <v>29700</v>
          </cell>
          <cell r="F214">
            <v>29700</v>
          </cell>
          <cell r="G214">
            <v>29700</v>
          </cell>
          <cell r="H214">
            <v>28700</v>
          </cell>
          <cell r="I214">
            <v>26090.909090909088</v>
          </cell>
        </row>
        <row r="215">
          <cell r="A215" t="str">
            <v>74565r</v>
          </cell>
          <cell r="B215" t="str">
            <v>VIT.1500ML 1X12 REJECT</v>
          </cell>
          <cell r="C215">
            <v>24700</v>
          </cell>
          <cell r="D215">
            <v>29700</v>
          </cell>
          <cell r="E215">
            <v>29700</v>
          </cell>
          <cell r="F215">
            <v>29700</v>
          </cell>
          <cell r="G215">
            <v>29700</v>
          </cell>
          <cell r="H215">
            <v>28700</v>
          </cell>
          <cell r="I215">
            <v>26090.909090909088</v>
          </cell>
        </row>
        <row r="216">
          <cell r="A216" t="str">
            <v>74565P</v>
          </cell>
          <cell r="B216" t="str">
            <v>VIT.1500ML 1x1 PCS</v>
          </cell>
          <cell r="C216">
            <v>2058.3333333333335</v>
          </cell>
          <cell r="D216">
            <v>2475</v>
          </cell>
          <cell r="E216">
            <v>2475</v>
          </cell>
          <cell r="F216">
            <v>2475</v>
          </cell>
          <cell r="G216">
            <v>2475</v>
          </cell>
          <cell r="H216">
            <v>2391.6666666666665</v>
          </cell>
          <cell r="I216">
            <v>2174.242424242424</v>
          </cell>
        </row>
        <row r="217">
          <cell r="A217" t="str">
            <v>74565PR</v>
          </cell>
          <cell r="B217" t="str">
            <v>VIT.1500ML 1X1 REJECT</v>
          </cell>
          <cell r="C217">
            <v>2058.3333333333335</v>
          </cell>
          <cell r="D217">
            <v>2475</v>
          </cell>
          <cell r="E217">
            <v>2475</v>
          </cell>
          <cell r="F217">
            <v>2475</v>
          </cell>
          <cell r="G217">
            <v>2475</v>
          </cell>
          <cell r="H217">
            <v>2391.6666666666665</v>
          </cell>
          <cell r="I217">
            <v>2174.242424242424</v>
          </cell>
        </row>
        <row r="218">
          <cell r="A218" t="str">
            <v>74565P-R</v>
          </cell>
          <cell r="B218" t="str">
            <v>VT.1500ML 1x12/PCS-RIJEK</v>
          </cell>
          <cell r="C218">
            <v>24700</v>
          </cell>
          <cell r="D218">
            <v>29700</v>
          </cell>
          <cell r="E218">
            <v>29700</v>
          </cell>
          <cell r="F218">
            <v>29700</v>
          </cell>
          <cell r="G218">
            <v>29700</v>
          </cell>
          <cell r="H218">
            <v>28700</v>
          </cell>
          <cell r="I218">
            <v>26090.909090909088</v>
          </cell>
        </row>
        <row r="220">
          <cell r="A220">
            <v>74559</v>
          </cell>
          <cell r="B220" t="str">
            <v>AQ.5GALLON ISI</v>
          </cell>
          <cell r="C220">
            <v>12900</v>
          </cell>
          <cell r="D220">
            <v>12900</v>
          </cell>
          <cell r="E220">
            <v>13700</v>
          </cell>
          <cell r="F220">
            <v>14300</v>
          </cell>
          <cell r="G220">
            <v>14300</v>
          </cell>
          <cell r="H220">
            <v>13300</v>
          </cell>
          <cell r="I220">
            <v>12090.90909090909</v>
          </cell>
        </row>
        <row r="221">
          <cell r="A221" t="str">
            <v>74559G</v>
          </cell>
          <cell r="B221" t="str">
            <v>AQ.5GALLON BTL</v>
          </cell>
          <cell r="C221">
            <v>30000</v>
          </cell>
          <cell r="D221">
            <v>30000</v>
          </cell>
          <cell r="E221">
            <v>30000</v>
          </cell>
          <cell r="F221">
            <v>30000</v>
          </cell>
          <cell r="G221">
            <v>30000</v>
          </cell>
          <cell r="H221">
            <v>30000</v>
          </cell>
          <cell r="I221">
            <v>30000</v>
          </cell>
        </row>
        <row r="222">
          <cell r="A222" t="str">
            <v>1011A</v>
          </cell>
          <cell r="B222" t="str">
            <v>AQ.5GLN ISI R</v>
          </cell>
          <cell r="C222">
            <v>12900</v>
          </cell>
          <cell r="D222">
            <v>12900</v>
          </cell>
          <cell r="E222">
            <v>13700</v>
          </cell>
          <cell r="F222">
            <v>14300</v>
          </cell>
          <cell r="G222">
            <v>14300</v>
          </cell>
          <cell r="H222">
            <v>13300</v>
          </cell>
          <cell r="I222">
            <v>12090.90909090909</v>
          </cell>
        </row>
        <row r="223">
          <cell r="A223" t="str">
            <v>1011B</v>
          </cell>
          <cell r="B223" t="str">
            <v>AQ.5GLN BTL R</v>
          </cell>
          <cell r="C223">
            <v>30000</v>
          </cell>
          <cell r="D223">
            <v>30000</v>
          </cell>
          <cell r="E223">
            <v>30000</v>
          </cell>
          <cell r="F223">
            <v>30000</v>
          </cell>
          <cell r="G223">
            <v>30000</v>
          </cell>
          <cell r="H223">
            <v>30000</v>
          </cell>
          <cell r="I223">
            <v>30000</v>
          </cell>
        </row>
        <row r="224">
          <cell r="A224">
            <v>74560</v>
          </cell>
          <cell r="B224" t="str">
            <v>VT.5GLN ISI</v>
          </cell>
          <cell r="C224">
            <v>9000</v>
          </cell>
          <cell r="D224">
            <v>11300</v>
          </cell>
          <cell r="E224">
            <v>11300</v>
          </cell>
          <cell r="F224">
            <v>11300</v>
          </cell>
          <cell r="G224">
            <v>11300</v>
          </cell>
          <cell r="H224">
            <v>10300</v>
          </cell>
          <cell r="I224">
            <v>9363.6363636363621</v>
          </cell>
        </row>
        <row r="225">
          <cell r="A225" t="str">
            <v>74560G</v>
          </cell>
          <cell r="B225" t="str">
            <v>VT.5GALON BTL</v>
          </cell>
          <cell r="C225">
            <v>30000</v>
          </cell>
          <cell r="D225">
            <v>30000</v>
          </cell>
          <cell r="E225">
            <v>30000</v>
          </cell>
          <cell r="F225">
            <v>30000</v>
          </cell>
          <cell r="G225">
            <v>30000</v>
          </cell>
          <cell r="H225">
            <v>30000</v>
          </cell>
          <cell r="I225">
            <v>30000</v>
          </cell>
        </row>
        <row r="226">
          <cell r="A226" t="str">
            <v>74560R</v>
          </cell>
          <cell r="B226" t="str">
            <v>VT.5GLN ISI REJECT</v>
          </cell>
          <cell r="C226">
            <v>9000</v>
          </cell>
          <cell r="D226">
            <v>11300</v>
          </cell>
          <cell r="E226">
            <v>11300</v>
          </cell>
          <cell r="F226">
            <v>11300</v>
          </cell>
          <cell r="G226">
            <v>11300</v>
          </cell>
          <cell r="H226">
            <v>10300</v>
          </cell>
          <cell r="I226">
            <v>9363.6363636363621</v>
          </cell>
        </row>
        <row r="227">
          <cell r="A227" t="str">
            <v>2011B</v>
          </cell>
          <cell r="B227" t="str">
            <v>VT.5GLN BTL R</v>
          </cell>
          <cell r="G227">
            <v>11300</v>
          </cell>
          <cell r="H227">
            <v>10300</v>
          </cell>
          <cell r="I227">
            <v>9363.6363636363621</v>
          </cell>
        </row>
        <row r="229">
          <cell r="A229">
            <v>10512</v>
          </cell>
          <cell r="B229" t="str">
            <v>AQ.380 ML KRAT/PALET</v>
          </cell>
          <cell r="C229">
            <v>13000</v>
          </cell>
          <cell r="D229">
            <v>13000</v>
          </cell>
          <cell r="E229">
            <v>13000</v>
          </cell>
          <cell r="F229">
            <v>13000</v>
          </cell>
          <cell r="G229">
            <v>13000</v>
          </cell>
          <cell r="H229">
            <v>13000</v>
          </cell>
          <cell r="I229">
            <v>11818.181818181818</v>
          </cell>
        </row>
        <row r="230">
          <cell r="A230">
            <v>132268</v>
          </cell>
          <cell r="B230" t="str">
            <v>VT. 1000 ML 1X12</v>
          </cell>
        </row>
        <row r="231">
          <cell r="A231">
            <v>10114</v>
          </cell>
          <cell r="B231" t="str">
            <v>PALLET KAYU</v>
          </cell>
          <cell r="C231">
            <v>100000</v>
          </cell>
          <cell r="D231">
            <v>100000</v>
          </cell>
          <cell r="E231">
            <v>100000</v>
          </cell>
          <cell r="F231">
            <v>100000</v>
          </cell>
          <cell r="G231">
            <v>100000</v>
          </cell>
          <cell r="H231">
            <v>100000</v>
          </cell>
          <cell r="I231">
            <v>100000</v>
          </cell>
        </row>
        <row r="232">
          <cell r="A232">
            <v>10116</v>
          </cell>
          <cell r="B232" t="str">
            <v>PALLET LOSCAM</v>
          </cell>
          <cell r="C232">
            <v>100000</v>
          </cell>
          <cell r="D232">
            <v>100000</v>
          </cell>
          <cell r="E232">
            <v>100000</v>
          </cell>
          <cell r="F232">
            <v>100000</v>
          </cell>
          <cell r="G232">
            <v>100000</v>
          </cell>
          <cell r="H232">
            <v>100000</v>
          </cell>
          <cell r="I232">
            <v>100000</v>
          </cell>
        </row>
        <row r="233">
          <cell r="A233">
            <v>90002</v>
          </cell>
          <cell r="B233" t="str">
            <v>TRIPLEK/TRAY</v>
          </cell>
          <cell r="C233">
            <v>185000</v>
          </cell>
          <cell r="D233">
            <v>189750</v>
          </cell>
          <cell r="E233">
            <v>189750</v>
          </cell>
          <cell r="F233">
            <v>189750</v>
          </cell>
          <cell r="G233">
            <v>189750</v>
          </cell>
          <cell r="H233">
            <v>189750</v>
          </cell>
          <cell r="I233">
            <v>189750</v>
          </cell>
        </row>
        <row r="234">
          <cell r="A234" t="str">
            <v>9002R</v>
          </cell>
          <cell r="B234" t="str">
            <v>TRIPLEK/TRAY RIJECT</v>
          </cell>
          <cell r="C234">
            <v>185000</v>
          </cell>
          <cell r="D234">
            <v>189750</v>
          </cell>
          <cell r="E234">
            <v>189750</v>
          </cell>
          <cell r="F234">
            <v>189750</v>
          </cell>
          <cell r="G234">
            <v>189750</v>
          </cell>
          <cell r="H234">
            <v>189750</v>
          </cell>
          <cell r="I234">
            <v>189750</v>
          </cell>
        </row>
        <row r="235">
          <cell r="A235">
            <v>33300</v>
          </cell>
          <cell r="B235" t="str">
            <v>JUG RACK</v>
          </cell>
          <cell r="C235">
            <v>73700</v>
          </cell>
          <cell r="D235">
            <v>73700</v>
          </cell>
          <cell r="E235">
            <v>73700</v>
          </cell>
          <cell r="F235">
            <v>73700</v>
          </cell>
          <cell r="G235">
            <v>73700</v>
          </cell>
        </row>
        <row r="236">
          <cell r="A236">
            <v>10555</v>
          </cell>
          <cell r="B236" t="str">
            <v>POMPA GALON</v>
          </cell>
        </row>
        <row r="237">
          <cell r="A237">
            <v>15009</v>
          </cell>
          <cell r="B237" t="str">
            <v>JAMINAN DISPENSER</v>
          </cell>
        </row>
        <row r="238">
          <cell r="A238">
            <v>15510</v>
          </cell>
          <cell r="B238" t="str">
            <v>AQ.HC STAN/SEWA</v>
          </cell>
        </row>
        <row r="239">
          <cell r="A239">
            <v>15511</v>
          </cell>
          <cell r="B239" t="str">
            <v>PORTABLE</v>
          </cell>
        </row>
        <row r="240">
          <cell r="A240">
            <v>15520</v>
          </cell>
          <cell r="B240" t="str">
            <v>AQ.HC PRIM/SEWA</v>
          </cell>
        </row>
        <row r="241">
          <cell r="A241">
            <v>15530</v>
          </cell>
          <cell r="B241" t="str">
            <v>AQ.HC LIN/SEWA</v>
          </cell>
        </row>
        <row r="242">
          <cell r="A242">
            <v>15550</v>
          </cell>
          <cell r="B242" t="str">
            <v>AQ.HC PRIMA LINEA/SEWA</v>
          </cell>
        </row>
        <row r="243">
          <cell r="A243">
            <v>17110</v>
          </cell>
          <cell r="B243" t="str">
            <v>AQ.GUCI BIRU</v>
          </cell>
        </row>
        <row r="244">
          <cell r="A244">
            <v>17412</v>
          </cell>
          <cell r="B244" t="str">
            <v>AQ.COOLBOX 35 LITER</v>
          </cell>
        </row>
        <row r="245">
          <cell r="A245">
            <v>17413</v>
          </cell>
          <cell r="B245" t="str">
            <v>AQ.PARASOL BESAR</v>
          </cell>
        </row>
        <row r="246">
          <cell r="A246">
            <v>17417</v>
          </cell>
          <cell r="B246" t="str">
            <v>COOLBOX MIZONE</v>
          </cell>
        </row>
        <row r="247">
          <cell r="A247">
            <v>19310</v>
          </cell>
          <cell r="B247" t="str">
            <v>AQ.TISSUE</v>
          </cell>
        </row>
        <row r="248">
          <cell r="A248">
            <v>19310</v>
          </cell>
          <cell r="B248" t="str">
            <v>AQ.TISSUE</v>
          </cell>
        </row>
        <row r="249">
          <cell r="A249">
            <v>27110</v>
          </cell>
          <cell r="B249" t="str">
            <v>VT.GUCI BIRU</v>
          </cell>
        </row>
        <row r="250">
          <cell r="A250">
            <v>27411</v>
          </cell>
          <cell r="B250" t="str">
            <v>VT.COOLBOX 18 LITER</v>
          </cell>
        </row>
        <row r="251">
          <cell r="A251">
            <v>29310</v>
          </cell>
          <cell r="B251" t="str">
            <v>VT.TISSUE</v>
          </cell>
        </row>
        <row r="252">
          <cell r="A252">
            <v>29310</v>
          </cell>
          <cell r="B252" t="str">
            <v>VT.TISSUE</v>
          </cell>
        </row>
        <row r="253">
          <cell r="A253">
            <v>32886</v>
          </cell>
          <cell r="B253" t="str">
            <v>RACK ANIMASI</v>
          </cell>
        </row>
        <row r="254">
          <cell r="A254">
            <v>33110</v>
          </cell>
          <cell r="B254" t="str">
            <v>CHILLER/SHOWCASE AQUA  FV 100</v>
          </cell>
        </row>
        <row r="255">
          <cell r="A255">
            <v>33111</v>
          </cell>
          <cell r="B255" t="str">
            <v>CHILLER/SHOWCASE AQUA  FV 200</v>
          </cell>
        </row>
        <row r="256">
          <cell r="A256">
            <v>33116</v>
          </cell>
          <cell r="B256" t="str">
            <v>CHILLER FV MIZONE TANPA RODA</v>
          </cell>
        </row>
        <row r="257">
          <cell r="A257">
            <v>33120</v>
          </cell>
          <cell r="B257" t="str">
            <v>Chiller Polytron SCN 183</v>
          </cell>
        </row>
        <row r="258">
          <cell r="A258">
            <v>50000</v>
          </cell>
          <cell r="B258" t="str">
            <v>DISPENSER MERK LAIN</v>
          </cell>
        </row>
        <row r="259">
          <cell r="A259">
            <v>74597</v>
          </cell>
          <cell r="B259" t="str">
            <v>Tas Mizone</v>
          </cell>
        </row>
        <row r="260">
          <cell r="A260">
            <v>81110</v>
          </cell>
          <cell r="B260" t="str">
            <v>KARTON LAYER 240 ML/KARTO</v>
          </cell>
        </row>
        <row r="261">
          <cell r="A261">
            <v>81111</v>
          </cell>
          <cell r="B261" t="str">
            <v>AQ.KRTN 1500 ML 1X1</v>
          </cell>
        </row>
        <row r="262">
          <cell r="A262">
            <v>81312</v>
          </cell>
          <cell r="B262" t="str">
            <v>AQ.KRTN 600 ML 1X1</v>
          </cell>
        </row>
        <row r="263">
          <cell r="A263">
            <v>81512</v>
          </cell>
          <cell r="B263" t="str">
            <v>AQ.KARTON 330 1X1</v>
          </cell>
        </row>
        <row r="264">
          <cell r="A264">
            <v>81613</v>
          </cell>
          <cell r="B264" t="str">
            <v>AQ.KRTN 240 ML 1X1</v>
          </cell>
        </row>
        <row r="265">
          <cell r="A265">
            <v>82111</v>
          </cell>
          <cell r="B265" t="str">
            <v>VIT KRTN 1500 ML 1X1</v>
          </cell>
        </row>
        <row r="266">
          <cell r="A266">
            <v>82312</v>
          </cell>
          <cell r="B266" t="str">
            <v>VIT KARTON 600 ML 1X1</v>
          </cell>
        </row>
        <row r="267">
          <cell r="A267">
            <v>82512</v>
          </cell>
          <cell r="B267" t="str">
            <v>VIT KARTON 330 ML 1X1</v>
          </cell>
        </row>
        <row r="268">
          <cell r="A268">
            <v>82613</v>
          </cell>
          <cell r="B268" t="str">
            <v>VIT KRTN 240 ML 1X1</v>
          </cell>
        </row>
        <row r="269">
          <cell r="A269">
            <v>84121</v>
          </cell>
          <cell r="B269" t="str">
            <v>Mizone Karton LL/500ml 1x12</v>
          </cell>
        </row>
        <row r="270">
          <cell r="A270">
            <v>84127</v>
          </cell>
        </row>
        <row r="271">
          <cell r="A271">
            <v>84128</v>
          </cell>
        </row>
        <row r="272">
          <cell r="A272">
            <v>90018</v>
          </cell>
          <cell r="B272" t="str">
            <v>HORISONTAL BANNER AQUA</v>
          </cell>
        </row>
        <row r="273">
          <cell r="A273">
            <v>90026</v>
          </cell>
          <cell r="B273" t="str">
            <v>HORISONTAL BANNER VIT</v>
          </cell>
        </row>
        <row r="274">
          <cell r="A274">
            <v>92002</v>
          </cell>
          <cell r="B274" t="str">
            <v>GELAS VIT</v>
          </cell>
        </row>
        <row r="275">
          <cell r="A275">
            <v>94002</v>
          </cell>
          <cell r="B275" t="str">
            <v>Chiller FV 100 Mizone</v>
          </cell>
        </row>
        <row r="276">
          <cell r="A276">
            <v>94013</v>
          </cell>
          <cell r="B276" t="str">
            <v>MUG MIZONE</v>
          </cell>
        </row>
        <row r="277">
          <cell r="A277">
            <v>94023</v>
          </cell>
          <cell r="B277" t="str">
            <v>CHILLER FV 280 MIZONE</v>
          </cell>
        </row>
        <row r="278">
          <cell r="A278">
            <v>70022</v>
          </cell>
          <cell r="B278" t="str">
            <v>KARTON VIT 200 ML</v>
          </cell>
        </row>
        <row r="279">
          <cell r="A279">
            <v>10269549</v>
          </cell>
          <cell r="B279" t="str">
            <v>KARTON VT 220 ML 1X1</v>
          </cell>
        </row>
        <row r="280">
          <cell r="A280">
            <v>10345439</v>
          </cell>
          <cell r="B280" t="str">
            <v>KARTON AQ 220ML LOCAL 1X1</v>
          </cell>
        </row>
        <row r="281">
          <cell r="A281">
            <v>1020003876</v>
          </cell>
        </row>
        <row r="282">
          <cell r="A282">
            <v>1020005984</v>
          </cell>
        </row>
        <row r="283">
          <cell r="A283" t="str">
            <v>145143KR</v>
          </cell>
          <cell r="B283" t="str">
            <v>KARTON MZ MOOD UP CRANBERRY 500ML 1X1</v>
          </cell>
        </row>
        <row r="284">
          <cell r="A284" t="str">
            <v>145679KR</v>
          </cell>
          <cell r="B284" t="str">
            <v>KARTON MZ MOVE ON STARFRUIT 500ML 1X1</v>
          </cell>
        </row>
        <row r="285">
          <cell r="A285" t="str">
            <v>157095KR</v>
          </cell>
          <cell r="B285" t="str">
            <v>KARTON VT.550 ML 1X1</v>
          </cell>
        </row>
        <row r="286">
          <cell r="A286" t="str">
            <v>3311H</v>
          </cell>
          <cell r="B286" t="str">
            <v>CHILLER  AQUA FV 280 / R</v>
          </cell>
        </row>
        <row r="287">
          <cell r="A287" t="str">
            <v>74560G</v>
          </cell>
          <cell r="B287" t="str">
            <v>VT.5GALON BTL</v>
          </cell>
        </row>
        <row r="288">
          <cell r="A288" t="str">
            <v>74560G</v>
          </cell>
          <cell r="B288" t="str">
            <v>VT.5GALON BTL</v>
          </cell>
        </row>
        <row r="289">
          <cell r="A289" t="str">
            <v>74569P</v>
          </cell>
          <cell r="B289" t="str">
            <v>MIZONE PF/PCS</v>
          </cell>
        </row>
        <row r="290">
          <cell r="A290" t="str">
            <v>81681KR</v>
          </cell>
          <cell r="B290" t="str">
            <v>KARTON AQ.750ML 1X1</v>
          </cell>
        </row>
        <row r="291">
          <cell r="A291" t="str">
            <v>P9904</v>
          </cell>
          <cell r="B291" t="str">
            <v>CHILLER MIZONE FV100</v>
          </cell>
        </row>
        <row r="292">
          <cell r="A292" t="str">
            <v>P9906</v>
          </cell>
          <cell r="B292" t="str">
            <v>CHILLER MIZONE FV280</v>
          </cell>
        </row>
        <row r="293">
          <cell r="A293" t="str">
            <v>P9910</v>
          </cell>
          <cell r="B293" t="str">
            <v>CHILLER MIZONE S240SC</v>
          </cell>
        </row>
        <row r="294">
          <cell r="A294" t="str">
            <v>P9911</v>
          </cell>
          <cell r="B294" t="str">
            <v>CHILLER AQUA S240SC</v>
          </cell>
        </row>
        <row r="295">
          <cell r="A295" t="str">
            <v>P9912</v>
          </cell>
          <cell r="B295" t="str">
            <v>CHILLER AQUA FV1000</v>
          </cell>
        </row>
        <row r="296">
          <cell r="A296" t="str">
            <v>P9914</v>
          </cell>
          <cell r="B296" t="str">
            <v>CHILLER S880 SLIM DOUBLE DOOR</v>
          </cell>
        </row>
        <row r="297">
          <cell r="A297" t="str">
            <v>S5523</v>
          </cell>
          <cell r="B297" t="str">
            <v>TENDA AQUA</v>
          </cell>
        </row>
        <row r="298">
          <cell r="A298" t="str">
            <v>S5525</v>
          </cell>
          <cell r="B298" t="str">
            <v>TENDA MIZONE</v>
          </cell>
        </row>
        <row r="299">
          <cell r="A299">
            <v>2</v>
          </cell>
          <cell r="B299" t="str">
            <v>KIT AQUA+JAMBOT</v>
          </cell>
        </row>
      </sheetData>
      <sheetData sheetId="2"/>
      <sheetData sheetId="3">
        <row r="2">
          <cell r="G2" t="str">
            <v>DEPO PASURUAN</v>
          </cell>
        </row>
        <row r="4">
          <cell r="G4" t="str">
            <v>PER 30 NOVEMBER 2021</v>
          </cell>
        </row>
      </sheetData>
      <sheetData sheetId="4"/>
      <sheetData sheetId="5">
        <row r="1">
          <cell r="A1" t="str">
            <v>DEPO PASURUAN</v>
          </cell>
        </row>
        <row r="2">
          <cell r="A2" t="str">
            <v>NERACA LAJUR</v>
          </cell>
        </row>
        <row r="3">
          <cell r="A3" t="str">
            <v>PER 30 NOVEMBER 2021</v>
          </cell>
          <cell r="E3">
            <v>276834448</v>
          </cell>
          <cell r="F3">
            <v>103552414</v>
          </cell>
          <cell r="G3">
            <v>113437401</v>
          </cell>
          <cell r="H3">
            <v>266949461</v>
          </cell>
        </row>
        <row r="4">
          <cell r="A4" t="str">
            <v>NO.</v>
          </cell>
          <cell r="B4" t="str">
            <v>NAMA AKUN</v>
          </cell>
          <cell r="C4" t="str">
            <v>N/L</v>
          </cell>
          <cell r="D4" t="str">
            <v>D/K</v>
          </cell>
          <cell r="E4" t="str">
            <v>SALDO  AWAL</v>
          </cell>
          <cell r="G4" t="str">
            <v>MUTASI KAS BANK</v>
          </cell>
          <cell r="I4" t="str">
            <v>PENYESUAIAN</v>
          </cell>
          <cell r="K4" t="str">
            <v>SALDO AKHIR</v>
          </cell>
          <cell r="M4" t="str">
            <v>LABA - RUGI</v>
          </cell>
          <cell r="O4" t="str">
            <v>N E R A C A</v>
          </cell>
          <cell r="R4" t="str">
            <v>Neraca awal bulan berikut</v>
          </cell>
        </row>
        <row r="5">
          <cell r="A5" t="str">
            <v>AKUN</v>
          </cell>
          <cell r="E5" t="str">
            <v>DEBET</v>
          </cell>
          <cell r="F5" t="str">
            <v>KREDIT</v>
          </cell>
          <cell r="G5" t="str">
            <v>DEBET</v>
          </cell>
          <cell r="H5" t="str">
            <v>KREDIT</v>
          </cell>
          <cell r="I5" t="str">
            <v>DEBET</v>
          </cell>
          <cell r="J5" t="str">
            <v>KREDIT</v>
          </cell>
          <cell r="K5" t="str">
            <v>DEBET</v>
          </cell>
          <cell r="L5" t="str">
            <v>KREDIT</v>
          </cell>
          <cell r="M5" t="str">
            <v>DEBET</v>
          </cell>
          <cell r="N5" t="str">
            <v>KREDIT</v>
          </cell>
          <cell r="O5" t="str">
            <v>DEBET</v>
          </cell>
          <cell r="P5" t="str">
            <v>KREDIT</v>
          </cell>
          <cell r="R5" t="str">
            <v>DEBET</v>
          </cell>
          <cell r="S5" t="str">
            <v>KREDIT</v>
          </cell>
        </row>
        <row r="6">
          <cell r="A6">
            <v>110101</v>
          </cell>
          <cell r="B6" t="str">
            <v>KAS BESAR</v>
          </cell>
          <cell r="C6" t="str">
            <v>N</v>
          </cell>
          <cell r="D6" t="str">
            <v>D</v>
          </cell>
          <cell r="E6">
            <v>365662778</v>
          </cell>
          <cell r="F6">
            <v>0</v>
          </cell>
          <cell r="G6">
            <v>4553556484</v>
          </cell>
          <cell r="H6">
            <v>4743085063</v>
          </cell>
          <cell r="I6">
            <v>0</v>
          </cell>
          <cell r="J6">
            <v>0</v>
          </cell>
          <cell r="K6">
            <v>176134199</v>
          </cell>
          <cell r="L6">
            <v>0</v>
          </cell>
          <cell r="M6">
            <v>0</v>
          </cell>
          <cell r="N6">
            <v>0</v>
          </cell>
          <cell r="O6">
            <v>176134199</v>
          </cell>
          <cell r="P6">
            <v>0</v>
          </cell>
          <cell r="Q6" t="b">
            <v>1</v>
          </cell>
          <cell r="R6">
            <v>176134199</v>
          </cell>
          <cell r="S6">
            <v>0</v>
          </cell>
        </row>
        <row r="7">
          <cell r="A7">
            <v>110102</v>
          </cell>
          <cell r="B7" t="str">
            <v>KAS OPERASI</v>
          </cell>
          <cell r="C7" t="str">
            <v>N</v>
          </cell>
          <cell r="D7" t="str">
            <v>D</v>
          </cell>
          <cell r="E7">
            <v>2500000</v>
          </cell>
          <cell r="F7">
            <v>0</v>
          </cell>
          <cell r="G7">
            <v>257031523</v>
          </cell>
          <cell r="H7">
            <v>257031523</v>
          </cell>
          <cell r="I7">
            <v>0</v>
          </cell>
          <cell r="J7">
            <v>0</v>
          </cell>
          <cell r="K7">
            <v>2500000</v>
          </cell>
          <cell r="L7">
            <v>0</v>
          </cell>
          <cell r="M7">
            <v>0</v>
          </cell>
          <cell r="N7">
            <v>0</v>
          </cell>
          <cell r="O7">
            <v>2500000</v>
          </cell>
          <cell r="P7">
            <v>0</v>
          </cell>
          <cell r="Q7" t="b">
            <v>1</v>
          </cell>
          <cell r="R7">
            <v>2500000</v>
          </cell>
          <cell r="S7">
            <v>0</v>
          </cell>
        </row>
        <row r="8">
          <cell r="A8">
            <v>110200</v>
          </cell>
          <cell r="B8" t="str">
            <v>BANK BCA DIREKSI FP</v>
          </cell>
          <cell r="C8" t="str">
            <v>N</v>
          </cell>
          <cell r="D8" t="str">
            <v>D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 t="b">
            <v>0</v>
          </cell>
          <cell r="R8">
            <v>0</v>
          </cell>
          <cell r="S8">
            <v>0</v>
          </cell>
        </row>
        <row r="9">
          <cell r="A9">
            <v>110201</v>
          </cell>
          <cell r="B9" t="str">
            <v>BANK BCA DIREKSI</v>
          </cell>
          <cell r="C9" t="str">
            <v>N</v>
          </cell>
          <cell r="D9" t="str">
            <v>D</v>
          </cell>
          <cell r="E9">
            <v>187482.25999999046</v>
          </cell>
          <cell r="F9">
            <v>0</v>
          </cell>
          <cell r="G9">
            <v>1047415766</v>
          </cell>
          <cell r="H9">
            <v>1047455000</v>
          </cell>
          <cell r="I9">
            <v>0</v>
          </cell>
          <cell r="J9">
            <v>0</v>
          </cell>
          <cell r="K9">
            <v>148248.25999999046</v>
          </cell>
          <cell r="L9">
            <v>0</v>
          </cell>
          <cell r="M9">
            <v>0</v>
          </cell>
          <cell r="N9">
            <v>0</v>
          </cell>
          <cell r="O9">
            <v>148248.25999999046</v>
          </cell>
          <cell r="P9">
            <v>0</v>
          </cell>
          <cell r="Q9" t="b">
            <v>1</v>
          </cell>
          <cell r="R9">
            <v>148248.25999999046</v>
          </cell>
          <cell r="S9">
            <v>0</v>
          </cell>
        </row>
        <row r="10">
          <cell r="A10" t="str">
            <v>110201A</v>
          </cell>
          <cell r="B10" t="str">
            <v>BANK CIMB DIREKSI</v>
          </cell>
          <cell r="C10" t="str">
            <v>N</v>
          </cell>
          <cell r="D10" t="str">
            <v>D</v>
          </cell>
          <cell r="E10">
            <v>2075256</v>
          </cell>
          <cell r="F10">
            <v>0</v>
          </cell>
          <cell r="G10">
            <v>3844392493</v>
          </cell>
          <cell r="H10">
            <v>3846467749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 t="b">
            <v>1</v>
          </cell>
          <cell r="R10">
            <v>0</v>
          </cell>
          <cell r="S10">
            <v>0</v>
          </cell>
        </row>
        <row r="11">
          <cell r="A11">
            <v>110202</v>
          </cell>
          <cell r="B11" t="str">
            <v>BANK PUSAT 2018</v>
          </cell>
          <cell r="C11" t="str">
            <v>N</v>
          </cell>
          <cell r="D11" t="str">
            <v>D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 t="b">
            <v>0</v>
          </cell>
          <cell r="R11">
            <v>0</v>
          </cell>
          <cell r="S11">
            <v>0</v>
          </cell>
        </row>
        <row r="12">
          <cell r="A12">
            <v>110203</v>
          </cell>
          <cell r="B12" t="str">
            <v>BANK PUSAT 2019</v>
          </cell>
          <cell r="C12" t="str">
            <v>N</v>
          </cell>
          <cell r="D12" t="str">
            <v>D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 t="b">
            <v>0</v>
          </cell>
          <cell r="R12">
            <v>0</v>
          </cell>
          <cell r="S12">
            <v>0</v>
          </cell>
        </row>
        <row r="13">
          <cell r="A13">
            <v>110204</v>
          </cell>
          <cell r="B13" t="str">
            <v>BANK PUSAT 2020</v>
          </cell>
          <cell r="C13" t="str">
            <v>N</v>
          </cell>
          <cell r="D13" t="str">
            <v>D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 t="b">
            <v>0</v>
          </cell>
          <cell r="R13">
            <v>0</v>
          </cell>
          <cell r="S13">
            <v>0</v>
          </cell>
        </row>
        <row r="14">
          <cell r="A14">
            <v>110205</v>
          </cell>
          <cell r="B14" t="str">
            <v>BANK PUSAT FP 2020</v>
          </cell>
          <cell r="C14" t="str">
            <v>N</v>
          </cell>
          <cell r="D14" t="str">
            <v>D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 t="b">
            <v>0</v>
          </cell>
          <cell r="R14">
            <v>0</v>
          </cell>
          <cell r="S14">
            <v>0</v>
          </cell>
        </row>
        <row r="15">
          <cell r="A15">
            <v>110210</v>
          </cell>
          <cell r="B15" t="str">
            <v>BANK SEJATI 55</v>
          </cell>
          <cell r="C15" t="str">
            <v>N</v>
          </cell>
          <cell r="D15" t="str">
            <v>D</v>
          </cell>
          <cell r="E15">
            <v>0</v>
          </cell>
          <cell r="F15">
            <v>0</v>
          </cell>
          <cell r="G15">
            <v>5841620302</v>
          </cell>
          <cell r="H15">
            <v>92105000</v>
          </cell>
          <cell r="I15">
            <v>0</v>
          </cell>
          <cell r="J15">
            <v>5749515302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 t="b">
            <v>1</v>
          </cell>
          <cell r="R15">
            <v>0</v>
          </cell>
          <cell r="S15">
            <v>0</v>
          </cell>
        </row>
        <row r="16">
          <cell r="A16">
            <v>110212</v>
          </cell>
          <cell r="B16" t="str">
            <v>BANK PUSAT PT</v>
          </cell>
          <cell r="C16" t="str">
            <v>N</v>
          </cell>
          <cell r="D16" t="str">
            <v>D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 t="b">
            <v>0</v>
          </cell>
          <cell r="R16">
            <v>0</v>
          </cell>
          <cell r="S16">
            <v>0</v>
          </cell>
        </row>
        <row r="17">
          <cell r="A17">
            <v>110301</v>
          </cell>
          <cell r="B17" t="str">
            <v>HUB R/K PUSAT</v>
          </cell>
          <cell r="C17" t="str">
            <v>N</v>
          </cell>
          <cell r="D17" t="str">
            <v>D</v>
          </cell>
          <cell r="E17">
            <v>49223411793.32</v>
          </cell>
          <cell r="F17">
            <v>0</v>
          </cell>
          <cell r="G17">
            <v>0</v>
          </cell>
          <cell r="H17">
            <v>0</v>
          </cell>
          <cell r="I17">
            <v>5749515302</v>
          </cell>
          <cell r="J17">
            <v>0</v>
          </cell>
          <cell r="K17">
            <v>54972927095.32</v>
          </cell>
          <cell r="L17">
            <v>0</v>
          </cell>
          <cell r="M17">
            <v>0</v>
          </cell>
          <cell r="N17">
            <v>0</v>
          </cell>
          <cell r="O17">
            <v>54972927095.32</v>
          </cell>
          <cell r="P17">
            <v>0</v>
          </cell>
          <cell r="Q17" t="b">
            <v>1</v>
          </cell>
          <cell r="R17">
            <v>54972927095.32</v>
          </cell>
          <cell r="S17">
            <v>0</v>
          </cell>
        </row>
        <row r="18">
          <cell r="A18">
            <v>110902</v>
          </cell>
          <cell r="B18" t="str">
            <v>KAS KE KAS</v>
          </cell>
          <cell r="C18" t="str">
            <v>N</v>
          </cell>
          <cell r="D18" t="str">
            <v>D</v>
          </cell>
          <cell r="E18">
            <v>0</v>
          </cell>
          <cell r="F18">
            <v>0</v>
          </cell>
          <cell r="G18">
            <v>9936380829</v>
          </cell>
          <cell r="H18">
            <v>9936380829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 t="b">
            <v>1</v>
          </cell>
          <cell r="R18">
            <v>0</v>
          </cell>
          <cell r="S18">
            <v>0</v>
          </cell>
        </row>
        <row r="19">
          <cell r="A19">
            <v>130120</v>
          </cell>
          <cell r="B19" t="str">
            <v>PIUTANG DAGANG KREDIT</v>
          </cell>
          <cell r="C19" t="str">
            <v>N</v>
          </cell>
          <cell r="D19" t="str">
            <v>D</v>
          </cell>
          <cell r="E19">
            <v>1508445949.98</v>
          </cell>
          <cell r="F19">
            <v>0</v>
          </cell>
          <cell r="G19">
            <v>0</v>
          </cell>
          <cell r="H19">
            <v>1818144061</v>
          </cell>
          <cell r="I19">
            <v>2125399570.22</v>
          </cell>
          <cell r="J19">
            <v>-0.57999968528747559</v>
          </cell>
          <cell r="K19">
            <v>1815701459.7799995</v>
          </cell>
          <cell r="L19">
            <v>0</v>
          </cell>
          <cell r="M19">
            <v>0</v>
          </cell>
          <cell r="N19">
            <v>0</v>
          </cell>
          <cell r="O19">
            <v>1815701459.7799995</v>
          </cell>
          <cell r="P19">
            <v>0</v>
          </cell>
          <cell r="Q19" t="b">
            <v>1</v>
          </cell>
          <cell r="R19">
            <v>1815701459.7799995</v>
          </cell>
          <cell r="S19">
            <v>0</v>
          </cell>
        </row>
        <row r="20">
          <cell r="A20">
            <v>130121</v>
          </cell>
          <cell r="B20" t="str">
            <v>PIUTANG DAGANG TUNAI</v>
          </cell>
          <cell r="C20" t="str">
            <v>N</v>
          </cell>
          <cell r="D20" t="str">
            <v>D</v>
          </cell>
          <cell r="E20">
            <v>0</v>
          </cell>
          <cell r="F20">
            <v>0</v>
          </cell>
          <cell r="G20">
            <v>12500</v>
          </cell>
          <cell r="H20">
            <v>3877044675</v>
          </cell>
          <cell r="I20">
            <v>3877032175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 t="b">
            <v>1</v>
          </cell>
          <cell r="R20">
            <v>0</v>
          </cell>
          <cell r="S20">
            <v>0</v>
          </cell>
        </row>
        <row r="21">
          <cell r="A21">
            <v>311100</v>
          </cell>
          <cell r="B21" t="str">
            <v>JAMINAN PELANGGAN</v>
          </cell>
          <cell r="C21" t="str">
            <v>N</v>
          </cell>
          <cell r="D21" t="str">
            <v>D</v>
          </cell>
          <cell r="E21">
            <v>0</v>
          </cell>
          <cell r="F21">
            <v>0</v>
          </cell>
          <cell r="G21">
            <v>106829503</v>
          </cell>
          <cell r="H21">
            <v>16700000</v>
          </cell>
          <cell r="I21">
            <v>0</v>
          </cell>
          <cell r="J21">
            <v>90129503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 t="b">
            <v>1</v>
          </cell>
          <cell r="R21">
            <v>0</v>
          </cell>
          <cell r="S21">
            <v>0</v>
          </cell>
        </row>
        <row r="22">
          <cell r="A22">
            <v>130130</v>
          </cell>
          <cell r="B22" t="str">
            <v>PIUTANG TIV</v>
          </cell>
          <cell r="C22" t="str">
            <v>N</v>
          </cell>
          <cell r="D22" t="str">
            <v>D</v>
          </cell>
          <cell r="E22">
            <v>276834448</v>
          </cell>
          <cell r="F22">
            <v>0</v>
          </cell>
          <cell r="G22">
            <v>555056</v>
          </cell>
          <cell r="H22">
            <v>19000000</v>
          </cell>
          <cell r="I22">
            <v>102997358</v>
          </cell>
          <cell r="J22">
            <v>94437401</v>
          </cell>
          <cell r="K22">
            <v>266949461</v>
          </cell>
          <cell r="L22">
            <v>0</v>
          </cell>
          <cell r="M22">
            <v>0</v>
          </cell>
          <cell r="N22">
            <v>0</v>
          </cell>
          <cell r="O22">
            <v>266949461</v>
          </cell>
          <cell r="P22">
            <v>0</v>
          </cell>
          <cell r="Q22" t="b">
            <v>1</v>
          </cell>
          <cell r="R22">
            <v>266949461</v>
          </cell>
          <cell r="S22">
            <v>0</v>
          </cell>
        </row>
        <row r="23">
          <cell r="A23">
            <v>130131</v>
          </cell>
          <cell r="B23" t="str">
            <v>PIUTANG PUSAT</v>
          </cell>
          <cell r="C23" t="str">
            <v>N</v>
          </cell>
          <cell r="D23" t="str">
            <v>D</v>
          </cell>
          <cell r="E23">
            <v>18224804</v>
          </cell>
          <cell r="F23">
            <v>0</v>
          </cell>
          <cell r="G23">
            <v>62970096</v>
          </cell>
          <cell r="H23">
            <v>81194900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 t="b">
            <v>1</v>
          </cell>
          <cell r="R23">
            <v>0</v>
          </cell>
          <cell r="S23">
            <v>0</v>
          </cell>
        </row>
        <row r="24">
          <cell r="A24">
            <v>130501</v>
          </cell>
          <cell r="B24" t="str">
            <v>PIUTANG MS SUPPORT</v>
          </cell>
          <cell r="C24" t="str">
            <v>N</v>
          </cell>
          <cell r="D24" t="str">
            <v>D</v>
          </cell>
          <cell r="E24">
            <v>247000</v>
          </cell>
          <cell r="F24">
            <v>0</v>
          </cell>
          <cell r="G24">
            <v>1610000</v>
          </cell>
          <cell r="H24">
            <v>247000</v>
          </cell>
          <cell r="I24">
            <v>0</v>
          </cell>
          <cell r="J24">
            <v>0</v>
          </cell>
          <cell r="K24">
            <v>1610000</v>
          </cell>
          <cell r="L24">
            <v>0</v>
          </cell>
          <cell r="M24">
            <v>0</v>
          </cell>
          <cell r="N24">
            <v>0</v>
          </cell>
          <cell r="O24">
            <v>1610000</v>
          </cell>
          <cell r="P24">
            <v>0</v>
          </cell>
          <cell r="Q24" t="b">
            <v>1</v>
          </cell>
          <cell r="R24">
            <v>1610000</v>
          </cell>
          <cell r="S24">
            <v>0</v>
          </cell>
        </row>
        <row r="25">
          <cell r="A25">
            <v>130502</v>
          </cell>
          <cell r="B25" t="str">
            <v>PIUTANG JAMSOSTEK</v>
          </cell>
          <cell r="C25" t="str">
            <v>N</v>
          </cell>
          <cell r="D25" t="str">
            <v>D</v>
          </cell>
          <cell r="E25">
            <v>649200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649200</v>
          </cell>
          <cell r="L25">
            <v>0</v>
          </cell>
          <cell r="M25">
            <v>0</v>
          </cell>
          <cell r="N25">
            <v>0</v>
          </cell>
          <cell r="O25">
            <v>649200</v>
          </cell>
          <cell r="P25">
            <v>0</v>
          </cell>
          <cell r="Q25" t="b">
            <v>1</v>
          </cell>
          <cell r="R25">
            <v>649200</v>
          </cell>
          <cell r="S25">
            <v>0</v>
          </cell>
        </row>
        <row r="26">
          <cell r="A26">
            <v>130504</v>
          </cell>
          <cell r="B26" t="str">
            <v>PIUTANG KARYAWAN</v>
          </cell>
          <cell r="C26" t="str">
            <v>N</v>
          </cell>
          <cell r="D26" t="str">
            <v>D</v>
          </cell>
          <cell r="E26">
            <v>94673654</v>
          </cell>
          <cell r="F26">
            <v>0</v>
          </cell>
          <cell r="G26">
            <v>0</v>
          </cell>
          <cell r="H26">
            <v>17625438</v>
          </cell>
          <cell r="I26">
            <v>0</v>
          </cell>
          <cell r="J26">
            <v>250000</v>
          </cell>
          <cell r="K26">
            <v>76798216</v>
          </cell>
          <cell r="L26">
            <v>0</v>
          </cell>
          <cell r="M26">
            <v>0</v>
          </cell>
          <cell r="N26">
            <v>0</v>
          </cell>
          <cell r="O26">
            <v>76798216</v>
          </cell>
          <cell r="P26">
            <v>0</v>
          </cell>
          <cell r="Q26" t="b">
            <v>1</v>
          </cell>
          <cell r="R26">
            <v>76798216</v>
          </cell>
          <cell r="S26">
            <v>0</v>
          </cell>
        </row>
        <row r="27">
          <cell r="A27">
            <v>140001</v>
          </cell>
          <cell r="B27" t="str">
            <v>PPN LEBIH BAYAR</v>
          </cell>
          <cell r="C27" t="str">
            <v>N</v>
          </cell>
          <cell r="D27" t="str">
            <v>D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 t="b">
            <v>0</v>
          </cell>
          <cell r="R27">
            <v>0</v>
          </cell>
          <cell r="S27">
            <v>0</v>
          </cell>
        </row>
        <row r="28">
          <cell r="A28">
            <v>140101</v>
          </cell>
          <cell r="B28" t="str">
            <v>BIAYA DD-SEWA</v>
          </cell>
          <cell r="C28" t="str">
            <v>N</v>
          </cell>
          <cell r="D28" t="str">
            <v>D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 t="b">
            <v>0</v>
          </cell>
          <cell r="R28">
            <v>0</v>
          </cell>
          <cell r="S28">
            <v>0</v>
          </cell>
        </row>
        <row r="29">
          <cell r="A29">
            <v>140301</v>
          </cell>
          <cell r="B29" t="str">
            <v>THR DI BAYAR DIMUKA</v>
          </cell>
          <cell r="C29" t="str">
            <v>N</v>
          </cell>
          <cell r="D29" t="str">
            <v>D</v>
          </cell>
          <cell r="E29">
            <v>60042832.333333299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30021416.166666668</v>
          </cell>
          <cell r="K29">
            <v>30021416.166666631</v>
          </cell>
          <cell r="L29">
            <v>0</v>
          </cell>
          <cell r="M29">
            <v>0</v>
          </cell>
          <cell r="N29">
            <v>0</v>
          </cell>
          <cell r="O29">
            <v>30021416.166666631</v>
          </cell>
          <cell r="P29">
            <v>0</v>
          </cell>
          <cell r="Q29" t="b">
            <v>1</v>
          </cell>
          <cell r="R29">
            <v>30021416.166666631</v>
          </cell>
          <cell r="S29">
            <v>0</v>
          </cell>
        </row>
        <row r="30">
          <cell r="A30">
            <v>147001</v>
          </cell>
          <cell r="B30" t="str">
            <v>BEBAN DITANGGUHKAN</v>
          </cell>
          <cell r="C30" t="str">
            <v>N</v>
          </cell>
          <cell r="D30" t="str">
            <v>D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 t="b">
            <v>0</v>
          </cell>
          <cell r="R30">
            <v>0</v>
          </cell>
          <cell r="S30">
            <v>0</v>
          </cell>
        </row>
        <row r="31">
          <cell r="A31">
            <v>150101</v>
          </cell>
          <cell r="B31" t="str">
            <v>PPN MASUKAN</v>
          </cell>
          <cell r="C31" t="str">
            <v>N</v>
          </cell>
          <cell r="D31" t="str">
            <v>D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562164675.44800544</v>
          </cell>
          <cell r="J31">
            <v>562164675.44800544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 t="b">
            <v>1</v>
          </cell>
          <cell r="R31">
            <v>0</v>
          </cell>
          <cell r="S31">
            <v>0</v>
          </cell>
        </row>
        <row r="32">
          <cell r="A32">
            <v>160101</v>
          </cell>
          <cell r="B32" t="str">
            <v>PERSEDIAAN BARANG DAGANGAN</v>
          </cell>
          <cell r="C32" t="str">
            <v>N</v>
          </cell>
          <cell r="D32" t="str">
            <v>D</v>
          </cell>
          <cell r="E32">
            <v>1942729792.8030319</v>
          </cell>
          <cell r="F32">
            <v>0</v>
          </cell>
          <cell r="G32">
            <v>0</v>
          </cell>
          <cell r="H32">
            <v>0</v>
          </cell>
          <cell r="I32">
            <v>2366400392.121212</v>
          </cell>
          <cell r="J32">
            <v>1942729792.8030305</v>
          </cell>
          <cell r="K32">
            <v>2366400392.1212134</v>
          </cell>
          <cell r="L32">
            <v>0</v>
          </cell>
          <cell r="M32">
            <v>0</v>
          </cell>
          <cell r="N32">
            <v>0</v>
          </cell>
          <cell r="O32">
            <v>2366400392.1212134</v>
          </cell>
          <cell r="P32">
            <v>0</v>
          </cell>
          <cell r="Q32" t="b">
            <v>1</v>
          </cell>
          <cell r="R32">
            <v>2366400392.1212134</v>
          </cell>
          <cell r="S32">
            <v>0</v>
          </cell>
        </row>
        <row r="33">
          <cell r="A33">
            <v>161101</v>
          </cell>
          <cell r="B33" t="str">
            <v>R/K PERSEDIAAN</v>
          </cell>
          <cell r="C33" t="str">
            <v>N</v>
          </cell>
          <cell r="D33" t="str">
            <v>D</v>
          </cell>
          <cell r="E33">
            <v>7.152557373046875E-7</v>
          </cell>
          <cell r="F33">
            <v>0</v>
          </cell>
          <cell r="G33">
            <v>0</v>
          </cell>
          <cell r="H33">
            <v>0</v>
          </cell>
          <cell r="I33">
            <v>1024963906.3636361</v>
          </cell>
          <cell r="J33">
            <v>1024963906.3636358</v>
          </cell>
          <cell r="K33">
            <v>1.0728836059570313E-6</v>
          </cell>
          <cell r="L33">
            <v>0</v>
          </cell>
          <cell r="M33">
            <v>0</v>
          </cell>
          <cell r="N33">
            <v>0</v>
          </cell>
          <cell r="O33">
            <v>1.0728836059570313E-6</v>
          </cell>
          <cell r="P33">
            <v>0</v>
          </cell>
          <cell r="Q33" t="b">
            <v>1</v>
          </cell>
          <cell r="R33">
            <v>1.0728836059570313E-6</v>
          </cell>
          <cell r="S33">
            <v>0</v>
          </cell>
        </row>
        <row r="34">
          <cell r="A34">
            <v>211001</v>
          </cell>
          <cell r="B34" t="str">
            <v>HUTANG DAGANG - TIV</v>
          </cell>
          <cell r="C34" t="str">
            <v>N</v>
          </cell>
          <cell r="D34" t="str">
            <v>K</v>
          </cell>
          <cell r="E34">
            <v>0</v>
          </cell>
          <cell r="F34">
            <v>50744923525.733757</v>
          </cell>
          <cell r="G34">
            <v>19000000</v>
          </cell>
          <cell r="H34">
            <v>0</v>
          </cell>
          <cell r="I34">
            <v>148837752.50000006</v>
          </cell>
          <cell r="J34">
            <v>6410362079.9280586</v>
          </cell>
          <cell r="K34">
            <v>0</v>
          </cell>
          <cell r="L34">
            <v>56987447853.161819</v>
          </cell>
          <cell r="M34">
            <v>0</v>
          </cell>
          <cell r="N34">
            <v>0</v>
          </cell>
          <cell r="O34">
            <v>0</v>
          </cell>
          <cell r="P34">
            <v>56987447853.161819</v>
          </cell>
          <cell r="Q34" t="b">
            <v>1</v>
          </cell>
          <cell r="R34">
            <v>0</v>
          </cell>
          <cell r="S34">
            <v>56987447853.161819</v>
          </cell>
        </row>
        <row r="35">
          <cell r="A35">
            <v>211002</v>
          </cell>
          <cell r="B35" t="str">
            <v>HUTANG DAGANG - TAC</v>
          </cell>
          <cell r="C35" t="str">
            <v>N</v>
          </cell>
          <cell r="D35" t="str">
            <v>K</v>
          </cell>
          <cell r="E35">
            <v>0</v>
          </cell>
          <cell r="F35">
            <v>-18368215492.606056</v>
          </cell>
          <cell r="G35">
            <v>0</v>
          </cell>
          <cell r="H35">
            <v>0</v>
          </cell>
          <cell r="I35">
            <v>2216937177.2727265</v>
          </cell>
          <cell r="J35">
            <v>1025113769.9999998</v>
          </cell>
          <cell r="K35">
            <v>0</v>
          </cell>
          <cell r="L35">
            <v>-19560038899.878784</v>
          </cell>
          <cell r="M35">
            <v>0</v>
          </cell>
          <cell r="N35">
            <v>0</v>
          </cell>
          <cell r="O35">
            <v>0</v>
          </cell>
          <cell r="P35">
            <v>-19560038899.878784</v>
          </cell>
          <cell r="Q35" t="b">
            <v>1</v>
          </cell>
          <cell r="R35">
            <v>0</v>
          </cell>
          <cell r="S35">
            <v>-19560038899.878784</v>
          </cell>
        </row>
        <row r="36">
          <cell r="A36">
            <v>211011</v>
          </cell>
          <cell r="B36" t="str">
            <v>BIAYA YMHD - GAJI DEWA ASTANA NUSANTARA</v>
          </cell>
          <cell r="C36" t="str">
            <v>N</v>
          </cell>
          <cell r="D36" t="str">
            <v>K</v>
          </cell>
          <cell r="E36">
            <v>0</v>
          </cell>
          <cell r="F36">
            <v>290914871.30533004</v>
          </cell>
          <cell r="G36">
            <v>0</v>
          </cell>
          <cell r="H36">
            <v>0</v>
          </cell>
          <cell r="I36">
            <v>0</v>
          </cell>
          <cell r="J36">
            <v>60395268.840000004</v>
          </cell>
          <cell r="K36">
            <v>0</v>
          </cell>
          <cell r="L36">
            <v>351310140.14533007</v>
          </cell>
          <cell r="M36">
            <v>0</v>
          </cell>
          <cell r="N36">
            <v>0</v>
          </cell>
          <cell r="O36">
            <v>0</v>
          </cell>
          <cell r="P36">
            <v>351310140.14533007</v>
          </cell>
          <cell r="Q36" t="b">
            <v>1</v>
          </cell>
          <cell r="R36">
            <v>0</v>
          </cell>
          <cell r="S36">
            <v>351310140.14533007</v>
          </cell>
        </row>
        <row r="37">
          <cell r="A37">
            <v>211012</v>
          </cell>
          <cell r="B37" t="str">
            <v>BIAYA YMHD - GAJI GO CLEAN INDONESIA</v>
          </cell>
          <cell r="C37" t="str">
            <v>N</v>
          </cell>
          <cell r="D37" t="str">
            <v>K</v>
          </cell>
          <cell r="E37">
            <v>0</v>
          </cell>
          <cell r="F37">
            <v>107415182.71070351</v>
          </cell>
          <cell r="G37">
            <v>0</v>
          </cell>
          <cell r="H37">
            <v>0</v>
          </cell>
          <cell r="I37">
            <v>0</v>
          </cell>
          <cell r="J37">
            <v>21472507.000000004</v>
          </cell>
          <cell r="K37">
            <v>0</v>
          </cell>
          <cell r="L37">
            <v>128887689.71070351</v>
          </cell>
          <cell r="M37">
            <v>0</v>
          </cell>
          <cell r="N37">
            <v>0</v>
          </cell>
          <cell r="O37">
            <v>0</v>
          </cell>
          <cell r="P37">
            <v>128887689.71070351</v>
          </cell>
          <cell r="Q37" t="b">
            <v>1</v>
          </cell>
          <cell r="R37">
            <v>0</v>
          </cell>
          <cell r="S37">
            <v>128887689.71070351</v>
          </cell>
        </row>
        <row r="38">
          <cell r="A38">
            <v>211013</v>
          </cell>
          <cell r="B38" t="str">
            <v>BIAYA YMHD - GAJI GO CLEAN INDONESIA OB</v>
          </cell>
          <cell r="C38" t="str">
            <v>N</v>
          </cell>
          <cell r="D38" t="str">
            <v>K</v>
          </cell>
          <cell r="E38">
            <v>0</v>
          </cell>
          <cell r="F38">
            <v>63086679.235944711</v>
          </cell>
          <cell r="G38">
            <v>0</v>
          </cell>
          <cell r="H38">
            <v>0</v>
          </cell>
          <cell r="I38">
            <v>0</v>
          </cell>
          <cell r="J38">
            <v>12625916</v>
          </cell>
          <cell r="K38">
            <v>0</v>
          </cell>
          <cell r="L38">
            <v>75712595.235944718</v>
          </cell>
          <cell r="M38">
            <v>0</v>
          </cell>
          <cell r="N38">
            <v>0</v>
          </cell>
          <cell r="O38">
            <v>0</v>
          </cell>
          <cell r="P38">
            <v>75712595.235944718</v>
          </cell>
          <cell r="Q38" t="b">
            <v>1</v>
          </cell>
          <cell r="R38">
            <v>0</v>
          </cell>
          <cell r="S38">
            <v>75712595.235944718</v>
          </cell>
        </row>
        <row r="39">
          <cell r="A39">
            <v>211014</v>
          </cell>
          <cell r="B39" t="str">
            <v>BIAYA YMHD - GAJI PAM</v>
          </cell>
          <cell r="C39" t="str">
            <v>N</v>
          </cell>
          <cell r="D39" t="str">
            <v>K</v>
          </cell>
          <cell r="E39">
            <v>0</v>
          </cell>
          <cell r="F39">
            <v>127782064.05</v>
          </cell>
          <cell r="G39">
            <v>0</v>
          </cell>
          <cell r="H39">
            <v>0</v>
          </cell>
          <cell r="I39">
            <v>0</v>
          </cell>
          <cell r="J39">
            <v>25556413</v>
          </cell>
          <cell r="K39">
            <v>0</v>
          </cell>
          <cell r="L39">
            <v>153338477.05000001</v>
          </cell>
          <cell r="M39">
            <v>0</v>
          </cell>
          <cell r="N39">
            <v>0</v>
          </cell>
          <cell r="O39">
            <v>0</v>
          </cell>
          <cell r="P39">
            <v>153338477.05000001</v>
          </cell>
          <cell r="Q39" t="b">
            <v>1</v>
          </cell>
          <cell r="R39">
            <v>0</v>
          </cell>
          <cell r="S39">
            <v>153338477.05000001</v>
          </cell>
        </row>
        <row r="40">
          <cell r="A40">
            <v>211101</v>
          </cell>
          <cell r="B40" t="str">
            <v>BIAYA YMHD - GAJI</v>
          </cell>
          <cell r="C40" t="str">
            <v>N</v>
          </cell>
          <cell r="D40" t="str">
            <v>K</v>
          </cell>
          <cell r="E40">
            <v>0</v>
          </cell>
          <cell r="F40">
            <v>3149377726.7605772</v>
          </cell>
          <cell r="G40">
            <v>0</v>
          </cell>
          <cell r="H40">
            <v>0</v>
          </cell>
          <cell r="I40">
            <v>0</v>
          </cell>
          <cell r="J40">
            <v>270321400</v>
          </cell>
          <cell r="K40">
            <v>0</v>
          </cell>
          <cell r="L40">
            <v>3419699126.7605772</v>
          </cell>
          <cell r="M40">
            <v>0</v>
          </cell>
          <cell r="N40">
            <v>0</v>
          </cell>
          <cell r="O40">
            <v>0</v>
          </cell>
          <cell r="P40">
            <v>3419699126.7605772</v>
          </cell>
          <cell r="Q40" t="b">
            <v>1</v>
          </cell>
          <cell r="R40">
            <v>0</v>
          </cell>
          <cell r="S40">
            <v>3419699126.7605772</v>
          </cell>
        </row>
        <row r="41">
          <cell r="A41">
            <v>211102</v>
          </cell>
          <cell r="B41" t="str">
            <v>BIAYA YMHD - BBM</v>
          </cell>
          <cell r="C41" t="str">
            <v>N</v>
          </cell>
          <cell r="D41" t="str">
            <v>K</v>
          </cell>
          <cell r="E41">
            <v>0</v>
          </cell>
          <cell r="F41">
            <v>32006479</v>
          </cell>
          <cell r="G41">
            <v>54763714</v>
          </cell>
          <cell r="H41">
            <v>46978466</v>
          </cell>
          <cell r="I41">
            <v>0</v>
          </cell>
          <cell r="J41">
            <v>0</v>
          </cell>
          <cell r="K41">
            <v>0</v>
          </cell>
          <cell r="L41">
            <v>24221231</v>
          </cell>
          <cell r="M41">
            <v>0</v>
          </cell>
          <cell r="N41">
            <v>0</v>
          </cell>
          <cell r="O41">
            <v>0</v>
          </cell>
          <cell r="P41">
            <v>24221231</v>
          </cell>
          <cell r="Q41" t="b">
            <v>1</v>
          </cell>
          <cell r="R41">
            <v>0</v>
          </cell>
          <cell r="S41">
            <v>24221231</v>
          </cell>
        </row>
        <row r="42">
          <cell r="A42">
            <v>211103</v>
          </cell>
          <cell r="B42" t="str">
            <v>BIAYA YMHD - INSENTIVE</v>
          </cell>
          <cell r="C42" t="str">
            <v>N</v>
          </cell>
          <cell r="D42" t="str">
            <v>K</v>
          </cell>
          <cell r="E42">
            <v>0</v>
          </cell>
          <cell r="F42">
            <v>150549035</v>
          </cell>
          <cell r="G42">
            <v>0</v>
          </cell>
          <cell r="H42">
            <v>0</v>
          </cell>
          <cell r="I42">
            <v>0</v>
          </cell>
          <cell r="J42">
            <v>13620889</v>
          </cell>
          <cell r="K42">
            <v>0</v>
          </cell>
          <cell r="L42">
            <v>164169924</v>
          </cell>
          <cell r="M42">
            <v>0</v>
          </cell>
          <cell r="N42">
            <v>0</v>
          </cell>
          <cell r="O42">
            <v>0</v>
          </cell>
          <cell r="P42">
            <v>164169924</v>
          </cell>
          <cell r="Q42" t="b">
            <v>1</v>
          </cell>
          <cell r="R42">
            <v>0</v>
          </cell>
          <cell r="S42">
            <v>164169924</v>
          </cell>
        </row>
        <row r="43">
          <cell r="A43">
            <v>211104</v>
          </cell>
          <cell r="B43" t="str">
            <v>BIAYA YMHD - ONGKOS ANGKUT</v>
          </cell>
          <cell r="C43" t="str">
            <v>N</v>
          </cell>
          <cell r="D43" t="str">
            <v>K</v>
          </cell>
          <cell r="E43">
            <v>0</v>
          </cell>
          <cell r="F43">
            <v>3966996275.9595385</v>
          </cell>
          <cell r="G43">
            <v>0</v>
          </cell>
          <cell r="H43">
            <v>0</v>
          </cell>
          <cell r="I43">
            <v>0</v>
          </cell>
          <cell r="J43">
            <v>389368400</v>
          </cell>
          <cell r="K43">
            <v>0</v>
          </cell>
          <cell r="L43">
            <v>4356364675.9595385</v>
          </cell>
          <cell r="M43">
            <v>0</v>
          </cell>
          <cell r="N43">
            <v>0</v>
          </cell>
          <cell r="O43">
            <v>0</v>
          </cell>
          <cell r="P43">
            <v>4356364675.9595385</v>
          </cell>
          <cell r="Q43" t="b">
            <v>1</v>
          </cell>
          <cell r="R43">
            <v>0</v>
          </cell>
          <cell r="S43">
            <v>4356364675.9595385</v>
          </cell>
        </row>
        <row r="44">
          <cell r="A44">
            <v>211201</v>
          </cell>
          <cell r="B44" t="str">
            <v>HUTANG MS SUPPORT</v>
          </cell>
          <cell r="C44" t="str">
            <v>N</v>
          </cell>
          <cell r="D44" t="str">
            <v>K</v>
          </cell>
          <cell r="E44">
            <v>0</v>
          </cell>
          <cell r="F44">
            <v>1532962457.2285714</v>
          </cell>
          <cell r="G44">
            <v>0</v>
          </cell>
          <cell r="H44">
            <v>0</v>
          </cell>
          <cell r="I44">
            <v>0</v>
          </cell>
          <cell r="J44">
            <v>188394000</v>
          </cell>
          <cell r="K44">
            <v>0</v>
          </cell>
          <cell r="L44">
            <v>1721356457.2285714</v>
          </cell>
          <cell r="M44">
            <v>0</v>
          </cell>
          <cell r="N44">
            <v>0</v>
          </cell>
          <cell r="O44">
            <v>0</v>
          </cell>
          <cell r="P44">
            <v>1721356457.2285714</v>
          </cell>
          <cell r="Q44" t="b">
            <v>1</v>
          </cell>
          <cell r="R44">
            <v>0</v>
          </cell>
          <cell r="S44">
            <v>1721356457.2285714</v>
          </cell>
        </row>
        <row r="45">
          <cell r="A45">
            <v>211202</v>
          </cell>
          <cell r="B45" t="str">
            <v>HUTANG JAMSOSTEK</v>
          </cell>
          <cell r="C45" t="str">
            <v>N</v>
          </cell>
          <cell r="D45" t="str">
            <v>K</v>
          </cell>
          <cell r="E45">
            <v>0</v>
          </cell>
          <cell r="F45">
            <v>255245510.0692001</v>
          </cell>
          <cell r="G45">
            <v>0</v>
          </cell>
          <cell r="H45">
            <v>0</v>
          </cell>
          <cell r="I45">
            <v>0</v>
          </cell>
          <cell r="J45">
            <v>39626902.813600063</v>
          </cell>
          <cell r="K45">
            <v>0</v>
          </cell>
          <cell r="L45">
            <v>294872412.88280016</v>
          </cell>
          <cell r="M45">
            <v>0</v>
          </cell>
          <cell r="N45">
            <v>0</v>
          </cell>
          <cell r="O45">
            <v>0</v>
          </cell>
          <cell r="P45">
            <v>294872412.88280016</v>
          </cell>
          <cell r="Q45" t="b">
            <v>1</v>
          </cell>
          <cell r="R45">
            <v>0</v>
          </cell>
          <cell r="S45">
            <v>294872412.88280016</v>
          </cell>
        </row>
        <row r="46">
          <cell r="A46">
            <v>211203</v>
          </cell>
          <cell r="B46" t="str">
            <v>HUTANG PUSAT</v>
          </cell>
          <cell r="C46" t="str">
            <v>N</v>
          </cell>
          <cell r="D46" t="str">
            <v>K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 t="b">
            <v>0</v>
          </cell>
          <cell r="R46">
            <v>0</v>
          </cell>
          <cell r="S46">
            <v>0</v>
          </cell>
        </row>
        <row r="47">
          <cell r="A47">
            <v>211301</v>
          </cell>
          <cell r="B47" t="str">
            <v>R/K Pusat</v>
          </cell>
          <cell r="C47" t="str">
            <v>N</v>
          </cell>
          <cell r="D47" t="str">
            <v>K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 t="b">
            <v>0</v>
          </cell>
          <cell r="R47">
            <v>0</v>
          </cell>
          <cell r="S47">
            <v>0</v>
          </cell>
        </row>
        <row r="48">
          <cell r="A48">
            <v>212001</v>
          </cell>
          <cell r="B48" t="str">
            <v>PPN YG MASIH HARUS DIBAYAR</v>
          </cell>
          <cell r="C48" t="str">
            <v>N</v>
          </cell>
          <cell r="D48" t="str">
            <v>K</v>
          </cell>
          <cell r="E48">
            <v>0</v>
          </cell>
          <cell r="F48">
            <v>4616373516.7295456</v>
          </cell>
          <cell r="G48">
            <v>0</v>
          </cell>
          <cell r="H48">
            <v>0</v>
          </cell>
          <cell r="I48">
            <v>0</v>
          </cell>
          <cell r="J48">
            <v>-21993302.700732708</v>
          </cell>
          <cell r="K48">
            <v>0</v>
          </cell>
          <cell r="L48">
            <v>4594380214.0288124</v>
          </cell>
          <cell r="M48">
            <v>0</v>
          </cell>
          <cell r="N48">
            <v>0</v>
          </cell>
          <cell r="O48">
            <v>0</v>
          </cell>
          <cell r="P48">
            <v>4594380214.0288124</v>
          </cell>
          <cell r="Q48" t="b">
            <v>1</v>
          </cell>
          <cell r="R48">
            <v>0</v>
          </cell>
          <cell r="S48">
            <v>4594380214.0288124</v>
          </cell>
        </row>
        <row r="49">
          <cell r="A49">
            <v>213001</v>
          </cell>
          <cell r="B49" t="str">
            <v>PPN KELUARAN</v>
          </cell>
          <cell r="C49" t="str">
            <v>N</v>
          </cell>
          <cell r="D49" t="str">
            <v>K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540174509.1109091</v>
          </cell>
          <cell r="J49">
            <v>540174509.1109091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 t="b">
            <v>1</v>
          </cell>
          <cell r="R49">
            <v>0</v>
          </cell>
          <cell r="S49">
            <v>0</v>
          </cell>
        </row>
        <row r="50">
          <cell r="A50">
            <v>214001</v>
          </cell>
          <cell r="B50" t="str">
            <v>Pajak YMHD - PPh 25</v>
          </cell>
          <cell r="C50" t="str">
            <v>N</v>
          </cell>
          <cell r="D50" t="str">
            <v>K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 t="b">
            <v>0</v>
          </cell>
          <cell r="R50">
            <v>0</v>
          </cell>
          <cell r="S50">
            <v>0</v>
          </cell>
        </row>
        <row r="51">
          <cell r="A51">
            <v>214002</v>
          </cell>
          <cell r="B51" t="str">
            <v>Pajak YMHD - PPh 23</v>
          </cell>
          <cell r="C51" t="str">
            <v>N</v>
          </cell>
          <cell r="D51" t="str">
            <v>K</v>
          </cell>
          <cell r="E51">
            <v>0</v>
          </cell>
          <cell r="F51">
            <v>194566.698</v>
          </cell>
          <cell r="G51">
            <v>0</v>
          </cell>
          <cell r="H51">
            <v>0</v>
          </cell>
          <cell r="I51">
            <v>0</v>
          </cell>
          <cell r="J51">
            <v>50756.400000000016</v>
          </cell>
          <cell r="K51">
            <v>0</v>
          </cell>
          <cell r="L51">
            <v>245323.09800000003</v>
          </cell>
          <cell r="M51">
            <v>0</v>
          </cell>
          <cell r="N51">
            <v>0</v>
          </cell>
          <cell r="O51">
            <v>0</v>
          </cell>
          <cell r="P51">
            <v>245323.09800000003</v>
          </cell>
          <cell r="Q51" t="b">
            <v>1</v>
          </cell>
          <cell r="R51">
            <v>0</v>
          </cell>
          <cell r="S51">
            <v>245323.09800000003</v>
          </cell>
        </row>
        <row r="52">
          <cell r="A52">
            <v>311110</v>
          </cell>
          <cell r="B52" t="str">
            <v>TITIPAN PELANGGAN</v>
          </cell>
          <cell r="C52" t="str">
            <v>N</v>
          </cell>
          <cell r="D52" t="str">
            <v>K</v>
          </cell>
          <cell r="E52">
            <v>0</v>
          </cell>
          <cell r="F52">
            <v>7819400</v>
          </cell>
          <cell r="G52">
            <v>53193938</v>
          </cell>
          <cell r="H52">
            <v>54799941</v>
          </cell>
          <cell r="I52">
            <v>0</v>
          </cell>
          <cell r="J52">
            <v>0</v>
          </cell>
          <cell r="K52">
            <v>0</v>
          </cell>
          <cell r="L52">
            <v>9425403</v>
          </cell>
          <cell r="M52">
            <v>0</v>
          </cell>
          <cell r="N52">
            <v>0</v>
          </cell>
          <cell r="O52">
            <v>0</v>
          </cell>
          <cell r="P52">
            <v>9425403</v>
          </cell>
          <cell r="Q52" t="b">
            <v>1</v>
          </cell>
          <cell r="R52">
            <v>0</v>
          </cell>
          <cell r="S52">
            <v>9425403</v>
          </cell>
        </row>
        <row r="53">
          <cell r="A53">
            <v>311111</v>
          </cell>
          <cell r="B53" t="str">
            <v>TITIPAN DENDA</v>
          </cell>
          <cell r="C53" t="str">
            <v>N</v>
          </cell>
          <cell r="D53" t="str">
            <v>K</v>
          </cell>
          <cell r="E53">
            <v>0</v>
          </cell>
          <cell r="F53">
            <v>81483</v>
          </cell>
          <cell r="G53">
            <v>0</v>
          </cell>
          <cell r="H53">
            <v>0</v>
          </cell>
          <cell r="I53">
            <v>0</v>
          </cell>
          <cell r="J53">
            <v>127690.04903846154</v>
          </cell>
          <cell r="K53">
            <v>0</v>
          </cell>
          <cell r="L53">
            <v>209173.04903846153</v>
          </cell>
          <cell r="M53">
            <v>0</v>
          </cell>
          <cell r="N53">
            <v>0</v>
          </cell>
          <cell r="O53">
            <v>0</v>
          </cell>
          <cell r="P53">
            <v>209173.04903846153</v>
          </cell>
          <cell r="Q53" t="b">
            <v>1</v>
          </cell>
          <cell r="R53">
            <v>0</v>
          </cell>
          <cell r="S53">
            <v>209173.04903846153</v>
          </cell>
        </row>
        <row r="54">
          <cell r="A54">
            <v>311112</v>
          </cell>
          <cell r="B54" t="str">
            <v>TITIPAN KLAIM</v>
          </cell>
          <cell r="C54" t="str">
            <v>N</v>
          </cell>
          <cell r="D54" t="str">
            <v>K</v>
          </cell>
          <cell r="E54">
            <v>0</v>
          </cell>
          <cell r="F54">
            <v>2974914</v>
          </cell>
          <cell r="G54">
            <v>0</v>
          </cell>
          <cell r="H54">
            <v>0</v>
          </cell>
          <cell r="I54">
            <v>0</v>
          </cell>
          <cell r="J54">
            <v>1980103</v>
          </cell>
          <cell r="K54">
            <v>0</v>
          </cell>
          <cell r="L54">
            <v>4955017</v>
          </cell>
          <cell r="M54">
            <v>0</v>
          </cell>
          <cell r="N54">
            <v>0</v>
          </cell>
          <cell r="O54">
            <v>0</v>
          </cell>
          <cell r="P54">
            <v>4955017</v>
          </cell>
          <cell r="Q54" t="b">
            <v>1</v>
          </cell>
          <cell r="R54">
            <v>0</v>
          </cell>
          <cell r="S54">
            <v>4955017</v>
          </cell>
        </row>
        <row r="55">
          <cell r="A55">
            <v>311113</v>
          </cell>
          <cell r="B55" t="str">
            <v>TITIPAN KOPERASI</v>
          </cell>
          <cell r="C55" t="str">
            <v>N</v>
          </cell>
          <cell r="D55" t="str">
            <v>K</v>
          </cell>
          <cell r="E55">
            <v>0</v>
          </cell>
          <cell r="F55">
            <v>165105492</v>
          </cell>
          <cell r="G55">
            <v>0</v>
          </cell>
          <cell r="H55">
            <v>0</v>
          </cell>
          <cell r="I55">
            <v>0</v>
          </cell>
          <cell r="J55">
            <v>31347172</v>
          </cell>
          <cell r="K55">
            <v>0</v>
          </cell>
          <cell r="L55">
            <v>196452664</v>
          </cell>
          <cell r="M55">
            <v>0</v>
          </cell>
          <cell r="N55">
            <v>0</v>
          </cell>
          <cell r="O55">
            <v>0</v>
          </cell>
          <cell r="P55">
            <v>196452664</v>
          </cell>
          <cell r="Q55" t="b">
            <v>1</v>
          </cell>
          <cell r="R55">
            <v>0</v>
          </cell>
          <cell r="S55">
            <v>196452664</v>
          </cell>
        </row>
        <row r="56">
          <cell r="A56">
            <v>311114</v>
          </cell>
          <cell r="B56" t="str">
            <v>TITIPAN JAMSOSTEK</v>
          </cell>
          <cell r="C56" t="str">
            <v>N</v>
          </cell>
          <cell r="D56" t="str">
            <v>K</v>
          </cell>
          <cell r="E56">
            <v>0</v>
          </cell>
          <cell r="F56">
            <v>11946584.239999998</v>
          </cell>
          <cell r="G56">
            <v>0</v>
          </cell>
          <cell r="H56">
            <v>0</v>
          </cell>
          <cell r="I56">
            <v>11326603.920000004</v>
          </cell>
          <cell r="J56">
            <v>11326603.920000004</v>
          </cell>
          <cell r="K56">
            <v>0</v>
          </cell>
          <cell r="L56">
            <v>11946584.24</v>
          </cell>
          <cell r="M56">
            <v>0</v>
          </cell>
          <cell r="N56">
            <v>0</v>
          </cell>
          <cell r="O56">
            <v>0</v>
          </cell>
          <cell r="P56">
            <v>11946584.24</v>
          </cell>
          <cell r="Q56" t="b">
            <v>1</v>
          </cell>
          <cell r="R56">
            <v>0</v>
          </cell>
          <cell r="S56">
            <v>11946584.24</v>
          </cell>
        </row>
        <row r="57">
          <cell r="A57">
            <v>311115</v>
          </cell>
          <cell r="B57" t="str">
            <v>TITIPAN HO</v>
          </cell>
          <cell r="C57" t="str">
            <v>N</v>
          </cell>
          <cell r="D57" t="str">
            <v>K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 t="b">
            <v>0</v>
          </cell>
          <cell r="R57">
            <v>0</v>
          </cell>
          <cell r="S57">
            <v>0</v>
          </cell>
        </row>
        <row r="58">
          <cell r="A58">
            <v>311117</v>
          </cell>
          <cell r="B58" t="str">
            <v>TITIPAN PELANGGAN KE REKENING PT</v>
          </cell>
          <cell r="C58" t="str">
            <v>N</v>
          </cell>
          <cell r="D58" t="str">
            <v>K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 t="b">
            <v>0</v>
          </cell>
          <cell r="R58">
            <v>0</v>
          </cell>
          <cell r="S58">
            <v>0</v>
          </cell>
        </row>
        <row r="59">
          <cell r="A59">
            <v>311118</v>
          </cell>
          <cell r="B59" t="str">
            <v>TITIPAN TOKO 55</v>
          </cell>
          <cell r="C59" t="str">
            <v>N</v>
          </cell>
          <cell r="D59" t="str">
            <v>K</v>
          </cell>
          <cell r="E59">
            <v>0</v>
          </cell>
          <cell r="F59">
            <v>4864550</v>
          </cell>
          <cell r="G59">
            <v>0</v>
          </cell>
          <cell r="H59">
            <v>0</v>
          </cell>
          <cell r="I59">
            <v>0</v>
          </cell>
          <cell r="J59">
            <v>1592350</v>
          </cell>
          <cell r="K59">
            <v>0</v>
          </cell>
          <cell r="L59">
            <v>6456900</v>
          </cell>
          <cell r="M59">
            <v>0</v>
          </cell>
          <cell r="N59">
            <v>0</v>
          </cell>
          <cell r="O59">
            <v>0</v>
          </cell>
          <cell r="P59">
            <v>6456900</v>
          </cell>
          <cell r="Q59" t="b">
            <v>1</v>
          </cell>
          <cell r="R59">
            <v>0</v>
          </cell>
          <cell r="S59">
            <v>6456900</v>
          </cell>
        </row>
        <row r="60">
          <cell r="A60">
            <v>311001</v>
          </cell>
          <cell r="B60" t="str">
            <v>MODAL</v>
          </cell>
          <cell r="C60" t="str">
            <v>N</v>
          </cell>
          <cell r="D60" t="str">
            <v>K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 t="b">
            <v>0</v>
          </cell>
          <cell r="R60">
            <v>0</v>
          </cell>
          <cell r="S60">
            <v>0</v>
          </cell>
        </row>
        <row r="61">
          <cell r="A61">
            <v>311101</v>
          </cell>
          <cell r="B61" t="str">
            <v>LABA DITAHAN</v>
          </cell>
          <cell r="C61" t="str">
            <v>N</v>
          </cell>
          <cell r="D61" t="str">
            <v>K</v>
          </cell>
          <cell r="E61">
            <v>0</v>
          </cell>
          <cell r="F61">
            <v>6401153879.4612541</v>
          </cell>
          <cell r="G61">
            <v>0</v>
          </cell>
          <cell r="H61">
            <v>0</v>
          </cell>
          <cell r="I61">
            <v>0</v>
          </cell>
          <cell r="J61">
            <v>232126290.61994553</v>
          </cell>
          <cell r="K61">
            <v>0</v>
          </cell>
          <cell r="L61">
            <v>6633280170.0811996</v>
          </cell>
          <cell r="M61">
            <v>0</v>
          </cell>
          <cell r="N61">
            <v>0</v>
          </cell>
          <cell r="O61">
            <v>0</v>
          </cell>
          <cell r="P61">
            <v>6633280170.0811996</v>
          </cell>
          <cell r="Q61" t="b">
            <v>1</v>
          </cell>
          <cell r="R61">
            <v>0</v>
          </cell>
          <cell r="S61">
            <v>6633280170.0811996</v>
          </cell>
        </row>
        <row r="62">
          <cell r="A62">
            <v>311201</v>
          </cell>
          <cell r="B62" t="str">
            <v>LABA TAHUN LALU</v>
          </cell>
          <cell r="C62" t="str">
            <v>N</v>
          </cell>
          <cell r="D62" t="str">
            <v>K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 t="b">
            <v>0</v>
          </cell>
          <cell r="R62">
            <v>0</v>
          </cell>
          <cell r="S62">
            <v>0</v>
          </cell>
        </row>
        <row r="63">
          <cell r="A63">
            <v>312002</v>
          </cell>
          <cell r="B63" t="str">
            <v>LABA TAHUN BERJALAN</v>
          </cell>
          <cell r="C63" t="str">
            <v>N</v>
          </cell>
          <cell r="D63" t="str">
            <v>K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 t="b">
            <v>0</v>
          </cell>
          <cell r="R63">
            <v>0</v>
          </cell>
          <cell r="S63">
            <v>0</v>
          </cell>
        </row>
        <row r="64">
          <cell r="A64">
            <v>312003</v>
          </cell>
          <cell r="B64" t="str">
            <v>LABA BULAN BERJALAN</v>
          </cell>
          <cell r="C64" t="str">
            <v>N</v>
          </cell>
          <cell r="D64" t="str">
            <v>K</v>
          </cell>
          <cell r="E64">
            <v>0</v>
          </cell>
          <cell r="F64">
            <v>232126290.61994553</v>
          </cell>
          <cell r="G64">
            <v>0</v>
          </cell>
          <cell r="H64">
            <v>0</v>
          </cell>
          <cell r="I64">
            <v>232126290.61994553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3523995802.7272725</v>
          </cell>
          <cell r="Q64" t="b">
            <v>1</v>
          </cell>
          <cell r="R64">
            <v>0</v>
          </cell>
          <cell r="S64">
            <v>3523995802.7272725</v>
          </cell>
        </row>
        <row r="65">
          <cell r="A65">
            <v>411001</v>
          </cell>
          <cell r="B65" t="str">
            <v>PENJUALAN TUNAI</v>
          </cell>
          <cell r="C65" t="str">
            <v>L</v>
          </cell>
          <cell r="D65" t="str">
            <v>K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31363.63636363636</v>
          </cell>
          <cell r="J65">
            <v>3524027166.363636</v>
          </cell>
          <cell r="K65">
            <v>0</v>
          </cell>
          <cell r="L65">
            <v>3523995802.7272725</v>
          </cell>
          <cell r="M65">
            <v>0</v>
          </cell>
          <cell r="N65">
            <v>3523995802.7272725</v>
          </cell>
          <cell r="O65">
            <v>0</v>
          </cell>
          <cell r="P65">
            <v>0</v>
          </cell>
          <cell r="Q65" t="b">
            <v>1</v>
          </cell>
          <cell r="R65">
            <v>0</v>
          </cell>
          <cell r="S65">
            <v>0</v>
          </cell>
        </row>
        <row r="66">
          <cell r="A66">
            <v>411002</v>
          </cell>
          <cell r="B66" t="str">
            <v>PENJUALAN TUNAI GALON BOTOL</v>
          </cell>
          <cell r="C66" t="str">
            <v>L</v>
          </cell>
          <cell r="D66" t="str">
            <v>K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1920000</v>
          </cell>
          <cell r="K66">
            <v>0</v>
          </cell>
          <cell r="L66">
            <v>1920000</v>
          </cell>
          <cell r="M66">
            <v>0</v>
          </cell>
          <cell r="N66">
            <v>1920000</v>
          </cell>
          <cell r="O66">
            <v>0</v>
          </cell>
          <cell r="P66">
            <v>0</v>
          </cell>
          <cell r="Q66" t="b">
            <v>1</v>
          </cell>
          <cell r="R66">
            <v>0</v>
          </cell>
          <cell r="S66">
            <v>0</v>
          </cell>
        </row>
        <row r="67">
          <cell r="A67">
            <v>411003</v>
          </cell>
          <cell r="B67" t="str">
            <v>PENJUALAN TUNAI PALLET</v>
          </cell>
          <cell r="C67" t="str">
            <v>L</v>
          </cell>
          <cell r="D67" t="str">
            <v>K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 t="b">
            <v>0</v>
          </cell>
          <cell r="R67">
            <v>0</v>
          </cell>
          <cell r="S67">
            <v>0</v>
          </cell>
        </row>
        <row r="68">
          <cell r="A68">
            <v>411011</v>
          </cell>
          <cell r="B68" t="str">
            <v>Potongan Penjualan Tunai TIV</v>
          </cell>
          <cell r="C68" t="str">
            <v>L</v>
          </cell>
          <cell r="D68" t="str">
            <v>D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58562478.18181818</v>
          </cell>
          <cell r="J68">
            <v>0</v>
          </cell>
          <cell r="K68">
            <v>58562478.18181818</v>
          </cell>
          <cell r="L68">
            <v>0</v>
          </cell>
          <cell r="M68">
            <v>58562478.18181818</v>
          </cell>
          <cell r="N68">
            <v>0</v>
          </cell>
          <cell r="O68">
            <v>0</v>
          </cell>
          <cell r="P68">
            <v>0</v>
          </cell>
          <cell r="Q68" t="b">
            <v>1</v>
          </cell>
          <cell r="R68">
            <v>0</v>
          </cell>
          <cell r="S68">
            <v>0</v>
          </cell>
        </row>
        <row r="69">
          <cell r="A69">
            <v>411012</v>
          </cell>
          <cell r="B69" t="str">
            <v>Potongan Penjualan Tunai Lokal</v>
          </cell>
          <cell r="C69" t="str">
            <v>L</v>
          </cell>
          <cell r="D69" t="str">
            <v>D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6811659.0909090908</v>
          </cell>
          <cell r="J69">
            <v>0</v>
          </cell>
          <cell r="K69">
            <v>6811659.0909090908</v>
          </cell>
          <cell r="L69">
            <v>0</v>
          </cell>
          <cell r="M69">
            <v>6811659.0909090908</v>
          </cell>
          <cell r="N69">
            <v>0</v>
          </cell>
          <cell r="O69">
            <v>0</v>
          </cell>
          <cell r="P69">
            <v>0</v>
          </cell>
          <cell r="Q69" t="b">
            <v>1</v>
          </cell>
          <cell r="R69">
            <v>0</v>
          </cell>
          <cell r="S69">
            <v>0</v>
          </cell>
        </row>
        <row r="70">
          <cell r="A70">
            <v>411013</v>
          </cell>
          <cell r="B70" t="str">
            <v>Potongan Penjualan Tunai Internal</v>
          </cell>
          <cell r="C70" t="str">
            <v>L</v>
          </cell>
          <cell r="D70" t="str">
            <v>D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17759690.909090906</v>
          </cell>
          <cell r="J70">
            <v>0</v>
          </cell>
          <cell r="K70">
            <v>17759690.909090906</v>
          </cell>
          <cell r="L70">
            <v>0</v>
          </cell>
          <cell r="M70">
            <v>17759690.909090906</v>
          </cell>
          <cell r="N70">
            <v>0</v>
          </cell>
          <cell r="O70">
            <v>0</v>
          </cell>
          <cell r="P70">
            <v>0</v>
          </cell>
          <cell r="Q70" t="b">
            <v>1</v>
          </cell>
          <cell r="R70">
            <v>0</v>
          </cell>
          <cell r="S70">
            <v>0</v>
          </cell>
        </row>
        <row r="71">
          <cell r="A71">
            <v>411014</v>
          </cell>
          <cell r="B71" t="str">
            <v>POT PENJUALAN TUNAI INTERNAL CN</v>
          </cell>
          <cell r="C71" t="str">
            <v>L</v>
          </cell>
          <cell r="D71" t="str">
            <v>D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 t="b">
            <v>0</v>
          </cell>
          <cell r="R71">
            <v>0</v>
          </cell>
          <cell r="S71">
            <v>0</v>
          </cell>
        </row>
        <row r="72">
          <cell r="A72">
            <v>411015</v>
          </cell>
          <cell r="B72" t="str">
            <v>POT PENJUALAN TUNAI INTERNAL CASH BACK</v>
          </cell>
          <cell r="C72" t="str">
            <v>L</v>
          </cell>
          <cell r="D72" t="str">
            <v>D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 t="b">
            <v>0</v>
          </cell>
          <cell r="R72">
            <v>0</v>
          </cell>
          <cell r="S72">
            <v>0</v>
          </cell>
        </row>
        <row r="73">
          <cell r="A73">
            <v>411016</v>
          </cell>
          <cell r="B73" t="str">
            <v>POT PENJUALAN TUNAI GALON BOTOL TIV</v>
          </cell>
          <cell r="C73" t="str">
            <v>L</v>
          </cell>
          <cell r="D73" t="str">
            <v>D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 t="b">
            <v>0</v>
          </cell>
          <cell r="R73">
            <v>0</v>
          </cell>
          <cell r="S73">
            <v>0</v>
          </cell>
        </row>
        <row r="74">
          <cell r="A74">
            <v>411017</v>
          </cell>
          <cell r="B74" t="str">
            <v>POT PENJUALAN TUNAI GALON BOTOL DISTRIBUTOR</v>
          </cell>
          <cell r="C74" t="str">
            <v>L</v>
          </cell>
          <cell r="D74" t="str">
            <v>D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 t="b">
            <v>0</v>
          </cell>
          <cell r="R74">
            <v>0</v>
          </cell>
          <cell r="S74">
            <v>0</v>
          </cell>
        </row>
        <row r="75">
          <cell r="A75">
            <v>411018</v>
          </cell>
          <cell r="B75" t="str">
            <v>POT PENJUALAN TUNAI GALON BOTOL INTERNAL</v>
          </cell>
          <cell r="C75" t="str">
            <v>L</v>
          </cell>
          <cell r="D75" t="str">
            <v>D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 t="b">
            <v>0</v>
          </cell>
          <cell r="R75">
            <v>0</v>
          </cell>
          <cell r="S75">
            <v>0</v>
          </cell>
        </row>
        <row r="76">
          <cell r="A76">
            <v>411019</v>
          </cell>
          <cell r="B76" t="str">
            <v>POT PENJUALAN TUNAI PALLET</v>
          </cell>
          <cell r="C76" t="str">
            <v>L</v>
          </cell>
          <cell r="D76" t="str">
            <v>D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 t="b">
            <v>0</v>
          </cell>
          <cell r="R76">
            <v>0</v>
          </cell>
          <cell r="S76">
            <v>0</v>
          </cell>
        </row>
        <row r="77">
          <cell r="A77">
            <v>411101</v>
          </cell>
          <cell r="B77" t="str">
            <v>PENJUALAN KREDIT</v>
          </cell>
          <cell r="C77" t="str">
            <v>L</v>
          </cell>
          <cell r="D77" t="str">
            <v>K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1951754823.6363635</v>
          </cell>
          <cell r="K77">
            <v>0</v>
          </cell>
          <cell r="L77">
            <v>1951754823.6363635</v>
          </cell>
          <cell r="M77">
            <v>0</v>
          </cell>
          <cell r="N77">
            <v>1951754823.6363635</v>
          </cell>
          <cell r="O77">
            <v>0</v>
          </cell>
          <cell r="P77">
            <v>0</v>
          </cell>
          <cell r="Q77" t="b">
            <v>1</v>
          </cell>
          <cell r="R77">
            <v>0</v>
          </cell>
          <cell r="S77">
            <v>0</v>
          </cell>
        </row>
        <row r="78">
          <cell r="A78">
            <v>411102</v>
          </cell>
          <cell r="B78" t="str">
            <v>PENJUALAN KREDIT GALON BOTOL</v>
          </cell>
          <cell r="C78" t="str">
            <v>L</v>
          </cell>
          <cell r="D78" t="str">
            <v>K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71460000</v>
          </cell>
          <cell r="K78">
            <v>0</v>
          </cell>
          <cell r="L78">
            <v>71460000</v>
          </cell>
          <cell r="M78">
            <v>0</v>
          </cell>
          <cell r="N78">
            <v>71460000</v>
          </cell>
          <cell r="O78">
            <v>0</v>
          </cell>
          <cell r="P78">
            <v>0</v>
          </cell>
          <cell r="Q78" t="b">
            <v>1</v>
          </cell>
          <cell r="R78">
            <v>0</v>
          </cell>
          <cell r="S78">
            <v>0</v>
          </cell>
        </row>
        <row r="79">
          <cell r="A79">
            <v>411103</v>
          </cell>
          <cell r="B79" t="str">
            <v>PENJUALAN KREDIT PALLET</v>
          </cell>
          <cell r="C79" t="str">
            <v>L</v>
          </cell>
          <cell r="D79" t="str">
            <v>K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 t="b">
            <v>0</v>
          </cell>
          <cell r="R79">
            <v>0</v>
          </cell>
          <cell r="S79">
            <v>0</v>
          </cell>
        </row>
        <row r="80">
          <cell r="A80">
            <v>411111</v>
          </cell>
          <cell r="B80" t="str">
            <v>Potongan Penjualan Kredit TIV</v>
          </cell>
          <cell r="C80" t="str">
            <v>L</v>
          </cell>
          <cell r="D80" t="str">
            <v>D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35071483.636363633</v>
          </cell>
          <cell r="J80">
            <v>0</v>
          </cell>
          <cell r="K80">
            <v>35071483.636363633</v>
          </cell>
          <cell r="L80">
            <v>0</v>
          </cell>
          <cell r="M80">
            <v>35071483.636363633</v>
          </cell>
          <cell r="N80">
            <v>0</v>
          </cell>
          <cell r="O80">
            <v>0</v>
          </cell>
          <cell r="P80">
            <v>0</v>
          </cell>
          <cell r="Q80" t="b">
            <v>1</v>
          </cell>
          <cell r="R80">
            <v>0</v>
          </cell>
          <cell r="S80">
            <v>0</v>
          </cell>
        </row>
        <row r="81">
          <cell r="A81">
            <v>411112</v>
          </cell>
          <cell r="B81" t="str">
            <v>Potongan Penjualan Kredit Lokal</v>
          </cell>
          <cell r="C81" t="str">
            <v>L</v>
          </cell>
          <cell r="D81" t="str">
            <v>D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39192367.07272727</v>
          </cell>
          <cell r="J81">
            <v>0</v>
          </cell>
          <cell r="K81">
            <v>39192367.07272727</v>
          </cell>
          <cell r="L81">
            <v>0</v>
          </cell>
          <cell r="M81">
            <v>39192367.07272727</v>
          </cell>
          <cell r="N81">
            <v>0</v>
          </cell>
          <cell r="O81">
            <v>0</v>
          </cell>
          <cell r="P81">
            <v>0</v>
          </cell>
          <cell r="Q81" t="b">
            <v>1</v>
          </cell>
          <cell r="R81">
            <v>0</v>
          </cell>
          <cell r="S81">
            <v>0</v>
          </cell>
        </row>
        <row r="82">
          <cell r="A82">
            <v>411113</v>
          </cell>
          <cell r="B82" t="str">
            <v>Potongan Penjualan Kredit Internal</v>
          </cell>
          <cell r="C82" t="str">
            <v>L</v>
          </cell>
          <cell r="D82" t="str">
            <v>D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10273181.818181816</v>
          </cell>
          <cell r="J82">
            <v>0</v>
          </cell>
          <cell r="K82">
            <v>10273181.818181816</v>
          </cell>
          <cell r="L82">
            <v>0</v>
          </cell>
          <cell r="M82">
            <v>10273181.818181816</v>
          </cell>
          <cell r="N82">
            <v>0</v>
          </cell>
          <cell r="O82">
            <v>0</v>
          </cell>
          <cell r="P82">
            <v>0</v>
          </cell>
          <cell r="Q82" t="b">
            <v>1</v>
          </cell>
          <cell r="R82">
            <v>0</v>
          </cell>
          <cell r="S82">
            <v>0</v>
          </cell>
        </row>
        <row r="83">
          <cell r="A83">
            <v>411114</v>
          </cell>
          <cell r="B83" t="str">
            <v>POT PENJUALAN KREDIT INTERNAL CN</v>
          </cell>
          <cell r="C83" t="str">
            <v>L</v>
          </cell>
          <cell r="D83" t="str">
            <v>D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 t="b">
            <v>0</v>
          </cell>
          <cell r="R83">
            <v>0</v>
          </cell>
          <cell r="S83">
            <v>0</v>
          </cell>
        </row>
        <row r="84">
          <cell r="A84">
            <v>411115</v>
          </cell>
          <cell r="B84" t="str">
            <v>POT PENJUALAN KREDIT INTERNAL CASH BACK</v>
          </cell>
          <cell r="C84" t="str">
            <v>L</v>
          </cell>
          <cell r="D84" t="str">
            <v>D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 t="b">
            <v>0</v>
          </cell>
          <cell r="R84">
            <v>0</v>
          </cell>
          <cell r="S84">
            <v>0</v>
          </cell>
        </row>
        <row r="85">
          <cell r="A85">
            <v>411116</v>
          </cell>
          <cell r="B85" t="str">
            <v>POT PENJUALAN KREDIT GALON BOTOL TIV</v>
          </cell>
          <cell r="C85" t="str">
            <v>L</v>
          </cell>
          <cell r="D85" t="str">
            <v>D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 t="b">
            <v>0</v>
          </cell>
          <cell r="R85">
            <v>0</v>
          </cell>
          <cell r="S85">
            <v>0</v>
          </cell>
        </row>
        <row r="86">
          <cell r="A86">
            <v>411117</v>
          </cell>
          <cell r="B86" t="str">
            <v>POT PENJUALAN KREDIT GALON BOTOL DISTRIBUTOR</v>
          </cell>
          <cell r="C86" t="str">
            <v>L</v>
          </cell>
          <cell r="D86" t="str">
            <v>D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 t="b">
            <v>0</v>
          </cell>
          <cell r="R86">
            <v>0</v>
          </cell>
          <cell r="S86">
            <v>0</v>
          </cell>
        </row>
        <row r="87">
          <cell r="A87">
            <v>411118</v>
          </cell>
          <cell r="B87" t="str">
            <v>POT PENJUALAN KREDIT GALON BOTOL INTERNAL</v>
          </cell>
          <cell r="C87" t="str">
            <v>L</v>
          </cell>
          <cell r="D87" t="str">
            <v>D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 t="b">
            <v>0</v>
          </cell>
          <cell r="R87">
            <v>0</v>
          </cell>
          <cell r="S87">
            <v>0</v>
          </cell>
        </row>
        <row r="88">
          <cell r="A88">
            <v>411119</v>
          </cell>
          <cell r="B88" t="str">
            <v>POT PENJUALAN KREDIT PALLET</v>
          </cell>
          <cell r="C88" t="str">
            <v>L</v>
          </cell>
          <cell r="D88" t="str">
            <v>D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 t="b">
            <v>0</v>
          </cell>
          <cell r="R88">
            <v>0</v>
          </cell>
          <cell r="S88">
            <v>0</v>
          </cell>
        </row>
        <row r="89">
          <cell r="A89">
            <v>510001</v>
          </cell>
          <cell r="B89" t="str">
            <v>HPP</v>
          </cell>
          <cell r="C89" t="str">
            <v>L</v>
          </cell>
          <cell r="D89" t="str">
            <v>D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6580144953.712122</v>
          </cell>
          <cell r="J89">
            <v>2366400392.121212</v>
          </cell>
          <cell r="K89">
            <v>4213744561.59091</v>
          </cell>
          <cell r="L89">
            <v>0</v>
          </cell>
          <cell r="M89">
            <v>4213744561.59091</v>
          </cell>
          <cell r="N89">
            <v>0</v>
          </cell>
          <cell r="O89">
            <v>0</v>
          </cell>
          <cell r="P89">
            <v>0</v>
          </cell>
          <cell r="Q89" t="b">
            <v>1</v>
          </cell>
          <cell r="R89">
            <v>0</v>
          </cell>
          <cell r="S89">
            <v>0</v>
          </cell>
        </row>
        <row r="90">
          <cell r="A90">
            <v>511001</v>
          </cell>
          <cell r="B90" t="str">
            <v>PEMBELIAN</v>
          </cell>
          <cell r="C90" t="str">
            <v>L</v>
          </cell>
          <cell r="D90" t="str">
            <v>D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5602837781.8181829</v>
          </cell>
          <cell r="J90">
            <v>5602837781.8181829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 t="b">
            <v>1</v>
          </cell>
          <cell r="R90">
            <v>0</v>
          </cell>
          <cell r="S90">
            <v>0</v>
          </cell>
        </row>
        <row r="91">
          <cell r="A91">
            <v>511002</v>
          </cell>
          <cell r="B91" t="str">
            <v>PEMBELIAN GALON BOTOL</v>
          </cell>
          <cell r="C91" t="str">
            <v>L</v>
          </cell>
          <cell r="D91" t="str">
            <v>D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219870000</v>
          </cell>
          <cell r="J91">
            <v>219870000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 t="b">
            <v>1</v>
          </cell>
          <cell r="R91">
            <v>0</v>
          </cell>
          <cell r="S91">
            <v>0</v>
          </cell>
        </row>
        <row r="92">
          <cell r="A92">
            <v>511003</v>
          </cell>
          <cell r="B92" t="str">
            <v>PEMBELIAN PALLET</v>
          </cell>
          <cell r="C92" t="str">
            <v>L</v>
          </cell>
          <cell r="D92" t="str">
            <v>D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6000000</v>
          </cell>
          <cell r="J92">
            <v>6000000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 t="b">
            <v>1</v>
          </cell>
          <cell r="R92">
            <v>0</v>
          </cell>
          <cell r="S92">
            <v>0</v>
          </cell>
        </row>
        <row r="93">
          <cell r="A93">
            <v>811001</v>
          </cell>
          <cell r="B93" t="str">
            <v>LEMBUR</v>
          </cell>
          <cell r="C93" t="str">
            <v>L</v>
          </cell>
          <cell r="D93" t="str">
            <v>D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 t="b">
            <v>0</v>
          </cell>
          <cell r="R93">
            <v>0</v>
          </cell>
          <cell r="S93">
            <v>0</v>
          </cell>
        </row>
        <row r="94">
          <cell r="A94">
            <v>811002</v>
          </cell>
          <cell r="B94" t="str">
            <v>INCENTIVE</v>
          </cell>
          <cell r="C94" t="str">
            <v>L</v>
          </cell>
          <cell r="D94" t="str">
            <v>D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13620889</v>
          </cell>
          <cell r="J94">
            <v>0</v>
          </cell>
          <cell r="K94">
            <v>13620889</v>
          </cell>
          <cell r="L94">
            <v>0</v>
          </cell>
          <cell r="M94">
            <v>13620889</v>
          </cell>
          <cell r="N94">
            <v>0</v>
          </cell>
          <cell r="O94">
            <v>0</v>
          </cell>
          <cell r="P94">
            <v>0</v>
          </cell>
          <cell r="Q94" t="b">
            <v>1</v>
          </cell>
          <cell r="R94">
            <v>0</v>
          </cell>
          <cell r="S94">
            <v>0</v>
          </cell>
        </row>
        <row r="95">
          <cell r="A95">
            <v>811003</v>
          </cell>
          <cell r="B95" t="str">
            <v>BBM</v>
          </cell>
          <cell r="C95" t="str">
            <v>L</v>
          </cell>
          <cell r="D95" t="str">
            <v>D</v>
          </cell>
          <cell r="E95">
            <v>0</v>
          </cell>
          <cell r="F95">
            <v>0</v>
          </cell>
          <cell r="G95">
            <v>50766466</v>
          </cell>
          <cell r="H95">
            <v>0</v>
          </cell>
          <cell r="I95">
            <v>5700000</v>
          </cell>
          <cell r="J95">
            <v>0</v>
          </cell>
          <cell r="K95">
            <v>56466466</v>
          </cell>
          <cell r="L95">
            <v>0</v>
          </cell>
          <cell r="M95">
            <v>56466466</v>
          </cell>
          <cell r="N95">
            <v>0</v>
          </cell>
          <cell r="O95">
            <v>0</v>
          </cell>
          <cell r="P95">
            <v>0</v>
          </cell>
          <cell r="Q95" t="b">
            <v>1</v>
          </cell>
          <cell r="R95">
            <v>0</v>
          </cell>
          <cell r="S95">
            <v>0</v>
          </cell>
        </row>
        <row r="96">
          <cell r="A96">
            <v>811004</v>
          </cell>
          <cell r="B96" t="str">
            <v>PEMELIHARAAN KENDARAAN</v>
          </cell>
          <cell r="C96" t="str">
            <v>L</v>
          </cell>
          <cell r="D96" t="str">
            <v>D</v>
          </cell>
          <cell r="E96">
            <v>0</v>
          </cell>
          <cell r="F96">
            <v>0</v>
          </cell>
          <cell r="G96">
            <v>1055000</v>
          </cell>
          <cell r="H96">
            <v>0</v>
          </cell>
          <cell r="I96">
            <v>55672525</v>
          </cell>
          <cell r="J96">
            <v>0</v>
          </cell>
          <cell r="K96">
            <v>56727525</v>
          </cell>
          <cell r="L96">
            <v>0</v>
          </cell>
          <cell r="M96">
            <v>56727525</v>
          </cell>
          <cell r="N96">
            <v>0</v>
          </cell>
          <cell r="O96">
            <v>0</v>
          </cell>
          <cell r="P96">
            <v>0</v>
          </cell>
          <cell r="Q96" t="b">
            <v>1</v>
          </cell>
          <cell r="R96">
            <v>0</v>
          </cell>
          <cell r="S96">
            <v>0</v>
          </cell>
        </row>
        <row r="97">
          <cell r="A97">
            <v>811005</v>
          </cell>
          <cell r="B97" t="str">
            <v>PARKIR &amp; TOL</v>
          </cell>
          <cell r="C97" t="str">
            <v>L</v>
          </cell>
          <cell r="D97" t="str">
            <v>D</v>
          </cell>
          <cell r="E97">
            <v>0</v>
          </cell>
          <cell r="F97">
            <v>0</v>
          </cell>
          <cell r="G97">
            <v>1494000</v>
          </cell>
          <cell r="H97">
            <v>0</v>
          </cell>
          <cell r="I97">
            <v>0</v>
          </cell>
          <cell r="J97">
            <v>0</v>
          </cell>
          <cell r="K97">
            <v>1494000</v>
          </cell>
          <cell r="L97">
            <v>0</v>
          </cell>
          <cell r="M97">
            <v>1494000</v>
          </cell>
          <cell r="N97">
            <v>0</v>
          </cell>
          <cell r="O97">
            <v>0</v>
          </cell>
          <cell r="P97">
            <v>0</v>
          </cell>
          <cell r="Q97" t="b">
            <v>1</v>
          </cell>
          <cell r="R97">
            <v>0</v>
          </cell>
          <cell r="S97">
            <v>0</v>
          </cell>
        </row>
        <row r="98">
          <cell r="A98">
            <v>811006</v>
          </cell>
          <cell r="B98" t="str">
            <v>PAKET/PENGIRIMAN DOKUMEN</v>
          </cell>
          <cell r="C98" t="str">
            <v>L</v>
          </cell>
          <cell r="D98" t="str">
            <v>D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 t="b">
            <v>0</v>
          </cell>
          <cell r="R98">
            <v>0</v>
          </cell>
          <cell r="S98">
            <v>0</v>
          </cell>
        </row>
        <row r="99">
          <cell r="A99">
            <v>811007</v>
          </cell>
          <cell r="B99" t="str">
            <v>BENGKEL</v>
          </cell>
          <cell r="C99" t="str">
            <v>L</v>
          </cell>
          <cell r="D99" t="str">
            <v>D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 t="b">
            <v>0</v>
          </cell>
          <cell r="R99">
            <v>0</v>
          </cell>
          <cell r="S99">
            <v>0</v>
          </cell>
        </row>
        <row r="100">
          <cell r="A100">
            <v>811010</v>
          </cell>
          <cell r="B100" t="str">
            <v>PEM. KEND. AKIBAT KECELAKAAN</v>
          </cell>
          <cell r="C100" t="str">
            <v>L</v>
          </cell>
          <cell r="D100" t="str">
            <v>D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 t="b">
            <v>0</v>
          </cell>
          <cell r="R100">
            <v>0</v>
          </cell>
          <cell r="S100">
            <v>0</v>
          </cell>
        </row>
        <row r="101">
          <cell r="A101">
            <v>821000</v>
          </cell>
          <cell r="B101" t="str">
            <v>PERLENGKAPAN KANTOR</v>
          </cell>
          <cell r="C101" t="str">
            <v>L</v>
          </cell>
          <cell r="D101" t="str">
            <v>D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 t="b">
            <v>0</v>
          </cell>
          <cell r="R101">
            <v>0</v>
          </cell>
          <cell r="S101">
            <v>0</v>
          </cell>
        </row>
        <row r="102">
          <cell r="A102">
            <v>821001</v>
          </cell>
          <cell r="B102" t="str">
            <v>GAJI DAN TUNJANGAN</v>
          </cell>
          <cell r="C102" t="str">
            <v>L</v>
          </cell>
          <cell r="D102" t="str">
            <v>D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398613851.2090385</v>
          </cell>
          <cell r="J102">
            <v>0</v>
          </cell>
          <cell r="K102">
            <v>398613851.2090385</v>
          </cell>
          <cell r="L102">
            <v>0</v>
          </cell>
          <cell r="M102">
            <v>398613851.2090385</v>
          </cell>
          <cell r="N102">
            <v>0</v>
          </cell>
          <cell r="O102">
            <v>0</v>
          </cell>
          <cell r="P102">
            <v>0</v>
          </cell>
          <cell r="Q102" t="b">
            <v>1</v>
          </cell>
          <cell r="R102">
            <v>0</v>
          </cell>
          <cell r="S102">
            <v>0</v>
          </cell>
        </row>
        <row r="103">
          <cell r="A103">
            <v>821002</v>
          </cell>
          <cell r="B103" t="str">
            <v>JAMSOSTEK</v>
          </cell>
          <cell r="C103" t="str">
            <v>L</v>
          </cell>
          <cell r="D103" t="str">
            <v>D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28300298.893600058</v>
          </cell>
          <cell r="J103">
            <v>0</v>
          </cell>
          <cell r="K103">
            <v>28300298.893600058</v>
          </cell>
          <cell r="L103">
            <v>0</v>
          </cell>
          <cell r="M103">
            <v>28300298.893600058</v>
          </cell>
          <cell r="N103">
            <v>0</v>
          </cell>
          <cell r="O103">
            <v>0</v>
          </cell>
          <cell r="P103">
            <v>0</v>
          </cell>
          <cell r="Q103" t="b">
            <v>1</v>
          </cell>
          <cell r="R103">
            <v>0</v>
          </cell>
          <cell r="S103">
            <v>0</v>
          </cell>
        </row>
        <row r="104">
          <cell r="A104">
            <v>821004</v>
          </cell>
          <cell r="B104" t="str">
            <v>KONSUMSI</v>
          </cell>
          <cell r="C104" t="str">
            <v>L</v>
          </cell>
          <cell r="D104" t="str">
            <v>D</v>
          </cell>
          <cell r="E104">
            <v>0</v>
          </cell>
          <cell r="F104">
            <v>0</v>
          </cell>
          <cell r="G104">
            <v>332667</v>
          </cell>
          <cell r="H104">
            <v>0</v>
          </cell>
          <cell r="I104">
            <v>0</v>
          </cell>
          <cell r="J104">
            <v>0</v>
          </cell>
          <cell r="K104">
            <v>332667</v>
          </cell>
          <cell r="L104">
            <v>0</v>
          </cell>
          <cell r="M104">
            <v>332667</v>
          </cell>
          <cell r="N104">
            <v>0</v>
          </cell>
          <cell r="O104">
            <v>0</v>
          </cell>
          <cell r="P104">
            <v>0</v>
          </cell>
          <cell r="Q104" t="b">
            <v>1</v>
          </cell>
          <cell r="R104">
            <v>0</v>
          </cell>
          <cell r="S104">
            <v>0</v>
          </cell>
        </row>
        <row r="105">
          <cell r="A105">
            <v>821005</v>
          </cell>
          <cell r="B105" t="str">
            <v>PENGOBATAN</v>
          </cell>
          <cell r="C105" t="str">
            <v>L</v>
          </cell>
          <cell r="D105" t="str">
            <v>D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 t="b">
            <v>0</v>
          </cell>
          <cell r="R105">
            <v>0</v>
          </cell>
          <cell r="S105">
            <v>0</v>
          </cell>
        </row>
        <row r="106">
          <cell r="A106">
            <v>821006</v>
          </cell>
          <cell r="B106" t="str">
            <v>THR/BONUS</v>
          </cell>
          <cell r="C106" t="str">
            <v>L</v>
          </cell>
          <cell r="D106" t="str">
            <v>D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30021416.166666668</v>
          </cell>
          <cell r="J106">
            <v>0</v>
          </cell>
          <cell r="K106">
            <v>30021416.166666668</v>
          </cell>
          <cell r="L106">
            <v>0</v>
          </cell>
          <cell r="M106">
            <v>30021416.166666668</v>
          </cell>
          <cell r="N106">
            <v>0</v>
          </cell>
          <cell r="O106">
            <v>0</v>
          </cell>
          <cell r="P106">
            <v>0</v>
          </cell>
          <cell r="Q106" t="b">
            <v>1</v>
          </cell>
          <cell r="R106">
            <v>0</v>
          </cell>
          <cell r="S106">
            <v>0</v>
          </cell>
        </row>
        <row r="107">
          <cell r="A107">
            <v>821007</v>
          </cell>
          <cell r="B107" t="str">
            <v>PPH PASAL 21</v>
          </cell>
          <cell r="C107" t="str">
            <v>L</v>
          </cell>
          <cell r="D107" t="str">
            <v>D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 t="b">
            <v>0</v>
          </cell>
          <cell r="R107">
            <v>0</v>
          </cell>
          <cell r="S107">
            <v>0</v>
          </cell>
        </row>
        <row r="108">
          <cell r="A108">
            <v>821008</v>
          </cell>
          <cell r="B108" t="str">
            <v>Biaya Pajak - PPh 25</v>
          </cell>
          <cell r="C108" t="str">
            <v>L</v>
          </cell>
          <cell r="D108" t="str">
            <v>D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 t="b">
            <v>0</v>
          </cell>
          <cell r="R108">
            <v>0</v>
          </cell>
          <cell r="S108">
            <v>0</v>
          </cell>
        </row>
        <row r="109">
          <cell r="A109">
            <v>822001</v>
          </cell>
          <cell r="B109" t="str">
            <v>PEMELIHARAAN BANGUNAN</v>
          </cell>
          <cell r="C109" t="str">
            <v>L</v>
          </cell>
          <cell r="D109" t="str">
            <v>D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 t="b">
            <v>0</v>
          </cell>
          <cell r="R109">
            <v>0</v>
          </cell>
          <cell r="S109">
            <v>0</v>
          </cell>
        </row>
        <row r="110">
          <cell r="A110">
            <v>822005</v>
          </cell>
          <cell r="B110" t="str">
            <v>PEMELIHARAAN KANTOR/BANGUNAN</v>
          </cell>
          <cell r="C110" t="str">
            <v>L</v>
          </cell>
          <cell r="D110" t="str">
            <v>D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1190000</v>
          </cell>
          <cell r="J110">
            <v>0</v>
          </cell>
          <cell r="K110">
            <v>1190000</v>
          </cell>
          <cell r="L110">
            <v>0</v>
          </cell>
          <cell r="M110">
            <v>1190000</v>
          </cell>
          <cell r="N110">
            <v>0</v>
          </cell>
          <cell r="O110">
            <v>0</v>
          </cell>
          <cell r="P110">
            <v>0</v>
          </cell>
          <cell r="Q110" t="b">
            <v>1</v>
          </cell>
          <cell r="R110">
            <v>0</v>
          </cell>
          <cell r="S110">
            <v>0</v>
          </cell>
        </row>
        <row r="111">
          <cell r="A111">
            <v>822015</v>
          </cell>
          <cell r="B111" t="str">
            <v>PEMELIHARAAN INVENTARIS</v>
          </cell>
          <cell r="C111" t="str">
            <v>L</v>
          </cell>
          <cell r="D111" t="str">
            <v>D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 t="b">
            <v>0</v>
          </cell>
          <cell r="R111">
            <v>0</v>
          </cell>
          <cell r="S111">
            <v>0</v>
          </cell>
        </row>
        <row r="112">
          <cell r="A112">
            <v>824001</v>
          </cell>
          <cell r="B112" t="str">
            <v>LISTRIK</v>
          </cell>
          <cell r="C112" t="str">
            <v>L</v>
          </cell>
          <cell r="D112" t="str">
            <v>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6075715</v>
          </cell>
          <cell r="J112">
            <v>0</v>
          </cell>
          <cell r="K112">
            <v>6075715</v>
          </cell>
          <cell r="L112">
            <v>0</v>
          </cell>
          <cell r="M112">
            <v>6075715</v>
          </cell>
          <cell r="N112">
            <v>0</v>
          </cell>
          <cell r="O112">
            <v>0</v>
          </cell>
          <cell r="P112">
            <v>0</v>
          </cell>
          <cell r="Q112" t="b">
            <v>1</v>
          </cell>
          <cell r="R112">
            <v>0</v>
          </cell>
          <cell r="S112">
            <v>0</v>
          </cell>
        </row>
        <row r="113">
          <cell r="A113">
            <v>824002</v>
          </cell>
          <cell r="B113" t="str">
            <v>ALAT TULIS &amp; CETAKAN</v>
          </cell>
          <cell r="C113" t="str">
            <v>L</v>
          </cell>
          <cell r="D113" t="str">
            <v>D</v>
          </cell>
          <cell r="E113">
            <v>0</v>
          </cell>
          <cell r="F113">
            <v>0</v>
          </cell>
          <cell r="G113">
            <v>49500</v>
          </cell>
          <cell r="H113">
            <v>0</v>
          </cell>
          <cell r="I113">
            <v>4011400</v>
          </cell>
          <cell r="J113">
            <v>0</v>
          </cell>
          <cell r="K113">
            <v>4060900</v>
          </cell>
          <cell r="L113">
            <v>0</v>
          </cell>
          <cell r="M113">
            <v>4060900</v>
          </cell>
          <cell r="N113">
            <v>0</v>
          </cell>
          <cell r="O113">
            <v>0</v>
          </cell>
          <cell r="P113">
            <v>0</v>
          </cell>
          <cell r="Q113" t="b">
            <v>1</v>
          </cell>
          <cell r="R113">
            <v>0</v>
          </cell>
          <cell r="S113">
            <v>0</v>
          </cell>
        </row>
        <row r="114">
          <cell r="A114">
            <v>824003</v>
          </cell>
          <cell r="B114" t="str">
            <v>TELEPHONE/FAX/SPEEDY</v>
          </cell>
          <cell r="C114" t="str">
            <v>L</v>
          </cell>
          <cell r="D114" t="str">
            <v>D</v>
          </cell>
          <cell r="E114">
            <v>0</v>
          </cell>
          <cell r="F114">
            <v>0</v>
          </cell>
          <cell r="G114">
            <v>1080000</v>
          </cell>
          <cell r="H114">
            <v>0</v>
          </cell>
          <cell r="I114">
            <v>765803</v>
          </cell>
          <cell r="J114">
            <v>0</v>
          </cell>
          <cell r="K114">
            <v>1845803</v>
          </cell>
          <cell r="L114">
            <v>0</v>
          </cell>
          <cell r="M114">
            <v>1845803</v>
          </cell>
          <cell r="N114">
            <v>0</v>
          </cell>
          <cell r="O114">
            <v>0</v>
          </cell>
          <cell r="P114">
            <v>0</v>
          </cell>
          <cell r="Q114" t="b">
            <v>1</v>
          </cell>
          <cell r="R114">
            <v>0</v>
          </cell>
          <cell r="S114">
            <v>0</v>
          </cell>
        </row>
        <row r="115">
          <cell r="A115">
            <v>824004</v>
          </cell>
          <cell r="B115" t="str">
            <v>SUMBANGAN/IURAN &amp; MAJALAH</v>
          </cell>
          <cell r="C115" t="str">
            <v>L</v>
          </cell>
          <cell r="D115" t="str">
            <v>D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 t="b">
            <v>0</v>
          </cell>
          <cell r="R115">
            <v>0</v>
          </cell>
          <cell r="S115">
            <v>0</v>
          </cell>
        </row>
        <row r="116">
          <cell r="A116">
            <v>824005</v>
          </cell>
          <cell r="B116" t="str">
            <v>PERJALANAN DINAS</v>
          </cell>
          <cell r="C116" t="str">
            <v>L</v>
          </cell>
          <cell r="D116" t="str">
            <v>D</v>
          </cell>
          <cell r="E116">
            <v>0</v>
          </cell>
          <cell r="F116">
            <v>0</v>
          </cell>
          <cell r="G116">
            <v>310000</v>
          </cell>
          <cell r="H116">
            <v>0</v>
          </cell>
          <cell r="I116">
            <v>0</v>
          </cell>
          <cell r="J116">
            <v>0</v>
          </cell>
          <cell r="K116">
            <v>310000</v>
          </cell>
          <cell r="L116">
            <v>0</v>
          </cell>
          <cell r="M116">
            <v>310000</v>
          </cell>
          <cell r="N116">
            <v>0</v>
          </cell>
          <cell r="O116">
            <v>0</v>
          </cell>
          <cell r="P116">
            <v>0</v>
          </cell>
          <cell r="Q116" t="b">
            <v>1</v>
          </cell>
          <cell r="R116">
            <v>0</v>
          </cell>
          <cell r="S116">
            <v>0</v>
          </cell>
        </row>
        <row r="117">
          <cell r="A117">
            <v>824006</v>
          </cell>
          <cell r="B117" t="str">
            <v>TRAINNING/SEMINAR/RAPAT</v>
          </cell>
          <cell r="C117" t="str">
            <v>L</v>
          </cell>
          <cell r="D117" t="str">
            <v>D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 t="b">
            <v>0</v>
          </cell>
          <cell r="R117">
            <v>0</v>
          </cell>
          <cell r="S117">
            <v>0</v>
          </cell>
        </row>
        <row r="118">
          <cell r="A118">
            <v>824007</v>
          </cell>
          <cell r="B118" t="str">
            <v>BIAYA RUMAH TANGGA</v>
          </cell>
          <cell r="C118" t="str">
            <v>L</v>
          </cell>
          <cell r="D118" t="str">
            <v>D</v>
          </cell>
          <cell r="E118">
            <v>0</v>
          </cell>
          <cell r="F118">
            <v>0</v>
          </cell>
          <cell r="G118">
            <v>2602900</v>
          </cell>
          <cell r="H118">
            <v>0</v>
          </cell>
          <cell r="I118">
            <v>39000</v>
          </cell>
          <cell r="J118">
            <v>0</v>
          </cell>
          <cell r="K118">
            <v>2641900</v>
          </cell>
          <cell r="L118">
            <v>0</v>
          </cell>
          <cell r="M118">
            <v>2641900</v>
          </cell>
          <cell r="N118">
            <v>0</v>
          </cell>
          <cell r="O118">
            <v>0</v>
          </cell>
          <cell r="P118">
            <v>0</v>
          </cell>
          <cell r="Q118" t="b">
            <v>1</v>
          </cell>
          <cell r="R118">
            <v>0</v>
          </cell>
          <cell r="S118">
            <v>0</v>
          </cell>
        </row>
        <row r="119">
          <cell r="A119">
            <v>824008</v>
          </cell>
          <cell r="B119" t="str">
            <v>SEWA KENDARAAN</v>
          </cell>
          <cell r="C119" t="str">
            <v>L</v>
          </cell>
          <cell r="D119" t="str">
            <v>D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61059868</v>
          </cell>
          <cell r="J119">
            <v>0</v>
          </cell>
          <cell r="K119">
            <v>61059868</v>
          </cell>
          <cell r="L119">
            <v>0</v>
          </cell>
          <cell r="M119">
            <v>61059868</v>
          </cell>
          <cell r="N119">
            <v>0</v>
          </cell>
          <cell r="O119">
            <v>0</v>
          </cell>
          <cell r="P119">
            <v>0</v>
          </cell>
          <cell r="Q119" t="b">
            <v>1</v>
          </cell>
          <cell r="R119">
            <v>0</v>
          </cell>
          <cell r="S119">
            <v>0</v>
          </cell>
        </row>
        <row r="120">
          <cell r="A120">
            <v>824009</v>
          </cell>
          <cell r="B120" t="str">
            <v>SEWA KANTOR</v>
          </cell>
          <cell r="C120" t="str">
            <v>L</v>
          </cell>
          <cell r="D120" t="str">
            <v>D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41666667</v>
          </cell>
          <cell r="J120">
            <v>0</v>
          </cell>
          <cell r="K120">
            <v>41666667</v>
          </cell>
          <cell r="L120">
            <v>0</v>
          </cell>
          <cell r="M120">
            <v>41666667</v>
          </cell>
          <cell r="N120">
            <v>0</v>
          </cell>
          <cell r="O120">
            <v>0</v>
          </cell>
          <cell r="P120">
            <v>0</v>
          </cell>
          <cell r="Q120" t="b">
            <v>1</v>
          </cell>
          <cell r="R120">
            <v>0</v>
          </cell>
          <cell r="S120">
            <v>0</v>
          </cell>
        </row>
        <row r="121">
          <cell r="A121">
            <v>824010</v>
          </cell>
          <cell r="B121" t="str">
            <v>SEWA INVENTARIS</v>
          </cell>
          <cell r="C121" t="str">
            <v>L</v>
          </cell>
          <cell r="D121" t="str">
            <v>D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9138822</v>
          </cell>
          <cell r="J121">
            <v>0</v>
          </cell>
          <cell r="K121">
            <v>9138822</v>
          </cell>
          <cell r="L121">
            <v>0</v>
          </cell>
          <cell r="M121">
            <v>9138822</v>
          </cell>
          <cell r="N121">
            <v>0</v>
          </cell>
          <cell r="O121">
            <v>0</v>
          </cell>
          <cell r="P121">
            <v>0</v>
          </cell>
          <cell r="Q121" t="b">
            <v>1</v>
          </cell>
          <cell r="R121">
            <v>0</v>
          </cell>
          <cell r="S121">
            <v>0</v>
          </cell>
        </row>
        <row r="122">
          <cell r="A122">
            <v>824011</v>
          </cell>
          <cell r="B122" t="str">
            <v>PEMBELIAN TRIPLEK</v>
          </cell>
          <cell r="C122" t="str">
            <v>L</v>
          </cell>
          <cell r="D122" t="str">
            <v>D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1029200</v>
          </cell>
          <cell r="J122">
            <v>0</v>
          </cell>
          <cell r="K122">
            <v>1029200</v>
          </cell>
          <cell r="L122">
            <v>0</v>
          </cell>
          <cell r="M122">
            <v>1029200</v>
          </cell>
          <cell r="N122">
            <v>0</v>
          </cell>
          <cell r="O122">
            <v>0</v>
          </cell>
          <cell r="P122">
            <v>0</v>
          </cell>
          <cell r="Q122" t="b">
            <v>1</v>
          </cell>
          <cell r="R122">
            <v>0</v>
          </cell>
          <cell r="S122">
            <v>0</v>
          </cell>
        </row>
        <row r="123">
          <cell r="A123">
            <v>824013</v>
          </cell>
          <cell r="B123" t="str">
            <v>PENGHAPUSAN PIUTANG</v>
          </cell>
          <cell r="C123" t="str">
            <v>L</v>
          </cell>
          <cell r="D123" t="str">
            <v>D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 t="b">
            <v>0</v>
          </cell>
          <cell r="R123">
            <v>0</v>
          </cell>
          <cell r="S123">
            <v>0</v>
          </cell>
        </row>
        <row r="124">
          <cell r="A124">
            <v>824019</v>
          </cell>
          <cell r="B124" t="str">
            <v>PERIJINAN DAN PBB</v>
          </cell>
          <cell r="C124" t="str">
            <v>L</v>
          </cell>
          <cell r="D124" t="str">
            <v>D</v>
          </cell>
          <cell r="E124">
            <v>0</v>
          </cell>
          <cell r="F124">
            <v>0</v>
          </cell>
          <cell r="G124">
            <v>114198</v>
          </cell>
          <cell r="H124">
            <v>0</v>
          </cell>
          <cell r="I124">
            <v>0</v>
          </cell>
          <cell r="J124">
            <v>0</v>
          </cell>
          <cell r="K124">
            <v>114198</v>
          </cell>
          <cell r="L124">
            <v>0</v>
          </cell>
          <cell r="M124">
            <v>114198</v>
          </cell>
          <cell r="N124">
            <v>0</v>
          </cell>
          <cell r="O124">
            <v>0</v>
          </cell>
          <cell r="P124">
            <v>0</v>
          </cell>
          <cell r="Q124" t="b">
            <v>1</v>
          </cell>
          <cell r="R124">
            <v>0</v>
          </cell>
          <cell r="S124">
            <v>0</v>
          </cell>
        </row>
        <row r="125">
          <cell r="A125">
            <v>824020</v>
          </cell>
          <cell r="B125" t="str">
            <v>BIAYA PERBAIKAN DISPENSER</v>
          </cell>
          <cell r="C125" t="str">
            <v>L</v>
          </cell>
          <cell r="D125" t="str">
            <v>D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 t="b">
            <v>0</v>
          </cell>
          <cell r="R125">
            <v>0</v>
          </cell>
          <cell r="S125">
            <v>0</v>
          </cell>
        </row>
        <row r="126">
          <cell r="A126">
            <v>824021</v>
          </cell>
          <cell r="B126" t="str">
            <v>BIAYA STNK/KEUR/DISPENSASI</v>
          </cell>
          <cell r="C126" t="str">
            <v>L</v>
          </cell>
          <cell r="D126" t="str">
            <v>D</v>
          </cell>
          <cell r="E126">
            <v>0</v>
          </cell>
          <cell r="F126">
            <v>0</v>
          </cell>
          <cell r="G126">
            <v>175000</v>
          </cell>
          <cell r="H126">
            <v>0</v>
          </cell>
          <cell r="I126">
            <v>2045000</v>
          </cell>
          <cell r="J126">
            <v>0</v>
          </cell>
          <cell r="K126">
            <v>2220000</v>
          </cell>
          <cell r="L126">
            <v>0</v>
          </cell>
          <cell r="M126">
            <v>2220000</v>
          </cell>
          <cell r="N126">
            <v>0</v>
          </cell>
          <cell r="O126">
            <v>0</v>
          </cell>
          <cell r="P126">
            <v>0</v>
          </cell>
          <cell r="Q126" t="b">
            <v>1</v>
          </cell>
          <cell r="R126">
            <v>0</v>
          </cell>
          <cell r="S126">
            <v>0</v>
          </cell>
        </row>
        <row r="127">
          <cell r="A127">
            <v>824027</v>
          </cell>
          <cell r="B127" t="str">
            <v>IT ( PERLENGKAPAN KOMPUTER )</v>
          </cell>
          <cell r="C127" t="str">
            <v>L</v>
          </cell>
          <cell r="D127" t="str">
            <v>D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 t="b">
            <v>0</v>
          </cell>
          <cell r="R127">
            <v>0</v>
          </cell>
          <cell r="S127">
            <v>0</v>
          </cell>
        </row>
        <row r="128">
          <cell r="A128">
            <v>824033</v>
          </cell>
          <cell r="B128" t="str">
            <v>BIAYA KEAMANAN DAN KEBERSIHAN</v>
          </cell>
          <cell r="C128" t="str">
            <v>L</v>
          </cell>
          <cell r="D128" t="str">
            <v>D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38182329</v>
          </cell>
          <cell r="J128">
            <v>0</v>
          </cell>
          <cell r="K128">
            <v>38182329</v>
          </cell>
          <cell r="L128">
            <v>0</v>
          </cell>
          <cell r="M128">
            <v>38182329</v>
          </cell>
          <cell r="N128">
            <v>0</v>
          </cell>
          <cell r="O128">
            <v>0</v>
          </cell>
          <cell r="P128">
            <v>0</v>
          </cell>
          <cell r="Q128" t="b">
            <v>1</v>
          </cell>
          <cell r="R128">
            <v>0</v>
          </cell>
          <cell r="S128">
            <v>0</v>
          </cell>
        </row>
        <row r="129">
          <cell r="A129">
            <v>824037</v>
          </cell>
          <cell r="B129" t="str">
            <v>BENDA POS/MATERAI</v>
          </cell>
          <cell r="C129" t="str">
            <v>L</v>
          </cell>
          <cell r="D129" t="str">
            <v>D</v>
          </cell>
          <cell r="E129">
            <v>0</v>
          </cell>
          <cell r="F129">
            <v>0</v>
          </cell>
          <cell r="G129">
            <v>200000</v>
          </cell>
          <cell r="H129">
            <v>0</v>
          </cell>
          <cell r="I129">
            <v>0</v>
          </cell>
          <cell r="J129">
            <v>0</v>
          </cell>
          <cell r="K129">
            <v>200000</v>
          </cell>
          <cell r="L129">
            <v>0</v>
          </cell>
          <cell r="M129">
            <v>200000</v>
          </cell>
          <cell r="N129">
            <v>0</v>
          </cell>
          <cell r="O129">
            <v>0</v>
          </cell>
          <cell r="P129">
            <v>0</v>
          </cell>
          <cell r="Q129" t="b">
            <v>1</v>
          </cell>
          <cell r="R129">
            <v>0</v>
          </cell>
          <cell r="S129">
            <v>0</v>
          </cell>
        </row>
        <row r="130">
          <cell r="A130">
            <v>824038</v>
          </cell>
          <cell r="B130" t="str">
            <v>PARCEL</v>
          </cell>
          <cell r="C130" t="str">
            <v>L</v>
          </cell>
          <cell r="D130" t="str">
            <v>D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 t="b">
            <v>0</v>
          </cell>
          <cell r="R130">
            <v>0</v>
          </cell>
          <cell r="S130">
            <v>0</v>
          </cell>
        </row>
        <row r="131">
          <cell r="A131">
            <v>824039</v>
          </cell>
          <cell r="B131" t="str">
            <v>SEWA GEDUNG</v>
          </cell>
          <cell r="C131" t="str">
            <v>L</v>
          </cell>
          <cell r="D131" t="str">
            <v>D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 t="b">
            <v>0</v>
          </cell>
          <cell r="R131">
            <v>0</v>
          </cell>
          <cell r="S131">
            <v>0</v>
          </cell>
        </row>
        <row r="132">
          <cell r="A132">
            <v>824041</v>
          </cell>
          <cell r="B132" t="str">
            <v>AIR ( PAM )</v>
          </cell>
          <cell r="C132" t="str">
            <v>L</v>
          </cell>
          <cell r="D132" t="str">
            <v>D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 t="b">
            <v>0</v>
          </cell>
          <cell r="R132">
            <v>0</v>
          </cell>
          <cell r="S132">
            <v>0</v>
          </cell>
        </row>
        <row r="133">
          <cell r="A133">
            <v>824042</v>
          </cell>
          <cell r="B133" t="str">
            <v>REPACKING , BONGKAR MUAT,dll</v>
          </cell>
          <cell r="C133" t="str">
            <v>L</v>
          </cell>
          <cell r="D133" t="str">
            <v>D</v>
          </cell>
          <cell r="E133">
            <v>0</v>
          </cell>
          <cell r="F133">
            <v>0</v>
          </cell>
          <cell r="G133">
            <v>1889600</v>
          </cell>
          <cell r="H133">
            <v>1050</v>
          </cell>
          <cell r="I133">
            <v>0</v>
          </cell>
          <cell r="J133">
            <v>0</v>
          </cell>
          <cell r="K133">
            <v>1888550</v>
          </cell>
          <cell r="L133">
            <v>0</v>
          </cell>
          <cell r="M133">
            <v>1888550</v>
          </cell>
          <cell r="N133">
            <v>0</v>
          </cell>
          <cell r="O133">
            <v>0</v>
          </cell>
          <cell r="P133">
            <v>0</v>
          </cell>
          <cell r="Q133" t="b">
            <v>1</v>
          </cell>
          <cell r="R133">
            <v>0</v>
          </cell>
          <cell r="S133">
            <v>0</v>
          </cell>
        </row>
        <row r="134">
          <cell r="A134">
            <v>824045</v>
          </cell>
          <cell r="B134" t="str">
            <v>SEWA JUGRACK</v>
          </cell>
          <cell r="C134" t="str">
            <v>L</v>
          </cell>
          <cell r="D134" t="str">
            <v>D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18808972.661870502</v>
          </cell>
          <cell r="J134">
            <v>0</v>
          </cell>
          <cell r="K134">
            <v>18808972.661870502</v>
          </cell>
          <cell r="L134">
            <v>0</v>
          </cell>
          <cell r="M134">
            <v>18808972.661870502</v>
          </cell>
          <cell r="N134">
            <v>0</v>
          </cell>
          <cell r="O134">
            <v>0</v>
          </cell>
          <cell r="P134">
            <v>0</v>
          </cell>
          <cell r="Q134" t="b">
            <v>1</v>
          </cell>
          <cell r="R134">
            <v>0</v>
          </cell>
          <cell r="S134">
            <v>0</v>
          </cell>
        </row>
        <row r="135">
          <cell r="A135">
            <v>825002</v>
          </cell>
          <cell r="B135" t="str">
            <v>BUNGA DAN BIAYA BANK</v>
          </cell>
          <cell r="C135" t="str">
            <v>L</v>
          </cell>
          <cell r="D135" t="str">
            <v>D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 t="b">
            <v>0</v>
          </cell>
          <cell r="R135">
            <v>0</v>
          </cell>
          <cell r="S135">
            <v>0</v>
          </cell>
        </row>
        <row r="136">
          <cell r="A136">
            <v>825004</v>
          </cell>
          <cell r="B136" t="str">
            <v>KONSULTAN, AKUNTAN &amp; NOTARIS</v>
          </cell>
          <cell r="C136" t="str">
            <v>L</v>
          </cell>
          <cell r="D136" t="str">
            <v>D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 t="b">
            <v>0</v>
          </cell>
          <cell r="R136">
            <v>0</v>
          </cell>
          <cell r="S136">
            <v>0</v>
          </cell>
        </row>
        <row r="137">
          <cell r="A137">
            <v>825010</v>
          </cell>
          <cell r="B137" t="str">
            <v>BIAYA PENGANGKUTAN</v>
          </cell>
          <cell r="C137" t="str">
            <v>L</v>
          </cell>
          <cell r="D137" t="str">
            <v>D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389368400</v>
          </cell>
          <cell r="J137">
            <v>54430351.500000045</v>
          </cell>
          <cell r="K137">
            <v>334938048.49999994</v>
          </cell>
          <cell r="L137">
            <v>0</v>
          </cell>
          <cell r="M137">
            <v>334938048.49999994</v>
          </cell>
          <cell r="N137">
            <v>0</v>
          </cell>
          <cell r="O137">
            <v>0</v>
          </cell>
          <cell r="P137">
            <v>0</v>
          </cell>
          <cell r="Q137" t="b">
            <v>1</v>
          </cell>
          <cell r="R137">
            <v>0</v>
          </cell>
          <cell r="S137">
            <v>0</v>
          </cell>
        </row>
        <row r="138">
          <cell r="A138">
            <v>825011</v>
          </cell>
          <cell r="B138" t="str">
            <v>BIAYA  PAJAK</v>
          </cell>
          <cell r="C138" t="str">
            <v>L</v>
          </cell>
          <cell r="D138" t="str">
            <v>D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 t="b">
            <v>0</v>
          </cell>
          <cell r="R138">
            <v>0</v>
          </cell>
          <cell r="S138">
            <v>0</v>
          </cell>
        </row>
        <row r="139">
          <cell r="A139">
            <v>825012</v>
          </cell>
          <cell r="B139" t="str">
            <v>ADMINISTRASI BANK</v>
          </cell>
          <cell r="C139" t="str">
            <v>L</v>
          </cell>
          <cell r="D139" t="str">
            <v>D</v>
          </cell>
          <cell r="E139">
            <v>0</v>
          </cell>
          <cell r="F139">
            <v>0</v>
          </cell>
          <cell r="G139">
            <v>263171</v>
          </cell>
          <cell r="H139">
            <v>0</v>
          </cell>
          <cell r="I139">
            <v>0</v>
          </cell>
          <cell r="J139">
            <v>0</v>
          </cell>
          <cell r="K139">
            <v>263171</v>
          </cell>
          <cell r="L139">
            <v>0</v>
          </cell>
          <cell r="M139">
            <v>263171</v>
          </cell>
          <cell r="N139">
            <v>0</v>
          </cell>
          <cell r="O139">
            <v>0</v>
          </cell>
          <cell r="P139">
            <v>0</v>
          </cell>
          <cell r="Q139" t="b">
            <v>1</v>
          </cell>
          <cell r="R139">
            <v>0</v>
          </cell>
          <cell r="S139">
            <v>0</v>
          </cell>
        </row>
        <row r="140">
          <cell r="A140">
            <v>825013</v>
          </cell>
          <cell r="B140" t="str">
            <v>BIAYA JASA MANAGEMENT</v>
          </cell>
          <cell r="C140" t="str">
            <v>L</v>
          </cell>
          <cell r="D140" t="str">
            <v>D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 t="b">
            <v>0</v>
          </cell>
          <cell r="R140">
            <v>0</v>
          </cell>
          <cell r="S140">
            <v>0</v>
          </cell>
        </row>
        <row r="141">
          <cell r="A141">
            <v>825015</v>
          </cell>
          <cell r="B141" t="str">
            <v>REKRUITMEN KARYAWAN</v>
          </cell>
          <cell r="C141" t="str">
            <v>L</v>
          </cell>
          <cell r="D141" t="str">
            <v>D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 t="b">
            <v>0</v>
          </cell>
          <cell r="R141">
            <v>0</v>
          </cell>
          <cell r="S141">
            <v>0</v>
          </cell>
        </row>
        <row r="142">
          <cell r="A142">
            <v>825016</v>
          </cell>
          <cell r="B142" t="str">
            <v>Pemusnahan Pallet &amp; Triplek</v>
          </cell>
          <cell r="C142" t="str">
            <v>L</v>
          </cell>
          <cell r="D142" t="str">
            <v>D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 t="b">
            <v>0</v>
          </cell>
          <cell r="R142">
            <v>0</v>
          </cell>
          <cell r="S142">
            <v>0</v>
          </cell>
        </row>
        <row r="143">
          <cell r="A143">
            <v>825099</v>
          </cell>
          <cell r="B143" t="str">
            <v>LAIN-LAIN</v>
          </cell>
          <cell r="C143" t="str">
            <v>L</v>
          </cell>
          <cell r="D143" t="str">
            <v>D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 t="b">
            <v>0</v>
          </cell>
          <cell r="R143">
            <v>0</v>
          </cell>
          <cell r="S143">
            <v>0</v>
          </cell>
        </row>
        <row r="144">
          <cell r="A144">
            <v>829207</v>
          </cell>
          <cell r="B144" t="str">
            <v>BIAYA PROMOSI DAGANG</v>
          </cell>
          <cell r="C144" t="str">
            <v>L</v>
          </cell>
          <cell r="D144" t="str">
            <v>D</v>
          </cell>
          <cell r="E144">
            <v>0</v>
          </cell>
          <cell r="F144">
            <v>0</v>
          </cell>
          <cell r="G144">
            <v>17025164</v>
          </cell>
          <cell r="H144">
            <v>0</v>
          </cell>
          <cell r="I144">
            <v>0</v>
          </cell>
          <cell r="J144">
            <v>17025164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 t="b">
            <v>1</v>
          </cell>
          <cell r="R144">
            <v>0</v>
          </cell>
          <cell r="S144">
            <v>0</v>
          </cell>
        </row>
        <row r="145">
          <cell r="A145">
            <v>829220</v>
          </cell>
          <cell r="B145" t="str">
            <v>CASH BACK</v>
          </cell>
          <cell r="C145" t="str">
            <v>L</v>
          </cell>
          <cell r="D145" t="str">
            <v>D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17025164</v>
          </cell>
          <cell r="J145">
            <v>0</v>
          </cell>
          <cell r="K145">
            <v>17025164</v>
          </cell>
          <cell r="L145">
            <v>0</v>
          </cell>
          <cell r="M145">
            <v>17025164</v>
          </cell>
          <cell r="N145">
            <v>0</v>
          </cell>
          <cell r="O145">
            <v>0</v>
          </cell>
          <cell r="P145">
            <v>0</v>
          </cell>
          <cell r="Q145" t="b">
            <v>1</v>
          </cell>
          <cell r="R145">
            <v>0</v>
          </cell>
          <cell r="S145">
            <v>0</v>
          </cell>
        </row>
        <row r="146">
          <cell r="A146">
            <v>910200</v>
          </cell>
          <cell r="B146" t="str">
            <v>PENDAPATAN BUNGA</v>
          </cell>
          <cell r="C146" t="str">
            <v>L</v>
          </cell>
          <cell r="D146" t="str">
            <v>D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 t="b">
            <v>0</v>
          </cell>
          <cell r="R146">
            <v>0</v>
          </cell>
          <cell r="S146">
            <v>0</v>
          </cell>
        </row>
        <row r="147">
          <cell r="A147">
            <v>910300</v>
          </cell>
          <cell r="B147" t="str">
            <v>PENDAPATAN SUBSIDI OA</v>
          </cell>
          <cell r="C147" t="str">
            <v>L</v>
          </cell>
          <cell r="D147" t="str">
            <v>D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 t="b">
            <v>0</v>
          </cell>
          <cell r="R147">
            <v>0</v>
          </cell>
          <cell r="S147">
            <v>0</v>
          </cell>
        </row>
        <row r="148">
          <cell r="A148">
            <v>910800</v>
          </cell>
          <cell r="B148" t="str">
            <v>PENJUALAN BARANG BEKAS/SISA BA</v>
          </cell>
          <cell r="C148" t="str">
            <v>L</v>
          </cell>
          <cell r="D148" t="str">
            <v>D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 t="b">
            <v>0</v>
          </cell>
          <cell r="R148">
            <v>0</v>
          </cell>
          <cell r="S148">
            <v>0</v>
          </cell>
        </row>
        <row r="149">
          <cell r="A149">
            <v>910900</v>
          </cell>
          <cell r="B149" t="str">
            <v>LABA PENJUALAN AKTIVA TETAP</v>
          </cell>
          <cell r="C149" t="str">
            <v>L</v>
          </cell>
          <cell r="D149" t="str">
            <v>D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 t="b">
            <v>0</v>
          </cell>
          <cell r="R149">
            <v>0</v>
          </cell>
          <cell r="S149">
            <v>0</v>
          </cell>
        </row>
        <row r="150">
          <cell r="A150">
            <v>919001</v>
          </cell>
          <cell r="B150" t="str">
            <v>SELISIH PEMBAYARAN</v>
          </cell>
          <cell r="C150" t="str">
            <v>L</v>
          </cell>
          <cell r="D150" t="str">
            <v>D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-0.57999968528747559</v>
          </cell>
          <cell r="J150">
            <v>0</v>
          </cell>
          <cell r="K150">
            <v>-0.57999968528747559</v>
          </cell>
          <cell r="L150">
            <v>0</v>
          </cell>
          <cell r="M150">
            <v>-0.57999968528747559</v>
          </cell>
          <cell r="N150">
            <v>0</v>
          </cell>
          <cell r="O150">
            <v>0</v>
          </cell>
          <cell r="P150">
            <v>0</v>
          </cell>
          <cell r="Q150" t="b">
            <v>1</v>
          </cell>
          <cell r="R150">
            <v>0</v>
          </cell>
          <cell r="S150">
            <v>0</v>
          </cell>
        </row>
        <row r="151">
          <cell r="A151">
            <v>919900</v>
          </cell>
          <cell r="B151" t="str">
            <v>PENDAPATAN LAIN-LAIN</v>
          </cell>
          <cell r="C151" t="str">
            <v>L</v>
          </cell>
          <cell r="D151" t="str">
            <v>D</v>
          </cell>
          <cell r="E151">
            <v>0</v>
          </cell>
          <cell r="F151">
            <v>0</v>
          </cell>
          <cell r="G151">
            <v>0</v>
          </cell>
          <cell r="H151">
            <v>2429175</v>
          </cell>
          <cell r="I151">
            <v>280000</v>
          </cell>
          <cell r="J151">
            <v>34500</v>
          </cell>
          <cell r="K151">
            <v>-2183675</v>
          </cell>
          <cell r="L151">
            <v>0</v>
          </cell>
          <cell r="M151">
            <v>-2183675</v>
          </cell>
          <cell r="N151">
            <v>0</v>
          </cell>
          <cell r="O151">
            <v>0</v>
          </cell>
          <cell r="P151">
            <v>0</v>
          </cell>
          <cell r="Q151" t="b">
            <v>1</v>
          </cell>
          <cell r="R151">
            <v>0</v>
          </cell>
          <cell r="S151">
            <v>0</v>
          </cell>
        </row>
        <row r="152">
          <cell r="A152">
            <v>919901</v>
          </cell>
          <cell r="B152" t="str">
            <v>PENDAPATAN KLAIM TIV</v>
          </cell>
          <cell r="C152" t="str">
            <v>L</v>
          </cell>
          <cell r="D152" t="str">
            <v>D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93633961.818181813</v>
          </cell>
          <cell r="K152">
            <v>-93633961.818181813</v>
          </cell>
          <cell r="L152">
            <v>0</v>
          </cell>
          <cell r="M152">
            <v>-93633961.818181813</v>
          </cell>
          <cell r="N152">
            <v>0</v>
          </cell>
          <cell r="O152">
            <v>0</v>
          </cell>
          <cell r="P152">
            <v>0</v>
          </cell>
          <cell r="Q152" t="b">
            <v>1</v>
          </cell>
          <cell r="R152">
            <v>0</v>
          </cell>
          <cell r="S152">
            <v>0</v>
          </cell>
        </row>
        <row r="153">
          <cell r="A153">
            <v>920100</v>
          </cell>
          <cell r="B153" t="str">
            <v>BEBAN BUNGA</v>
          </cell>
          <cell r="C153" t="str">
            <v>L</v>
          </cell>
          <cell r="D153" t="str">
            <v>D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 t="b">
            <v>0</v>
          </cell>
          <cell r="R153">
            <v>0</v>
          </cell>
          <cell r="S153">
            <v>0</v>
          </cell>
        </row>
        <row r="154">
          <cell r="A154">
            <v>920500</v>
          </cell>
          <cell r="B154" t="str">
            <v>KERUGIAN PENJUALAN AKTIVA TETA</v>
          </cell>
          <cell r="C154" t="str">
            <v>L</v>
          </cell>
          <cell r="D154" t="str">
            <v>D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 t="b">
            <v>0</v>
          </cell>
          <cell r="R154">
            <v>0</v>
          </cell>
          <cell r="S154">
            <v>0</v>
          </cell>
        </row>
        <row r="155">
          <cell r="A155">
            <v>929900</v>
          </cell>
          <cell r="B155" t="str">
            <v>BEBAN LAIN-LAIN</v>
          </cell>
          <cell r="C155" t="str">
            <v>L</v>
          </cell>
          <cell r="D155" t="str">
            <v>D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149863.636363636</v>
          </cell>
          <cell r="J155">
            <v>0</v>
          </cell>
          <cell r="K155">
            <v>149863.636363636</v>
          </cell>
          <cell r="L155">
            <v>0</v>
          </cell>
          <cell r="M155">
            <v>149863.636363636</v>
          </cell>
          <cell r="N155">
            <v>0</v>
          </cell>
          <cell r="O155">
            <v>0</v>
          </cell>
          <cell r="P155">
            <v>0</v>
          </cell>
          <cell r="Q155" t="b">
            <v>1</v>
          </cell>
          <cell r="R155">
            <v>0</v>
          </cell>
          <cell r="S155">
            <v>0</v>
          </cell>
        </row>
        <row r="156">
          <cell r="A156" t="str">
            <v>TIV</v>
          </cell>
          <cell r="B156" t="str">
            <v>AKTUAL</v>
          </cell>
          <cell r="C156" t="str">
            <v>N</v>
          </cell>
          <cell r="D156" t="str">
            <v>D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 t="b">
            <v>0</v>
          </cell>
          <cell r="R156">
            <v>0</v>
          </cell>
          <cell r="S156">
            <v>0</v>
          </cell>
        </row>
        <row r="159">
          <cell r="A159" t="str">
            <v>Laba Bulan Berjalan</v>
          </cell>
          <cell r="E159">
            <v>53495684990.696373</v>
          </cell>
          <cell r="F159">
            <v>53495684991.196304</v>
          </cell>
          <cell r="G159">
            <v>25856689870</v>
          </cell>
          <cell r="H159">
            <v>25856689870</v>
          </cell>
          <cell r="I159">
            <v>32657195856.439735</v>
          </cell>
          <cell r="J159">
            <v>32657195856.439732</v>
          </cell>
          <cell r="K159">
            <v>65123823757.617233</v>
          </cell>
          <cell r="L159">
            <v>65123823758.11718</v>
          </cell>
          <cell r="M159">
            <v>0</v>
          </cell>
          <cell r="N159">
            <v>3523995802.7272725</v>
          </cell>
          <cell r="O159">
            <v>59709839687.647881</v>
          </cell>
          <cell r="P159">
            <v>63098688934.48082</v>
          </cell>
          <cell r="R159">
            <v>59709839687.647881</v>
          </cell>
          <cell r="S159">
            <v>63098688934.48082</v>
          </cell>
        </row>
        <row r="160">
          <cell r="F160">
            <v>-0.49993133544921875</v>
          </cell>
          <cell r="G160">
            <v>0</v>
          </cell>
          <cell r="I160">
            <v>0</v>
          </cell>
          <cell r="M160">
            <v>3523995802.7272725</v>
          </cell>
          <cell r="P160">
            <v>-3388849246.8329391</v>
          </cell>
          <cell r="S160">
            <v>-3388849246.8329391</v>
          </cell>
        </row>
        <row r="161">
          <cell r="E161">
            <v>53495684990.696373</v>
          </cell>
          <cell r="F161">
            <v>53495684990.696373</v>
          </cell>
          <cell r="G161">
            <v>25856689870</v>
          </cell>
          <cell r="H161">
            <v>25856689870</v>
          </cell>
          <cell r="I161">
            <v>32657195856.439735</v>
          </cell>
          <cell r="J161">
            <v>32657195856.439732</v>
          </cell>
          <cell r="K161">
            <v>65123823757.617233</v>
          </cell>
          <cell r="L161">
            <v>65123823758.11718</v>
          </cell>
          <cell r="M161">
            <v>3523995802.7272725</v>
          </cell>
          <cell r="N161">
            <v>3523995802.7272725</v>
          </cell>
          <cell r="O161">
            <v>59709839687.647881</v>
          </cell>
          <cell r="P161">
            <v>59709839687.647881</v>
          </cell>
          <cell r="R161">
            <v>59709839687.647881</v>
          </cell>
          <cell r="S161">
            <v>59709839687.647881</v>
          </cell>
        </row>
        <row r="162">
          <cell r="A162">
            <v>1</v>
          </cell>
          <cell r="B162">
            <v>2</v>
          </cell>
          <cell r="C162">
            <v>3</v>
          </cell>
          <cell r="D162">
            <v>4</v>
          </cell>
          <cell r="E162">
            <v>5</v>
          </cell>
          <cell r="F162">
            <v>6</v>
          </cell>
          <cell r="G162">
            <v>7</v>
          </cell>
          <cell r="H162">
            <v>8</v>
          </cell>
          <cell r="I162">
            <v>9</v>
          </cell>
          <cell r="J162">
            <v>10</v>
          </cell>
          <cell r="K162">
            <v>11</v>
          </cell>
          <cell r="L162">
            <v>12</v>
          </cell>
          <cell r="M162">
            <v>13</v>
          </cell>
          <cell r="N162">
            <v>14</v>
          </cell>
          <cell r="O162">
            <v>15</v>
          </cell>
          <cell r="P162">
            <v>16</v>
          </cell>
        </row>
        <row r="163">
          <cell r="B163" t="str">
            <v>Ctrl Jumlah</v>
          </cell>
          <cell r="F163">
            <v>0</v>
          </cell>
          <cell r="H163">
            <v>0</v>
          </cell>
          <cell r="J163">
            <v>0</v>
          </cell>
          <cell r="L163">
            <v>0.49994659423828125</v>
          </cell>
          <cell r="N163">
            <v>0</v>
          </cell>
          <cell r="P163">
            <v>0</v>
          </cell>
        </row>
        <row r="164">
          <cell r="B164" t="str">
            <v>Ctrl vs Rekap GL</v>
          </cell>
          <cell r="G164">
            <v>0</v>
          </cell>
          <cell r="H164">
            <v>0</v>
          </cell>
        </row>
        <row r="165">
          <cell r="B165" t="str">
            <v>Ctrl vs Memo Jurnal</v>
          </cell>
          <cell r="I165">
            <v>0</v>
          </cell>
          <cell r="J165">
            <v>0</v>
          </cell>
        </row>
        <row r="166">
          <cell r="B166" t="str">
            <v>Ctrl vs Rugi Laba</v>
          </cell>
          <cell r="M166">
            <v>3388849246.3329949</v>
          </cell>
        </row>
        <row r="167">
          <cell r="B167" t="str">
            <v>Ctrl vs Neraca</v>
          </cell>
          <cell r="O167">
            <v>0</v>
          </cell>
          <cell r="P167">
            <v>-3388849246.8329391</v>
          </cell>
        </row>
        <row r="168">
          <cell r="B168" t="str">
            <v>Ctrl vs COGS</v>
          </cell>
          <cell r="K168">
            <v>0</v>
          </cell>
        </row>
        <row r="169">
          <cell r="B169" t="str">
            <v>Ctrl vs Analisa Piutang</v>
          </cell>
          <cell r="O169">
            <v>0</v>
          </cell>
        </row>
        <row r="170">
          <cell r="B170" t="str">
            <v>Ctrl vs So Persed Akir</v>
          </cell>
          <cell r="O170">
            <v>0</v>
          </cell>
        </row>
        <row r="175">
          <cell r="M175">
            <v>0</v>
          </cell>
        </row>
      </sheetData>
      <sheetData sheetId="6">
        <row r="2">
          <cell r="E2">
            <v>370425516.25999999</v>
          </cell>
          <cell r="F2">
            <v>9702396266</v>
          </cell>
          <cell r="G2">
            <v>9894039335</v>
          </cell>
          <cell r="H2">
            <v>178782447.25999999</v>
          </cell>
        </row>
        <row r="3">
          <cell r="B3" t="str">
            <v>NO. PERKIRAAN</v>
          </cell>
          <cell r="C3" t="str">
            <v>NO SUB PERKIRA</v>
          </cell>
          <cell r="D3" t="str">
            <v>NAMA PERKIRAAN</v>
          </cell>
          <cell r="E3" t="str">
            <v>SALDO AWAL</v>
          </cell>
          <cell r="F3" t="str">
            <v>DEBIT</v>
          </cell>
          <cell r="G3" t="str">
            <v>CREDIT</v>
          </cell>
          <cell r="H3" t="str">
            <v>SALDO AKHIR</v>
          </cell>
        </row>
        <row r="4">
          <cell r="B4">
            <v>110101</v>
          </cell>
          <cell r="C4">
            <v>99999999</v>
          </cell>
          <cell r="D4" t="str">
            <v>KAS BESAR</v>
          </cell>
          <cell r="E4">
            <v>365662778</v>
          </cell>
          <cell r="F4">
            <v>4553556484</v>
          </cell>
          <cell r="G4">
            <v>4743085063</v>
          </cell>
          <cell r="H4">
            <v>176134199</v>
          </cell>
        </row>
        <row r="5">
          <cell r="B5">
            <v>110102</v>
          </cell>
          <cell r="C5">
            <v>99999999</v>
          </cell>
          <cell r="D5" t="str">
            <v>KAS OPERASI</v>
          </cell>
          <cell r="E5">
            <v>2500000</v>
          </cell>
          <cell r="F5">
            <v>257031523</v>
          </cell>
          <cell r="G5">
            <v>257031523</v>
          </cell>
          <cell r="H5">
            <v>2500000</v>
          </cell>
        </row>
        <row r="6">
          <cell r="B6">
            <v>110201</v>
          </cell>
          <cell r="C6">
            <v>99999999</v>
          </cell>
          <cell r="D6" t="str">
            <v>BANK BCA DIREKSI</v>
          </cell>
          <cell r="E6">
            <v>187482.26</v>
          </cell>
          <cell r="F6">
            <v>1047415766</v>
          </cell>
          <cell r="G6">
            <v>1047455000</v>
          </cell>
          <cell r="H6">
            <v>148248.25999999046</v>
          </cell>
        </row>
        <row r="7">
          <cell r="B7" t="str">
            <v>110201A</v>
          </cell>
          <cell r="C7">
            <v>99999999</v>
          </cell>
          <cell r="D7" t="str">
            <v>BANK CIMB DIREKSI</v>
          </cell>
          <cell r="E7">
            <v>2075256</v>
          </cell>
          <cell r="F7">
            <v>3844392493</v>
          </cell>
          <cell r="G7">
            <v>3846467749</v>
          </cell>
          <cell r="H7">
            <v>0</v>
          </cell>
        </row>
        <row r="8">
          <cell r="B8">
            <v>110210</v>
          </cell>
          <cell r="C8">
            <v>99999999</v>
          </cell>
          <cell r="D8" t="str">
            <v>BANK SEJATI 55</v>
          </cell>
          <cell r="E8">
            <v>49223411793.32</v>
          </cell>
          <cell r="F8">
            <v>5841620302</v>
          </cell>
          <cell r="G8">
            <v>92105000</v>
          </cell>
          <cell r="H8">
            <v>54972927095.32</v>
          </cell>
        </row>
        <row r="9">
          <cell r="B9">
            <v>110902</v>
          </cell>
          <cell r="C9">
            <v>99999999</v>
          </cell>
          <cell r="D9" t="str">
            <v>KAS KE KAS</v>
          </cell>
          <cell r="E9">
            <v>-19944058779</v>
          </cell>
          <cell r="F9">
            <v>9936380829</v>
          </cell>
          <cell r="G9">
            <v>9936380829</v>
          </cell>
          <cell r="H9">
            <v>-19944058779</v>
          </cell>
        </row>
        <row r="10">
          <cell r="B10">
            <v>130120</v>
          </cell>
          <cell r="C10">
            <v>99999999</v>
          </cell>
          <cell r="D10" t="str">
            <v>PIUTANG DAGANG RETAIL KREDIT</v>
          </cell>
          <cell r="E10">
            <v>-74081854120.669998</v>
          </cell>
          <cell r="F10">
            <v>0</v>
          </cell>
          <cell r="G10">
            <v>1818144061</v>
          </cell>
          <cell r="H10">
            <v>-75899998181.669998</v>
          </cell>
        </row>
        <row r="11">
          <cell r="B11">
            <v>130121</v>
          </cell>
          <cell r="C11">
            <v>99999999</v>
          </cell>
          <cell r="D11" t="str">
            <v>PIUTANG DAGANG RETAIL TUNAI</v>
          </cell>
          <cell r="E11">
            <v>-131198331939</v>
          </cell>
          <cell r="F11">
            <v>12500</v>
          </cell>
          <cell r="G11">
            <v>3877044675</v>
          </cell>
          <cell r="H11">
            <v>-135075364114</v>
          </cell>
        </row>
        <row r="12">
          <cell r="B12">
            <v>130130</v>
          </cell>
          <cell r="C12">
            <v>99999999</v>
          </cell>
          <cell r="D12" t="str">
            <v>PIUTANG TIV</v>
          </cell>
          <cell r="E12">
            <v>28044649</v>
          </cell>
          <cell r="F12">
            <v>555056</v>
          </cell>
          <cell r="G12">
            <v>19000000</v>
          </cell>
          <cell r="H12">
            <v>9599705</v>
          </cell>
        </row>
        <row r="13">
          <cell r="B13">
            <v>130131</v>
          </cell>
          <cell r="C13">
            <v>99999999</v>
          </cell>
          <cell r="D13" t="str">
            <v>PIUTANG PUSAT</v>
          </cell>
          <cell r="E13">
            <v>18224804</v>
          </cell>
          <cell r="F13">
            <v>62970096</v>
          </cell>
          <cell r="G13">
            <v>81194900</v>
          </cell>
          <cell r="H13">
            <v>0</v>
          </cell>
        </row>
        <row r="14">
          <cell r="B14">
            <v>130501</v>
          </cell>
          <cell r="C14">
            <v>99999999</v>
          </cell>
          <cell r="D14" t="str">
            <v>PIUTANG MSSUPPORT</v>
          </cell>
          <cell r="E14">
            <v>247000</v>
          </cell>
          <cell r="F14">
            <v>1610000</v>
          </cell>
          <cell r="G14">
            <v>247000</v>
          </cell>
          <cell r="H14">
            <v>1610000</v>
          </cell>
        </row>
        <row r="15">
          <cell r="B15">
            <v>130504</v>
          </cell>
          <cell r="C15">
            <v>99999999</v>
          </cell>
          <cell r="D15" t="str">
            <v>PIUTANG KARYAWAN</v>
          </cell>
          <cell r="E15">
            <v>92923654</v>
          </cell>
          <cell r="F15">
            <v>0</v>
          </cell>
          <cell r="G15">
            <v>17625438</v>
          </cell>
          <cell r="H15">
            <v>75298216</v>
          </cell>
        </row>
        <row r="16">
          <cell r="B16">
            <v>211001</v>
          </cell>
          <cell r="C16">
            <v>99999999</v>
          </cell>
          <cell r="D16" t="str">
            <v>HUTANG DAGANG TIV</v>
          </cell>
          <cell r="E16">
            <v>136675954218</v>
          </cell>
          <cell r="F16">
            <v>19000000</v>
          </cell>
          <cell r="G16">
            <v>0</v>
          </cell>
          <cell r="H16">
            <v>136694954218</v>
          </cell>
        </row>
        <row r="17">
          <cell r="B17">
            <v>211102</v>
          </cell>
          <cell r="C17">
            <v>99999999</v>
          </cell>
          <cell r="D17" t="str">
            <v>HUTANG BBM</v>
          </cell>
          <cell r="E17">
            <v>-32006479</v>
          </cell>
          <cell r="F17">
            <v>54763714</v>
          </cell>
          <cell r="G17">
            <v>46978466</v>
          </cell>
          <cell r="H17">
            <v>-24221231</v>
          </cell>
        </row>
        <row r="18">
          <cell r="B18">
            <v>311100</v>
          </cell>
          <cell r="C18">
            <v>99999999</v>
          </cell>
          <cell r="D18" t="str">
            <v>JAMINAN PELANGGAN</v>
          </cell>
          <cell r="E18">
            <v>4169581210</v>
          </cell>
          <cell r="F18">
            <v>106829503</v>
          </cell>
          <cell r="G18">
            <v>16700000</v>
          </cell>
          <cell r="H18">
            <v>4259710713</v>
          </cell>
        </row>
        <row r="19">
          <cell r="B19">
            <v>311110</v>
          </cell>
          <cell r="C19">
            <v>99999999</v>
          </cell>
          <cell r="D19" t="str">
            <v>TITIPAN PELANGGAN</v>
          </cell>
          <cell r="E19">
            <v>-7819400</v>
          </cell>
          <cell r="F19">
            <v>53193938</v>
          </cell>
          <cell r="G19">
            <v>54799941</v>
          </cell>
          <cell r="H19">
            <v>-9425403</v>
          </cell>
        </row>
        <row r="20">
          <cell r="B20">
            <v>811003</v>
          </cell>
          <cell r="C20">
            <v>99999999</v>
          </cell>
          <cell r="D20" t="str">
            <v>BBM</v>
          </cell>
          <cell r="E20">
            <v>1870177723</v>
          </cell>
          <cell r="F20">
            <v>50766466</v>
          </cell>
          <cell r="G20">
            <v>0</v>
          </cell>
          <cell r="H20">
            <v>1920944189</v>
          </cell>
        </row>
        <row r="21">
          <cell r="B21">
            <v>811004</v>
          </cell>
          <cell r="C21">
            <v>99999999</v>
          </cell>
          <cell r="D21" t="str">
            <v>PEMELIHARAAN KENDARAAN</v>
          </cell>
          <cell r="E21">
            <v>1280522486</v>
          </cell>
          <cell r="F21">
            <v>1055000</v>
          </cell>
          <cell r="G21">
            <v>0</v>
          </cell>
          <cell r="H21">
            <v>1281577486</v>
          </cell>
        </row>
        <row r="22">
          <cell r="B22">
            <v>811005</v>
          </cell>
          <cell r="C22">
            <v>99999999</v>
          </cell>
          <cell r="D22" t="str">
            <v>PARKIR &amp; TOL</v>
          </cell>
          <cell r="E22">
            <v>62167500</v>
          </cell>
          <cell r="F22">
            <v>1494000</v>
          </cell>
          <cell r="G22">
            <v>0</v>
          </cell>
          <cell r="H22">
            <v>63661500</v>
          </cell>
        </row>
        <row r="23">
          <cell r="B23">
            <v>821004</v>
          </cell>
          <cell r="C23">
            <v>99999999</v>
          </cell>
          <cell r="D23" t="str">
            <v>KONSUMSI</v>
          </cell>
          <cell r="E23">
            <v>10950149</v>
          </cell>
          <cell r="F23">
            <v>332667</v>
          </cell>
          <cell r="G23">
            <v>0</v>
          </cell>
          <cell r="H23">
            <v>11282816</v>
          </cell>
        </row>
        <row r="24">
          <cell r="B24">
            <v>824002</v>
          </cell>
          <cell r="C24">
            <v>99999999</v>
          </cell>
          <cell r="D24" t="str">
            <v>ALAT TULIS &amp; CETAKAN</v>
          </cell>
          <cell r="E24">
            <v>168223000</v>
          </cell>
          <cell r="F24">
            <v>49500</v>
          </cell>
          <cell r="G24">
            <v>0</v>
          </cell>
          <cell r="H24">
            <v>168272500</v>
          </cell>
        </row>
        <row r="25">
          <cell r="B25">
            <v>824003</v>
          </cell>
          <cell r="C25">
            <v>99999999</v>
          </cell>
          <cell r="D25" t="str">
            <v>TELEPHONE/FAX/SPEEDY</v>
          </cell>
          <cell r="E25">
            <v>86282691</v>
          </cell>
          <cell r="F25">
            <v>1080000</v>
          </cell>
          <cell r="G25">
            <v>0</v>
          </cell>
          <cell r="H25">
            <v>87362691</v>
          </cell>
        </row>
        <row r="26">
          <cell r="B26">
            <v>824005</v>
          </cell>
          <cell r="C26">
            <v>99999999</v>
          </cell>
          <cell r="D26" t="str">
            <v>PERJALANAN DINAS</v>
          </cell>
          <cell r="E26">
            <v>15247316</v>
          </cell>
          <cell r="F26">
            <v>310000</v>
          </cell>
          <cell r="G26">
            <v>0</v>
          </cell>
          <cell r="H26">
            <v>15557316</v>
          </cell>
        </row>
        <row r="27">
          <cell r="B27">
            <v>824007</v>
          </cell>
          <cell r="C27">
            <v>99999999</v>
          </cell>
          <cell r="D27" t="str">
            <v>BIAYA RUMAH TANGGA</v>
          </cell>
          <cell r="E27">
            <v>96012200</v>
          </cell>
          <cell r="F27">
            <v>2602900</v>
          </cell>
          <cell r="G27">
            <v>0</v>
          </cell>
          <cell r="H27">
            <v>98615100</v>
          </cell>
        </row>
        <row r="28">
          <cell r="B28">
            <v>824019</v>
          </cell>
          <cell r="C28">
            <v>99999999</v>
          </cell>
          <cell r="D28" t="str">
            <v>PERIJINAN DAN PBB</v>
          </cell>
          <cell r="E28">
            <v>1141980</v>
          </cell>
          <cell r="F28">
            <v>114198</v>
          </cell>
          <cell r="G28">
            <v>0</v>
          </cell>
          <cell r="H28">
            <v>1256178</v>
          </cell>
        </row>
        <row r="29">
          <cell r="B29">
            <v>824021</v>
          </cell>
          <cell r="C29">
            <v>99999999</v>
          </cell>
          <cell r="D29" t="str">
            <v>BIAYA STNK/KEUR/DISPENSASI</v>
          </cell>
          <cell r="E29">
            <v>36615900</v>
          </cell>
          <cell r="F29">
            <v>175000</v>
          </cell>
          <cell r="G29">
            <v>0</v>
          </cell>
          <cell r="H29">
            <v>36790900</v>
          </cell>
        </row>
        <row r="30">
          <cell r="B30">
            <v>824037</v>
          </cell>
          <cell r="C30">
            <v>99999999</v>
          </cell>
          <cell r="D30" t="str">
            <v>BENDA POS/MATERAI</v>
          </cell>
          <cell r="E30">
            <v>11646000</v>
          </cell>
          <cell r="F30">
            <v>200000</v>
          </cell>
          <cell r="G30">
            <v>0</v>
          </cell>
          <cell r="H30">
            <v>11846000</v>
          </cell>
        </row>
        <row r="31">
          <cell r="B31">
            <v>824042</v>
          </cell>
          <cell r="C31">
            <v>99999999</v>
          </cell>
          <cell r="D31" t="str">
            <v>REPACKING BONGKAR MUAT</v>
          </cell>
          <cell r="E31">
            <v>40751500</v>
          </cell>
          <cell r="F31">
            <v>1889600</v>
          </cell>
          <cell r="G31">
            <v>1050</v>
          </cell>
          <cell r="H31">
            <v>42640050</v>
          </cell>
        </row>
        <row r="32">
          <cell r="B32">
            <v>825012</v>
          </cell>
          <cell r="C32">
            <v>99999999</v>
          </cell>
          <cell r="D32" t="str">
            <v>ADMINISTRASI BANK</v>
          </cell>
          <cell r="E32">
            <v>6947859</v>
          </cell>
          <cell r="F32">
            <v>263171</v>
          </cell>
          <cell r="G32">
            <v>0</v>
          </cell>
          <cell r="H32">
            <v>7211030</v>
          </cell>
        </row>
        <row r="33">
          <cell r="B33">
            <v>829207</v>
          </cell>
          <cell r="C33">
            <v>99999999</v>
          </cell>
          <cell r="D33" t="str">
            <v>BIAYA PROMOSI DAGANG</v>
          </cell>
          <cell r="E33">
            <v>714871771.52999997</v>
          </cell>
          <cell r="F33">
            <v>17025164</v>
          </cell>
          <cell r="G33">
            <v>0</v>
          </cell>
          <cell r="H33">
            <v>731896935.52999997</v>
          </cell>
        </row>
        <row r="34">
          <cell r="B34">
            <v>919900</v>
          </cell>
          <cell r="C34">
            <v>99999999</v>
          </cell>
          <cell r="D34" t="str">
            <v>PENDAPATAN LAIN-LAIN</v>
          </cell>
          <cell r="E34">
            <v>-135047594.96000001</v>
          </cell>
          <cell r="F34">
            <v>0</v>
          </cell>
          <cell r="G34">
            <v>2429175</v>
          </cell>
          <cell r="H34">
            <v>-137476769.96000001</v>
          </cell>
        </row>
        <row r="46">
          <cell r="E46">
            <v>-30418747392.519997</v>
          </cell>
          <cell r="F46">
            <v>25856689870</v>
          </cell>
          <cell r="G46">
            <v>25856689870</v>
          </cell>
          <cell r="H46">
            <v>-30418747392.519997</v>
          </cell>
        </row>
        <row r="47">
          <cell r="B47">
            <v>1</v>
          </cell>
          <cell r="C47">
            <v>2</v>
          </cell>
          <cell r="D47">
            <v>3</v>
          </cell>
          <cell r="E47">
            <v>4</v>
          </cell>
          <cell r="F47">
            <v>5</v>
          </cell>
          <cell r="G47">
            <v>6</v>
          </cell>
          <cell r="H47">
            <v>7</v>
          </cell>
        </row>
        <row r="48">
          <cell r="F48">
            <v>0</v>
          </cell>
          <cell r="G48">
            <v>0</v>
          </cell>
        </row>
        <row r="49">
          <cell r="G49">
            <v>0</v>
          </cell>
        </row>
      </sheetData>
      <sheetData sheetId="7"/>
      <sheetData sheetId="8"/>
      <sheetData sheetId="9"/>
      <sheetData sheetId="10"/>
      <sheetData sheetId="11">
        <row r="1">
          <cell r="B1" t="str">
            <v>DEPO PASURUAN</v>
          </cell>
          <cell r="E1" t="str">
            <v>lama</v>
          </cell>
        </row>
        <row r="2">
          <cell r="B2" t="str">
            <v>LAPORAN MUTASI PRODUK</v>
          </cell>
          <cell r="E2" t="str">
            <v>baru</v>
          </cell>
        </row>
        <row r="3">
          <cell r="B3" t="str">
            <v>PER 30 NOVEMBER 2021</v>
          </cell>
          <cell r="J3" t="str">
            <v>h baru</v>
          </cell>
          <cell r="P3" t="str">
            <v>h baru</v>
          </cell>
        </row>
        <row r="4">
          <cell r="B4" t="str">
            <v>ID PRODUK</v>
          </cell>
          <cell r="C4" t="str">
            <v>NAMA PRODUK</v>
          </cell>
          <cell r="D4" t="str">
            <v>SALDO AWAL</v>
          </cell>
          <cell r="F4" t="str">
            <v>HPP</v>
          </cell>
          <cell r="J4" t="str">
            <v>SUPP(IN)</v>
          </cell>
          <cell r="L4" t="str">
            <v>DIST(IN)</v>
          </cell>
          <cell r="N4" t="str">
            <v>MUT(IN)</v>
          </cell>
          <cell r="P4" t="str">
            <v>SUPP(OUT)</v>
          </cell>
          <cell r="R4" t="str">
            <v>DIST(OUT)</v>
          </cell>
          <cell r="T4" t="str">
            <v>MUT(OUT)</v>
          </cell>
          <cell r="V4" t="str">
            <v>MORPHING</v>
          </cell>
          <cell r="X4" t="str">
            <v>KOREKSI</v>
          </cell>
          <cell r="Z4" t="str">
            <v>SALDO AKHIR</v>
          </cell>
          <cell r="AB4" t="str">
            <v>PEMBELIAN TIV</v>
          </cell>
          <cell r="AD4" t="str">
            <v>PEMBELIAN TAC</v>
          </cell>
          <cell r="AF4" t="str">
            <v>HPP PABRIK</v>
          </cell>
          <cell r="AH4" t="str">
            <v>CTRL</v>
          </cell>
        </row>
        <row r="5">
          <cell r="D5" t="str">
            <v>QTY</v>
          </cell>
          <cell r="E5" t="str">
            <v>Rp</v>
          </cell>
          <cell r="F5" t="str">
            <v>PABRIK</v>
          </cell>
          <cell r="G5" t="str">
            <v>DPP</v>
          </cell>
          <cell r="H5" t="str">
            <v>DEPO</v>
          </cell>
          <cell r="I5" t="str">
            <v>DPP</v>
          </cell>
          <cell r="J5" t="str">
            <v>QTY</v>
          </cell>
          <cell r="K5" t="str">
            <v>Rp</v>
          </cell>
          <cell r="L5" t="str">
            <v>QTY</v>
          </cell>
          <cell r="M5" t="str">
            <v>Rp</v>
          </cell>
          <cell r="N5" t="str">
            <v>QTY</v>
          </cell>
          <cell r="O5" t="str">
            <v>Rp</v>
          </cell>
          <cell r="P5" t="str">
            <v>QTY</v>
          </cell>
          <cell r="Q5" t="str">
            <v>Rp</v>
          </cell>
          <cell r="R5" t="str">
            <v>QTY</v>
          </cell>
          <cell r="S5" t="str">
            <v>Rp</v>
          </cell>
          <cell r="T5" t="str">
            <v>QTY</v>
          </cell>
          <cell r="U5" t="str">
            <v>Rp</v>
          </cell>
          <cell r="V5" t="str">
            <v>QTY</v>
          </cell>
          <cell r="W5" t="str">
            <v>Rp</v>
          </cell>
          <cell r="X5" t="str">
            <v>QTY</v>
          </cell>
          <cell r="Y5" t="str">
            <v>Rp</v>
          </cell>
          <cell r="Z5" t="str">
            <v>QTY</v>
          </cell>
          <cell r="AA5" t="str">
            <v>Rp</v>
          </cell>
          <cell r="AB5" t="str">
            <v>QTY</v>
          </cell>
          <cell r="AC5" t="str">
            <v>Rp</v>
          </cell>
          <cell r="AD5" t="str">
            <v>QTY</v>
          </cell>
          <cell r="AE5" t="str">
            <v>Rp</v>
          </cell>
          <cell r="AF5" t="str">
            <v>QTY</v>
          </cell>
          <cell r="AG5" t="str">
            <v>Rp</v>
          </cell>
        </row>
        <row r="6">
          <cell r="B6">
            <v>74559</v>
          </cell>
          <cell r="C6" t="str">
            <v>AQ.5GLN ISI</v>
          </cell>
          <cell r="D6">
            <v>6868</v>
          </cell>
          <cell r="E6">
            <v>61499818.18181818</v>
          </cell>
          <cell r="F6">
            <v>9850</v>
          </cell>
          <cell r="G6">
            <v>8954.545454545454</v>
          </cell>
          <cell r="H6">
            <v>13300</v>
          </cell>
          <cell r="I6">
            <v>12090.90909090909</v>
          </cell>
          <cell r="J6">
            <v>169104</v>
          </cell>
          <cell r="K6">
            <v>1514249454.5454545</v>
          </cell>
          <cell r="L6">
            <v>24488</v>
          </cell>
          <cell r="M6">
            <v>219278909.09090909</v>
          </cell>
          <cell r="N6">
            <v>3600</v>
          </cell>
          <cell r="O6">
            <v>32236363.636363633</v>
          </cell>
          <cell r="P6">
            <v>-3505</v>
          </cell>
          <cell r="Q6">
            <v>-31385681.818181816</v>
          </cell>
          <cell r="R6">
            <v>-160462</v>
          </cell>
          <cell r="S6">
            <v>-1436864272.7272727</v>
          </cell>
          <cell r="T6">
            <v>-21923</v>
          </cell>
          <cell r="U6">
            <v>-196310500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18170</v>
          </cell>
          <cell r="AA6">
            <v>162704090.90909091</v>
          </cell>
          <cell r="AB6">
            <v>165599</v>
          </cell>
          <cell r="AC6">
            <v>1482863772.7272727</v>
          </cell>
          <cell r="AD6">
            <v>-18323</v>
          </cell>
          <cell r="AE6">
            <v>-164074136.36363634</v>
          </cell>
          <cell r="AF6">
            <v>135974</v>
          </cell>
          <cell r="AG6">
            <v>1217585363.6363637</v>
          </cell>
          <cell r="AH6">
            <v>0</v>
          </cell>
        </row>
        <row r="7">
          <cell r="B7" t="str">
            <v>74559G</v>
          </cell>
          <cell r="C7" t="str">
            <v>AQ.5GLN BTL</v>
          </cell>
          <cell r="D7">
            <v>22692</v>
          </cell>
          <cell r="E7">
            <v>680760000</v>
          </cell>
          <cell r="F7">
            <v>30000</v>
          </cell>
          <cell r="G7">
            <v>30000</v>
          </cell>
          <cell r="H7">
            <v>30000</v>
          </cell>
          <cell r="I7">
            <v>30000</v>
          </cell>
          <cell r="J7">
            <v>178328</v>
          </cell>
          <cell r="K7">
            <v>5349840000</v>
          </cell>
          <cell r="L7">
            <v>154378</v>
          </cell>
          <cell r="M7">
            <v>4631340000</v>
          </cell>
          <cell r="N7">
            <v>26460</v>
          </cell>
          <cell r="O7">
            <v>793800000</v>
          </cell>
          <cell r="P7">
            <v>-171114</v>
          </cell>
          <cell r="Q7">
            <v>-5133420000</v>
          </cell>
          <cell r="R7">
            <v>-156773</v>
          </cell>
          <cell r="S7">
            <v>-4703190000</v>
          </cell>
          <cell r="T7">
            <v>-22931</v>
          </cell>
          <cell r="U7">
            <v>-687930000</v>
          </cell>
          <cell r="V7">
            <v>195</v>
          </cell>
          <cell r="W7">
            <v>5850000</v>
          </cell>
          <cell r="X7">
            <v>0</v>
          </cell>
          <cell r="Y7">
            <v>0</v>
          </cell>
          <cell r="Z7">
            <v>31235</v>
          </cell>
          <cell r="AA7">
            <v>937050000</v>
          </cell>
          <cell r="AB7">
            <v>7214</v>
          </cell>
          <cell r="AC7">
            <v>216420000</v>
          </cell>
          <cell r="AD7">
            <v>3724</v>
          </cell>
          <cell r="AE7">
            <v>111720000</v>
          </cell>
          <cell r="AF7">
            <v>2395</v>
          </cell>
          <cell r="AG7">
            <v>71850000</v>
          </cell>
          <cell r="AH7">
            <v>0</v>
          </cell>
        </row>
        <row r="8">
          <cell r="B8" t="str">
            <v>1011A</v>
          </cell>
          <cell r="C8" t="str">
            <v>AQ.5GLN ISI R</v>
          </cell>
          <cell r="D8">
            <v>0</v>
          </cell>
          <cell r="E8">
            <v>0</v>
          </cell>
          <cell r="F8">
            <v>9850</v>
          </cell>
          <cell r="G8">
            <v>8954.545454545454</v>
          </cell>
          <cell r="H8">
            <v>13300</v>
          </cell>
          <cell r="I8">
            <v>12090.90909090909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</row>
        <row r="9">
          <cell r="B9" t="str">
            <v>1011B</v>
          </cell>
          <cell r="C9" t="str">
            <v>AQ.5GLN BTL R</v>
          </cell>
          <cell r="D9">
            <v>240</v>
          </cell>
          <cell r="E9">
            <v>7200000</v>
          </cell>
          <cell r="F9">
            <v>30000</v>
          </cell>
          <cell r="G9">
            <v>30000</v>
          </cell>
          <cell r="H9">
            <v>30000</v>
          </cell>
          <cell r="I9">
            <v>30000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451</v>
          </cell>
          <cell r="O9">
            <v>13530000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691</v>
          </cell>
          <cell r="AA9">
            <v>20730000</v>
          </cell>
          <cell r="AB9">
            <v>0</v>
          </cell>
          <cell r="AC9">
            <v>0</v>
          </cell>
          <cell r="AD9">
            <v>451</v>
          </cell>
          <cell r="AE9">
            <v>13530000</v>
          </cell>
          <cell r="AF9">
            <v>0</v>
          </cell>
          <cell r="AG9">
            <v>0</v>
          </cell>
          <cell r="AH9">
            <v>0</v>
          </cell>
        </row>
        <row r="10">
          <cell r="B10">
            <v>74598</v>
          </cell>
          <cell r="C10" t="str">
            <v>AQ.380 ML ISI 1 X 12</v>
          </cell>
          <cell r="D10">
            <v>3</v>
          </cell>
          <cell r="E10">
            <v>219960</v>
          </cell>
          <cell r="F10">
            <v>80652</v>
          </cell>
          <cell r="G10">
            <v>73320</v>
          </cell>
          <cell r="H10">
            <v>77000</v>
          </cell>
          <cell r="I10">
            <v>70000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16</v>
          </cell>
          <cell r="O10">
            <v>1173120</v>
          </cell>
          <cell r="P10">
            <v>0</v>
          </cell>
          <cell r="Q10">
            <v>0</v>
          </cell>
          <cell r="R10">
            <v>-12</v>
          </cell>
          <cell r="S10">
            <v>-879840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7</v>
          </cell>
          <cell r="AA10">
            <v>513240</v>
          </cell>
          <cell r="AB10">
            <v>0</v>
          </cell>
          <cell r="AC10">
            <v>0</v>
          </cell>
          <cell r="AD10">
            <v>16</v>
          </cell>
          <cell r="AE10">
            <v>1173120</v>
          </cell>
          <cell r="AF10">
            <v>12</v>
          </cell>
          <cell r="AG10">
            <v>879840</v>
          </cell>
          <cell r="AH10">
            <v>0</v>
          </cell>
        </row>
        <row r="11">
          <cell r="B11" t="str">
            <v>74598R</v>
          </cell>
          <cell r="C11" t="str">
            <v>AQ.380 REFLECTIONS 1X12 REJECT</v>
          </cell>
          <cell r="D11">
            <v>0</v>
          </cell>
          <cell r="E11">
            <v>0</v>
          </cell>
          <cell r="F11">
            <v>80652</v>
          </cell>
          <cell r="G11">
            <v>73320</v>
          </cell>
          <cell r="H11">
            <v>77000</v>
          </cell>
          <cell r="I11">
            <v>70000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</row>
        <row r="12">
          <cell r="B12" t="str">
            <v>74598P</v>
          </cell>
          <cell r="C12" t="str">
            <v>AQ.380 REFLECTIONS 1X1 PCS</v>
          </cell>
          <cell r="D12">
            <v>0</v>
          </cell>
          <cell r="E12">
            <v>0</v>
          </cell>
          <cell r="F12">
            <v>6721</v>
          </cell>
          <cell r="G12">
            <v>6109.9999999999991</v>
          </cell>
          <cell r="H12">
            <v>6416.666666666667</v>
          </cell>
          <cell r="I12">
            <v>5833.333333333333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</row>
        <row r="13">
          <cell r="B13" t="str">
            <v>74598PR</v>
          </cell>
          <cell r="C13" t="str">
            <v>AQ.380 REFLECTIONS PCS REJECT</v>
          </cell>
          <cell r="D13">
            <v>0</v>
          </cell>
          <cell r="E13">
            <v>0</v>
          </cell>
          <cell r="F13">
            <v>6721</v>
          </cell>
          <cell r="G13">
            <v>6109.9999999999991</v>
          </cell>
          <cell r="H13">
            <v>6416.666666666667</v>
          </cell>
          <cell r="I13">
            <v>5833.333333333333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</row>
        <row r="14">
          <cell r="B14">
            <v>80333</v>
          </cell>
          <cell r="C14" t="str">
            <v>AQUA REFLECTIONS SPARKLING</v>
          </cell>
          <cell r="D14">
            <v>12</v>
          </cell>
          <cell r="E14">
            <v>879840</v>
          </cell>
          <cell r="F14">
            <v>80652</v>
          </cell>
          <cell r="G14">
            <v>73320</v>
          </cell>
          <cell r="H14">
            <v>83500</v>
          </cell>
          <cell r="I14">
            <v>75909.090909090897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12</v>
          </cell>
          <cell r="AA14">
            <v>879840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</row>
        <row r="15">
          <cell r="B15" t="str">
            <v>80333P</v>
          </cell>
          <cell r="C15" t="str">
            <v>AQ 380ML SPARKLING 1X1</v>
          </cell>
          <cell r="D15">
            <v>0</v>
          </cell>
          <cell r="E15">
            <v>0</v>
          </cell>
          <cell r="F15">
            <v>6721</v>
          </cell>
          <cell r="G15">
            <v>6109.9999999999991</v>
          </cell>
          <cell r="H15">
            <v>6958.333333333333</v>
          </cell>
          <cell r="I15">
            <v>6325.7575757575751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</row>
        <row r="16">
          <cell r="B16" t="str">
            <v>80333R</v>
          </cell>
          <cell r="C16" t="str">
            <v>AQ 380ML SPARKLING 1X12 REJECT</v>
          </cell>
          <cell r="D16">
            <v>0</v>
          </cell>
          <cell r="E16">
            <v>0</v>
          </cell>
          <cell r="F16">
            <v>80652</v>
          </cell>
          <cell r="G16">
            <v>73320</v>
          </cell>
          <cell r="H16">
            <v>83500</v>
          </cell>
          <cell r="I16">
            <v>75909.090909090897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</row>
        <row r="17">
          <cell r="B17" t="str">
            <v>80333PR</v>
          </cell>
          <cell r="C17" t="str">
            <v>AQ 380ML SPARKLING PCS REJECT</v>
          </cell>
          <cell r="D17">
            <v>0</v>
          </cell>
          <cell r="E17">
            <v>0</v>
          </cell>
          <cell r="F17">
            <v>6721</v>
          </cell>
          <cell r="G17">
            <v>6109.9999999999991</v>
          </cell>
          <cell r="H17">
            <v>6958.333333333333</v>
          </cell>
          <cell r="I17">
            <v>6325.7575757575751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</row>
        <row r="18">
          <cell r="B18">
            <v>10555</v>
          </cell>
          <cell r="C18" t="str">
            <v>POMPA GALON</v>
          </cell>
          <cell r="D18">
            <v>5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5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</row>
        <row r="19">
          <cell r="B19">
            <v>10269549</v>
          </cell>
          <cell r="C19" t="str">
            <v>KARTON VT 220 ML 1X1</v>
          </cell>
          <cell r="D19">
            <v>533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533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</row>
        <row r="20">
          <cell r="B20">
            <v>10345439</v>
          </cell>
          <cell r="C20" t="str">
            <v>KARTON AQ 220ML LOCAL 1X1</v>
          </cell>
          <cell r="D20">
            <v>912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300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-30</v>
          </cell>
          <cell r="Q20">
            <v>0</v>
          </cell>
          <cell r="R20">
            <v>-19</v>
          </cell>
          <cell r="S20">
            <v>0</v>
          </cell>
          <cell r="T20">
            <v>-132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1031</v>
          </cell>
          <cell r="AA20">
            <v>0</v>
          </cell>
          <cell r="AB20">
            <v>270</v>
          </cell>
          <cell r="AC20">
            <v>0</v>
          </cell>
          <cell r="AD20">
            <v>-132</v>
          </cell>
          <cell r="AE20">
            <v>0</v>
          </cell>
          <cell r="AF20">
            <v>19</v>
          </cell>
          <cell r="AG20">
            <v>0</v>
          </cell>
          <cell r="AH20">
            <v>0</v>
          </cell>
        </row>
        <row r="21">
          <cell r="B21">
            <v>74553</v>
          </cell>
          <cell r="C21" t="str">
            <v>AQ.1500ML 1X12</v>
          </cell>
          <cell r="D21">
            <v>14042</v>
          </cell>
          <cell r="E21">
            <v>517000909.09090906</v>
          </cell>
          <cell r="F21">
            <v>40500</v>
          </cell>
          <cell r="G21">
            <v>36818.181818181816</v>
          </cell>
          <cell r="H21">
            <v>45500</v>
          </cell>
          <cell r="I21">
            <v>41363.63636363636</v>
          </cell>
          <cell r="J21">
            <v>36645</v>
          </cell>
          <cell r="K21">
            <v>1349202272.7272727</v>
          </cell>
          <cell r="L21">
            <v>4034</v>
          </cell>
          <cell r="M21">
            <v>148524545.45454544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-35423</v>
          </cell>
          <cell r="S21">
            <v>-1304210454.5454545</v>
          </cell>
          <cell r="T21">
            <v>-18630</v>
          </cell>
          <cell r="U21">
            <v>-685922727.27272725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668</v>
          </cell>
          <cell r="AA21">
            <v>24594545.454545453</v>
          </cell>
          <cell r="AB21">
            <v>36645</v>
          </cell>
          <cell r="AC21">
            <v>1349202272.7272727</v>
          </cell>
          <cell r="AD21">
            <v>-18630</v>
          </cell>
          <cell r="AE21">
            <v>-685922727.27272725</v>
          </cell>
          <cell r="AF21">
            <v>31389</v>
          </cell>
          <cell r="AG21">
            <v>1155685909.090909</v>
          </cell>
          <cell r="AH21">
            <v>0</v>
          </cell>
        </row>
        <row r="22">
          <cell r="B22" t="str">
            <v>74553P</v>
          </cell>
          <cell r="C22" t="str">
            <v>AQ.1500ML 1X1</v>
          </cell>
          <cell r="D22">
            <v>0</v>
          </cell>
          <cell r="E22">
            <v>0</v>
          </cell>
          <cell r="F22">
            <v>3375</v>
          </cell>
          <cell r="G22">
            <v>3068.181818181818</v>
          </cell>
          <cell r="H22">
            <v>3791.6666666666665</v>
          </cell>
          <cell r="I22">
            <v>3446.9696969696965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</row>
        <row r="23">
          <cell r="B23" t="str">
            <v>74553PR</v>
          </cell>
          <cell r="C23" t="str">
            <v>AQ.1500ML 1X1 PCS REJECT</v>
          </cell>
          <cell r="D23">
            <v>0</v>
          </cell>
          <cell r="E23">
            <v>0</v>
          </cell>
          <cell r="F23">
            <v>3375</v>
          </cell>
          <cell r="G23">
            <v>3068.181818181818</v>
          </cell>
          <cell r="H23">
            <v>3791.6666666666665</v>
          </cell>
          <cell r="I23">
            <v>3446.9696969696965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</row>
        <row r="24">
          <cell r="B24">
            <v>74589</v>
          </cell>
          <cell r="C24" t="str">
            <v>AQ.1500ML MULTIPACK 1X6</v>
          </cell>
          <cell r="D24">
            <v>51</v>
          </cell>
          <cell r="E24">
            <v>938863.63636363635</v>
          </cell>
          <cell r="F24">
            <v>20250</v>
          </cell>
          <cell r="G24">
            <v>18409.090909090908</v>
          </cell>
          <cell r="H24">
            <v>24520</v>
          </cell>
          <cell r="I24">
            <v>22290.909090909088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-15</v>
          </cell>
          <cell r="S24">
            <v>-276136.36363636365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36</v>
          </cell>
          <cell r="AA24">
            <v>662727.27272727271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15</v>
          </cell>
          <cell r="AG24">
            <v>276136.36363636365</v>
          </cell>
          <cell r="AH24">
            <v>0</v>
          </cell>
        </row>
        <row r="25">
          <cell r="B25">
            <v>74561</v>
          </cell>
          <cell r="C25" t="str">
            <v>AQ.600ML 1X24</v>
          </cell>
          <cell r="D25">
            <v>2711</v>
          </cell>
          <cell r="E25">
            <v>91779672.727272704</v>
          </cell>
          <cell r="F25">
            <v>37240</v>
          </cell>
          <cell r="G25">
            <v>33854.545454545449</v>
          </cell>
          <cell r="H25">
            <v>40900</v>
          </cell>
          <cell r="I25">
            <v>37181.818181818177</v>
          </cell>
          <cell r="J25">
            <v>44800</v>
          </cell>
          <cell r="K25">
            <v>1516683636.363636</v>
          </cell>
          <cell r="L25">
            <v>3574</v>
          </cell>
          <cell r="M25">
            <v>120996145.45454544</v>
          </cell>
          <cell r="N25">
            <v>1280</v>
          </cell>
          <cell r="O25">
            <v>43333818.181818172</v>
          </cell>
          <cell r="P25">
            <v>-1280</v>
          </cell>
          <cell r="Q25">
            <v>-43333818.181818172</v>
          </cell>
          <cell r="R25">
            <v>-35870</v>
          </cell>
          <cell r="S25">
            <v>-1214362545.4545453</v>
          </cell>
          <cell r="T25">
            <v>-4570</v>
          </cell>
          <cell r="U25">
            <v>-154715272.72727269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10645</v>
          </cell>
          <cell r="AA25">
            <v>360381636.36363631</v>
          </cell>
          <cell r="AB25">
            <v>43520</v>
          </cell>
          <cell r="AC25">
            <v>1473349818.181818</v>
          </cell>
          <cell r="AD25">
            <v>-3290</v>
          </cell>
          <cell r="AE25">
            <v>-111381454.54545453</v>
          </cell>
          <cell r="AF25">
            <v>32296</v>
          </cell>
          <cell r="AG25">
            <v>1093366400</v>
          </cell>
          <cell r="AH25">
            <v>0</v>
          </cell>
        </row>
        <row r="26">
          <cell r="B26" t="str">
            <v>74561P</v>
          </cell>
          <cell r="C26" t="str">
            <v>AQUA 600ML 1X1</v>
          </cell>
          <cell r="D26">
            <v>0</v>
          </cell>
          <cell r="E26">
            <v>0</v>
          </cell>
          <cell r="F26">
            <v>1551.6666666666667</v>
          </cell>
          <cell r="G26">
            <v>1410.6060606060605</v>
          </cell>
          <cell r="H26">
            <v>1704.1666666666667</v>
          </cell>
          <cell r="I26">
            <v>1549.2424242424242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</row>
        <row r="27">
          <cell r="B27" t="str">
            <v>74561PR</v>
          </cell>
          <cell r="C27" t="str">
            <v>AQ.600ML 1x1 PCS REJECT</v>
          </cell>
          <cell r="D27">
            <v>0</v>
          </cell>
          <cell r="E27">
            <v>0</v>
          </cell>
          <cell r="F27">
            <v>1551.6666666666667</v>
          </cell>
          <cell r="G27">
            <v>1410.6060606060605</v>
          </cell>
          <cell r="H27">
            <v>1704.1666666666667</v>
          </cell>
          <cell r="I27">
            <v>1549.2424242424242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</row>
        <row r="28">
          <cell r="B28">
            <v>122408</v>
          </cell>
          <cell r="C28" t="str">
            <v>AQUA CLICK N GO 450ML 1X24</v>
          </cell>
          <cell r="D28">
            <v>0</v>
          </cell>
          <cell r="E28">
            <v>0</v>
          </cell>
          <cell r="F28">
            <v>73380</v>
          </cell>
          <cell r="G28">
            <v>66709.090909090897</v>
          </cell>
          <cell r="H28">
            <v>76900</v>
          </cell>
          <cell r="I28">
            <v>69909.090909090897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</row>
        <row r="29">
          <cell r="B29">
            <v>122407</v>
          </cell>
          <cell r="C29" t="str">
            <v>AQUA CLICK N GO 450ML 1X6 MULTIPACK</v>
          </cell>
          <cell r="D29">
            <v>0</v>
          </cell>
          <cell r="E29">
            <v>0</v>
          </cell>
          <cell r="F29">
            <v>18345</v>
          </cell>
          <cell r="G29">
            <v>16677.272727272724</v>
          </cell>
          <cell r="H29">
            <v>18610</v>
          </cell>
          <cell r="I29">
            <v>16918.181818181816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</row>
        <row r="30">
          <cell r="B30" t="str">
            <v>122408P</v>
          </cell>
          <cell r="C30" t="str">
            <v>AQUA CLICK N GO 450ML 1X1</v>
          </cell>
          <cell r="D30">
            <v>9</v>
          </cell>
          <cell r="E30">
            <v>25015.909090909092</v>
          </cell>
          <cell r="F30">
            <v>3057.5</v>
          </cell>
          <cell r="G30">
            <v>2779.5454545454545</v>
          </cell>
          <cell r="H30">
            <v>3204.1666666666665</v>
          </cell>
          <cell r="I30">
            <v>2912.8787878787875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9</v>
          </cell>
          <cell r="AA30">
            <v>25015.909090909092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</row>
        <row r="31">
          <cell r="B31">
            <v>135877</v>
          </cell>
          <cell r="C31" t="str">
            <v>AQ.450 ML KIDS Q1 1X24</v>
          </cell>
          <cell r="D31">
            <v>138</v>
          </cell>
          <cell r="E31">
            <v>9205854.5454545431</v>
          </cell>
          <cell r="F31">
            <v>73380</v>
          </cell>
          <cell r="G31">
            <v>66709.090909090897</v>
          </cell>
          <cell r="H31">
            <v>76900</v>
          </cell>
          <cell r="I31">
            <v>69909.090909090897</v>
          </cell>
          <cell r="J31">
            <v>0</v>
          </cell>
          <cell r="K31">
            <v>0</v>
          </cell>
          <cell r="L31">
            <v>1</v>
          </cell>
          <cell r="M31">
            <v>66709.090909090897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-1</v>
          </cell>
          <cell r="S31">
            <v>-66709.090909090897</v>
          </cell>
          <cell r="T31">
            <v>-100</v>
          </cell>
          <cell r="U31">
            <v>-6670909.0909090899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38</v>
          </cell>
          <cell r="AA31">
            <v>2534945.4545454541</v>
          </cell>
          <cell r="AB31">
            <v>0</v>
          </cell>
          <cell r="AC31">
            <v>0</v>
          </cell>
          <cell r="AD31">
            <v>-100</v>
          </cell>
          <cell r="AE31">
            <v>-6670909.0909090899</v>
          </cell>
          <cell r="AF31">
            <v>0</v>
          </cell>
          <cell r="AG31">
            <v>0</v>
          </cell>
          <cell r="AH31">
            <v>0</v>
          </cell>
        </row>
        <row r="32">
          <cell r="B32">
            <v>74556</v>
          </cell>
          <cell r="C32" t="str">
            <v>AQ.330ML 1X24</v>
          </cell>
          <cell r="D32">
            <v>0</v>
          </cell>
          <cell r="E32">
            <v>0</v>
          </cell>
          <cell r="F32">
            <v>29330</v>
          </cell>
          <cell r="G32">
            <v>26663.63636363636</v>
          </cell>
          <cell r="H32">
            <v>31500</v>
          </cell>
          <cell r="I32">
            <v>28636.363636363632</v>
          </cell>
          <cell r="J32">
            <v>14560</v>
          </cell>
          <cell r="K32">
            <v>388222545.45454538</v>
          </cell>
          <cell r="L32">
            <v>454</v>
          </cell>
          <cell r="M32">
            <v>12105290.909090908</v>
          </cell>
          <cell r="N32">
            <v>700</v>
          </cell>
          <cell r="O32">
            <v>18664545.454545453</v>
          </cell>
          <cell r="P32">
            <v>0</v>
          </cell>
          <cell r="Q32">
            <v>0</v>
          </cell>
          <cell r="R32">
            <v>-4796</v>
          </cell>
          <cell r="S32">
            <v>-127878799.99999999</v>
          </cell>
          <cell r="T32">
            <v>-8728</v>
          </cell>
          <cell r="U32">
            <v>-232720218.18181816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2190</v>
          </cell>
          <cell r="AA32">
            <v>58393363.636363626</v>
          </cell>
          <cell r="AB32">
            <v>14560</v>
          </cell>
          <cell r="AC32">
            <v>388222545.45454538</v>
          </cell>
          <cell r="AD32">
            <v>-8028</v>
          </cell>
          <cell r="AE32">
            <v>-214055672.72727269</v>
          </cell>
          <cell r="AF32">
            <v>4342</v>
          </cell>
          <cell r="AG32">
            <v>115773509.09090906</v>
          </cell>
          <cell r="AH32">
            <v>0</v>
          </cell>
        </row>
        <row r="33">
          <cell r="B33" t="str">
            <v>74556P</v>
          </cell>
          <cell r="C33" t="str">
            <v>AQ.330ML 1x1 PCS</v>
          </cell>
          <cell r="D33">
            <v>0</v>
          </cell>
          <cell r="E33">
            <v>0</v>
          </cell>
          <cell r="F33">
            <v>1222.0833333333333</v>
          </cell>
          <cell r="G33">
            <v>1110.9848484848483</v>
          </cell>
          <cell r="H33">
            <v>1312.5</v>
          </cell>
          <cell r="I33">
            <v>1193.181818181818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</row>
        <row r="34">
          <cell r="B34">
            <v>12513</v>
          </cell>
          <cell r="C34" t="str">
            <v>AQ. 330 ML 1 X 24 PCS</v>
          </cell>
          <cell r="D34">
            <v>0</v>
          </cell>
          <cell r="E34">
            <v>0</v>
          </cell>
          <cell r="F34">
            <v>29330</v>
          </cell>
          <cell r="G34">
            <v>26663.63636363636</v>
          </cell>
          <cell r="H34">
            <v>31500</v>
          </cell>
          <cell r="I34">
            <v>28636.363636363632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</row>
        <row r="35">
          <cell r="B35">
            <v>113017</v>
          </cell>
          <cell r="C35" t="str">
            <v>AQUA 330ML BOY 1X24</v>
          </cell>
          <cell r="D35">
            <v>0</v>
          </cell>
          <cell r="E35">
            <v>0</v>
          </cell>
          <cell r="F35">
            <v>77380</v>
          </cell>
          <cell r="G35">
            <v>70345.454545454544</v>
          </cell>
          <cell r="H35">
            <v>81150</v>
          </cell>
          <cell r="I35">
            <v>73772.727272727265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</row>
        <row r="36">
          <cell r="B36" t="str">
            <v>113017P</v>
          </cell>
          <cell r="C36" t="str">
            <v>AQUA 330ML BOY 1X1</v>
          </cell>
          <cell r="D36">
            <v>0</v>
          </cell>
          <cell r="E36">
            <v>0</v>
          </cell>
          <cell r="F36">
            <v>3224.1666666666665</v>
          </cell>
          <cell r="G36">
            <v>2931.0606060606056</v>
          </cell>
          <cell r="H36">
            <v>3381.25</v>
          </cell>
          <cell r="I36">
            <v>3073.863636363636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</row>
        <row r="37">
          <cell r="B37" t="str">
            <v>113017PR</v>
          </cell>
          <cell r="C37" t="str">
            <v>AQ.330ML BOY 1X1 PCS REJECT</v>
          </cell>
          <cell r="D37">
            <v>0</v>
          </cell>
          <cell r="E37">
            <v>0</v>
          </cell>
          <cell r="F37">
            <v>3224.1666666666665</v>
          </cell>
          <cell r="G37">
            <v>2931.0606060606056</v>
          </cell>
          <cell r="H37">
            <v>3381.25</v>
          </cell>
          <cell r="I37">
            <v>3073.863636363636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</row>
        <row r="38">
          <cell r="B38">
            <v>113018</v>
          </cell>
          <cell r="C38" t="str">
            <v>AQUA 330ML GIRL 1X24</v>
          </cell>
          <cell r="D38">
            <v>0</v>
          </cell>
          <cell r="E38">
            <v>0</v>
          </cell>
          <cell r="F38">
            <v>77380</v>
          </cell>
          <cell r="G38">
            <v>70345.454545454544</v>
          </cell>
          <cell r="H38">
            <v>81150</v>
          </cell>
          <cell r="I38">
            <v>73772.727272727265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</row>
        <row r="39">
          <cell r="B39" t="str">
            <v>113018P</v>
          </cell>
          <cell r="C39" t="str">
            <v>AQUA 330ML GIRL 1X1</v>
          </cell>
          <cell r="D39">
            <v>0</v>
          </cell>
          <cell r="E39">
            <v>0</v>
          </cell>
          <cell r="F39">
            <v>3224.1666666666665</v>
          </cell>
          <cell r="G39">
            <v>2931.0606060606056</v>
          </cell>
          <cell r="H39">
            <v>3381.25</v>
          </cell>
          <cell r="I39">
            <v>3073.863636363636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</row>
        <row r="40">
          <cell r="B40" t="str">
            <v>1251A</v>
          </cell>
          <cell r="C40" t="str">
            <v>AQ.330ML 1X24 R</v>
          </cell>
          <cell r="D40">
            <v>0</v>
          </cell>
          <cell r="E40">
            <v>0</v>
          </cell>
          <cell r="F40">
            <v>29330</v>
          </cell>
          <cell r="G40">
            <v>26663.63636363636</v>
          </cell>
          <cell r="H40">
            <v>31500</v>
          </cell>
          <cell r="I40">
            <v>28636.363636363632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</row>
        <row r="41">
          <cell r="B41">
            <v>74548</v>
          </cell>
          <cell r="C41" t="str">
            <v>AQ.240ML 1X48</v>
          </cell>
          <cell r="D41">
            <v>0</v>
          </cell>
          <cell r="E41">
            <v>0</v>
          </cell>
          <cell r="F41">
            <v>22750</v>
          </cell>
          <cell r="G41">
            <v>20681.81818181818</v>
          </cell>
          <cell r="H41">
            <v>25700</v>
          </cell>
          <cell r="I41">
            <v>23363.63636363636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</row>
        <row r="42">
          <cell r="B42">
            <v>81681</v>
          </cell>
          <cell r="C42" t="str">
            <v>AQUA 750ML 1X18</v>
          </cell>
          <cell r="D42">
            <v>20</v>
          </cell>
          <cell r="E42">
            <v>1173818.1818181816</v>
          </cell>
          <cell r="F42">
            <v>64560</v>
          </cell>
          <cell r="G42">
            <v>58690.909090909088</v>
          </cell>
          <cell r="H42">
            <v>71200</v>
          </cell>
          <cell r="I42">
            <v>64727.272727272721</v>
          </cell>
          <cell r="J42">
            <v>0</v>
          </cell>
          <cell r="K42">
            <v>0</v>
          </cell>
          <cell r="L42">
            <v>1</v>
          </cell>
          <cell r="M42">
            <v>58690.909090909088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-1</v>
          </cell>
          <cell r="S42">
            <v>-58690.909090909088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20</v>
          </cell>
          <cell r="AA42">
            <v>1173818.1818181816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</row>
        <row r="43">
          <cell r="B43" t="str">
            <v>81681P</v>
          </cell>
          <cell r="C43" t="str">
            <v>AQUA 750ML 1X1</v>
          </cell>
          <cell r="D43">
            <v>0</v>
          </cell>
          <cell r="E43">
            <v>0</v>
          </cell>
          <cell r="F43">
            <v>3586.6666666666665</v>
          </cell>
          <cell r="G43">
            <v>3260.6060606060601</v>
          </cell>
          <cell r="H43">
            <v>3955.5555555555557</v>
          </cell>
          <cell r="I43">
            <v>3595.9595959595958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B44">
            <v>12814</v>
          </cell>
          <cell r="C44" t="str">
            <v>AQUA CLICK N GO 750ML 1X6 WRAP PACK</v>
          </cell>
          <cell r="D44">
            <v>0</v>
          </cell>
          <cell r="E44">
            <v>0</v>
          </cell>
          <cell r="F44">
            <v>21520</v>
          </cell>
          <cell r="G44">
            <v>19563.63636363636</v>
          </cell>
          <cell r="H44">
            <v>23733.333333333332</v>
          </cell>
          <cell r="I44">
            <v>21575.757575757572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B45" t="str">
            <v>12814E</v>
          </cell>
          <cell r="C45" t="str">
            <v>AQUA CLICK N GO 750ML 1X4 MULTIPACK</v>
          </cell>
          <cell r="D45">
            <v>0</v>
          </cell>
          <cell r="E45">
            <v>0</v>
          </cell>
          <cell r="F45">
            <v>14346.666666666666</v>
          </cell>
          <cell r="G45">
            <v>13042.42424242424</v>
          </cell>
          <cell r="H45">
            <v>16700</v>
          </cell>
          <cell r="I45">
            <v>15181.81818181818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B46">
            <v>15510</v>
          </cell>
          <cell r="C46" t="str">
            <v>AQ.HC STAN/SEWA</v>
          </cell>
          <cell r="D46">
            <v>2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2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B47">
            <v>15530</v>
          </cell>
          <cell r="C47" t="str">
            <v>AQ.HC LIN/SEWA</v>
          </cell>
          <cell r="D47">
            <v>2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2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B48">
            <v>15550</v>
          </cell>
          <cell r="C48" t="str">
            <v>AQ.HC PRIMA LINEA/SEWA</v>
          </cell>
          <cell r="D48">
            <v>31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31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B49">
            <v>17110</v>
          </cell>
          <cell r="C49" t="str">
            <v>AQ.GUCI BIRU</v>
          </cell>
          <cell r="D49">
            <v>2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B50">
            <v>19310</v>
          </cell>
          <cell r="C50" t="str">
            <v>AQ.TISSUE</v>
          </cell>
          <cell r="D50">
            <v>6075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169104</v>
          </cell>
          <cell r="K50">
            <v>0</v>
          </cell>
          <cell r="L50">
            <v>24505</v>
          </cell>
          <cell r="M50">
            <v>0</v>
          </cell>
          <cell r="N50">
            <v>3600</v>
          </cell>
          <cell r="O50">
            <v>0</v>
          </cell>
          <cell r="P50">
            <v>-3505</v>
          </cell>
          <cell r="Q50">
            <v>0</v>
          </cell>
          <cell r="R50">
            <v>-160479</v>
          </cell>
          <cell r="S50">
            <v>0</v>
          </cell>
          <cell r="T50">
            <v>-21923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17377</v>
          </cell>
          <cell r="AA50">
            <v>0</v>
          </cell>
          <cell r="AB50">
            <v>165599</v>
          </cell>
          <cell r="AC50">
            <v>0</v>
          </cell>
          <cell r="AD50">
            <v>-18323</v>
          </cell>
          <cell r="AE50">
            <v>0</v>
          </cell>
          <cell r="AF50">
            <v>135974</v>
          </cell>
          <cell r="AG50">
            <v>0</v>
          </cell>
          <cell r="AH50">
            <v>0</v>
          </cell>
        </row>
        <row r="51">
          <cell r="B51">
            <v>127210</v>
          </cell>
          <cell r="C51" t="str">
            <v>CAAYA JASMINE 350 ML 1X12</v>
          </cell>
          <cell r="D51">
            <v>0</v>
          </cell>
          <cell r="E51">
            <v>0</v>
          </cell>
          <cell r="F51">
            <v>47191</v>
          </cell>
          <cell r="G51">
            <v>42900.909090909088</v>
          </cell>
          <cell r="H51">
            <v>53000</v>
          </cell>
          <cell r="I51">
            <v>48181.818181818177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</row>
        <row r="52">
          <cell r="B52" t="str">
            <v>127210P</v>
          </cell>
          <cell r="C52" t="str">
            <v>CAAYA JASMINE 350 ML 1X1</v>
          </cell>
          <cell r="D52">
            <v>0</v>
          </cell>
          <cell r="E52">
            <v>0</v>
          </cell>
          <cell r="F52">
            <v>3932.5833333333335</v>
          </cell>
          <cell r="G52">
            <v>3575.0757575757575</v>
          </cell>
          <cell r="H52">
            <v>4416.666666666667</v>
          </cell>
          <cell r="I52">
            <v>4015.151515151515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</row>
        <row r="53">
          <cell r="B53" t="str">
            <v>127210PR</v>
          </cell>
          <cell r="C53" t="str">
            <v>CAAYA JASMINE 350 ML 1X1 PCS REJECT</v>
          </cell>
          <cell r="D53">
            <v>0</v>
          </cell>
          <cell r="E53">
            <v>0</v>
          </cell>
          <cell r="F53">
            <v>3932.5833333333335</v>
          </cell>
          <cell r="G53">
            <v>3575.0757575757575</v>
          </cell>
          <cell r="H53">
            <v>4416.666666666667</v>
          </cell>
          <cell r="I53">
            <v>4015.151515151515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</row>
        <row r="54">
          <cell r="B54">
            <v>130376</v>
          </cell>
          <cell r="C54" t="str">
            <v>CAAYA TOASTED RICE 350 ML 1X12</v>
          </cell>
          <cell r="D54">
            <v>0</v>
          </cell>
          <cell r="E54">
            <v>0</v>
          </cell>
          <cell r="F54">
            <v>47191</v>
          </cell>
          <cell r="G54">
            <v>42900.909090909088</v>
          </cell>
          <cell r="H54">
            <v>53000</v>
          </cell>
          <cell r="I54">
            <v>48181.818181818177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B55" t="str">
            <v>130376P</v>
          </cell>
          <cell r="C55" t="str">
            <v>CAAYA TOASTED RICE 350 ML 1X1</v>
          </cell>
          <cell r="D55">
            <v>0</v>
          </cell>
          <cell r="E55">
            <v>0</v>
          </cell>
          <cell r="F55">
            <v>3932.5833333333335</v>
          </cell>
          <cell r="G55">
            <v>3575.0757575757575</v>
          </cell>
          <cell r="H55">
            <v>4416.666666666667</v>
          </cell>
          <cell r="I55">
            <v>4015.151515151515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B56" t="str">
            <v>130376PR</v>
          </cell>
          <cell r="C56" t="str">
            <v>CAAYA TOASTED RICE 350 ML 1X1 PCS REJECT</v>
          </cell>
          <cell r="D56">
            <v>0</v>
          </cell>
          <cell r="E56">
            <v>0</v>
          </cell>
          <cell r="F56">
            <v>3932.5833333333335</v>
          </cell>
          <cell r="G56">
            <v>3575.0757575757575</v>
          </cell>
          <cell r="H56">
            <v>4416.666666666667</v>
          </cell>
          <cell r="I56">
            <v>4015.151515151515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B57">
            <v>130377</v>
          </cell>
          <cell r="C57" t="str">
            <v>CAAYA VANILLA PANDAN 350 ML 1X12</v>
          </cell>
          <cell r="D57">
            <v>0</v>
          </cell>
          <cell r="E57">
            <v>0</v>
          </cell>
          <cell r="F57">
            <v>47191</v>
          </cell>
          <cell r="G57">
            <v>42900.909090909088</v>
          </cell>
          <cell r="H57">
            <v>53000</v>
          </cell>
          <cell r="I57">
            <v>48181.818181818177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B58" t="str">
            <v>130377P</v>
          </cell>
          <cell r="C58" t="str">
            <v>CAAYA VANILLA PANDAN 350 ML 1X1</v>
          </cell>
          <cell r="D58">
            <v>0</v>
          </cell>
          <cell r="E58">
            <v>0</v>
          </cell>
          <cell r="F58">
            <v>3932.5833333333335</v>
          </cell>
          <cell r="G58">
            <v>3575.0757575757575</v>
          </cell>
          <cell r="H58">
            <v>4416.666666666667</v>
          </cell>
          <cell r="I58">
            <v>4015.151515151515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B59" t="str">
            <v>130377PR</v>
          </cell>
          <cell r="C59" t="str">
            <v>CAAYA VANILLA PANDAN 350 ML 1X1 PCS REJECT</v>
          </cell>
          <cell r="D59">
            <v>0</v>
          </cell>
          <cell r="E59">
            <v>0</v>
          </cell>
          <cell r="F59">
            <v>3932.5833333333335</v>
          </cell>
          <cell r="G59">
            <v>3575.0757575757575</v>
          </cell>
          <cell r="H59">
            <v>4416.666666666667</v>
          </cell>
          <cell r="I59">
            <v>4015.151515151515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</row>
        <row r="60">
          <cell r="B60">
            <v>134578</v>
          </cell>
          <cell r="C60" t="str">
            <v>AQUA 220ML LOCAL 1X48</v>
          </cell>
          <cell r="D60">
            <v>1223</v>
          </cell>
          <cell r="E60">
            <v>25293863.636363633</v>
          </cell>
          <cell r="F60">
            <v>22750</v>
          </cell>
          <cell r="G60">
            <v>20681.81818181818</v>
          </cell>
          <cell r="H60">
            <v>25700</v>
          </cell>
          <cell r="I60">
            <v>23363.63636363636</v>
          </cell>
          <cell r="K60">
            <v>0</v>
          </cell>
          <cell r="M60">
            <v>0</v>
          </cell>
          <cell r="O60">
            <v>0</v>
          </cell>
          <cell r="Q60">
            <v>0</v>
          </cell>
          <cell r="R60">
            <v>-1223</v>
          </cell>
          <cell r="S60">
            <v>-25293863.636363633</v>
          </cell>
          <cell r="U60">
            <v>0</v>
          </cell>
          <cell r="W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1223</v>
          </cell>
          <cell r="AG60">
            <v>25293863.636363633</v>
          </cell>
          <cell r="AH60">
            <v>0</v>
          </cell>
        </row>
        <row r="61">
          <cell r="B61">
            <v>134578</v>
          </cell>
          <cell r="C61" t="str">
            <v>AQUA 220ML LOCAL 1X48</v>
          </cell>
          <cell r="F61">
            <v>23550</v>
          </cell>
          <cell r="G61">
            <v>21409.090909090908</v>
          </cell>
          <cell r="H61">
            <v>27600</v>
          </cell>
          <cell r="I61">
            <v>24181.81818181818</v>
          </cell>
          <cell r="J61">
            <v>15360</v>
          </cell>
          <cell r="K61">
            <v>328843636.36363637</v>
          </cell>
          <cell r="L61">
            <v>840</v>
          </cell>
          <cell r="M61">
            <v>17983636.363636363</v>
          </cell>
          <cell r="N61">
            <v>1635</v>
          </cell>
          <cell r="O61">
            <v>35003863.636363633</v>
          </cell>
          <cell r="P61">
            <v>-1536</v>
          </cell>
          <cell r="Q61">
            <v>-32884363.636363633</v>
          </cell>
          <cell r="R61">
            <v>-6594</v>
          </cell>
          <cell r="S61">
            <v>-141171545.45454544</v>
          </cell>
          <cell r="T61">
            <v>-2351</v>
          </cell>
          <cell r="U61">
            <v>-50332772.727272727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7354</v>
          </cell>
          <cell r="AA61">
            <v>157442454.54545453</v>
          </cell>
          <cell r="AB61">
            <v>13824</v>
          </cell>
          <cell r="AC61">
            <v>295959272.72727269</v>
          </cell>
          <cell r="AD61">
            <v>-716</v>
          </cell>
          <cell r="AE61">
            <v>-15328909.09090909</v>
          </cell>
          <cell r="AF61">
            <v>5754</v>
          </cell>
          <cell r="AG61">
            <v>123187909.09090909</v>
          </cell>
          <cell r="AH61">
            <v>0</v>
          </cell>
        </row>
        <row r="62">
          <cell r="B62" t="str">
            <v>134578R</v>
          </cell>
          <cell r="C62" t="str">
            <v>AQ.220ML LOCAL 1X48 REJECT</v>
          </cell>
          <cell r="D62">
            <v>0</v>
          </cell>
          <cell r="E62">
            <v>0</v>
          </cell>
          <cell r="F62">
            <v>22750</v>
          </cell>
          <cell r="G62">
            <v>20681.81818181818</v>
          </cell>
          <cell r="H62">
            <v>25700</v>
          </cell>
          <cell r="I62">
            <v>23363.63636363636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</row>
        <row r="63">
          <cell r="B63">
            <v>74560</v>
          </cell>
          <cell r="C63" t="str">
            <v>VT.5GLN ISI</v>
          </cell>
          <cell r="D63">
            <v>924</v>
          </cell>
          <cell r="E63">
            <v>6249599.9999999991</v>
          </cell>
          <cell r="F63">
            <v>7440</v>
          </cell>
          <cell r="G63">
            <v>6763.6363636363631</v>
          </cell>
          <cell r="H63">
            <v>10300</v>
          </cell>
          <cell r="I63">
            <v>9363.6363636363621</v>
          </cell>
          <cell r="J63">
            <v>19520</v>
          </cell>
          <cell r="K63">
            <v>132026181.81818181</v>
          </cell>
          <cell r="L63">
            <v>4346</v>
          </cell>
          <cell r="M63">
            <v>29394763.636363633</v>
          </cell>
          <cell r="N63">
            <v>0</v>
          </cell>
          <cell r="O63">
            <v>0</v>
          </cell>
          <cell r="P63">
            <v>-250</v>
          </cell>
          <cell r="Q63">
            <v>-1690909.0909090908</v>
          </cell>
          <cell r="R63">
            <v>-20456</v>
          </cell>
          <cell r="S63">
            <v>-138356945.45454544</v>
          </cell>
          <cell r="T63">
            <v>-1906</v>
          </cell>
          <cell r="U63">
            <v>-12891490.909090908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2178</v>
          </cell>
          <cell r="AA63">
            <v>14731199.999999998</v>
          </cell>
          <cell r="AB63">
            <v>19270</v>
          </cell>
          <cell r="AC63">
            <v>130335272.72727272</v>
          </cell>
          <cell r="AD63">
            <v>-1906</v>
          </cell>
          <cell r="AE63">
            <v>-12891490.909090908</v>
          </cell>
          <cell r="AF63">
            <v>16110</v>
          </cell>
          <cell r="AG63">
            <v>108962181.81818181</v>
          </cell>
          <cell r="AH63">
            <v>0</v>
          </cell>
        </row>
        <row r="64">
          <cell r="B64" t="str">
            <v>74560G</v>
          </cell>
          <cell r="C64" t="str">
            <v>VT.5GLN BTL</v>
          </cell>
          <cell r="D64">
            <v>6942</v>
          </cell>
          <cell r="E64">
            <v>208260000</v>
          </cell>
          <cell r="F64">
            <v>30000</v>
          </cell>
          <cell r="G64">
            <v>30000</v>
          </cell>
          <cell r="H64">
            <v>30000</v>
          </cell>
          <cell r="I64">
            <v>30000</v>
          </cell>
          <cell r="J64">
            <v>20275</v>
          </cell>
          <cell r="K64">
            <v>608250000</v>
          </cell>
          <cell r="L64">
            <v>20391</v>
          </cell>
          <cell r="M64">
            <v>611730000</v>
          </cell>
          <cell r="N64">
            <v>1914</v>
          </cell>
          <cell r="O64">
            <v>57420000</v>
          </cell>
          <cell r="P64">
            <v>-20160</v>
          </cell>
          <cell r="Q64">
            <v>-604800000</v>
          </cell>
          <cell r="R64">
            <v>-20442</v>
          </cell>
          <cell r="S64">
            <v>-613260000</v>
          </cell>
          <cell r="T64">
            <v>-1906</v>
          </cell>
          <cell r="U64">
            <v>-57180000</v>
          </cell>
          <cell r="V64">
            <v>-195</v>
          </cell>
          <cell r="W64">
            <v>-5850000</v>
          </cell>
          <cell r="X64">
            <v>0</v>
          </cell>
          <cell r="Y64">
            <v>0</v>
          </cell>
          <cell r="Z64">
            <v>6819</v>
          </cell>
          <cell r="AA64">
            <v>204570000</v>
          </cell>
          <cell r="AB64">
            <v>115</v>
          </cell>
          <cell r="AC64">
            <v>3450000</v>
          </cell>
          <cell r="AD64">
            <v>-187</v>
          </cell>
          <cell r="AE64">
            <v>-5610000</v>
          </cell>
          <cell r="AF64">
            <v>51</v>
          </cell>
          <cell r="AG64">
            <v>1530000</v>
          </cell>
          <cell r="AH64">
            <v>0</v>
          </cell>
        </row>
        <row r="65">
          <cell r="B65" t="str">
            <v>2011B</v>
          </cell>
          <cell r="C65" t="str">
            <v>VT.5GLN BTL R</v>
          </cell>
          <cell r="D65">
            <v>0</v>
          </cell>
          <cell r="E65">
            <v>0</v>
          </cell>
          <cell r="F65">
            <v>30000</v>
          </cell>
          <cell r="G65">
            <v>30000</v>
          </cell>
          <cell r="H65">
            <v>10300</v>
          </cell>
          <cell r="I65">
            <v>9363.6363636363621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1</v>
          </cell>
          <cell r="O65">
            <v>30000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1</v>
          </cell>
          <cell r="AA65">
            <v>30000</v>
          </cell>
          <cell r="AB65">
            <v>0</v>
          </cell>
          <cell r="AC65">
            <v>0</v>
          </cell>
          <cell r="AD65">
            <v>1</v>
          </cell>
          <cell r="AE65">
            <v>30000</v>
          </cell>
          <cell r="AF65">
            <v>0</v>
          </cell>
          <cell r="AG65">
            <v>0</v>
          </cell>
          <cell r="AH65">
            <v>0</v>
          </cell>
        </row>
        <row r="66">
          <cell r="B66">
            <v>74565</v>
          </cell>
          <cell r="C66" t="str">
            <v>VT.1500ML 1X12</v>
          </cell>
          <cell r="D66">
            <v>2791</v>
          </cell>
          <cell r="E66">
            <v>65004927.272727266</v>
          </cell>
          <cell r="F66">
            <v>25620</v>
          </cell>
          <cell r="G66">
            <v>23290.909090909088</v>
          </cell>
          <cell r="H66">
            <v>28700</v>
          </cell>
          <cell r="I66">
            <v>26090.909090909088</v>
          </cell>
          <cell r="J66">
            <v>3271</v>
          </cell>
          <cell r="K66">
            <v>76184563.636363626</v>
          </cell>
          <cell r="L66">
            <v>246</v>
          </cell>
          <cell r="M66">
            <v>5729563.6363636358</v>
          </cell>
          <cell r="N66">
            <v>35</v>
          </cell>
          <cell r="O66">
            <v>815181.81818181812</v>
          </cell>
          <cell r="P66">
            <v>0</v>
          </cell>
          <cell r="Q66">
            <v>0</v>
          </cell>
          <cell r="R66">
            <v>-3166</v>
          </cell>
          <cell r="S66">
            <v>-73739018.181818172</v>
          </cell>
          <cell r="T66">
            <v>-370</v>
          </cell>
          <cell r="U66">
            <v>-8617636.3636363633</v>
          </cell>
          <cell r="V66">
            <v>-20</v>
          </cell>
          <cell r="W66">
            <v>-465818.18181818177</v>
          </cell>
          <cell r="X66">
            <v>0</v>
          </cell>
          <cell r="Y66">
            <v>0</v>
          </cell>
          <cell r="Z66">
            <v>2787</v>
          </cell>
          <cell r="AA66">
            <v>64911763.636363626</v>
          </cell>
          <cell r="AB66">
            <v>3271</v>
          </cell>
          <cell r="AC66">
            <v>76184563.636363626</v>
          </cell>
          <cell r="AD66">
            <v>-355</v>
          </cell>
          <cell r="AE66">
            <v>-8268272.7272727266</v>
          </cell>
          <cell r="AF66">
            <v>2920</v>
          </cell>
          <cell r="AG66">
            <v>68009454.545454532</v>
          </cell>
          <cell r="AH66">
            <v>0</v>
          </cell>
        </row>
        <row r="67">
          <cell r="B67" t="str">
            <v>74565P</v>
          </cell>
          <cell r="C67" t="str">
            <v>VT.1500ML 1X1</v>
          </cell>
          <cell r="D67">
            <v>156</v>
          </cell>
          <cell r="E67">
            <v>302781.81818181818</v>
          </cell>
          <cell r="F67">
            <v>2135</v>
          </cell>
          <cell r="G67">
            <v>1940.9090909090908</v>
          </cell>
          <cell r="H67">
            <v>2391.6666666666665</v>
          </cell>
          <cell r="I67">
            <v>2174.242424242424</v>
          </cell>
          <cell r="J67">
            <v>0</v>
          </cell>
          <cell r="K67">
            <v>0</v>
          </cell>
          <cell r="L67">
            <v>12</v>
          </cell>
          <cell r="M67">
            <v>23290.909090909088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-402</v>
          </cell>
          <cell r="S67">
            <v>-780245.45454545447</v>
          </cell>
          <cell r="T67">
            <v>0</v>
          </cell>
          <cell r="U67">
            <v>0</v>
          </cell>
          <cell r="V67">
            <v>240</v>
          </cell>
          <cell r="W67">
            <v>465818.18181818177</v>
          </cell>
          <cell r="X67">
            <v>0</v>
          </cell>
          <cell r="Y67">
            <v>0</v>
          </cell>
          <cell r="Z67">
            <v>6</v>
          </cell>
          <cell r="AA67">
            <v>11645.454545454544</v>
          </cell>
          <cell r="AB67">
            <v>0</v>
          </cell>
          <cell r="AC67">
            <v>0</v>
          </cell>
          <cell r="AD67">
            <v>240</v>
          </cell>
          <cell r="AE67">
            <v>465818.18181818177</v>
          </cell>
          <cell r="AF67">
            <v>390</v>
          </cell>
          <cell r="AG67">
            <v>756954.54545454541</v>
          </cell>
          <cell r="AH67">
            <v>0</v>
          </cell>
        </row>
        <row r="68">
          <cell r="B68" t="str">
            <v>74565PR</v>
          </cell>
          <cell r="C68" t="str">
            <v>VIT.1500ML 1X1 REJECT</v>
          </cell>
          <cell r="D68">
            <v>13</v>
          </cell>
          <cell r="E68">
            <v>25231.81818181818</v>
          </cell>
          <cell r="F68">
            <v>2135</v>
          </cell>
          <cell r="G68">
            <v>1940.9090909090908</v>
          </cell>
          <cell r="H68">
            <v>2391.6666666666665</v>
          </cell>
          <cell r="I68">
            <v>2174.242424242424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1</v>
          </cell>
          <cell r="O68">
            <v>1940.9090909090908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14</v>
          </cell>
          <cell r="AA68">
            <v>27172.727272727272</v>
          </cell>
          <cell r="AB68">
            <v>0</v>
          </cell>
          <cell r="AC68">
            <v>0</v>
          </cell>
          <cell r="AD68">
            <v>1</v>
          </cell>
          <cell r="AE68">
            <v>1940.9090909090908</v>
          </cell>
          <cell r="AF68">
            <v>0</v>
          </cell>
          <cell r="AG68">
            <v>0</v>
          </cell>
          <cell r="AH68">
            <v>0</v>
          </cell>
        </row>
        <row r="69">
          <cell r="B69">
            <v>74566</v>
          </cell>
          <cell r="C69" t="str">
            <v>VT.600ML 1X24</v>
          </cell>
          <cell r="D69">
            <v>0</v>
          </cell>
          <cell r="E69">
            <v>0</v>
          </cell>
          <cell r="F69">
            <v>26680</v>
          </cell>
          <cell r="G69">
            <v>24254.545454545452</v>
          </cell>
          <cell r="H69">
            <v>29650</v>
          </cell>
          <cell r="I69">
            <v>26954.545454545452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</row>
        <row r="70">
          <cell r="B70" t="str">
            <v>74566P</v>
          </cell>
          <cell r="C70" t="str">
            <v>VT.600ML 1X1 PCS</v>
          </cell>
          <cell r="D70">
            <v>0</v>
          </cell>
          <cell r="E70">
            <v>0</v>
          </cell>
          <cell r="F70">
            <v>1111.6666666666667</v>
          </cell>
          <cell r="G70">
            <v>1010.6060606060606</v>
          </cell>
          <cell r="H70">
            <v>1235.4166666666667</v>
          </cell>
          <cell r="I70">
            <v>1123.1060606060605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1">
          <cell r="B71" t="str">
            <v>74566PR</v>
          </cell>
          <cell r="C71" t="str">
            <v>VT.600ML 1X1 REJECT</v>
          </cell>
          <cell r="D71">
            <v>186</v>
          </cell>
          <cell r="E71">
            <v>187972.72727272726</v>
          </cell>
          <cell r="F71">
            <v>1111.6666666666667</v>
          </cell>
          <cell r="G71">
            <v>1010.6060606060606</v>
          </cell>
          <cell r="H71">
            <v>1235.4166666666667</v>
          </cell>
          <cell r="I71">
            <v>1123.1060606060605</v>
          </cell>
          <cell r="J71">
            <v>0</v>
          </cell>
          <cell r="K71">
            <v>0</v>
          </cell>
          <cell r="L71">
            <v>1124</v>
          </cell>
          <cell r="M71">
            <v>1135921.2121212122</v>
          </cell>
          <cell r="N71">
            <v>24</v>
          </cell>
          <cell r="O71">
            <v>24254.545454545456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1334</v>
          </cell>
          <cell r="AA71">
            <v>1348148.4848484849</v>
          </cell>
          <cell r="AB71">
            <v>0</v>
          </cell>
          <cell r="AC71">
            <v>0</v>
          </cell>
          <cell r="AD71">
            <v>24</v>
          </cell>
          <cell r="AE71">
            <v>24254.545454545456</v>
          </cell>
          <cell r="AF71">
            <v>-1124</v>
          </cell>
          <cell r="AG71">
            <v>-1135921.2121212122</v>
          </cell>
          <cell r="AH71">
            <v>0</v>
          </cell>
        </row>
        <row r="72">
          <cell r="B72">
            <v>157095</v>
          </cell>
          <cell r="C72" t="str">
            <v>VT.550 ML 1X24</v>
          </cell>
          <cell r="D72">
            <v>11</v>
          </cell>
          <cell r="E72">
            <v>240300</v>
          </cell>
          <cell r="F72">
            <v>24030</v>
          </cell>
          <cell r="G72">
            <v>21845.454545454544</v>
          </cell>
          <cell r="H72">
            <v>27000</v>
          </cell>
          <cell r="I72">
            <v>24545.454545454544</v>
          </cell>
          <cell r="J72">
            <v>8743</v>
          </cell>
          <cell r="K72">
            <v>190994809.09090909</v>
          </cell>
          <cell r="L72">
            <v>336</v>
          </cell>
          <cell r="M72">
            <v>7340072.7272727266</v>
          </cell>
          <cell r="N72">
            <v>600</v>
          </cell>
          <cell r="O72">
            <v>13107272.727272727</v>
          </cell>
          <cell r="P72">
            <v>0</v>
          </cell>
          <cell r="Q72">
            <v>0</v>
          </cell>
          <cell r="R72">
            <v>-3847</v>
          </cell>
          <cell r="S72">
            <v>-84039463.636363626</v>
          </cell>
          <cell r="T72">
            <v>-3140</v>
          </cell>
          <cell r="U72">
            <v>-68594727.272727266</v>
          </cell>
          <cell r="V72">
            <v>-228</v>
          </cell>
          <cell r="W72">
            <v>-4980763.6363636358</v>
          </cell>
          <cell r="X72">
            <v>0</v>
          </cell>
          <cell r="Y72">
            <v>0</v>
          </cell>
          <cell r="Z72">
            <v>2475</v>
          </cell>
          <cell r="AA72">
            <v>54067500</v>
          </cell>
          <cell r="AB72">
            <v>8743</v>
          </cell>
          <cell r="AC72">
            <v>190994809.09090909</v>
          </cell>
          <cell r="AD72">
            <v>-2768</v>
          </cell>
          <cell r="AE72">
            <v>-60468218.18181818</v>
          </cell>
          <cell r="AF72">
            <v>3511</v>
          </cell>
          <cell r="AG72">
            <v>76699390.909090906</v>
          </cell>
          <cell r="AH72">
            <v>0</v>
          </cell>
        </row>
        <row r="73">
          <cell r="B73" t="str">
            <v>157095P</v>
          </cell>
          <cell r="C73" t="str">
            <v>VT.550 ML 1X1 PCS</v>
          </cell>
          <cell r="D73">
            <v>153</v>
          </cell>
          <cell r="E73">
            <v>139264.77272727271</v>
          </cell>
          <cell r="F73">
            <v>1001.25</v>
          </cell>
          <cell r="G73">
            <v>910.22727272727263</v>
          </cell>
          <cell r="H73">
            <v>1125</v>
          </cell>
          <cell r="I73">
            <v>1022.7272727272726</v>
          </cell>
          <cell r="J73">
            <v>0</v>
          </cell>
          <cell r="K73">
            <v>0</v>
          </cell>
          <cell r="L73">
            <v>455</v>
          </cell>
          <cell r="M73">
            <v>414153.40909090906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-5801</v>
          </cell>
          <cell r="S73">
            <v>-5280228.4090909082</v>
          </cell>
          <cell r="T73">
            <v>0</v>
          </cell>
          <cell r="U73">
            <v>0</v>
          </cell>
          <cell r="V73">
            <v>5472</v>
          </cell>
          <cell r="W73">
            <v>4980763.6363636358</v>
          </cell>
          <cell r="X73">
            <v>0</v>
          </cell>
          <cell r="Y73">
            <v>0</v>
          </cell>
          <cell r="Z73">
            <v>279</v>
          </cell>
          <cell r="AA73">
            <v>253953.40909090906</v>
          </cell>
          <cell r="AB73">
            <v>0</v>
          </cell>
          <cell r="AC73">
            <v>0</v>
          </cell>
          <cell r="AD73">
            <v>5472</v>
          </cell>
          <cell r="AE73">
            <v>4980763.6363636358</v>
          </cell>
          <cell r="AF73">
            <v>5346</v>
          </cell>
          <cell r="AG73">
            <v>4866074.9999999991</v>
          </cell>
          <cell r="AH73">
            <v>0</v>
          </cell>
        </row>
        <row r="74">
          <cell r="B74" t="str">
            <v>157095PR</v>
          </cell>
          <cell r="C74" t="str">
            <v>VT.550 ML 1X1 PCS REJECT</v>
          </cell>
          <cell r="D74">
            <v>40</v>
          </cell>
          <cell r="E74">
            <v>36409.090909090904</v>
          </cell>
          <cell r="F74">
            <v>1001.25</v>
          </cell>
          <cell r="G74">
            <v>910.22727272727263</v>
          </cell>
          <cell r="H74">
            <v>1125</v>
          </cell>
          <cell r="I74">
            <v>1022.7272727272726</v>
          </cell>
          <cell r="J74">
            <v>0</v>
          </cell>
          <cell r="K74">
            <v>0</v>
          </cell>
          <cell r="L74">
            <v>1</v>
          </cell>
          <cell r="M74">
            <v>910.22727272727263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41</v>
          </cell>
          <cell r="AA74">
            <v>37319.318181818177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-1</v>
          </cell>
          <cell r="AG74">
            <v>-910.22727272727207</v>
          </cell>
          <cell r="AH74">
            <v>0</v>
          </cell>
        </row>
        <row r="75">
          <cell r="B75">
            <v>112839</v>
          </cell>
          <cell r="C75" t="str">
            <v>VT.330ML 1X24</v>
          </cell>
          <cell r="D75">
            <v>263</v>
          </cell>
          <cell r="E75">
            <v>5188272.7272727266</v>
          </cell>
          <cell r="F75">
            <v>21700</v>
          </cell>
          <cell r="G75">
            <v>19727.272727272724</v>
          </cell>
          <cell r="H75">
            <v>24700</v>
          </cell>
          <cell r="I75">
            <v>22454.545454545452</v>
          </cell>
          <cell r="J75">
            <v>2400</v>
          </cell>
          <cell r="K75">
            <v>47345454.545454539</v>
          </cell>
          <cell r="L75">
            <v>68</v>
          </cell>
          <cell r="M75">
            <v>1341454.5454545452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-771</v>
          </cell>
          <cell r="S75">
            <v>-15209727.27272727</v>
          </cell>
          <cell r="T75">
            <v>-1350</v>
          </cell>
          <cell r="U75">
            <v>-26631818.181818176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610</v>
          </cell>
          <cell r="AA75">
            <v>12033636.363636361</v>
          </cell>
          <cell r="AB75">
            <v>2400</v>
          </cell>
          <cell r="AC75">
            <v>47345454.545454539</v>
          </cell>
          <cell r="AD75">
            <v>-1350</v>
          </cell>
          <cell r="AE75">
            <v>-26631818.181818176</v>
          </cell>
          <cell r="AF75">
            <v>703</v>
          </cell>
          <cell r="AG75">
            <v>13868272.727272728</v>
          </cell>
          <cell r="AH75">
            <v>0</v>
          </cell>
        </row>
        <row r="76">
          <cell r="B76" t="str">
            <v>112839P</v>
          </cell>
          <cell r="C76" t="str">
            <v>VT.330ML 1X1 PCS</v>
          </cell>
          <cell r="D76">
            <v>0</v>
          </cell>
          <cell r="E76">
            <v>0</v>
          </cell>
          <cell r="F76">
            <v>904.16666666666663</v>
          </cell>
          <cell r="G76">
            <v>821.96969696969688</v>
          </cell>
          <cell r="H76">
            <v>1029.1666666666667</v>
          </cell>
          <cell r="I76">
            <v>935.60606060606062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</row>
        <row r="77">
          <cell r="B77" t="str">
            <v>112839PR</v>
          </cell>
          <cell r="C77" t="str">
            <v>VT.330ML 1X 1 PCS REJECT</v>
          </cell>
          <cell r="D77">
            <v>2</v>
          </cell>
          <cell r="E77">
            <v>1643.9393939393938</v>
          </cell>
          <cell r="F77">
            <v>904.16666666666663</v>
          </cell>
          <cell r="G77">
            <v>821.96969696969688</v>
          </cell>
          <cell r="H77">
            <v>1029.1666666666667</v>
          </cell>
          <cell r="I77">
            <v>935.60606060606062</v>
          </cell>
          <cell r="J77">
            <v>0</v>
          </cell>
          <cell r="K77">
            <v>0</v>
          </cell>
          <cell r="L77">
            <v>1</v>
          </cell>
          <cell r="M77">
            <v>821.96969696969688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3</v>
          </cell>
          <cell r="AA77">
            <v>2465.9090909090905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-1</v>
          </cell>
          <cell r="AG77">
            <v>-821.96969696969677</v>
          </cell>
          <cell r="AH77">
            <v>0</v>
          </cell>
        </row>
        <row r="78">
          <cell r="B78">
            <v>74554</v>
          </cell>
          <cell r="C78" t="str">
            <v>VT.240ML 1X48</v>
          </cell>
          <cell r="D78">
            <v>0</v>
          </cell>
          <cell r="E78">
            <v>0</v>
          </cell>
          <cell r="F78">
            <v>15960</v>
          </cell>
          <cell r="G78">
            <v>14509.090909090908</v>
          </cell>
          <cell r="H78">
            <v>17350</v>
          </cell>
          <cell r="I78">
            <v>15772.727272727272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</row>
        <row r="79">
          <cell r="B79">
            <v>96430</v>
          </cell>
          <cell r="C79" t="str">
            <v>VT 220ML 1X48</v>
          </cell>
          <cell r="D79">
            <v>0</v>
          </cell>
          <cell r="E79">
            <v>0</v>
          </cell>
          <cell r="F79">
            <v>15960</v>
          </cell>
          <cell r="G79">
            <v>14509.090909090908</v>
          </cell>
          <cell r="H79">
            <v>17350</v>
          </cell>
          <cell r="I79">
            <v>15772.727272727272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</row>
        <row r="80">
          <cell r="B80" t="str">
            <v>96430P</v>
          </cell>
          <cell r="C80" t="str">
            <v>VT.220 ML 1X1</v>
          </cell>
          <cell r="D80">
            <v>0</v>
          </cell>
          <cell r="E80">
            <v>0</v>
          </cell>
          <cell r="F80">
            <v>332.5</v>
          </cell>
          <cell r="G80">
            <v>302.27272727272725</v>
          </cell>
          <cell r="H80">
            <v>384.52380952380952</v>
          </cell>
          <cell r="I80">
            <v>349.56709956709955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</row>
        <row r="81">
          <cell r="B81" t="str">
            <v>96430R</v>
          </cell>
          <cell r="C81" t="str">
            <v>VT.220 ML 1X48 REJECT</v>
          </cell>
          <cell r="D81">
            <v>0</v>
          </cell>
          <cell r="E81">
            <v>0</v>
          </cell>
          <cell r="F81">
            <v>15960</v>
          </cell>
          <cell r="G81">
            <v>14509.090909090908</v>
          </cell>
          <cell r="H81">
            <v>17350</v>
          </cell>
          <cell r="I81">
            <v>15772.727272727272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</row>
        <row r="82">
          <cell r="B82">
            <v>173022</v>
          </cell>
          <cell r="C82" t="str">
            <v>VT.200ML LOCAL 1X48</v>
          </cell>
          <cell r="D82">
            <v>2933</v>
          </cell>
          <cell r="E82">
            <v>37062454.545454547</v>
          </cell>
          <cell r="F82">
            <v>13900</v>
          </cell>
          <cell r="G82">
            <v>12636.363636363636</v>
          </cell>
          <cell r="H82">
            <v>15150</v>
          </cell>
          <cell r="I82">
            <v>13772.727272727272</v>
          </cell>
          <cell r="K82">
            <v>0</v>
          </cell>
          <cell r="L82">
            <v>609</v>
          </cell>
          <cell r="M82">
            <v>7695545.4545454541</v>
          </cell>
          <cell r="O82">
            <v>0</v>
          </cell>
          <cell r="Q82">
            <v>0</v>
          </cell>
          <cell r="R82">
            <v>-2409</v>
          </cell>
          <cell r="S82">
            <v>-30441000</v>
          </cell>
          <cell r="T82">
            <v>-605</v>
          </cell>
          <cell r="U82">
            <v>-7645000</v>
          </cell>
          <cell r="W82">
            <v>0</v>
          </cell>
          <cell r="Y82">
            <v>0</v>
          </cell>
          <cell r="Z82">
            <v>528</v>
          </cell>
          <cell r="AA82">
            <v>6672000</v>
          </cell>
          <cell r="AB82">
            <v>0</v>
          </cell>
          <cell r="AC82">
            <v>0</v>
          </cell>
          <cell r="AD82">
            <v>-605</v>
          </cell>
          <cell r="AE82">
            <v>-7645000</v>
          </cell>
          <cell r="AF82">
            <v>1800</v>
          </cell>
          <cell r="AG82">
            <v>22745454.545454547</v>
          </cell>
          <cell r="AH82">
            <v>0</v>
          </cell>
        </row>
        <row r="83">
          <cell r="B83">
            <v>173022</v>
          </cell>
          <cell r="C83" t="str">
            <v>VT.200ML LOCAL 1X48</v>
          </cell>
          <cell r="F83">
            <v>14900</v>
          </cell>
          <cell r="G83">
            <v>13545.454545454544</v>
          </cell>
          <cell r="H83">
            <v>17400</v>
          </cell>
          <cell r="I83">
            <v>14909.090909090908</v>
          </cell>
          <cell r="J83">
            <v>2840</v>
          </cell>
          <cell r="K83">
            <v>38469090.909090906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-420</v>
          </cell>
          <cell r="Q83">
            <v>-5689090.9090909082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2420</v>
          </cell>
          <cell r="AA83">
            <v>32779999.999999996</v>
          </cell>
          <cell r="AB83">
            <v>2420</v>
          </cell>
          <cell r="AC83">
            <v>32779999.999999996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</row>
        <row r="84">
          <cell r="B84" t="str">
            <v>173022R</v>
          </cell>
          <cell r="C84" t="str">
            <v>VT.200ML LOCAL 1X48 REJECT</v>
          </cell>
          <cell r="D84">
            <v>17</v>
          </cell>
          <cell r="E84">
            <v>214818.18181818182</v>
          </cell>
          <cell r="F84">
            <v>13900</v>
          </cell>
          <cell r="G84">
            <v>12636.363636363636</v>
          </cell>
          <cell r="H84">
            <v>15150</v>
          </cell>
          <cell r="I84">
            <v>13772.727272727272</v>
          </cell>
          <cell r="J84">
            <v>0</v>
          </cell>
          <cell r="K84">
            <v>0</v>
          </cell>
          <cell r="L84">
            <v>6</v>
          </cell>
          <cell r="M84">
            <v>75818.181818181823</v>
          </cell>
          <cell r="N84">
            <v>6</v>
          </cell>
          <cell r="O84">
            <v>75818.181818181823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29</v>
          </cell>
          <cell r="AA84">
            <v>366454.54545454547</v>
          </cell>
          <cell r="AB84">
            <v>0</v>
          </cell>
          <cell r="AC84">
            <v>0</v>
          </cell>
          <cell r="AD84">
            <v>6</v>
          </cell>
          <cell r="AE84">
            <v>75818.181818181823</v>
          </cell>
          <cell r="AF84">
            <v>-6</v>
          </cell>
          <cell r="AG84">
            <v>-75818.181818181823</v>
          </cell>
          <cell r="AH84">
            <v>0</v>
          </cell>
        </row>
        <row r="85">
          <cell r="B85" t="str">
            <v>173022R</v>
          </cell>
          <cell r="C85" t="str">
            <v>VT.200ML LOCAL 1X48 REJECT</v>
          </cell>
          <cell r="F85">
            <v>14900</v>
          </cell>
          <cell r="G85">
            <v>13545.454545454544</v>
          </cell>
          <cell r="H85">
            <v>17400</v>
          </cell>
          <cell r="I85">
            <v>14909.090909090908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</row>
        <row r="86">
          <cell r="B86">
            <v>148136</v>
          </cell>
          <cell r="C86" t="str">
            <v>VT.220ML LOCAL 1X42</v>
          </cell>
          <cell r="D86">
            <v>0</v>
          </cell>
          <cell r="E86">
            <v>0</v>
          </cell>
          <cell r="F86">
            <v>14900</v>
          </cell>
          <cell r="G86">
            <v>13545.454545454544</v>
          </cell>
          <cell r="H86">
            <v>16150</v>
          </cell>
          <cell r="I86">
            <v>14681.81818181818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</row>
        <row r="87">
          <cell r="B87" t="str">
            <v>148136P</v>
          </cell>
          <cell r="C87" t="str">
            <v>VT.220ML LOCAL 1X1</v>
          </cell>
          <cell r="D87">
            <v>0</v>
          </cell>
          <cell r="E87">
            <v>0</v>
          </cell>
          <cell r="F87">
            <v>354.76190476190476</v>
          </cell>
          <cell r="G87">
            <v>322.51082251082249</v>
          </cell>
          <cell r="H87">
            <v>384.52380952380952</v>
          </cell>
          <cell r="I87">
            <v>349.56709956709955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</row>
        <row r="88">
          <cell r="B88" t="str">
            <v>148136R</v>
          </cell>
          <cell r="C88" t="str">
            <v>VT.220ML LOCAL 1X42 REJECT</v>
          </cell>
          <cell r="D88">
            <v>247</v>
          </cell>
          <cell r="E88">
            <v>3345727.2727272725</v>
          </cell>
          <cell r="F88">
            <v>14900</v>
          </cell>
          <cell r="G88">
            <v>13545.454545454544</v>
          </cell>
          <cell r="H88">
            <v>16150</v>
          </cell>
          <cell r="I88">
            <v>14681.81818181818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25</v>
          </cell>
          <cell r="O88">
            <v>338636.36363636359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272</v>
          </cell>
          <cell r="AA88">
            <v>3684363.6363636358</v>
          </cell>
          <cell r="AB88">
            <v>0</v>
          </cell>
          <cell r="AC88">
            <v>0</v>
          </cell>
          <cell r="AD88">
            <v>25</v>
          </cell>
          <cell r="AE88">
            <v>338636.36363636359</v>
          </cell>
          <cell r="AF88">
            <v>0</v>
          </cell>
          <cell r="AG88">
            <v>0</v>
          </cell>
          <cell r="AH88">
            <v>0</v>
          </cell>
        </row>
        <row r="89">
          <cell r="B89">
            <v>26000</v>
          </cell>
          <cell r="C89" t="str">
            <v>VIT LEVITE ORANGE 350ML 1 X 12</v>
          </cell>
          <cell r="D89">
            <v>0</v>
          </cell>
          <cell r="E89">
            <v>0</v>
          </cell>
          <cell r="F89">
            <v>32236</v>
          </cell>
          <cell r="G89">
            <v>29305.454545454544</v>
          </cell>
          <cell r="H89">
            <v>33650</v>
          </cell>
          <cell r="I89">
            <v>30590.909090909088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</row>
        <row r="90">
          <cell r="B90" t="str">
            <v>26000P</v>
          </cell>
          <cell r="C90" t="str">
            <v>VIT LEVITE ORANGE 350ML 1 X 1</v>
          </cell>
          <cell r="D90">
            <v>0</v>
          </cell>
          <cell r="E90">
            <v>0</v>
          </cell>
          <cell r="F90">
            <v>2686.3333333333335</v>
          </cell>
          <cell r="G90">
            <v>2442.121212121212</v>
          </cell>
          <cell r="H90">
            <v>2804.1666666666665</v>
          </cell>
          <cell r="I90">
            <v>2549.242424242424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</row>
        <row r="91">
          <cell r="B91">
            <v>26001</v>
          </cell>
          <cell r="C91" t="str">
            <v>VIT LEVITE JAMBU BIJI 350ML 1 X 12</v>
          </cell>
          <cell r="D91">
            <v>0</v>
          </cell>
          <cell r="E91">
            <v>0</v>
          </cell>
          <cell r="F91">
            <v>32236</v>
          </cell>
          <cell r="G91">
            <v>29305.454545454544</v>
          </cell>
          <cell r="H91">
            <v>33650</v>
          </cell>
          <cell r="I91">
            <v>30590.909090909088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</row>
        <row r="92">
          <cell r="B92" t="str">
            <v>26001P</v>
          </cell>
          <cell r="C92" t="str">
            <v>VIT LEVITE JAMBU BIJI 350ML 1 X 1</v>
          </cell>
          <cell r="D92">
            <v>0</v>
          </cell>
          <cell r="E92">
            <v>0</v>
          </cell>
          <cell r="F92">
            <v>2686.3333333333335</v>
          </cell>
          <cell r="G92">
            <v>2442.121212121212</v>
          </cell>
          <cell r="H92">
            <v>2804.1666666666665</v>
          </cell>
          <cell r="I92">
            <v>2549.242424242424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</row>
        <row r="93">
          <cell r="B93" t="str">
            <v>26001PR</v>
          </cell>
          <cell r="C93" t="str">
            <v>LEVITE JAMBU 350ML 1X1 PCS REJECT</v>
          </cell>
          <cell r="D93">
            <v>0</v>
          </cell>
          <cell r="E93">
            <v>0</v>
          </cell>
          <cell r="F93">
            <v>2686.3333333333335</v>
          </cell>
          <cell r="G93">
            <v>2442.121212121212</v>
          </cell>
          <cell r="H93">
            <v>2804.1666666666665</v>
          </cell>
          <cell r="I93">
            <v>2549.242424242424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</row>
        <row r="94">
          <cell r="B94">
            <v>26002</v>
          </cell>
          <cell r="C94" t="str">
            <v>VIT LEVITE COMBO 350ML 1 X 12</v>
          </cell>
          <cell r="D94">
            <v>0</v>
          </cell>
          <cell r="E94">
            <v>0</v>
          </cell>
          <cell r="F94">
            <v>32236</v>
          </cell>
          <cell r="G94">
            <v>29305.454545454544</v>
          </cell>
          <cell r="H94">
            <v>33650</v>
          </cell>
          <cell r="I94">
            <v>30590.909090909088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</row>
        <row r="95">
          <cell r="B95">
            <v>26003</v>
          </cell>
          <cell r="C95" t="str">
            <v>VIT LEVITE COMBO 350ML 1 X 6</v>
          </cell>
          <cell r="D95">
            <v>0</v>
          </cell>
          <cell r="E95">
            <v>0</v>
          </cell>
          <cell r="F95">
            <v>16118</v>
          </cell>
          <cell r="G95">
            <v>14652.727272727272</v>
          </cell>
          <cell r="H95">
            <v>16825</v>
          </cell>
          <cell r="I95">
            <v>15295.454545454544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B96">
            <v>26004</v>
          </cell>
          <cell r="C96" t="str">
            <v>VIT LEVITE SIRSAK 350ML 1X12</v>
          </cell>
          <cell r="D96">
            <v>0</v>
          </cell>
          <cell r="E96">
            <v>0</v>
          </cell>
          <cell r="F96">
            <v>32236</v>
          </cell>
          <cell r="G96">
            <v>29305.454545454544</v>
          </cell>
          <cell r="H96">
            <v>33650</v>
          </cell>
          <cell r="I96">
            <v>30590.909090909088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B97" t="str">
            <v>26004P</v>
          </cell>
          <cell r="C97" t="str">
            <v>LEVITE SIRSAK 350ML 1X1</v>
          </cell>
          <cell r="D97">
            <v>0</v>
          </cell>
          <cell r="E97">
            <v>0</v>
          </cell>
          <cell r="F97">
            <v>2686.3333333333335</v>
          </cell>
          <cell r="G97">
            <v>2442.121212121212</v>
          </cell>
          <cell r="H97">
            <v>2804.1666666666665</v>
          </cell>
          <cell r="I97">
            <v>2549.242424242424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B98" t="str">
            <v>26004PR</v>
          </cell>
          <cell r="C98" t="str">
            <v>LEVITE SIRSAK 350ML 1X1 REJECT</v>
          </cell>
          <cell r="D98">
            <v>0</v>
          </cell>
          <cell r="E98">
            <v>0</v>
          </cell>
          <cell r="F98">
            <v>2686.3333333333335</v>
          </cell>
          <cell r="G98">
            <v>2442.121212121212</v>
          </cell>
          <cell r="H98">
            <v>2804.1666666666665</v>
          </cell>
          <cell r="I98">
            <v>2549.242424242424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B99">
            <v>26012</v>
          </cell>
          <cell r="C99" t="str">
            <v>VIT LEVITE ANGGUR HIJAU 350ML 1 X 12</v>
          </cell>
          <cell r="D99">
            <v>0</v>
          </cell>
          <cell r="E99">
            <v>0</v>
          </cell>
          <cell r="F99">
            <v>32236</v>
          </cell>
          <cell r="G99">
            <v>29305.454545454544</v>
          </cell>
          <cell r="H99">
            <v>33650</v>
          </cell>
          <cell r="I99">
            <v>30590.909090909088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B100" t="str">
            <v>26012P</v>
          </cell>
          <cell r="C100" t="str">
            <v>VIT LEVITE ANGGUR HUJAU 350ML 1 X 1</v>
          </cell>
          <cell r="D100">
            <v>0</v>
          </cell>
          <cell r="E100">
            <v>0</v>
          </cell>
          <cell r="F100">
            <v>2686.3333333333335</v>
          </cell>
          <cell r="G100">
            <v>2442.121212121212</v>
          </cell>
          <cell r="H100">
            <v>2804.1666666666665</v>
          </cell>
          <cell r="I100">
            <v>2549.242424242424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B101">
            <v>142193</v>
          </cell>
          <cell r="C101" t="str">
            <v>LEVITE LEMON CUCUMBER MINT 350ml 1X12</v>
          </cell>
          <cell r="D101">
            <v>0</v>
          </cell>
          <cell r="E101">
            <v>0</v>
          </cell>
          <cell r="F101">
            <v>32236</v>
          </cell>
          <cell r="G101">
            <v>29305.454545454544</v>
          </cell>
          <cell r="H101">
            <v>33650</v>
          </cell>
          <cell r="I101">
            <v>30590.909090909088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B102" t="str">
            <v>142193P</v>
          </cell>
          <cell r="C102" t="str">
            <v>LEVITE LEMON CUCUMBER MINT 350ml 1X1</v>
          </cell>
          <cell r="D102">
            <v>0</v>
          </cell>
          <cell r="E102">
            <v>0</v>
          </cell>
          <cell r="F102">
            <v>2686.3333333333335</v>
          </cell>
          <cell r="G102">
            <v>2442.121212121212</v>
          </cell>
          <cell r="H102">
            <v>2804.1666666666665</v>
          </cell>
          <cell r="I102">
            <v>2549.242424242424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B103">
            <v>142194</v>
          </cell>
          <cell r="C103" t="str">
            <v>LEVITE LYCEE CITRUS MINT 350ml 1X12</v>
          </cell>
          <cell r="D103">
            <v>0</v>
          </cell>
          <cell r="E103">
            <v>0</v>
          </cell>
          <cell r="F103">
            <v>32236</v>
          </cell>
          <cell r="G103">
            <v>29305.454545454544</v>
          </cell>
          <cell r="H103">
            <v>33650</v>
          </cell>
          <cell r="I103">
            <v>30590.909090909088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</row>
        <row r="104">
          <cell r="B104" t="str">
            <v>142194P</v>
          </cell>
          <cell r="C104" t="str">
            <v>LEVITE LYCEE CITRUS MINT 350ml 1X1</v>
          </cell>
          <cell r="D104">
            <v>0</v>
          </cell>
          <cell r="E104">
            <v>0</v>
          </cell>
          <cell r="F104">
            <v>2686.3333333333335</v>
          </cell>
          <cell r="G104">
            <v>2442.121212121212</v>
          </cell>
          <cell r="H104">
            <v>2804.1666666666665</v>
          </cell>
          <cell r="I104">
            <v>2549.242424242424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</row>
        <row r="105">
          <cell r="B105">
            <v>142196</v>
          </cell>
          <cell r="C105" t="str">
            <v>LEVITE WILDBERRIES LIME MINT 350ml 1X12</v>
          </cell>
          <cell r="D105">
            <v>0</v>
          </cell>
          <cell r="E105">
            <v>0</v>
          </cell>
          <cell r="F105">
            <v>32236</v>
          </cell>
          <cell r="G105">
            <v>29305.454545454544</v>
          </cell>
          <cell r="H105">
            <v>33650</v>
          </cell>
          <cell r="I105">
            <v>30590.909090909088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B106" t="str">
            <v>142196P</v>
          </cell>
          <cell r="C106" t="str">
            <v>LEVITE WILDBERRIES LIME MINT 350ml 1X1</v>
          </cell>
          <cell r="D106">
            <v>0</v>
          </cell>
          <cell r="E106">
            <v>0</v>
          </cell>
          <cell r="F106">
            <v>2686.3333333333335</v>
          </cell>
          <cell r="G106">
            <v>2442.121212121212</v>
          </cell>
          <cell r="H106">
            <v>2804.1666666666665</v>
          </cell>
          <cell r="I106">
            <v>2549.242424242424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B107">
            <v>27110</v>
          </cell>
          <cell r="C107" t="str">
            <v>VT.GUCI BIRU</v>
          </cell>
          <cell r="D107">
            <v>8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8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08">
          <cell r="B108">
            <v>29310</v>
          </cell>
          <cell r="C108" t="str">
            <v>VT.TISSUE</v>
          </cell>
          <cell r="D108">
            <v>924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19520</v>
          </cell>
          <cell r="K108">
            <v>0</v>
          </cell>
          <cell r="L108">
            <v>4346</v>
          </cell>
          <cell r="M108">
            <v>0</v>
          </cell>
          <cell r="N108">
            <v>0</v>
          </cell>
          <cell r="O108">
            <v>0</v>
          </cell>
          <cell r="P108">
            <v>-250</v>
          </cell>
          <cell r="Q108">
            <v>0</v>
          </cell>
          <cell r="R108">
            <v>-20456</v>
          </cell>
          <cell r="S108">
            <v>0</v>
          </cell>
          <cell r="T108">
            <v>-1906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2178</v>
          </cell>
          <cell r="AA108">
            <v>0</v>
          </cell>
          <cell r="AB108">
            <v>19270</v>
          </cell>
          <cell r="AC108">
            <v>0</v>
          </cell>
          <cell r="AD108">
            <v>-1906</v>
          </cell>
          <cell r="AE108">
            <v>0</v>
          </cell>
          <cell r="AF108">
            <v>16110</v>
          </cell>
          <cell r="AG108">
            <v>0</v>
          </cell>
          <cell r="AH108">
            <v>0</v>
          </cell>
        </row>
        <row r="109">
          <cell r="B109">
            <v>32886</v>
          </cell>
          <cell r="C109" t="str">
            <v>RACK ANIMASI</v>
          </cell>
          <cell r="D109">
            <v>33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33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</row>
        <row r="110">
          <cell r="B110">
            <v>33110</v>
          </cell>
          <cell r="C110" t="str">
            <v>CHILLER/SHOWCASE AQUA  FV 100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</row>
        <row r="111">
          <cell r="B111">
            <v>33120</v>
          </cell>
          <cell r="C111" t="str">
            <v>CHILLER POLYTRON SCN 183</v>
          </cell>
          <cell r="D111">
            <v>8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</row>
        <row r="112">
          <cell r="B112">
            <v>74568</v>
          </cell>
          <cell r="C112" t="str">
            <v>MIZONE ORANGE LIME  500ML</v>
          </cell>
          <cell r="D112">
            <v>0</v>
          </cell>
          <cell r="E112">
            <v>0</v>
          </cell>
          <cell r="F112">
            <v>30738</v>
          </cell>
          <cell r="G112">
            <v>27943.63636363636</v>
          </cell>
          <cell r="H112">
            <v>35900</v>
          </cell>
          <cell r="I112">
            <v>32636.363636363632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B113" t="str">
            <v>74568P</v>
          </cell>
          <cell r="C113" t="str">
            <v>MIZONE ORANGE LIME  500ML 1X12 PCS</v>
          </cell>
          <cell r="D113">
            <v>0</v>
          </cell>
          <cell r="E113">
            <v>0</v>
          </cell>
          <cell r="F113">
            <v>2561.5</v>
          </cell>
          <cell r="G113">
            <v>2328.6363636363635</v>
          </cell>
          <cell r="H113">
            <v>2991.6666666666665</v>
          </cell>
          <cell r="I113">
            <v>2719.6969696969695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B114" t="str">
            <v>74568PR</v>
          </cell>
          <cell r="C114" t="str">
            <v>MIZONE OL 1X1 REJECT</v>
          </cell>
          <cell r="D114">
            <v>0</v>
          </cell>
          <cell r="E114">
            <v>0</v>
          </cell>
          <cell r="F114">
            <v>2561.5</v>
          </cell>
          <cell r="G114">
            <v>2328.6363636363635</v>
          </cell>
          <cell r="H114">
            <v>2991.6666666666665</v>
          </cell>
          <cell r="I114">
            <v>2719.6969696969695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5">
          <cell r="B115" t="str">
            <v>74568SP</v>
          </cell>
          <cell r="C115" t="str">
            <v>MIZONE OL SPIDERMAN 500ML 1X12</v>
          </cell>
          <cell r="D115">
            <v>0</v>
          </cell>
          <cell r="E115">
            <v>0</v>
          </cell>
          <cell r="F115">
            <v>30738</v>
          </cell>
          <cell r="G115">
            <v>27943.63636363636</v>
          </cell>
          <cell r="H115">
            <v>35900</v>
          </cell>
          <cell r="I115">
            <v>32636.363636363632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</row>
        <row r="116">
          <cell r="B116" t="str">
            <v>74568SPP</v>
          </cell>
          <cell r="C116" t="str">
            <v>MIZONE OL SPIDERMAN 500ML 1X1</v>
          </cell>
          <cell r="D116">
            <v>0</v>
          </cell>
          <cell r="E116">
            <v>0</v>
          </cell>
          <cell r="F116">
            <v>2561.5</v>
          </cell>
          <cell r="G116">
            <v>2328.6363636363635</v>
          </cell>
          <cell r="H116">
            <v>2991.6666666666665</v>
          </cell>
          <cell r="I116">
            <v>2719.6969696969695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</row>
        <row r="117">
          <cell r="B117">
            <v>74567</v>
          </cell>
          <cell r="C117" t="str">
            <v>MIZONE LYCHEE LEMON 500 M 1X12</v>
          </cell>
          <cell r="D117">
            <v>0</v>
          </cell>
          <cell r="E117">
            <v>0</v>
          </cell>
          <cell r="F117">
            <v>30738</v>
          </cell>
          <cell r="G117">
            <v>27943.63636363636</v>
          </cell>
          <cell r="H117">
            <v>35900</v>
          </cell>
          <cell r="I117">
            <v>32636.363636363632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</row>
        <row r="118">
          <cell r="B118" t="str">
            <v>74567P</v>
          </cell>
          <cell r="C118" t="str">
            <v>MIZONE LYCHEE LEMON 500 ML 1X1 PCS</v>
          </cell>
          <cell r="D118">
            <v>0</v>
          </cell>
          <cell r="E118">
            <v>0</v>
          </cell>
          <cell r="F118">
            <v>2561.5</v>
          </cell>
          <cell r="G118">
            <v>2328.6363636363635</v>
          </cell>
          <cell r="H118">
            <v>2991.6666666666665</v>
          </cell>
          <cell r="I118">
            <v>2719.6969696969695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</row>
        <row r="119">
          <cell r="B119" t="str">
            <v>74567PR</v>
          </cell>
          <cell r="C119" t="str">
            <v>MIZONE LL 1X1 REJECT</v>
          </cell>
          <cell r="D119">
            <v>0</v>
          </cell>
          <cell r="E119">
            <v>0</v>
          </cell>
          <cell r="F119">
            <v>2561.5</v>
          </cell>
          <cell r="G119">
            <v>2328.6363636363635</v>
          </cell>
          <cell r="H119">
            <v>2991.6666666666665</v>
          </cell>
          <cell r="I119">
            <v>2719.6969696969695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</row>
        <row r="120">
          <cell r="B120" t="str">
            <v>74567SP</v>
          </cell>
          <cell r="C120" t="str">
            <v>MIZONE LL SPIDERMAN 500ML 1X12</v>
          </cell>
          <cell r="D120">
            <v>0</v>
          </cell>
          <cell r="E120">
            <v>0</v>
          </cell>
          <cell r="F120">
            <v>30738</v>
          </cell>
          <cell r="G120">
            <v>27943.63636363636</v>
          </cell>
          <cell r="H120">
            <v>35900</v>
          </cell>
          <cell r="I120">
            <v>32636.363636363632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21">
          <cell r="B121" t="str">
            <v>74567SPP</v>
          </cell>
          <cell r="C121" t="str">
            <v>MIZONE LL SPIDERMAN 500ML 1X1</v>
          </cell>
          <cell r="D121">
            <v>0</v>
          </cell>
          <cell r="E121">
            <v>0</v>
          </cell>
          <cell r="F121">
            <v>2561.5</v>
          </cell>
          <cell r="G121">
            <v>2328.6363636363635</v>
          </cell>
          <cell r="H121">
            <v>2991.6666666666665</v>
          </cell>
          <cell r="I121">
            <v>2719.6969696969695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</row>
        <row r="122">
          <cell r="B122">
            <v>124771</v>
          </cell>
          <cell r="C122" t="str">
            <v>MIZONE YUZU LEMON 500ML 1X12</v>
          </cell>
          <cell r="D122">
            <v>0</v>
          </cell>
          <cell r="E122">
            <v>0</v>
          </cell>
          <cell r="F122">
            <v>30738</v>
          </cell>
          <cell r="G122">
            <v>27943.63636363636</v>
          </cell>
          <cell r="H122">
            <v>35900</v>
          </cell>
          <cell r="I122">
            <v>32636.363636363632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</row>
        <row r="123">
          <cell r="B123" t="str">
            <v>124771P</v>
          </cell>
          <cell r="C123" t="str">
            <v>MIZONE YUZU LEMON 500ML 500ML 1X1</v>
          </cell>
          <cell r="D123">
            <v>0</v>
          </cell>
          <cell r="E123">
            <v>0</v>
          </cell>
          <cell r="F123">
            <v>2561.5</v>
          </cell>
          <cell r="G123">
            <v>2328.6363636363635</v>
          </cell>
          <cell r="H123">
            <v>2991.6666666666665</v>
          </cell>
          <cell r="I123">
            <v>2719.6969696969695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</row>
        <row r="124">
          <cell r="B124" t="str">
            <v>124771PR</v>
          </cell>
          <cell r="C124" t="str">
            <v>MIZONE YUZU LEMON 500ml 1X1 PCS REJECT</v>
          </cell>
          <cell r="D124">
            <v>0</v>
          </cell>
          <cell r="E124">
            <v>0</v>
          </cell>
          <cell r="F124">
            <v>2561.5</v>
          </cell>
          <cell r="G124">
            <v>2328.6363636363635</v>
          </cell>
          <cell r="H124">
            <v>2991.6666666666665</v>
          </cell>
          <cell r="I124">
            <v>2719.6969696969695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</row>
        <row r="125">
          <cell r="B125">
            <v>74593</v>
          </cell>
          <cell r="C125" t="str">
            <v>MIZONE APPLE GUAVA 500 ML</v>
          </cell>
          <cell r="D125">
            <v>0</v>
          </cell>
          <cell r="E125">
            <v>0</v>
          </cell>
          <cell r="F125">
            <v>30738</v>
          </cell>
          <cell r="G125">
            <v>27943.63636363636</v>
          </cell>
          <cell r="H125">
            <v>35900</v>
          </cell>
          <cell r="I125">
            <v>32636.363636363632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</row>
        <row r="126">
          <cell r="B126" t="str">
            <v>74593P</v>
          </cell>
          <cell r="C126" t="str">
            <v>MIZONE APPLE GUAVA 500 ML 1 X 12 PCS</v>
          </cell>
          <cell r="D126">
            <v>0</v>
          </cell>
          <cell r="E126">
            <v>0</v>
          </cell>
          <cell r="F126">
            <v>2561.5</v>
          </cell>
          <cell r="G126">
            <v>2328.6363636363635</v>
          </cell>
          <cell r="H126">
            <v>2991.6666666666665</v>
          </cell>
          <cell r="I126">
            <v>2719.6969696969695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</row>
        <row r="127">
          <cell r="B127" t="str">
            <v>74593PR</v>
          </cell>
          <cell r="C127" t="str">
            <v>MIZONE AG 1X1 REJECT</v>
          </cell>
          <cell r="D127">
            <v>0</v>
          </cell>
          <cell r="E127">
            <v>0</v>
          </cell>
          <cell r="F127">
            <v>2561.5</v>
          </cell>
          <cell r="G127">
            <v>2328.6363636363635</v>
          </cell>
          <cell r="H127">
            <v>2991.6666666666665</v>
          </cell>
          <cell r="I127">
            <v>2719.6969696969695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</row>
        <row r="128">
          <cell r="B128" t="str">
            <v>74593SP</v>
          </cell>
          <cell r="C128" t="str">
            <v>MIZONE AG SPIDERMAN 500ML 1X12</v>
          </cell>
          <cell r="D128">
            <v>0</v>
          </cell>
          <cell r="E128">
            <v>0</v>
          </cell>
          <cell r="F128">
            <v>30738</v>
          </cell>
          <cell r="G128">
            <v>27943.63636363636</v>
          </cell>
          <cell r="H128">
            <v>35900</v>
          </cell>
          <cell r="I128">
            <v>32636.363636363632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</row>
        <row r="129">
          <cell r="B129" t="str">
            <v>74593SPP</v>
          </cell>
          <cell r="C129" t="str">
            <v>MIZONE AG SPIDERMAN 500ML 1X1</v>
          </cell>
          <cell r="D129">
            <v>0</v>
          </cell>
          <cell r="E129">
            <v>0</v>
          </cell>
          <cell r="F129">
            <v>2561.5</v>
          </cell>
          <cell r="G129">
            <v>2328.6363636363635</v>
          </cell>
          <cell r="H129">
            <v>2991.6666666666665</v>
          </cell>
          <cell r="I129">
            <v>2719.6969696969695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</row>
        <row r="130">
          <cell r="B130">
            <v>87436</v>
          </cell>
          <cell r="C130" t="str">
            <v>MIZONE FRES-IN CRISPY APPLE 500ML1X12</v>
          </cell>
          <cell r="D130">
            <v>0</v>
          </cell>
          <cell r="E130">
            <v>0</v>
          </cell>
          <cell r="F130">
            <v>30738</v>
          </cell>
          <cell r="G130">
            <v>27943.63636363636</v>
          </cell>
          <cell r="H130">
            <v>35900</v>
          </cell>
          <cell r="I130">
            <v>32636.363636363632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</row>
        <row r="131">
          <cell r="B131" t="str">
            <v>87436P</v>
          </cell>
          <cell r="C131" t="str">
            <v>MIZONE FRES-IN CRISPY APPLE 500ML1X1</v>
          </cell>
          <cell r="D131">
            <v>0</v>
          </cell>
          <cell r="E131">
            <v>0</v>
          </cell>
          <cell r="F131">
            <v>2561.5</v>
          </cell>
          <cell r="G131">
            <v>2328.6363636363635</v>
          </cell>
          <cell r="H131">
            <v>2991.6666666666665</v>
          </cell>
          <cell r="I131">
            <v>2719.6969696969695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</row>
        <row r="132">
          <cell r="B132">
            <v>87625</v>
          </cell>
          <cell r="C132" t="str">
            <v>MIZONE FRES-IN JC STRAWBERRY 500ML1X12</v>
          </cell>
          <cell r="D132">
            <v>0</v>
          </cell>
          <cell r="E132">
            <v>0</v>
          </cell>
          <cell r="F132">
            <v>30738</v>
          </cell>
          <cell r="G132">
            <v>27943.63636363636</v>
          </cell>
          <cell r="H132">
            <v>35900</v>
          </cell>
          <cell r="I132">
            <v>32636.363636363632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</row>
        <row r="133">
          <cell r="B133" t="str">
            <v>87625P</v>
          </cell>
          <cell r="C133" t="str">
            <v>MIZONE FRES-IN JC STRAWBERRY 500ML1X1</v>
          </cell>
          <cell r="D133">
            <v>0</v>
          </cell>
          <cell r="E133">
            <v>0</v>
          </cell>
          <cell r="F133">
            <v>2561.5</v>
          </cell>
          <cell r="G133">
            <v>2328.6363636363635</v>
          </cell>
          <cell r="H133">
            <v>2991.6666666666665</v>
          </cell>
          <cell r="I133">
            <v>2719.6969696969695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B134">
            <v>95948</v>
          </cell>
          <cell r="C134" t="str">
            <v>MIZONE FRES-IN JC STRAWBERRY 500ML1X6</v>
          </cell>
          <cell r="D134">
            <v>0</v>
          </cell>
          <cell r="E134">
            <v>0</v>
          </cell>
          <cell r="F134">
            <v>15369</v>
          </cell>
          <cell r="G134">
            <v>13971.81818181818</v>
          </cell>
          <cell r="H134">
            <v>17950</v>
          </cell>
          <cell r="I134">
            <v>16318.181818181816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</row>
        <row r="135">
          <cell r="B135">
            <v>111998</v>
          </cell>
          <cell r="C135" t="str">
            <v>MIZONE ACTIVE 500ML 1X12</v>
          </cell>
          <cell r="D135">
            <v>0</v>
          </cell>
          <cell r="E135">
            <v>0</v>
          </cell>
          <cell r="F135">
            <v>30738</v>
          </cell>
          <cell r="G135">
            <v>27943.63636363636</v>
          </cell>
          <cell r="H135">
            <v>35900</v>
          </cell>
          <cell r="I135">
            <v>32636.363636363632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B136" t="str">
            <v>111998P</v>
          </cell>
          <cell r="C136" t="str">
            <v>MIZONE ACTIVE 500ML 1X1</v>
          </cell>
          <cell r="D136">
            <v>0</v>
          </cell>
          <cell r="E136">
            <v>0</v>
          </cell>
          <cell r="F136">
            <v>2561.5</v>
          </cell>
          <cell r="G136">
            <v>2328.6363636363635</v>
          </cell>
          <cell r="H136">
            <v>2991.6666666666665</v>
          </cell>
          <cell r="I136">
            <v>2719.6969696969695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</row>
        <row r="137">
          <cell r="B137" t="str">
            <v>111998PR</v>
          </cell>
          <cell r="C137" t="str">
            <v>MIZONE ACTIVE 1X1 REJECT</v>
          </cell>
          <cell r="D137">
            <v>0</v>
          </cell>
          <cell r="E137">
            <v>0</v>
          </cell>
          <cell r="F137">
            <v>2561.5</v>
          </cell>
          <cell r="G137">
            <v>2328.6363636363635</v>
          </cell>
          <cell r="H137">
            <v>2991.6666666666665</v>
          </cell>
          <cell r="I137">
            <v>2719.6969696969695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B138" t="str">
            <v>111998SP</v>
          </cell>
          <cell r="C138" t="str">
            <v>MIZONE ACTIVE SPIDERMAN 500ML 1X12</v>
          </cell>
          <cell r="D138">
            <v>0</v>
          </cell>
          <cell r="E138">
            <v>0</v>
          </cell>
          <cell r="F138">
            <v>30738</v>
          </cell>
          <cell r="G138">
            <v>27943.63636363636</v>
          </cell>
          <cell r="H138">
            <v>35900</v>
          </cell>
          <cell r="I138">
            <v>32636.363636363632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39">
          <cell r="B139" t="str">
            <v>111998SPP</v>
          </cell>
          <cell r="C139" t="str">
            <v>MIZONE ACTIVE SPIDERMAN 500ML 1X1</v>
          </cell>
          <cell r="D139">
            <v>0</v>
          </cell>
          <cell r="E139">
            <v>0</v>
          </cell>
          <cell r="F139">
            <v>2561.5</v>
          </cell>
          <cell r="G139">
            <v>2328.6363636363635</v>
          </cell>
          <cell r="H139">
            <v>2991.6666666666665</v>
          </cell>
          <cell r="I139">
            <v>2719.6969696969695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</row>
        <row r="140">
          <cell r="B140">
            <v>137295</v>
          </cell>
          <cell r="C140" t="str">
            <v>MIZONE ACTIV LYCHEE LEMON 350ML 1X12</v>
          </cell>
          <cell r="D140">
            <v>3</v>
          </cell>
          <cell r="E140">
            <v>71727.272727272721</v>
          </cell>
          <cell r="F140">
            <v>26300</v>
          </cell>
          <cell r="G140">
            <v>23909.090909090908</v>
          </cell>
          <cell r="H140">
            <v>27600</v>
          </cell>
          <cell r="I140">
            <v>25090.909090909088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-3</v>
          </cell>
          <cell r="S140">
            <v>-71727.272727272721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3</v>
          </cell>
          <cell r="AG140">
            <v>71727.272727272721</v>
          </cell>
          <cell r="AH140">
            <v>0</v>
          </cell>
        </row>
        <row r="141">
          <cell r="B141" t="str">
            <v>137295P</v>
          </cell>
          <cell r="C141" t="str">
            <v>MIZONE ACTIV LYCHEE LEMON 350ML PCS 1X1</v>
          </cell>
          <cell r="D141">
            <v>0</v>
          </cell>
          <cell r="E141">
            <v>0</v>
          </cell>
          <cell r="F141">
            <v>2191.6666666666665</v>
          </cell>
          <cell r="G141">
            <v>1992.424242424242</v>
          </cell>
          <cell r="H141">
            <v>2300</v>
          </cell>
          <cell r="I141">
            <v>2090.9090909090905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2">
          <cell r="B142" t="str">
            <v>145141P</v>
          </cell>
          <cell r="C142" t="str">
            <v>MIZONE ACTIVE LYCHEE LEMON 500ML 1X1 PCS</v>
          </cell>
          <cell r="D142">
            <v>306</v>
          </cell>
          <cell r="E142">
            <v>785863.63636363635</v>
          </cell>
          <cell r="F142">
            <v>2825</v>
          </cell>
          <cell r="G142">
            <v>2568.181818181818</v>
          </cell>
          <cell r="H142">
            <v>2991.6666666666665</v>
          </cell>
          <cell r="I142">
            <v>2719.6969696969695</v>
          </cell>
          <cell r="J142">
            <v>0</v>
          </cell>
          <cell r="K142">
            <v>0</v>
          </cell>
          <cell r="L142">
            <v>1158</v>
          </cell>
          <cell r="M142">
            <v>2973954.5454545454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-5754</v>
          </cell>
          <cell r="S142">
            <v>-14777318.181818182</v>
          </cell>
          <cell r="T142">
            <v>0</v>
          </cell>
          <cell r="U142">
            <v>0</v>
          </cell>
          <cell r="V142">
            <v>4440</v>
          </cell>
          <cell r="W142">
            <v>11402727.272727272</v>
          </cell>
          <cell r="X142">
            <v>0</v>
          </cell>
          <cell r="Y142">
            <v>0</v>
          </cell>
          <cell r="Z142">
            <v>150</v>
          </cell>
          <cell r="AA142">
            <v>385227.27272727271</v>
          </cell>
          <cell r="AB142">
            <v>0</v>
          </cell>
          <cell r="AC142">
            <v>0</v>
          </cell>
          <cell r="AD142">
            <v>4440</v>
          </cell>
          <cell r="AE142">
            <v>11402727.272727272</v>
          </cell>
          <cell r="AF142">
            <v>4596</v>
          </cell>
          <cell r="AG142">
            <v>11803363.636363635</v>
          </cell>
          <cell r="AH142">
            <v>0</v>
          </cell>
        </row>
        <row r="143">
          <cell r="B143">
            <v>145141</v>
          </cell>
          <cell r="C143" t="str">
            <v>MIZONE ACTIVE LYCHEE LEMON 500ML 1X12</v>
          </cell>
          <cell r="D143">
            <v>33</v>
          </cell>
          <cell r="E143">
            <v>1016999.9999999999</v>
          </cell>
          <cell r="F143">
            <v>33900</v>
          </cell>
          <cell r="G143">
            <v>30818.181818181816</v>
          </cell>
          <cell r="H143">
            <v>35900</v>
          </cell>
          <cell r="I143">
            <v>32636.363636363632</v>
          </cell>
          <cell r="J143">
            <v>2112</v>
          </cell>
          <cell r="K143">
            <v>65087999.999999993</v>
          </cell>
          <cell r="L143">
            <v>70</v>
          </cell>
          <cell r="M143">
            <v>2157272.7272727271</v>
          </cell>
          <cell r="N143">
            <v>200</v>
          </cell>
          <cell r="O143">
            <v>6163636.3636363633</v>
          </cell>
          <cell r="P143">
            <v>0</v>
          </cell>
          <cell r="Q143">
            <v>0</v>
          </cell>
          <cell r="R143">
            <v>-1555</v>
          </cell>
          <cell r="S143">
            <v>-47922272.727272727</v>
          </cell>
          <cell r="T143">
            <v>-325</v>
          </cell>
          <cell r="U143">
            <v>-10015909.09090909</v>
          </cell>
          <cell r="V143">
            <v>-300</v>
          </cell>
          <cell r="W143">
            <v>-9245454.5454545449</v>
          </cell>
          <cell r="X143">
            <v>0</v>
          </cell>
          <cell r="Y143">
            <v>0</v>
          </cell>
          <cell r="Z143">
            <v>235</v>
          </cell>
          <cell r="AA143">
            <v>7242272.7272727266</v>
          </cell>
          <cell r="AB143">
            <v>2112</v>
          </cell>
          <cell r="AC143">
            <v>65087999.999999993</v>
          </cell>
          <cell r="AD143">
            <v>-425</v>
          </cell>
          <cell r="AE143">
            <v>-13097727.272727272</v>
          </cell>
          <cell r="AF143">
            <v>1485</v>
          </cell>
          <cell r="AG143">
            <v>45764999.999999993</v>
          </cell>
          <cell r="AH143">
            <v>0</v>
          </cell>
        </row>
        <row r="144">
          <cell r="B144" t="str">
            <v>145143P</v>
          </cell>
          <cell r="C144" t="str">
            <v>MIZONE MOOD UP CRANBERRY 500ML 1X1 PCS</v>
          </cell>
          <cell r="D144">
            <v>279</v>
          </cell>
          <cell r="E144">
            <v>716522.72727272718</v>
          </cell>
          <cell r="F144">
            <v>2825</v>
          </cell>
          <cell r="G144">
            <v>2568.181818181818</v>
          </cell>
          <cell r="H144">
            <v>2991.6666666666665</v>
          </cell>
          <cell r="I144">
            <v>2719.6969696969695</v>
          </cell>
          <cell r="J144">
            <v>0</v>
          </cell>
          <cell r="K144">
            <v>0</v>
          </cell>
          <cell r="L144">
            <v>1062</v>
          </cell>
          <cell r="M144">
            <v>2727409.0909090908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-5322</v>
          </cell>
          <cell r="S144">
            <v>-13667863.636363635</v>
          </cell>
          <cell r="T144">
            <v>0</v>
          </cell>
          <cell r="U144">
            <v>0</v>
          </cell>
          <cell r="V144">
            <v>4368</v>
          </cell>
          <cell r="W144">
            <v>11217818.181818182</v>
          </cell>
          <cell r="X144">
            <v>0</v>
          </cell>
          <cell r="Y144">
            <v>0</v>
          </cell>
          <cell r="Z144">
            <v>387</v>
          </cell>
          <cell r="AA144">
            <v>993886.36363636353</v>
          </cell>
          <cell r="AB144">
            <v>0</v>
          </cell>
          <cell r="AC144">
            <v>0</v>
          </cell>
          <cell r="AD144">
            <v>4368</v>
          </cell>
          <cell r="AE144">
            <v>11217818.181818182</v>
          </cell>
          <cell r="AF144">
            <v>4260</v>
          </cell>
          <cell r="AG144">
            <v>10940454.545454545</v>
          </cell>
          <cell r="AH144">
            <v>0</v>
          </cell>
        </row>
        <row r="145">
          <cell r="B145">
            <v>145143</v>
          </cell>
          <cell r="C145" t="str">
            <v>MIZONE MOOD UP CRANBERRY 500ML 1X12</v>
          </cell>
          <cell r="D145">
            <v>9</v>
          </cell>
          <cell r="E145">
            <v>277363.63636363635</v>
          </cell>
          <cell r="F145">
            <v>33900</v>
          </cell>
          <cell r="G145">
            <v>30818.181818181816</v>
          </cell>
          <cell r="H145">
            <v>35900</v>
          </cell>
          <cell r="I145">
            <v>32636.363636363632</v>
          </cell>
          <cell r="J145">
            <v>880</v>
          </cell>
          <cell r="K145">
            <v>27120000</v>
          </cell>
          <cell r="L145">
            <v>24</v>
          </cell>
          <cell r="M145">
            <v>739636.36363636353</v>
          </cell>
          <cell r="N145">
            <v>100</v>
          </cell>
          <cell r="O145">
            <v>3081818.1818181816</v>
          </cell>
          <cell r="P145">
            <v>0</v>
          </cell>
          <cell r="Q145">
            <v>0</v>
          </cell>
          <cell r="R145">
            <v>-397</v>
          </cell>
          <cell r="S145">
            <v>-12234818.181818182</v>
          </cell>
          <cell r="T145">
            <v>-125</v>
          </cell>
          <cell r="U145">
            <v>-3852272.7272727271</v>
          </cell>
          <cell r="V145">
            <v>-369</v>
          </cell>
          <cell r="W145">
            <v>-11371909.09090909</v>
          </cell>
          <cell r="X145">
            <v>0</v>
          </cell>
          <cell r="Y145">
            <v>0</v>
          </cell>
          <cell r="Z145">
            <v>122</v>
          </cell>
          <cell r="AA145">
            <v>3759818.1818181816</v>
          </cell>
          <cell r="AB145">
            <v>880</v>
          </cell>
          <cell r="AC145">
            <v>27120000</v>
          </cell>
          <cell r="AD145">
            <v>-394</v>
          </cell>
          <cell r="AE145">
            <v>-12142363.636363635</v>
          </cell>
          <cell r="AF145">
            <v>373</v>
          </cell>
          <cell r="AG145">
            <v>11495181.81818182</v>
          </cell>
          <cell r="AH145">
            <v>0</v>
          </cell>
        </row>
        <row r="146">
          <cell r="B146" t="str">
            <v>145143KR</v>
          </cell>
          <cell r="C146" t="str">
            <v>KARTON MZ MOOD UP CRANBERRY 500ML 1X1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</row>
        <row r="147">
          <cell r="B147" t="str">
            <v>145144P</v>
          </cell>
          <cell r="C147" t="str">
            <v>MIZONE BREAK FREE CHERRY BLOSSOM 500ML 1x1 PCS</v>
          </cell>
          <cell r="D147">
            <v>293</v>
          </cell>
          <cell r="E147">
            <v>752477.27272727271</v>
          </cell>
          <cell r="F147">
            <v>2825</v>
          </cell>
          <cell r="G147">
            <v>2568.181818181818</v>
          </cell>
          <cell r="H147">
            <v>2991.6666666666665</v>
          </cell>
          <cell r="I147">
            <v>2719.6969696969695</v>
          </cell>
          <cell r="J147">
            <v>0</v>
          </cell>
          <cell r="K147">
            <v>0</v>
          </cell>
          <cell r="L147">
            <v>1032</v>
          </cell>
          <cell r="M147">
            <v>2650363.6363636362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-5226</v>
          </cell>
          <cell r="S147">
            <v>-13421318.181818182</v>
          </cell>
          <cell r="T147">
            <v>0</v>
          </cell>
          <cell r="U147">
            <v>0</v>
          </cell>
          <cell r="V147">
            <v>4332</v>
          </cell>
          <cell r="W147">
            <v>11125363.636363635</v>
          </cell>
          <cell r="X147">
            <v>0</v>
          </cell>
          <cell r="Y147">
            <v>0</v>
          </cell>
          <cell r="Z147">
            <v>431</v>
          </cell>
          <cell r="AA147">
            <v>1106886.3636363635</v>
          </cell>
          <cell r="AB147">
            <v>0</v>
          </cell>
          <cell r="AC147">
            <v>0</v>
          </cell>
          <cell r="AD147">
            <v>4332</v>
          </cell>
          <cell r="AE147">
            <v>11125363.636363635</v>
          </cell>
          <cell r="AF147">
            <v>4194</v>
          </cell>
          <cell r="AG147">
            <v>10770954.545454545</v>
          </cell>
          <cell r="AH147">
            <v>0</v>
          </cell>
        </row>
        <row r="148">
          <cell r="B148">
            <v>145144</v>
          </cell>
          <cell r="C148" t="str">
            <v>MIZONE BREAK FREE CHERRY BLOSSOM 500ML 1x12</v>
          </cell>
          <cell r="D148">
            <v>4</v>
          </cell>
          <cell r="E148">
            <v>123272.72727272726</v>
          </cell>
          <cell r="F148">
            <v>33900</v>
          </cell>
          <cell r="G148">
            <v>30818.181818181816</v>
          </cell>
          <cell r="H148">
            <v>35900</v>
          </cell>
          <cell r="I148">
            <v>32636.363636363632</v>
          </cell>
          <cell r="J148">
            <v>792</v>
          </cell>
          <cell r="K148">
            <v>24408000</v>
          </cell>
          <cell r="L148">
            <v>11</v>
          </cell>
          <cell r="M148">
            <v>339000</v>
          </cell>
          <cell r="N148">
            <v>100</v>
          </cell>
          <cell r="O148">
            <v>3081818.1818181816</v>
          </cell>
          <cell r="P148">
            <v>0</v>
          </cell>
          <cell r="Q148">
            <v>0</v>
          </cell>
          <cell r="R148">
            <v>-268</v>
          </cell>
          <cell r="S148">
            <v>-8259272.7272727266</v>
          </cell>
          <cell r="T148">
            <v>-100</v>
          </cell>
          <cell r="U148">
            <v>-3081818.1818181816</v>
          </cell>
          <cell r="V148">
            <v>-428</v>
          </cell>
          <cell r="W148">
            <v>-13190181.818181816</v>
          </cell>
          <cell r="X148">
            <v>0</v>
          </cell>
          <cell r="Y148">
            <v>0</v>
          </cell>
          <cell r="Z148">
            <v>111</v>
          </cell>
          <cell r="AA148">
            <v>3420818.1818181816</v>
          </cell>
          <cell r="AB148">
            <v>792</v>
          </cell>
          <cell r="AC148">
            <v>24408000</v>
          </cell>
          <cell r="AD148">
            <v>-428</v>
          </cell>
          <cell r="AE148">
            <v>-13190181.818181816</v>
          </cell>
          <cell r="AF148">
            <v>257</v>
          </cell>
          <cell r="AG148">
            <v>7920272.7272727285</v>
          </cell>
          <cell r="AH148">
            <v>0</v>
          </cell>
        </row>
        <row r="149">
          <cell r="B149" t="str">
            <v>145679P</v>
          </cell>
          <cell r="C149" t="str">
            <v>MIZONE MOVE ON STARFRUIT 500ML 1X1 PCS</v>
          </cell>
          <cell r="D149">
            <v>270</v>
          </cell>
          <cell r="E149">
            <v>693409.09090909082</v>
          </cell>
          <cell r="F149">
            <v>2825</v>
          </cell>
          <cell r="G149">
            <v>2568.181818181818</v>
          </cell>
          <cell r="H149">
            <v>2991.6666666666665</v>
          </cell>
          <cell r="I149">
            <v>2719.6969696969695</v>
          </cell>
          <cell r="J149">
            <v>0</v>
          </cell>
          <cell r="K149">
            <v>0</v>
          </cell>
          <cell r="L149">
            <v>1032</v>
          </cell>
          <cell r="M149">
            <v>2650363.6363636362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-5220</v>
          </cell>
          <cell r="S149">
            <v>-13405909.09090909</v>
          </cell>
          <cell r="T149">
            <v>0</v>
          </cell>
          <cell r="U149">
            <v>0</v>
          </cell>
          <cell r="V149">
            <v>4380</v>
          </cell>
          <cell r="W149">
            <v>11248636.363636363</v>
          </cell>
          <cell r="X149">
            <v>0</v>
          </cell>
          <cell r="Y149">
            <v>0</v>
          </cell>
          <cell r="Z149">
            <v>462</v>
          </cell>
          <cell r="AA149">
            <v>1186500</v>
          </cell>
          <cell r="AB149">
            <v>0</v>
          </cell>
          <cell r="AC149">
            <v>0</v>
          </cell>
          <cell r="AD149">
            <v>4380</v>
          </cell>
          <cell r="AE149">
            <v>11248636.363636363</v>
          </cell>
          <cell r="AF149">
            <v>4188</v>
          </cell>
          <cell r="AG149">
            <v>10755545.454545453</v>
          </cell>
          <cell r="AH149">
            <v>0</v>
          </cell>
        </row>
        <row r="150">
          <cell r="B150">
            <v>145679</v>
          </cell>
          <cell r="C150" t="str">
            <v>MIZONE MOVE ON STARFRUIT 500ML 1X12</v>
          </cell>
          <cell r="D150">
            <v>35</v>
          </cell>
          <cell r="E150">
            <v>1078636.3636363635</v>
          </cell>
          <cell r="F150">
            <v>33900</v>
          </cell>
          <cell r="G150">
            <v>30818.181818181816</v>
          </cell>
          <cell r="H150">
            <v>35900</v>
          </cell>
          <cell r="I150">
            <v>32636.363636363632</v>
          </cell>
          <cell r="J150">
            <v>616</v>
          </cell>
          <cell r="K150">
            <v>18984000</v>
          </cell>
          <cell r="L150">
            <v>15</v>
          </cell>
          <cell r="M150">
            <v>462272.72727272724</v>
          </cell>
          <cell r="N150">
            <v>100</v>
          </cell>
          <cell r="O150">
            <v>3081818.1818181816</v>
          </cell>
          <cell r="P150">
            <v>0</v>
          </cell>
          <cell r="Q150">
            <v>0</v>
          </cell>
          <cell r="R150">
            <v>-148</v>
          </cell>
          <cell r="S150">
            <v>-4561090.9090909092</v>
          </cell>
          <cell r="T150">
            <v>-100</v>
          </cell>
          <cell r="U150">
            <v>-3081818.1818181816</v>
          </cell>
          <cell r="V150">
            <v>-365</v>
          </cell>
          <cell r="W150">
            <v>-11248636.363636363</v>
          </cell>
          <cell r="X150">
            <v>0</v>
          </cell>
          <cell r="Y150">
            <v>0</v>
          </cell>
          <cell r="Z150">
            <v>153</v>
          </cell>
          <cell r="AA150">
            <v>4715181.8181818174</v>
          </cell>
          <cell r="AB150">
            <v>616</v>
          </cell>
          <cell r="AC150">
            <v>18984000</v>
          </cell>
          <cell r="AD150">
            <v>-365</v>
          </cell>
          <cell r="AE150">
            <v>-11248636.363636363</v>
          </cell>
          <cell r="AF150">
            <v>133</v>
          </cell>
          <cell r="AG150">
            <v>4098818.1818181826</v>
          </cell>
          <cell r="AH150">
            <v>0</v>
          </cell>
        </row>
        <row r="151">
          <cell r="B151">
            <v>161138</v>
          </cell>
          <cell r="C151" t="str">
            <v>MIZONE MOVE ON STARFRUIT HD 500ML 1X12</v>
          </cell>
          <cell r="D151">
            <v>0</v>
          </cell>
          <cell r="E151">
            <v>0</v>
          </cell>
          <cell r="F151">
            <v>33900</v>
          </cell>
          <cell r="G151">
            <v>30818.181818181816</v>
          </cell>
          <cell r="H151">
            <v>35900</v>
          </cell>
          <cell r="I151">
            <v>32636.363636363632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</row>
        <row r="152">
          <cell r="B152">
            <v>161139</v>
          </cell>
          <cell r="C152" t="str">
            <v>MIZONE ACTIVE LYCHEE LEMON HD 500ML 1X12</v>
          </cell>
          <cell r="D152">
            <v>0</v>
          </cell>
          <cell r="E152">
            <v>0</v>
          </cell>
          <cell r="F152">
            <v>33900</v>
          </cell>
          <cell r="G152">
            <v>30818.181818181816</v>
          </cell>
          <cell r="H152">
            <v>35900</v>
          </cell>
          <cell r="I152">
            <v>32636.363636363632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</row>
        <row r="153">
          <cell r="B153">
            <v>161162</v>
          </cell>
          <cell r="C153" t="str">
            <v>MIZONE BREAK FREE CHERRY BLOSSOM HD 500ML 1x12</v>
          </cell>
          <cell r="D153">
            <v>0</v>
          </cell>
          <cell r="E153">
            <v>0</v>
          </cell>
          <cell r="F153">
            <v>33900</v>
          </cell>
          <cell r="G153">
            <v>30818.181818181816</v>
          </cell>
          <cell r="H153">
            <v>35900</v>
          </cell>
          <cell r="I153">
            <v>32636.363636363632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</row>
        <row r="154">
          <cell r="B154">
            <v>161163</v>
          </cell>
          <cell r="C154" t="str">
            <v>MIZONE MOOD UP CRANBERRY HD 500ML 1X12</v>
          </cell>
          <cell r="D154">
            <v>0</v>
          </cell>
          <cell r="E154">
            <v>0</v>
          </cell>
          <cell r="F154">
            <v>33900</v>
          </cell>
          <cell r="G154">
            <v>30818.181818181816</v>
          </cell>
          <cell r="H154">
            <v>35900</v>
          </cell>
          <cell r="I154">
            <v>32636.363636363632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</row>
        <row r="155">
          <cell r="B155" t="str">
            <v>161162P</v>
          </cell>
          <cell r="C155" t="str">
            <v>MIZONE BREAK FREE CHERRY BLOSSOM HD 500ML PCS</v>
          </cell>
          <cell r="D155">
            <v>0</v>
          </cell>
          <cell r="E155">
            <v>0</v>
          </cell>
          <cell r="F155">
            <v>2825</v>
          </cell>
          <cell r="G155">
            <v>2568.181818181818</v>
          </cell>
          <cell r="H155">
            <v>2991.6666666666665</v>
          </cell>
          <cell r="I155">
            <v>2719.6969696969695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</row>
        <row r="156">
          <cell r="B156" t="str">
            <v>161163P</v>
          </cell>
          <cell r="C156" t="str">
            <v>MIZONE MOOD UP CRANBERRY HD 500ML PCS</v>
          </cell>
          <cell r="D156">
            <v>0</v>
          </cell>
          <cell r="E156">
            <v>0</v>
          </cell>
          <cell r="F156">
            <v>2825</v>
          </cell>
          <cell r="G156">
            <v>2568.181818181818</v>
          </cell>
          <cell r="H156">
            <v>2991.6666666666665</v>
          </cell>
          <cell r="I156">
            <v>2719.6969696969695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</row>
        <row r="157">
          <cell r="B157" t="str">
            <v>161138P</v>
          </cell>
          <cell r="C157" t="str">
            <v>MIZONE MOVE ON STARFRUIT HD 500ML PCS</v>
          </cell>
          <cell r="D157">
            <v>0</v>
          </cell>
          <cell r="E157">
            <v>0</v>
          </cell>
          <cell r="F157">
            <v>2825</v>
          </cell>
          <cell r="G157">
            <v>2568.181818181818</v>
          </cell>
          <cell r="H157">
            <v>2991.6666666666665</v>
          </cell>
          <cell r="I157">
            <v>2719.6969696969695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</row>
        <row r="158">
          <cell r="B158" t="str">
            <v>161139P</v>
          </cell>
          <cell r="C158" t="str">
            <v>MIZONE ACTIVE LYCHEE LEMON HD 500ML PCS</v>
          </cell>
          <cell r="D158">
            <v>0</v>
          </cell>
          <cell r="E158">
            <v>0</v>
          </cell>
          <cell r="F158">
            <v>2825</v>
          </cell>
          <cell r="G158">
            <v>2568.181818181818</v>
          </cell>
          <cell r="H158">
            <v>2991.6666666666665</v>
          </cell>
          <cell r="I158">
            <v>2719.6969696969695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</row>
        <row r="159">
          <cell r="B159" t="str">
            <v>142193PR</v>
          </cell>
          <cell r="C159" t="str">
            <v>LEVITE LEMON CUCUMBER MINT 350ml 1X1 PCS REJECT</v>
          </cell>
          <cell r="D159">
            <v>0</v>
          </cell>
          <cell r="E159">
            <v>0</v>
          </cell>
          <cell r="F159">
            <v>2686.3333333333335</v>
          </cell>
          <cell r="G159">
            <v>2442.121212121212</v>
          </cell>
          <cell r="H159">
            <v>2804.1666666666665</v>
          </cell>
          <cell r="I159">
            <v>2549.242424242424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0">
          <cell r="B160" t="str">
            <v>142193R</v>
          </cell>
          <cell r="C160" t="str">
            <v>LEVITE LEMON CUCUMBER MINT 350ml 1X12 REJECT</v>
          </cell>
          <cell r="D160">
            <v>0</v>
          </cell>
          <cell r="E160">
            <v>0</v>
          </cell>
          <cell r="F160">
            <v>32236</v>
          </cell>
          <cell r="G160">
            <v>29305.454545454544</v>
          </cell>
          <cell r="H160">
            <v>33650</v>
          </cell>
          <cell r="I160">
            <v>30590.909090909088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</row>
        <row r="161">
          <cell r="B161" t="str">
            <v>142194PR</v>
          </cell>
          <cell r="C161" t="str">
            <v>LEVITE LYCEE CITRUS MINT 350ml 1X1 PCS REJECT</v>
          </cell>
          <cell r="D161">
            <v>0</v>
          </cell>
          <cell r="E161">
            <v>0</v>
          </cell>
          <cell r="F161">
            <v>2686.3333333333335</v>
          </cell>
          <cell r="G161">
            <v>2442.121212121212</v>
          </cell>
          <cell r="H161">
            <v>2804.1666666666665</v>
          </cell>
          <cell r="I161">
            <v>2549.242424242424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B162" t="str">
            <v>142194R</v>
          </cell>
          <cell r="C162" t="str">
            <v>LEVITE LYCEE CITRUS MINT 350ml 1X12 REJECT</v>
          </cell>
          <cell r="D162">
            <v>0</v>
          </cell>
          <cell r="E162">
            <v>0</v>
          </cell>
          <cell r="F162">
            <v>32236</v>
          </cell>
          <cell r="G162">
            <v>29305.454545454544</v>
          </cell>
          <cell r="H162">
            <v>33650</v>
          </cell>
          <cell r="I162">
            <v>30590.909090909088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B163" t="str">
            <v>142196PR</v>
          </cell>
          <cell r="C163" t="str">
            <v>LEVITE WILDBERRIES LIME MINT 350ml 1X1 PCS REJECT</v>
          </cell>
          <cell r="D163">
            <v>0</v>
          </cell>
          <cell r="E163">
            <v>0</v>
          </cell>
          <cell r="F163">
            <v>2686.3333333333335</v>
          </cell>
          <cell r="G163">
            <v>2442.121212121212</v>
          </cell>
          <cell r="H163">
            <v>2804.1666666666665</v>
          </cell>
          <cell r="I163">
            <v>2549.242424242424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</row>
        <row r="164">
          <cell r="B164" t="str">
            <v>142196R</v>
          </cell>
          <cell r="C164" t="str">
            <v>LEVITE WILDBERRIES LIME MINT 350ml 1X12 REJECT</v>
          </cell>
          <cell r="D164">
            <v>0</v>
          </cell>
          <cell r="E164">
            <v>0</v>
          </cell>
          <cell r="F164">
            <v>32236</v>
          </cell>
          <cell r="G164">
            <v>29305.454545454544</v>
          </cell>
          <cell r="H164">
            <v>33650</v>
          </cell>
          <cell r="I164">
            <v>30590.909090909088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</row>
        <row r="165">
          <cell r="B165" t="str">
            <v>137295R</v>
          </cell>
          <cell r="C165" t="str">
            <v>MIZONE ACTIV LYCHEE LEMON 350ML 1X12 RJCT</v>
          </cell>
          <cell r="D165">
            <v>0</v>
          </cell>
          <cell r="E165">
            <v>0</v>
          </cell>
          <cell r="F165">
            <v>26300</v>
          </cell>
          <cell r="G165">
            <v>23909.090909090908</v>
          </cell>
          <cell r="H165">
            <v>27600</v>
          </cell>
          <cell r="I165">
            <v>25090.909090909088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</row>
        <row r="166">
          <cell r="B166" t="str">
            <v>137295PR</v>
          </cell>
          <cell r="C166" t="str">
            <v>MIZONE ACTIV LYCHEE LEMON 350ML PCS RJCT</v>
          </cell>
          <cell r="D166">
            <v>0</v>
          </cell>
          <cell r="E166">
            <v>0</v>
          </cell>
          <cell r="F166">
            <v>2191.6666666666665</v>
          </cell>
          <cell r="G166">
            <v>1992.424242424242</v>
          </cell>
          <cell r="H166">
            <v>2300</v>
          </cell>
          <cell r="I166">
            <v>2090.9090909090905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</row>
        <row r="167">
          <cell r="B167" t="str">
            <v>145141PR</v>
          </cell>
          <cell r="C167" t="str">
            <v>MIZONE ACTIVE LYCHEE LEMON 500ML 1X1 PCS REJECT</v>
          </cell>
          <cell r="D167">
            <v>0</v>
          </cell>
          <cell r="E167">
            <v>0</v>
          </cell>
          <cell r="F167">
            <v>2825</v>
          </cell>
          <cell r="G167">
            <v>2568.181818181818</v>
          </cell>
          <cell r="H167">
            <v>2991.6666666666665</v>
          </cell>
          <cell r="I167">
            <v>2719.6969696969695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</row>
        <row r="168">
          <cell r="B168" t="str">
            <v>145141R</v>
          </cell>
          <cell r="C168" t="str">
            <v>MIZONE ACTIVE LYCHEE LEMON 500ML 1X12 REJECT</v>
          </cell>
          <cell r="D168">
            <v>0</v>
          </cell>
          <cell r="E168">
            <v>0</v>
          </cell>
          <cell r="F168">
            <v>33900</v>
          </cell>
          <cell r="G168">
            <v>30818.181818181816</v>
          </cell>
          <cell r="H168">
            <v>35900</v>
          </cell>
          <cell r="I168">
            <v>32636.363636363632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</row>
        <row r="169">
          <cell r="B169" t="str">
            <v>145144R</v>
          </cell>
          <cell r="C169" t="str">
            <v>MIZONE BREAK FREE CHERRY BLOSSOM 500ML 1x12 REJECT</v>
          </cell>
          <cell r="D169">
            <v>0</v>
          </cell>
          <cell r="E169">
            <v>0</v>
          </cell>
          <cell r="F169">
            <v>33900</v>
          </cell>
          <cell r="G169">
            <v>30818.181818181816</v>
          </cell>
          <cell r="H169">
            <v>35900</v>
          </cell>
          <cell r="I169">
            <v>32636.363636363632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</row>
        <row r="170">
          <cell r="B170" t="str">
            <v>145144PR</v>
          </cell>
          <cell r="C170" t="str">
            <v>MIZONE BREAK FREE CHERRY BLOSSOM 500ML PCS REJECT</v>
          </cell>
          <cell r="D170">
            <v>0</v>
          </cell>
          <cell r="E170">
            <v>0</v>
          </cell>
          <cell r="F170">
            <v>2825</v>
          </cell>
          <cell r="G170">
            <v>2568.181818181818</v>
          </cell>
          <cell r="H170">
            <v>2991.6666666666665</v>
          </cell>
          <cell r="I170">
            <v>2719.6969696969695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</row>
        <row r="171">
          <cell r="B171" t="str">
            <v>74567R</v>
          </cell>
          <cell r="C171" t="str">
            <v>MIZONE LL 1X12 REJECT</v>
          </cell>
          <cell r="D171">
            <v>0</v>
          </cell>
          <cell r="E171">
            <v>0</v>
          </cell>
          <cell r="F171">
            <v>30738</v>
          </cell>
          <cell r="G171">
            <v>27943.63636363636</v>
          </cell>
          <cell r="H171">
            <v>35900</v>
          </cell>
          <cell r="I171">
            <v>32636.363636363632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</row>
        <row r="172">
          <cell r="B172" t="str">
            <v>145143R</v>
          </cell>
          <cell r="C172" t="str">
            <v>MIZONE MOOD UP CRANBERRY 500ML 1X12 REJECT</v>
          </cell>
          <cell r="D172">
            <v>0</v>
          </cell>
          <cell r="E172">
            <v>0</v>
          </cell>
          <cell r="F172">
            <v>33900</v>
          </cell>
          <cell r="G172">
            <v>30818.181818181816</v>
          </cell>
          <cell r="H172">
            <v>35900</v>
          </cell>
          <cell r="I172">
            <v>32636.363636363632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</row>
        <row r="173">
          <cell r="B173" t="str">
            <v>145143PR</v>
          </cell>
          <cell r="C173" t="str">
            <v>MIZONE MOOD UP CRANBERRY 500ML PCS REJECT</v>
          </cell>
          <cell r="D173">
            <v>0</v>
          </cell>
          <cell r="E173">
            <v>0</v>
          </cell>
          <cell r="F173">
            <v>2825</v>
          </cell>
          <cell r="G173">
            <v>2568.181818181818</v>
          </cell>
          <cell r="H173">
            <v>2991.6666666666665</v>
          </cell>
          <cell r="I173">
            <v>2719.6969696969695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</row>
        <row r="174">
          <cell r="B174" t="str">
            <v>145679R</v>
          </cell>
          <cell r="C174" t="str">
            <v>MIZONE MOVE ON STARFRUIT 500ML 1X12 REJECT</v>
          </cell>
          <cell r="D174">
            <v>0</v>
          </cell>
          <cell r="E174">
            <v>0</v>
          </cell>
          <cell r="F174">
            <v>33900</v>
          </cell>
          <cell r="G174">
            <v>30818.181818181816</v>
          </cell>
          <cell r="H174">
            <v>35900</v>
          </cell>
          <cell r="I174">
            <v>32636.363636363632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</row>
        <row r="175">
          <cell r="B175" t="str">
            <v>145679PR</v>
          </cell>
          <cell r="C175" t="str">
            <v>MIZONE MOVE ON STARFRUIT 500ML PCS REJECT</v>
          </cell>
          <cell r="D175">
            <v>0</v>
          </cell>
          <cell r="E175">
            <v>0</v>
          </cell>
          <cell r="F175">
            <v>2825</v>
          </cell>
          <cell r="G175">
            <v>2568.181818181818</v>
          </cell>
          <cell r="H175">
            <v>2991.6666666666665</v>
          </cell>
          <cell r="I175">
            <v>2719.6969696969695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</row>
        <row r="176">
          <cell r="B176">
            <v>81111</v>
          </cell>
          <cell r="C176" t="str">
            <v>AQ.KRTN 1500 ML 1X1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92</v>
          </cell>
          <cell r="O176">
            <v>0</v>
          </cell>
          <cell r="P176">
            <v>0</v>
          </cell>
          <cell r="Q176">
            <v>0</v>
          </cell>
          <cell r="R176">
            <v>-92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92</v>
          </cell>
          <cell r="AE176">
            <v>0</v>
          </cell>
          <cell r="AF176">
            <v>92</v>
          </cell>
          <cell r="AG176">
            <v>0</v>
          </cell>
          <cell r="AH176">
            <v>0</v>
          </cell>
        </row>
        <row r="177">
          <cell r="B177">
            <v>81312</v>
          </cell>
          <cell r="C177" t="str">
            <v>AQ.KRTN 600 ML 1X1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</row>
        <row r="178">
          <cell r="B178">
            <v>81512</v>
          </cell>
          <cell r="C178" t="str">
            <v>AQ.KARTON 330 1X1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</row>
        <row r="179">
          <cell r="B179">
            <v>81613</v>
          </cell>
          <cell r="C179" t="str">
            <v>AQ.KRTN 240 ML 1X1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</row>
        <row r="180">
          <cell r="B180" t="str">
            <v>81681KR</v>
          </cell>
          <cell r="C180" t="str">
            <v>KARTON AQ.750ML 1X1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</row>
        <row r="181">
          <cell r="B181" t="str">
            <v>157095KR</v>
          </cell>
          <cell r="C181" t="str">
            <v>KARTON VT.550 ML 1X1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</row>
        <row r="182">
          <cell r="B182">
            <v>70022</v>
          </cell>
          <cell r="C182" t="str">
            <v>KARTON VIT 200 ML</v>
          </cell>
          <cell r="D182">
            <v>382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56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-8</v>
          </cell>
          <cell r="Q182">
            <v>0</v>
          </cell>
          <cell r="R182">
            <v>-8</v>
          </cell>
          <cell r="S182">
            <v>0</v>
          </cell>
          <cell r="T182">
            <v>-67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355</v>
          </cell>
          <cell r="AA182">
            <v>0</v>
          </cell>
          <cell r="AB182">
            <v>48</v>
          </cell>
          <cell r="AC182">
            <v>0</v>
          </cell>
          <cell r="AD182">
            <v>-67</v>
          </cell>
          <cell r="AE182">
            <v>0</v>
          </cell>
          <cell r="AF182">
            <v>8</v>
          </cell>
          <cell r="AG182">
            <v>0</v>
          </cell>
          <cell r="AH182">
            <v>0</v>
          </cell>
        </row>
        <row r="183">
          <cell r="B183">
            <v>82111</v>
          </cell>
          <cell r="C183" t="str">
            <v>VIT KRTN 1500 ML 1X1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</row>
        <row r="184">
          <cell r="B184">
            <v>82312</v>
          </cell>
          <cell r="C184" t="str">
            <v>VIT KRTN 600 ML 1X1</v>
          </cell>
          <cell r="D184">
            <v>23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23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</row>
        <row r="185">
          <cell r="B185">
            <v>82512</v>
          </cell>
          <cell r="C185" t="str">
            <v>VIT KARTON 330 ML 1X1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B186">
            <v>82613</v>
          </cell>
          <cell r="C186" t="str">
            <v>VIT KRTN 240 ML 1X1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B187">
            <v>84121</v>
          </cell>
          <cell r="C187" t="str">
            <v>MIZONE KARTON LL/500ML 1X12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</row>
        <row r="188">
          <cell r="B188">
            <v>84127</v>
          </cell>
          <cell r="C188" t="str">
            <v>KARTON MIZ YUZU LEMON 1X12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</row>
        <row r="189">
          <cell r="B189">
            <v>84128</v>
          </cell>
          <cell r="C189" t="str">
            <v>KARTON MIZ APPLE GUAVA 1X12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B190" t="str">
            <v>3311H</v>
          </cell>
          <cell r="C190" t="str">
            <v>CHILLER  AQUA FV 280 / R</v>
          </cell>
          <cell r="D190">
            <v>1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1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1">
          <cell r="B191" t="str">
            <v>P9904</v>
          </cell>
          <cell r="C191" t="str">
            <v>CHILLER MIZONE FV 100</v>
          </cell>
          <cell r="D191">
            <v>1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1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</row>
        <row r="192">
          <cell r="B192" t="str">
            <v>P9911</v>
          </cell>
          <cell r="C192" t="str">
            <v>CHILLER AQUA S240SC</v>
          </cell>
          <cell r="D192">
            <v>16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16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193">
          <cell r="B193" t="str">
            <v>P9914</v>
          </cell>
          <cell r="C193" t="str">
            <v>CHILLER S880 SLIM DOUBLE DOOR</v>
          </cell>
          <cell r="D193">
            <v>1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1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</row>
        <row r="194">
          <cell r="B194" t="str">
            <v>S5523</v>
          </cell>
          <cell r="C194" t="str">
            <v>TENDA AQUA</v>
          </cell>
          <cell r="D194">
            <v>1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</row>
        <row r="195">
          <cell r="B195">
            <v>10114</v>
          </cell>
          <cell r="C195" t="str">
            <v>PALLET KAYU</v>
          </cell>
          <cell r="D195">
            <v>107</v>
          </cell>
          <cell r="E195">
            <v>10700000</v>
          </cell>
          <cell r="F195">
            <v>100000</v>
          </cell>
          <cell r="G195">
            <v>100000</v>
          </cell>
          <cell r="H195">
            <v>100000</v>
          </cell>
          <cell r="I195">
            <v>100000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107</v>
          </cell>
          <cell r="AA195">
            <v>10700000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B196">
            <v>10116</v>
          </cell>
          <cell r="C196" t="str">
            <v>PALLET KAYU LOSCAM</v>
          </cell>
          <cell r="D196">
            <v>1409</v>
          </cell>
          <cell r="E196">
            <v>140900000</v>
          </cell>
          <cell r="F196">
            <v>100000</v>
          </cell>
          <cell r="G196">
            <v>100000</v>
          </cell>
          <cell r="H196">
            <v>100000</v>
          </cell>
          <cell r="I196">
            <v>100000</v>
          </cell>
          <cell r="J196">
            <v>1951</v>
          </cell>
          <cell r="K196">
            <v>195100000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-1891</v>
          </cell>
          <cell r="Q196">
            <v>-189100000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1469</v>
          </cell>
          <cell r="AA196">
            <v>146900000</v>
          </cell>
          <cell r="AB196">
            <v>60</v>
          </cell>
          <cell r="AC196">
            <v>6000000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7">
          <cell r="B197">
            <v>90002</v>
          </cell>
          <cell r="C197" t="str">
            <v>TRIPLEK/TRAY RIJECT</v>
          </cell>
          <cell r="D197">
            <v>334</v>
          </cell>
          <cell r="E197">
            <v>63376500</v>
          </cell>
          <cell r="F197">
            <v>189750</v>
          </cell>
          <cell r="G197">
            <v>189750</v>
          </cell>
          <cell r="H197">
            <v>189750</v>
          </cell>
          <cell r="I197">
            <v>189750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334</v>
          </cell>
          <cell r="AA197">
            <v>63376500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</row>
        <row r="198">
          <cell r="B198" t="str">
            <v>9002R</v>
          </cell>
          <cell r="C198" t="str">
            <v>TRIPLEK/TRAY RIJECT</v>
          </cell>
          <cell r="D198">
            <v>0</v>
          </cell>
          <cell r="E198">
            <v>0</v>
          </cell>
          <cell r="F198">
            <v>189750</v>
          </cell>
          <cell r="G198">
            <v>189750</v>
          </cell>
          <cell r="H198">
            <v>189750</v>
          </cell>
          <cell r="I198">
            <v>189750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</row>
        <row r="199">
          <cell r="B199">
            <v>33300</v>
          </cell>
          <cell r="C199" t="str">
            <v>JUG RACK</v>
          </cell>
          <cell r="D199">
            <v>229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3708</v>
          </cell>
          <cell r="K199">
            <v>0</v>
          </cell>
          <cell r="L199">
            <v>0</v>
          </cell>
          <cell r="M199">
            <v>0</v>
          </cell>
          <cell r="N199">
            <v>48</v>
          </cell>
          <cell r="O199">
            <v>0</v>
          </cell>
          <cell r="P199">
            <v>-3756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229</v>
          </cell>
          <cell r="AA199">
            <v>0</v>
          </cell>
          <cell r="AB199">
            <v>-48</v>
          </cell>
          <cell r="AC199">
            <v>0</v>
          </cell>
          <cell r="AD199">
            <v>48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B200" t="str">
            <v>74569P</v>
          </cell>
          <cell r="C200" t="str">
            <v>MIZONE PF/PCS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</row>
        <row r="201">
          <cell r="B201" t="str">
            <v>74567YLP</v>
          </cell>
          <cell r="C201" t="str">
            <v>MIZONE YUZU LEMON 500ML 1X1</v>
          </cell>
          <cell r="D201">
            <v>0</v>
          </cell>
          <cell r="E201">
            <v>0</v>
          </cell>
          <cell r="F201">
            <v>2561.5</v>
          </cell>
          <cell r="G201">
            <v>2328.6363636363635</v>
          </cell>
          <cell r="H201">
            <v>2991.6666666666665</v>
          </cell>
          <cell r="I201">
            <v>2719.6969696969695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</row>
        <row r="202">
          <cell r="B202" t="str">
            <v>74567YL</v>
          </cell>
          <cell r="C202" t="str">
            <v>MIZONE YUZU LEMON 500ML 1X12</v>
          </cell>
          <cell r="D202">
            <v>0</v>
          </cell>
          <cell r="E202">
            <v>0</v>
          </cell>
          <cell r="F202">
            <v>30738</v>
          </cell>
          <cell r="G202">
            <v>27943.63636363636</v>
          </cell>
          <cell r="H202">
            <v>35900</v>
          </cell>
          <cell r="I202">
            <v>32636.363636363632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</row>
        <row r="203">
          <cell r="B203">
            <v>1020003876</v>
          </cell>
          <cell r="C203" t="str">
            <v>(blank)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</row>
        <row r="204">
          <cell r="B204">
            <v>1020005984</v>
          </cell>
          <cell r="C204" t="str">
            <v>(blank)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</row>
        <row r="209">
          <cell r="C209" t="str">
            <v>TOTAL</v>
          </cell>
          <cell r="D209">
            <v>74958</v>
          </cell>
          <cell r="E209">
            <v>1942729792.8030305</v>
          </cell>
          <cell r="J209">
            <v>714885</v>
          </cell>
          <cell r="K209">
            <v>11871011645.454546</v>
          </cell>
          <cell r="L209">
            <v>248620</v>
          </cell>
          <cell r="M209">
            <v>5829936515.9090919</v>
          </cell>
          <cell r="N209">
            <v>40988</v>
          </cell>
          <cell r="O209">
            <v>1024963906.3636361</v>
          </cell>
          <cell r="P209">
            <v>-207705</v>
          </cell>
          <cell r="Q209">
            <v>-6042303863.636364</v>
          </cell>
          <cell r="R209">
            <v>-663411</v>
          </cell>
          <cell r="S209">
            <v>-10043681077.500002</v>
          </cell>
          <cell r="T209">
            <v>-113188</v>
          </cell>
          <cell r="U209">
            <v>-2216194890.90909</v>
          </cell>
          <cell r="V209">
            <v>21522</v>
          </cell>
          <cell r="W209">
            <v>-61636.363636363298</v>
          </cell>
          <cell r="X209">
            <v>0</v>
          </cell>
          <cell r="Y209">
            <v>0</v>
          </cell>
          <cell r="Z209">
            <v>116669</v>
          </cell>
          <cell r="AA209">
            <v>2366400392.121212</v>
          </cell>
          <cell r="AB209">
            <v>507180</v>
          </cell>
          <cell r="AC209">
            <v>5828707781.8181829</v>
          </cell>
          <cell r="AD209">
            <v>-50678</v>
          </cell>
          <cell r="AE209">
            <v>-1191292620.9090908</v>
          </cell>
          <cell r="AF209">
            <v>414791</v>
          </cell>
          <cell r="AG209">
            <v>4213744561.5909095</v>
          </cell>
          <cell r="AH209">
            <v>0</v>
          </cell>
        </row>
        <row r="210">
          <cell r="J210">
            <v>4</v>
          </cell>
          <cell r="L210">
            <v>5</v>
          </cell>
          <cell r="N210">
            <v>6</v>
          </cell>
          <cell r="P210">
            <v>7</v>
          </cell>
          <cell r="R210">
            <v>8</v>
          </cell>
          <cell r="T210">
            <v>9</v>
          </cell>
          <cell r="V210">
            <v>10</v>
          </cell>
          <cell r="X210">
            <v>12</v>
          </cell>
        </row>
        <row r="211">
          <cell r="D211">
            <v>0</v>
          </cell>
          <cell r="E211">
            <v>0</v>
          </cell>
          <cell r="J211">
            <v>0</v>
          </cell>
          <cell r="L211">
            <v>0</v>
          </cell>
          <cell r="N211">
            <v>0</v>
          </cell>
          <cell r="P211">
            <v>0</v>
          </cell>
          <cell r="R211">
            <v>0</v>
          </cell>
          <cell r="T211">
            <v>0</v>
          </cell>
          <cell r="V211">
            <v>0</v>
          </cell>
          <cell r="X211">
            <v>0</v>
          </cell>
          <cell r="Z211">
            <v>0</v>
          </cell>
          <cell r="AA211">
            <v>0</v>
          </cell>
          <cell r="AF211">
            <v>0</v>
          </cell>
        </row>
        <row r="213">
          <cell r="B213">
            <v>1</v>
          </cell>
          <cell r="C213">
            <v>2</v>
          </cell>
          <cell r="D213">
            <v>3</v>
          </cell>
          <cell r="Y213">
            <v>5828707781.8181829</v>
          </cell>
          <cell r="AA213" t="str">
            <v>74559G</v>
          </cell>
          <cell r="AB213" t="str">
            <v>AQ GLN</v>
          </cell>
          <cell r="AC213">
            <v>216420000</v>
          </cell>
          <cell r="AG213">
            <v>71850000</v>
          </cell>
        </row>
        <row r="214">
          <cell r="Y214">
            <v>-1191292620.9090903</v>
          </cell>
          <cell r="AA214" t="str">
            <v>74560G</v>
          </cell>
          <cell r="AB214" t="str">
            <v>VIT GLN</v>
          </cell>
          <cell r="AC214">
            <v>3450000</v>
          </cell>
          <cell r="AG214">
            <v>1530000</v>
          </cell>
        </row>
        <row r="215">
          <cell r="AA215">
            <v>10116</v>
          </cell>
          <cell r="AB215" t="str">
            <v>Pallet</v>
          </cell>
          <cell r="AC215">
            <v>6000000</v>
          </cell>
          <cell r="AG215">
            <v>73380000</v>
          </cell>
        </row>
        <row r="216">
          <cell r="AA216">
            <v>90002</v>
          </cell>
          <cell r="AB216" t="str">
            <v>Triplek</v>
          </cell>
          <cell r="AC216">
            <v>0</v>
          </cell>
        </row>
        <row r="217">
          <cell r="AC217">
            <v>225870000</v>
          </cell>
          <cell r="AF217" t="str">
            <v>HPP PABRIK SPS</v>
          </cell>
          <cell r="AG217">
            <v>4140364561.5909095</v>
          </cell>
        </row>
        <row r="218">
          <cell r="AB218" t="str">
            <v>DPP TNP GLN BTL DAN PALLET</v>
          </cell>
          <cell r="AC218">
            <v>5602837781.8181829</v>
          </cell>
          <cell r="AF218" t="str">
            <v>HPP PABRIK GLN BTL</v>
          </cell>
          <cell r="AG218">
            <v>73380000</v>
          </cell>
        </row>
        <row r="219">
          <cell r="AB219" t="str">
            <v>PPN TNP GLN BTL DAN PALLET</v>
          </cell>
          <cell r="AC219">
            <v>560283778.18181837</v>
          </cell>
          <cell r="AF219" t="str">
            <v>HPP PABRIK PALLET</v>
          </cell>
          <cell r="AG219">
            <v>0</v>
          </cell>
        </row>
        <row r="222">
          <cell r="D222">
            <v>43235</v>
          </cell>
          <cell r="E222">
            <v>830547500</v>
          </cell>
          <cell r="G222">
            <v>456050</v>
          </cell>
          <cell r="J222">
            <v>470451</v>
          </cell>
          <cell r="K222">
            <v>11282033900</v>
          </cell>
          <cell r="L222">
            <v>157071</v>
          </cell>
          <cell r="M222">
            <v>3832365950</v>
          </cell>
          <cell r="N222">
            <v>0</v>
          </cell>
          <cell r="O222">
            <v>0</v>
          </cell>
          <cell r="P222">
            <v>76384</v>
          </cell>
          <cell r="Q222">
            <v>1954768850</v>
          </cell>
          <cell r="R222">
            <v>73518</v>
          </cell>
          <cell r="S222">
            <v>2185967800</v>
          </cell>
          <cell r="T222">
            <v>468827</v>
          </cell>
          <cell r="U222">
            <v>10960412250</v>
          </cell>
          <cell r="V222">
            <v>0</v>
          </cell>
          <cell r="W222">
            <v>0</v>
          </cell>
          <cell r="X222">
            <v>11325</v>
          </cell>
          <cell r="Y222">
            <v>236757300</v>
          </cell>
          <cell r="Z222">
            <v>348473</v>
          </cell>
          <cell r="AA222">
            <v>7958283550</v>
          </cell>
          <cell r="AF222">
            <v>0</v>
          </cell>
        </row>
        <row r="223">
          <cell r="D223">
            <v>31723</v>
          </cell>
          <cell r="AA223">
            <v>3744538988.4090905</v>
          </cell>
          <cell r="AB223">
            <v>311756</v>
          </cell>
          <cell r="AC223">
            <v>7128046300</v>
          </cell>
        </row>
        <row r="224">
          <cell r="E224" t="str">
            <v>HPP NEW APRIL</v>
          </cell>
          <cell r="Q224">
            <v>-172122</v>
          </cell>
        </row>
        <row r="225">
          <cell r="D225">
            <v>15300</v>
          </cell>
          <cell r="E225" t="str">
            <v>Aqua 240 ml</v>
          </cell>
          <cell r="G225">
            <v>15900</v>
          </cell>
          <cell r="K225" t="e">
            <v>#REF!</v>
          </cell>
        </row>
        <row r="226">
          <cell r="D226">
            <v>22450</v>
          </cell>
          <cell r="E226" t="str">
            <v>Aqua 330 ml</v>
          </cell>
          <cell r="G226">
            <v>23350</v>
          </cell>
          <cell r="K226">
            <v>680760000</v>
          </cell>
        </row>
        <row r="227">
          <cell r="D227">
            <v>15000</v>
          </cell>
          <cell r="E227" t="str">
            <v>Aqua 380 ml</v>
          </cell>
          <cell r="G227">
            <v>17400</v>
          </cell>
          <cell r="K227" t="e">
            <v>#REF!</v>
          </cell>
        </row>
        <row r="228">
          <cell r="D228">
            <v>28700</v>
          </cell>
          <cell r="E228" t="str">
            <v>Aqua 600 ml</v>
          </cell>
          <cell r="G228">
            <v>29700</v>
          </cell>
          <cell r="K228" t="e">
            <v>#REF!</v>
          </cell>
        </row>
        <row r="229">
          <cell r="D229">
            <v>28200</v>
          </cell>
          <cell r="E229" t="str">
            <v>Aqua 1500 ml</v>
          </cell>
          <cell r="G229">
            <v>29150</v>
          </cell>
          <cell r="K229" t="e">
            <v>#REF!</v>
          </cell>
        </row>
        <row r="230">
          <cell r="D230">
            <v>27450</v>
          </cell>
          <cell r="E230" t="str">
            <v>MIZONE</v>
          </cell>
          <cell r="G230">
            <v>29200</v>
          </cell>
          <cell r="K230" t="e">
            <v>#REF!</v>
          </cell>
        </row>
        <row r="231">
          <cell r="E231" t="str">
            <v>MILKUAT</v>
          </cell>
          <cell r="K231" t="e">
            <v>#REF!</v>
          </cell>
        </row>
        <row r="232">
          <cell r="E232" t="str">
            <v>MILKUAT CHC-135</v>
          </cell>
          <cell r="K232" t="e">
            <v>#REF!</v>
          </cell>
        </row>
        <row r="233">
          <cell r="E233" t="str">
            <v>MILKUAT CHC-70</v>
          </cell>
          <cell r="K233" t="e">
            <v>#REF!</v>
          </cell>
        </row>
        <row r="234">
          <cell r="E234" t="str">
            <v>MILKUAT PREB./40</v>
          </cell>
          <cell r="K234">
            <v>3672000</v>
          </cell>
        </row>
        <row r="235">
          <cell r="D235">
            <v>11800</v>
          </cell>
          <cell r="E235" t="str">
            <v>Vit 240 ml</v>
          </cell>
          <cell r="G235">
            <v>12250</v>
          </cell>
          <cell r="K235" t="e">
            <v>#REF!</v>
          </cell>
        </row>
        <row r="236">
          <cell r="D236">
            <v>19900</v>
          </cell>
          <cell r="E236" t="str">
            <v>Vit 600 ml</v>
          </cell>
          <cell r="G236">
            <v>20550</v>
          </cell>
          <cell r="K236">
            <v>0</v>
          </cell>
        </row>
        <row r="237">
          <cell r="D237">
            <v>19000</v>
          </cell>
          <cell r="E237" t="str">
            <v>Vit 1500 ml</v>
          </cell>
          <cell r="G237">
            <v>19650</v>
          </cell>
          <cell r="K237">
            <v>0</v>
          </cell>
        </row>
        <row r="238">
          <cell r="K238">
            <v>0</v>
          </cell>
        </row>
        <row r="239">
          <cell r="D239">
            <v>8150</v>
          </cell>
          <cell r="E239" t="str">
            <v>Aqua 5 Gallon</v>
          </cell>
          <cell r="G239">
            <v>8500</v>
          </cell>
          <cell r="K239">
            <v>0</v>
          </cell>
        </row>
        <row r="240">
          <cell r="D240">
            <v>5900</v>
          </cell>
          <cell r="E240" t="str">
            <v>Vit 5 Gallon</v>
          </cell>
          <cell r="G240">
            <v>6100</v>
          </cell>
          <cell r="K240" t="e">
            <v>#REF!</v>
          </cell>
        </row>
        <row r="241">
          <cell r="K241" t="e">
            <v>#REF!</v>
          </cell>
        </row>
        <row r="242">
          <cell r="K242">
            <v>1942729792.8030305</v>
          </cell>
        </row>
        <row r="243">
          <cell r="K243" t="e">
            <v>#REF!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PP PABRIK"/>
      <sheetName val="HPP DEPO"/>
      <sheetName val="RUGILABA DEPO"/>
      <sheetName val="MENU"/>
      <sheetName val="NERACA"/>
      <sheetName val="RUGILABA PABRIK"/>
      <sheetName val="LABA per PRODUK"/>
      <sheetName val="Laporan Aliran Kas (Nrc)"/>
      <sheetName val="Beban Ditangguhkan"/>
      <sheetName val="NERACA LAJUR"/>
      <sheetName val="COGS"/>
      <sheetName val="LAP PENJUALAN"/>
      <sheetName val="Sheet1"/>
      <sheetName val="TAC perWEEK"/>
      <sheetName val="MEMO JURNAL"/>
      <sheetName val="OA"/>
      <sheetName val="SUBSIDI OA"/>
      <sheetName val="REKAP GL"/>
      <sheetName val="RK PUSAT"/>
      <sheetName val="REKAP PPN"/>
      <sheetName val="REKAP PPH25"/>
      <sheetName val="LAP MUTASI PRODUK"/>
      <sheetName val="ANALISA PIUTANG"/>
      <sheetName val="REKAP PERSEDIAAN"/>
      <sheetName val="REKAP PENJUALAN"/>
      <sheetName val="REKAP HPP"/>
      <sheetName val="BTB SUPP"/>
      <sheetName val="BKB SUPP"/>
      <sheetName val="BKB DIST"/>
      <sheetName val="BTB DIST"/>
      <sheetName val="MUTASI OUT"/>
      <sheetName val="MUTASI IN"/>
      <sheetName val="STOK MORPHING"/>
      <sheetName val="TBG"/>
      <sheetName val="PVT MP"/>
      <sheetName val="PVT"/>
      <sheetName val="SD"/>
      <sheetName val="BANK"/>
      <sheetName val="TARIKAN PUSAT"/>
      <sheetName val="BANK SJT 55"/>
      <sheetName val="TAG BENGKEL &amp; MS SUPPORT"/>
      <sheetName val="REKAP 811010"/>
      <sheetName val="REKAP PIUT JAMSOSTEK"/>
      <sheetName val="TAG BENGKEL &amp; MS SUPPORT (2)"/>
      <sheetName val="REKAP PIUT KARYAWAN "/>
      <sheetName val="HTG BBM  2021"/>
      <sheetName val="BG"/>
      <sheetName val="TIPEL"/>
      <sheetName val="CashJournalReport"/>
      <sheetName val="GL"/>
      <sheetName val="LKH"/>
      <sheetName val="REKAP BIAYA"/>
      <sheetName val="BANK CIMB"/>
      <sheetName val=" CIMB VA STATEMENT "/>
      <sheetName val="PIUT PUSAT"/>
      <sheetName val="PIUT TIV"/>
      <sheetName val="BIAYA PROMOSI DAGANG"/>
      <sheetName val="PIUT MS SUPP"/>
      <sheetName val="PEND LAIN"/>
      <sheetName val="NRB"/>
      <sheetName val="PIUTANG TIV PROG"/>
      <sheetName val="PIUT TIV PROG 2020"/>
      <sheetName val="Selisih Harga"/>
      <sheetName val="HUTANG TIV"/>
    </sheetNames>
    <sheetDataSet>
      <sheetData sheetId="0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</row>
        <row r="2">
          <cell r="C2" t="str">
            <v>Kode Produk</v>
          </cell>
          <cell r="D2" t="str">
            <v>Produk</v>
          </cell>
          <cell r="E2" t="str">
            <v>Berat/ Kg</v>
          </cell>
          <cell r="F2" t="str">
            <v>PAS</v>
          </cell>
          <cell r="G2" t="str">
            <v>HPP LAMA</v>
          </cell>
          <cell r="H2" t="str">
            <v>HPP PABRIK</v>
          </cell>
          <cell r="I2" t="str">
            <v>HPP PABRIK</v>
          </cell>
          <cell r="J2" t="str">
            <v>HPP PABRIK</v>
          </cell>
          <cell r="K2" t="str">
            <v>HPP PABRIK</v>
          </cell>
          <cell r="L2" t="str">
            <v>HPP PABRIK</v>
          </cell>
          <cell r="M2" t="str">
            <v>HPP PABRIK</v>
          </cell>
        </row>
        <row r="3">
          <cell r="F3">
            <v>56</v>
          </cell>
          <cell r="H3" t="str">
            <v>Apr-Sept 2018</v>
          </cell>
          <cell r="I3" t="str">
            <v>per Okt-18</v>
          </cell>
          <cell r="J3" t="str">
            <v>per Feb-19</v>
          </cell>
          <cell r="K3" t="str">
            <v>per Mar-19</v>
          </cell>
          <cell r="L3" t="str">
            <v>per Ags-20</v>
          </cell>
          <cell r="M3" t="str">
            <v>per Mar-21</v>
          </cell>
          <cell r="N3" t="str">
            <v>DPP</v>
          </cell>
        </row>
        <row r="4">
          <cell r="C4">
            <v>12713</v>
          </cell>
          <cell r="D4" t="str">
            <v>AQ.220ML 1X48</v>
          </cell>
          <cell r="E4">
            <v>11.3</v>
          </cell>
          <cell r="F4">
            <v>632.80000000000007</v>
          </cell>
          <cell r="G4">
            <v>0</v>
          </cell>
          <cell r="H4">
            <v>19883</v>
          </cell>
          <cell r="I4">
            <v>20680</v>
          </cell>
          <cell r="J4">
            <v>20680</v>
          </cell>
          <cell r="K4">
            <v>22750</v>
          </cell>
          <cell r="L4">
            <v>22750</v>
          </cell>
          <cell r="M4">
            <v>22750</v>
          </cell>
          <cell r="N4">
            <v>20681.81818181818</v>
          </cell>
        </row>
        <row r="5">
          <cell r="C5">
            <v>134578</v>
          </cell>
          <cell r="D5" t="str">
            <v>AQ.220ML LOCAL 1X48</v>
          </cell>
          <cell r="E5">
            <v>11.3</v>
          </cell>
          <cell r="F5">
            <v>632.80000000000007</v>
          </cell>
          <cell r="G5">
            <v>0</v>
          </cell>
          <cell r="H5">
            <v>19883</v>
          </cell>
          <cell r="I5">
            <v>20680</v>
          </cell>
          <cell r="J5">
            <v>20680</v>
          </cell>
          <cell r="K5">
            <v>22750</v>
          </cell>
          <cell r="L5">
            <v>22750</v>
          </cell>
          <cell r="M5">
            <v>22750</v>
          </cell>
          <cell r="N5">
            <v>20681.81818181818</v>
          </cell>
        </row>
        <row r="6">
          <cell r="C6" t="str">
            <v>134578R</v>
          </cell>
          <cell r="D6" t="str">
            <v>AQ.220ML LOCAL 1X48 REJECT</v>
          </cell>
          <cell r="E6">
            <v>11.3</v>
          </cell>
          <cell r="F6">
            <v>632.80000000000007</v>
          </cell>
          <cell r="G6">
            <v>0</v>
          </cell>
          <cell r="H6">
            <v>19883</v>
          </cell>
          <cell r="I6">
            <v>20680</v>
          </cell>
          <cell r="J6">
            <v>20680</v>
          </cell>
          <cell r="K6">
            <v>22750</v>
          </cell>
          <cell r="L6">
            <v>22750</v>
          </cell>
          <cell r="M6">
            <v>22750</v>
          </cell>
          <cell r="N6">
            <v>20681.81818181818</v>
          </cell>
        </row>
        <row r="7">
          <cell r="C7" t="str">
            <v>134578P</v>
          </cell>
          <cell r="D7" t="str">
            <v>AQ.220ML LOCAL 1X1</v>
          </cell>
          <cell r="E7">
            <v>0.23541666666666669</v>
          </cell>
          <cell r="F7">
            <v>13.183333333333335</v>
          </cell>
          <cell r="G7">
            <v>0</v>
          </cell>
          <cell r="H7">
            <v>414.22916666666669</v>
          </cell>
          <cell r="I7">
            <v>430.83333333333331</v>
          </cell>
          <cell r="J7">
            <v>430.83333333333331</v>
          </cell>
          <cell r="K7">
            <v>473.95833333333331</v>
          </cell>
          <cell r="L7">
            <v>473.95833333333331</v>
          </cell>
          <cell r="M7">
            <v>473.95833333333331</v>
          </cell>
          <cell r="N7">
            <v>430.87121212121207</v>
          </cell>
        </row>
        <row r="8">
          <cell r="C8" t="str">
            <v>134578PR</v>
          </cell>
          <cell r="D8" t="str">
            <v>AQ.220ML LOCAL 1X1 PCS REJECT</v>
          </cell>
          <cell r="E8">
            <v>0.23541666666666669</v>
          </cell>
          <cell r="F8">
            <v>13.183333333333335</v>
          </cell>
          <cell r="G8">
            <v>0</v>
          </cell>
          <cell r="H8">
            <v>414.22916666666669</v>
          </cell>
          <cell r="I8">
            <v>430.83333333333331</v>
          </cell>
          <cell r="J8">
            <v>430.83333333333331</v>
          </cell>
          <cell r="K8">
            <v>473.95833333333331</v>
          </cell>
          <cell r="L8">
            <v>473.95833333333331</v>
          </cell>
          <cell r="M8">
            <v>473.95833333333331</v>
          </cell>
          <cell r="N8">
            <v>430.87121212121207</v>
          </cell>
        </row>
        <row r="9">
          <cell r="C9">
            <v>74548</v>
          </cell>
          <cell r="D9" t="str">
            <v>AQ.240ML 1X48</v>
          </cell>
          <cell r="E9">
            <v>12.5</v>
          </cell>
          <cell r="F9">
            <v>700</v>
          </cell>
          <cell r="G9">
            <v>19883</v>
          </cell>
          <cell r="H9">
            <v>19883</v>
          </cell>
          <cell r="I9">
            <v>20680</v>
          </cell>
          <cell r="J9">
            <v>20680</v>
          </cell>
          <cell r="K9">
            <v>22750</v>
          </cell>
          <cell r="L9">
            <v>22750</v>
          </cell>
          <cell r="M9">
            <v>22750</v>
          </cell>
          <cell r="N9">
            <v>20681.81818181818</v>
          </cell>
        </row>
        <row r="10">
          <cell r="C10" t="str">
            <v>74548R</v>
          </cell>
          <cell r="D10" t="str">
            <v>AQ.240ML 1X48 REJECT</v>
          </cell>
          <cell r="E10">
            <v>12.5</v>
          </cell>
          <cell r="F10">
            <v>700</v>
          </cell>
          <cell r="G10">
            <v>19883</v>
          </cell>
          <cell r="H10">
            <v>19883</v>
          </cell>
          <cell r="I10">
            <v>20680</v>
          </cell>
          <cell r="J10">
            <v>20680</v>
          </cell>
          <cell r="K10">
            <v>22750</v>
          </cell>
          <cell r="L10">
            <v>22750</v>
          </cell>
          <cell r="M10">
            <v>22750</v>
          </cell>
          <cell r="N10">
            <v>20681.81818181818</v>
          </cell>
        </row>
        <row r="11">
          <cell r="C11" t="str">
            <v>74548P</v>
          </cell>
          <cell r="D11" t="str">
            <v>AQ.240ML 1X1 PCS</v>
          </cell>
          <cell r="E11">
            <v>0.26041666666666669</v>
          </cell>
          <cell r="F11">
            <v>14.583333333333334</v>
          </cell>
          <cell r="G11">
            <v>414.22916666666669</v>
          </cell>
          <cell r="H11">
            <v>414.22916666666669</v>
          </cell>
          <cell r="I11">
            <v>430.83333333333331</v>
          </cell>
          <cell r="J11">
            <v>430.83333333333331</v>
          </cell>
          <cell r="K11">
            <v>473.95833333333331</v>
          </cell>
          <cell r="L11">
            <v>473.95833333333331</v>
          </cell>
          <cell r="M11">
            <v>473.95833333333331</v>
          </cell>
          <cell r="N11">
            <v>430.87121212121207</v>
          </cell>
        </row>
        <row r="12">
          <cell r="C12">
            <v>74556</v>
          </cell>
          <cell r="D12" t="str">
            <v>AQ.330ML 1X24</v>
          </cell>
          <cell r="E12">
            <v>8.8000000000000007</v>
          </cell>
          <cell r="F12">
            <v>492.80000000000007</v>
          </cell>
          <cell r="G12">
            <v>25575</v>
          </cell>
          <cell r="H12">
            <v>26598</v>
          </cell>
          <cell r="I12">
            <v>27670</v>
          </cell>
          <cell r="J12">
            <v>27670</v>
          </cell>
          <cell r="K12">
            <v>29330</v>
          </cell>
          <cell r="L12">
            <v>29330</v>
          </cell>
          <cell r="M12">
            <v>29330</v>
          </cell>
          <cell r="N12">
            <v>26663.63636363636</v>
          </cell>
        </row>
        <row r="13">
          <cell r="C13" t="str">
            <v>74556P</v>
          </cell>
          <cell r="D13" t="str">
            <v>AQ.330ML 1X1 PCS</v>
          </cell>
          <cell r="E13">
            <v>0.3666666666666667</v>
          </cell>
          <cell r="F13">
            <v>20.533333333333335</v>
          </cell>
          <cell r="G13">
            <v>1065.625</v>
          </cell>
          <cell r="H13">
            <v>1108.25</v>
          </cell>
          <cell r="I13">
            <v>1152.9166666666667</v>
          </cell>
          <cell r="J13">
            <v>1152.9166666666667</v>
          </cell>
          <cell r="K13">
            <v>1222.0833333333333</v>
          </cell>
          <cell r="L13">
            <v>1222.0833333333333</v>
          </cell>
          <cell r="M13">
            <v>1222.0833333333333</v>
          </cell>
          <cell r="N13">
            <v>1110.9848484848483</v>
          </cell>
        </row>
        <row r="14">
          <cell r="C14" t="str">
            <v>74556PR</v>
          </cell>
          <cell r="D14" t="str">
            <v>AQ.330ML 1X1 PCS REJECT</v>
          </cell>
          <cell r="E14">
            <v>0.3666666666666667</v>
          </cell>
          <cell r="F14">
            <v>20.533333333333335</v>
          </cell>
          <cell r="G14">
            <v>1065.625</v>
          </cell>
          <cell r="H14">
            <v>1108.25</v>
          </cell>
          <cell r="I14">
            <v>1152.9166666666667</v>
          </cell>
          <cell r="J14">
            <v>1152.9166666666667</v>
          </cell>
          <cell r="K14">
            <v>1222.0833333333333</v>
          </cell>
          <cell r="L14">
            <v>1222.0833333333333</v>
          </cell>
          <cell r="M14">
            <v>1222.0833333333333</v>
          </cell>
          <cell r="N14">
            <v>1110.9848484848483</v>
          </cell>
        </row>
        <row r="15">
          <cell r="C15">
            <v>74557</v>
          </cell>
          <cell r="D15" t="str">
            <v>AQ.HOKBEN 330 ML 1X24</v>
          </cell>
          <cell r="E15">
            <v>8.8000000000000007</v>
          </cell>
          <cell r="F15">
            <v>492.80000000000007</v>
          </cell>
          <cell r="G15">
            <v>25575</v>
          </cell>
          <cell r="H15">
            <v>26598</v>
          </cell>
          <cell r="I15">
            <v>27670</v>
          </cell>
          <cell r="J15">
            <v>27670</v>
          </cell>
          <cell r="K15">
            <v>29330</v>
          </cell>
          <cell r="L15">
            <v>29330</v>
          </cell>
          <cell r="M15">
            <v>29330</v>
          </cell>
          <cell r="N15">
            <v>26663.63636363636</v>
          </cell>
        </row>
        <row r="16">
          <cell r="C16" t="str">
            <v>1251A</v>
          </cell>
          <cell r="D16" t="str">
            <v>AQ.330ML 1X24 R</v>
          </cell>
          <cell r="E16">
            <v>8.8000000000000007</v>
          </cell>
          <cell r="F16">
            <v>492.80000000000007</v>
          </cell>
          <cell r="G16">
            <v>25575</v>
          </cell>
          <cell r="H16">
            <v>26598</v>
          </cell>
          <cell r="I16">
            <v>27670</v>
          </cell>
          <cell r="J16">
            <v>27670</v>
          </cell>
          <cell r="K16">
            <v>29330</v>
          </cell>
          <cell r="L16">
            <v>29330</v>
          </cell>
          <cell r="M16">
            <v>29330</v>
          </cell>
          <cell r="N16">
            <v>26663.63636363636</v>
          </cell>
        </row>
        <row r="17">
          <cell r="C17">
            <v>12511</v>
          </cell>
          <cell r="D17" t="str">
            <v>AQ.330ML 1X1</v>
          </cell>
          <cell r="E17">
            <v>0.3666666666666667</v>
          </cell>
          <cell r="F17">
            <v>20.533333333333335</v>
          </cell>
          <cell r="G17">
            <v>1065.625</v>
          </cell>
          <cell r="H17">
            <v>1108.25</v>
          </cell>
          <cell r="I17">
            <v>1152.9166666666667</v>
          </cell>
          <cell r="J17">
            <v>1152.9166666666667</v>
          </cell>
          <cell r="K17">
            <v>1222.0833333333333</v>
          </cell>
          <cell r="L17">
            <v>1222.0833333333333</v>
          </cell>
          <cell r="M17">
            <v>1222.0833333333333</v>
          </cell>
          <cell r="N17">
            <v>1110.9848484848483</v>
          </cell>
        </row>
        <row r="18">
          <cell r="C18" t="str">
            <v>12512P</v>
          </cell>
          <cell r="D18" t="str">
            <v>AQ.330ML 1X1</v>
          </cell>
          <cell r="E18">
            <v>0.3666666666666667</v>
          </cell>
          <cell r="F18">
            <v>63.800000000000004</v>
          </cell>
          <cell r="G18">
            <v>1065.625</v>
          </cell>
          <cell r="H18">
            <v>1108.25</v>
          </cell>
          <cell r="I18">
            <v>1152.9166666666667</v>
          </cell>
          <cell r="J18">
            <v>1152.9166666666667</v>
          </cell>
          <cell r="K18">
            <v>1222.0833333333333</v>
          </cell>
          <cell r="L18">
            <v>1222.0833333333333</v>
          </cell>
          <cell r="M18">
            <v>1222.0833333333333</v>
          </cell>
          <cell r="N18">
            <v>1110.9848484848483</v>
          </cell>
        </row>
        <row r="19">
          <cell r="C19">
            <v>12513</v>
          </cell>
          <cell r="D19" t="str">
            <v>AQ.330 ML 1 X 24 PCS</v>
          </cell>
          <cell r="E19">
            <v>8.8000000000000007</v>
          </cell>
          <cell r="F19">
            <v>492.80000000000007</v>
          </cell>
          <cell r="G19">
            <v>25575</v>
          </cell>
          <cell r="H19">
            <v>26598</v>
          </cell>
          <cell r="I19">
            <v>27670</v>
          </cell>
          <cell r="J19">
            <v>27670</v>
          </cell>
          <cell r="K19">
            <v>29330</v>
          </cell>
          <cell r="L19">
            <v>29330</v>
          </cell>
          <cell r="M19">
            <v>29330</v>
          </cell>
          <cell r="N19">
            <v>26663.63636363636</v>
          </cell>
        </row>
        <row r="20">
          <cell r="C20">
            <v>113017</v>
          </cell>
          <cell r="D20" t="str">
            <v>AQ.330ML BOY 1X24</v>
          </cell>
          <cell r="E20">
            <v>8.8000000000000007</v>
          </cell>
          <cell r="F20">
            <v>492.80000000000007</v>
          </cell>
          <cell r="G20">
            <v>67488</v>
          </cell>
          <cell r="H20">
            <v>70188</v>
          </cell>
          <cell r="I20">
            <v>73000</v>
          </cell>
          <cell r="J20">
            <v>73000</v>
          </cell>
          <cell r="K20">
            <v>77380</v>
          </cell>
          <cell r="L20">
            <v>77380</v>
          </cell>
          <cell r="M20">
            <v>77380</v>
          </cell>
          <cell r="N20">
            <v>70345.454545454544</v>
          </cell>
        </row>
        <row r="21">
          <cell r="C21" t="str">
            <v>113017R</v>
          </cell>
          <cell r="D21" t="str">
            <v>AQ.330ML BOY 1X24 REJECT</v>
          </cell>
          <cell r="E21">
            <v>8.8000000000000007</v>
          </cell>
          <cell r="F21">
            <v>492.80000000000007</v>
          </cell>
          <cell r="G21">
            <v>67488</v>
          </cell>
          <cell r="H21">
            <v>70188</v>
          </cell>
          <cell r="I21">
            <v>73000</v>
          </cell>
          <cell r="J21">
            <v>73000</v>
          </cell>
          <cell r="K21">
            <v>77380</v>
          </cell>
          <cell r="L21">
            <v>77380</v>
          </cell>
          <cell r="M21">
            <v>77380</v>
          </cell>
          <cell r="N21">
            <v>70345.454545454544</v>
          </cell>
        </row>
        <row r="22">
          <cell r="C22" t="str">
            <v>113017P</v>
          </cell>
          <cell r="D22" t="str">
            <v>AQ.330ML BOY 1X1</v>
          </cell>
          <cell r="E22">
            <v>0.3666666666666667</v>
          </cell>
          <cell r="F22">
            <v>20.533333333333335</v>
          </cell>
          <cell r="G22">
            <v>2812</v>
          </cell>
          <cell r="H22">
            <v>2924.5</v>
          </cell>
          <cell r="I22">
            <v>3041.6666666666665</v>
          </cell>
          <cell r="J22">
            <v>3041.6666666666665</v>
          </cell>
          <cell r="K22">
            <v>3224.1666666666665</v>
          </cell>
          <cell r="L22">
            <v>3224.1666666666665</v>
          </cell>
          <cell r="M22">
            <v>3224.1666666666665</v>
          </cell>
          <cell r="N22">
            <v>2931.0606060606056</v>
          </cell>
        </row>
        <row r="23">
          <cell r="C23" t="str">
            <v>113017PR</v>
          </cell>
          <cell r="D23" t="str">
            <v>AQ.330ML BOY 1X1 PCS REJECT</v>
          </cell>
          <cell r="E23">
            <v>0.3666666666666667</v>
          </cell>
          <cell r="F23">
            <v>20.533333333333335</v>
          </cell>
          <cell r="G23">
            <v>2812</v>
          </cell>
          <cell r="H23">
            <v>2924.5</v>
          </cell>
          <cell r="I23">
            <v>3041.6666666666665</v>
          </cell>
          <cell r="J23">
            <v>3041.6666666666665</v>
          </cell>
          <cell r="K23">
            <v>3224.1666666666665</v>
          </cell>
          <cell r="L23">
            <v>3224.1666666666665</v>
          </cell>
          <cell r="M23">
            <v>3224.1666666666665</v>
          </cell>
          <cell r="N23">
            <v>2931.0606060606056</v>
          </cell>
        </row>
        <row r="24">
          <cell r="C24">
            <v>113018</v>
          </cell>
          <cell r="D24" t="str">
            <v>AQ.330ML GIRL 1X24</v>
          </cell>
          <cell r="E24">
            <v>8.8000000000000007</v>
          </cell>
          <cell r="F24">
            <v>492.80000000000007</v>
          </cell>
          <cell r="G24">
            <v>67488</v>
          </cell>
          <cell r="H24">
            <v>70188</v>
          </cell>
          <cell r="I24">
            <v>73000</v>
          </cell>
          <cell r="J24">
            <v>73000</v>
          </cell>
          <cell r="K24">
            <v>77380</v>
          </cell>
          <cell r="L24">
            <v>77380</v>
          </cell>
          <cell r="M24">
            <v>77380</v>
          </cell>
          <cell r="N24">
            <v>70345.454545454544</v>
          </cell>
        </row>
        <row r="25">
          <cell r="C25" t="str">
            <v>113018R</v>
          </cell>
          <cell r="D25" t="str">
            <v>AQ.330ML GIRL 1X24 REJECT</v>
          </cell>
          <cell r="E25">
            <v>8.8000000000000007</v>
          </cell>
          <cell r="F25">
            <v>492.80000000000007</v>
          </cell>
          <cell r="G25">
            <v>67488</v>
          </cell>
          <cell r="H25">
            <v>70188</v>
          </cell>
          <cell r="I25">
            <v>73000</v>
          </cell>
          <cell r="J25">
            <v>73000</v>
          </cell>
          <cell r="K25">
            <v>77380</v>
          </cell>
          <cell r="L25">
            <v>77380</v>
          </cell>
          <cell r="M25">
            <v>77380</v>
          </cell>
          <cell r="N25">
            <v>70345.454545454544</v>
          </cell>
        </row>
        <row r="26">
          <cell r="C26" t="str">
            <v>113018P</v>
          </cell>
          <cell r="D26" t="str">
            <v>AQ.330ML GIRL 1X1 / PCS</v>
          </cell>
          <cell r="E26">
            <v>0.3666666666666667</v>
          </cell>
          <cell r="F26">
            <v>20.533333333333335</v>
          </cell>
          <cell r="G26">
            <v>2812</v>
          </cell>
          <cell r="H26">
            <v>2924.5</v>
          </cell>
          <cell r="I26">
            <v>3041.6666666666665</v>
          </cell>
          <cell r="J26">
            <v>3041.6666666666665</v>
          </cell>
          <cell r="K26">
            <v>3224.1666666666665</v>
          </cell>
          <cell r="L26">
            <v>3224.1666666666665</v>
          </cell>
          <cell r="M26">
            <v>3224.1666666666665</v>
          </cell>
          <cell r="N26">
            <v>2931.0606060606056</v>
          </cell>
        </row>
        <row r="27">
          <cell r="C27" t="str">
            <v>113018PR</v>
          </cell>
          <cell r="D27" t="str">
            <v>AQ.330ML GIRL 1X1 / PCS REJECT</v>
          </cell>
          <cell r="E27">
            <v>0.3666666666666667</v>
          </cell>
          <cell r="F27">
            <v>20.533333333333335</v>
          </cell>
          <cell r="G27">
            <v>2812</v>
          </cell>
          <cell r="H27">
            <v>2924.5</v>
          </cell>
          <cell r="I27">
            <v>3041.6666666666665</v>
          </cell>
          <cell r="J27">
            <v>3041.6666666666665</v>
          </cell>
          <cell r="K27">
            <v>3224.1666666666665</v>
          </cell>
          <cell r="L27">
            <v>3224.1666666666665</v>
          </cell>
          <cell r="M27">
            <v>3224.1666666666665</v>
          </cell>
          <cell r="N27">
            <v>2931.0606060606056</v>
          </cell>
        </row>
        <row r="28">
          <cell r="C28">
            <v>175161</v>
          </cell>
          <cell r="D28" t="str">
            <v>AQ.330ML LOCAL THEMED 1X24</v>
          </cell>
          <cell r="E28">
            <v>0.3666666666666667</v>
          </cell>
          <cell r="F28">
            <v>20.533333333333335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29330</v>
          </cell>
          <cell r="N28">
            <v>26663.63636363636</v>
          </cell>
        </row>
        <row r="29">
          <cell r="C29">
            <v>74598</v>
          </cell>
          <cell r="D29" t="str">
            <v>AQ.380 REFLECTIONS 1X12</v>
          </cell>
          <cell r="E29">
            <v>18.8</v>
          </cell>
          <cell r="F29">
            <v>1052.8</v>
          </cell>
          <cell r="G29">
            <v>58440</v>
          </cell>
          <cell r="H29">
            <v>58440</v>
          </cell>
          <cell r="I29">
            <v>80652</v>
          </cell>
          <cell r="J29">
            <v>80652</v>
          </cell>
          <cell r="K29">
            <v>80652</v>
          </cell>
          <cell r="L29">
            <v>80652</v>
          </cell>
          <cell r="M29">
            <v>80652</v>
          </cell>
          <cell r="N29">
            <v>73320</v>
          </cell>
        </row>
        <row r="30">
          <cell r="C30" t="str">
            <v>74598R</v>
          </cell>
          <cell r="D30" t="str">
            <v>AQ.380 REFLECTIONS 1X12 REJECT</v>
          </cell>
          <cell r="M30">
            <v>80652</v>
          </cell>
          <cell r="N30">
            <v>73320</v>
          </cell>
        </row>
        <row r="31">
          <cell r="C31" t="str">
            <v>74598P</v>
          </cell>
          <cell r="D31" t="str">
            <v>AQ.380 REFLECTIONS 1X1 PCS</v>
          </cell>
          <cell r="E31">
            <v>1.5666666666666667</v>
          </cell>
          <cell r="F31">
            <v>87.733333333333334</v>
          </cell>
          <cell r="G31">
            <v>4870</v>
          </cell>
          <cell r="H31">
            <v>4870</v>
          </cell>
          <cell r="I31">
            <v>6721</v>
          </cell>
          <cell r="J31">
            <v>6721</v>
          </cell>
          <cell r="K31">
            <v>6721</v>
          </cell>
          <cell r="L31">
            <v>6721</v>
          </cell>
          <cell r="M31">
            <v>6721</v>
          </cell>
          <cell r="N31">
            <v>6109.9999999999991</v>
          </cell>
        </row>
        <row r="32">
          <cell r="C32" t="str">
            <v>74598PR</v>
          </cell>
          <cell r="D32" t="str">
            <v>AQ.380 REFLECTIONS PCS REJECT</v>
          </cell>
          <cell r="M32">
            <v>6721</v>
          </cell>
          <cell r="N32">
            <v>6109.9999999999991</v>
          </cell>
        </row>
        <row r="33">
          <cell r="C33">
            <v>80333</v>
          </cell>
          <cell r="D33" t="str">
            <v>AQ 380ML SPARKLING 1X12</v>
          </cell>
          <cell r="E33">
            <v>18.8</v>
          </cell>
          <cell r="F33">
            <v>1052.8</v>
          </cell>
          <cell r="G33">
            <v>63480</v>
          </cell>
          <cell r="H33">
            <v>63480</v>
          </cell>
          <cell r="I33">
            <v>80652</v>
          </cell>
          <cell r="J33">
            <v>80652</v>
          </cell>
          <cell r="K33">
            <v>80652</v>
          </cell>
          <cell r="L33">
            <v>80652</v>
          </cell>
          <cell r="M33">
            <v>80652</v>
          </cell>
          <cell r="N33">
            <v>73320</v>
          </cell>
        </row>
        <row r="34">
          <cell r="C34" t="str">
            <v>80333R</v>
          </cell>
          <cell r="D34" t="str">
            <v>AQ 380ML SPARKLING 1X12 REJECT</v>
          </cell>
          <cell r="E34">
            <v>18.8</v>
          </cell>
          <cell r="F34">
            <v>1052.8</v>
          </cell>
          <cell r="G34">
            <v>63480</v>
          </cell>
          <cell r="H34">
            <v>63480</v>
          </cell>
          <cell r="I34">
            <v>80652</v>
          </cell>
          <cell r="J34">
            <v>80652</v>
          </cell>
          <cell r="K34">
            <v>80652</v>
          </cell>
          <cell r="L34">
            <v>80652</v>
          </cell>
          <cell r="M34">
            <v>80652</v>
          </cell>
          <cell r="N34">
            <v>73320</v>
          </cell>
        </row>
        <row r="35">
          <cell r="C35" t="str">
            <v>80333P</v>
          </cell>
          <cell r="D35" t="str">
            <v>AQ 380ML SPARKLING 1X1</v>
          </cell>
          <cell r="E35">
            <v>0</v>
          </cell>
          <cell r="F35">
            <v>0</v>
          </cell>
          <cell r="G35">
            <v>5290</v>
          </cell>
          <cell r="H35">
            <v>5290</v>
          </cell>
          <cell r="I35">
            <v>6721</v>
          </cell>
          <cell r="J35">
            <v>6721</v>
          </cell>
          <cell r="K35">
            <v>6721</v>
          </cell>
          <cell r="L35">
            <v>6721</v>
          </cell>
          <cell r="M35">
            <v>6721</v>
          </cell>
          <cell r="N35">
            <v>6109.9999999999991</v>
          </cell>
        </row>
        <row r="36">
          <cell r="C36" t="str">
            <v>80333PR</v>
          </cell>
          <cell r="D36" t="str">
            <v>AQ 380ML SPARKLING PCS REJECT</v>
          </cell>
          <cell r="E36">
            <v>1.5666666666666667</v>
          </cell>
          <cell r="F36">
            <v>87.733333333333334</v>
          </cell>
          <cell r="G36">
            <v>5290</v>
          </cell>
          <cell r="H36">
            <v>5290</v>
          </cell>
          <cell r="I36">
            <v>6721</v>
          </cell>
          <cell r="J36">
            <v>6721</v>
          </cell>
          <cell r="K36">
            <v>6721</v>
          </cell>
          <cell r="L36">
            <v>6721</v>
          </cell>
          <cell r="M36">
            <v>6721</v>
          </cell>
          <cell r="N36">
            <v>6109.9999999999991</v>
          </cell>
        </row>
        <row r="37">
          <cell r="C37">
            <v>132527</v>
          </cell>
          <cell r="D37" t="str">
            <v>AQ. 380ML REFLECTION SG 1X12</v>
          </cell>
          <cell r="E37">
            <v>18.8</v>
          </cell>
          <cell r="F37">
            <v>1052.8</v>
          </cell>
          <cell r="G37">
            <v>0</v>
          </cell>
          <cell r="H37">
            <v>80652</v>
          </cell>
          <cell r="I37">
            <v>80652</v>
          </cell>
          <cell r="J37">
            <v>80652</v>
          </cell>
          <cell r="K37">
            <v>80652</v>
          </cell>
          <cell r="L37">
            <v>80652</v>
          </cell>
          <cell r="M37">
            <v>80652</v>
          </cell>
          <cell r="N37">
            <v>73320</v>
          </cell>
        </row>
        <row r="38">
          <cell r="C38" t="str">
            <v>132527P</v>
          </cell>
          <cell r="D38" t="str">
            <v>AQ. 380ML REFLECTION SG 1X1</v>
          </cell>
          <cell r="E38">
            <v>1.5666666666666667</v>
          </cell>
          <cell r="F38">
            <v>87.733333333333334</v>
          </cell>
          <cell r="G38">
            <v>4870</v>
          </cell>
          <cell r="H38">
            <v>4870</v>
          </cell>
          <cell r="I38">
            <v>6721</v>
          </cell>
          <cell r="J38">
            <v>6721</v>
          </cell>
          <cell r="K38">
            <v>6721</v>
          </cell>
          <cell r="L38">
            <v>6721</v>
          </cell>
          <cell r="M38">
            <v>6721</v>
          </cell>
          <cell r="N38">
            <v>6109.9999999999991</v>
          </cell>
        </row>
        <row r="39">
          <cell r="C39">
            <v>133875</v>
          </cell>
          <cell r="D39" t="str">
            <v>AQ. 380ML SPARKLING SG 1X12</v>
          </cell>
          <cell r="E39">
            <v>18.8</v>
          </cell>
          <cell r="F39">
            <v>1052.8</v>
          </cell>
          <cell r="G39">
            <v>0</v>
          </cell>
          <cell r="H39">
            <v>80652</v>
          </cell>
          <cell r="I39">
            <v>80652</v>
          </cell>
          <cell r="J39">
            <v>80652</v>
          </cell>
          <cell r="K39">
            <v>80652</v>
          </cell>
          <cell r="L39">
            <v>80652</v>
          </cell>
          <cell r="M39">
            <v>80652</v>
          </cell>
          <cell r="N39">
            <v>73320</v>
          </cell>
        </row>
        <row r="40">
          <cell r="C40" t="str">
            <v>133875P</v>
          </cell>
          <cell r="D40" t="str">
            <v>AQ. 380ML SPARKLING SG 1X1</v>
          </cell>
          <cell r="E40">
            <v>1.5666666666666667</v>
          </cell>
          <cell r="F40">
            <v>87.733333333333334</v>
          </cell>
          <cell r="G40">
            <v>5290</v>
          </cell>
          <cell r="H40">
            <v>5290</v>
          </cell>
          <cell r="I40">
            <v>6721</v>
          </cell>
          <cell r="J40">
            <v>6721</v>
          </cell>
          <cell r="K40">
            <v>6721</v>
          </cell>
          <cell r="L40">
            <v>6721</v>
          </cell>
          <cell r="M40">
            <v>6721</v>
          </cell>
          <cell r="N40">
            <v>6109.9999999999991</v>
          </cell>
        </row>
        <row r="41">
          <cell r="C41">
            <v>122407</v>
          </cell>
          <cell r="D41" t="str">
            <v>AQ.450ML 1X6</v>
          </cell>
          <cell r="E41">
            <v>2.9249999999999998</v>
          </cell>
          <cell r="F41">
            <v>0</v>
          </cell>
          <cell r="G41">
            <v>16000</v>
          </cell>
          <cell r="H41">
            <v>16640</v>
          </cell>
          <cell r="I41">
            <v>17310</v>
          </cell>
          <cell r="J41">
            <v>17310</v>
          </cell>
          <cell r="K41">
            <v>18345</v>
          </cell>
          <cell r="L41">
            <v>18345</v>
          </cell>
          <cell r="M41">
            <v>18345</v>
          </cell>
          <cell r="N41">
            <v>16677.272727272724</v>
          </cell>
        </row>
        <row r="42">
          <cell r="C42">
            <v>122408</v>
          </cell>
          <cell r="D42" t="str">
            <v>AQ.450ML 1X24</v>
          </cell>
          <cell r="E42">
            <v>11.7</v>
          </cell>
          <cell r="F42">
            <v>0</v>
          </cell>
          <cell r="G42">
            <v>64000</v>
          </cell>
          <cell r="H42">
            <v>66560</v>
          </cell>
          <cell r="I42">
            <v>69230</v>
          </cell>
          <cell r="J42">
            <v>69230</v>
          </cell>
          <cell r="K42">
            <v>73380</v>
          </cell>
          <cell r="L42">
            <v>73380</v>
          </cell>
          <cell r="M42">
            <v>73380</v>
          </cell>
          <cell r="N42">
            <v>66709.090909090897</v>
          </cell>
        </row>
        <row r="43">
          <cell r="C43" t="str">
            <v>122408R</v>
          </cell>
          <cell r="D43" t="str">
            <v>AQ.450ML 1X24 REJECT</v>
          </cell>
          <cell r="E43">
            <v>11.7</v>
          </cell>
          <cell r="F43">
            <v>0</v>
          </cell>
          <cell r="G43">
            <v>64000</v>
          </cell>
          <cell r="H43">
            <v>66560</v>
          </cell>
          <cell r="I43">
            <v>69230</v>
          </cell>
          <cell r="J43">
            <v>69230</v>
          </cell>
          <cell r="K43">
            <v>73380</v>
          </cell>
          <cell r="L43">
            <v>73380</v>
          </cell>
          <cell r="M43">
            <v>73380</v>
          </cell>
          <cell r="N43">
            <v>66709.090909090897</v>
          </cell>
        </row>
        <row r="44">
          <cell r="C44" t="str">
            <v>122408MP</v>
          </cell>
          <cell r="D44" t="str">
            <v>AQ.450ML 1X6 MULTIPACK</v>
          </cell>
          <cell r="E44">
            <v>2.9249999999999998</v>
          </cell>
          <cell r="F44">
            <v>0</v>
          </cell>
          <cell r="G44">
            <v>16000</v>
          </cell>
          <cell r="H44">
            <v>16640</v>
          </cell>
          <cell r="I44">
            <v>17307.5</v>
          </cell>
          <cell r="J44">
            <v>17307.5</v>
          </cell>
          <cell r="K44">
            <v>18345</v>
          </cell>
          <cell r="L44">
            <v>18345</v>
          </cell>
          <cell r="M44">
            <v>18345</v>
          </cell>
          <cell r="N44">
            <v>16677.272727272724</v>
          </cell>
        </row>
        <row r="45">
          <cell r="C45" t="str">
            <v>122408P</v>
          </cell>
          <cell r="D45" t="str">
            <v>AQ.450ML 1X1 PCS</v>
          </cell>
          <cell r="E45">
            <v>0.48749999999999999</v>
          </cell>
          <cell r="F45">
            <v>0</v>
          </cell>
          <cell r="G45">
            <v>2666.6666666666665</v>
          </cell>
          <cell r="H45">
            <v>2773.3333333333335</v>
          </cell>
          <cell r="I45">
            <v>2884.5833333333335</v>
          </cell>
          <cell r="J45">
            <v>2884.5833333333335</v>
          </cell>
          <cell r="K45">
            <v>3057.5</v>
          </cell>
          <cell r="L45">
            <v>3057.5</v>
          </cell>
          <cell r="M45">
            <v>3057.5</v>
          </cell>
          <cell r="N45">
            <v>2779.5454545454545</v>
          </cell>
        </row>
        <row r="46">
          <cell r="C46" t="str">
            <v>122408PR</v>
          </cell>
          <cell r="D46" t="str">
            <v>AQ.450ML 1X1 PCS REJECT</v>
          </cell>
          <cell r="E46">
            <v>0.48749999999999999</v>
          </cell>
          <cell r="F46">
            <v>0</v>
          </cell>
          <cell r="G46">
            <v>2666.6666666666665</v>
          </cell>
          <cell r="H46">
            <v>2773.3333333333335</v>
          </cell>
          <cell r="I46">
            <v>2884.5833333333335</v>
          </cell>
          <cell r="J46">
            <v>2884.5833333333335</v>
          </cell>
          <cell r="K46">
            <v>3057.5</v>
          </cell>
          <cell r="L46">
            <v>3057.5</v>
          </cell>
          <cell r="M46">
            <v>3057.5</v>
          </cell>
          <cell r="N46">
            <v>2779.5454545454545</v>
          </cell>
        </row>
        <row r="47">
          <cell r="C47">
            <v>135877</v>
          </cell>
          <cell r="D47" t="str">
            <v>AQ.450 ML KIDS Q1 1X24</v>
          </cell>
          <cell r="E47">
            <v>0.48749999999999999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73380</v>
          </cell>
          <cell r="N47">
            <v>66709.090909090897</v>
          </cell>
        </row>
        <row r="48">
          <cell r="C48">
            <v>74561</v>
          </cell>
          <cell r="D48" t="str">
            <v>AQ.600ML 1X24</v>
          </cell>
          <cell r="E48">
            <v>15.3</v>
          </cell>
          <cell r="F48">
            <v>856.80000000000007</v>
          </cell>
          <cell r="G48">
            <v>33780</v>
          </cell>
          <cell r="H48">
            <v>35131</v>
          </cell>
          <cell r="I48">
            <v>35131</v>
          </cell>
          <cell r="J48">
            <v>35131</v>
          </cell>
          <cell r="K48">
            <v>37240</v>
          </cell>
          <cell r="L48">
            <v>37240</v>
          </cell>
          <cell r="M48">
            <v>37240</v>
          </cell>
          <cell r="N48">
            <v>33854.545454545449</v>
          </cell>
        </row>
        <row r="49">
          <cell r="C49" t="str">
            <v>74561R</v>
          </cell>
          <cell r="D49" t="str">
            <v>AQ.600ML 1X24 REJECT</v>
          </cell>
          <cell r="E49">
            <v>15.3</v>
          </cell>
          <cell r="F49">
            <v>856.80000000000007</v>
          </cell>
          <cell r="G49">
            <v>33780</v>
          </cell>
          <cell r="H49">
            <v>35131</v>
          </cell>
          <cell r="I49">
            <v>35131</v>
          </cell>
          <cell r="J49">
            <v>35131</v>
          </cell>
          <cell r="K49">
            <v>37240</v>
          </cell>
          <cell r="L49">
            <v>37240</v>
          </cell>
          <cell r="M49">
            <v>37240</v>
          </cell>
          <cell r="N49">
            <v>33854.545454545449</v>
          </cell>
        </row>
        <row r="50">
          <cell r="C50" t="str">
            <v>74561P</v>
          </cell>
          <cell r="D50" t="str">
            <v>AQ.600ML 1X1 PCS</v>
          </cell>
          <cell r="E50">
            <v>0.63750000000000007</v>
          </cell>
          <cell r="F50">
            <v>35.700000000000003</v>
          </cell>
          <cell r="G50">
            <v>1407.5</v>
          </cell>
          <cell r="H50">
            <v>1463.7916666666667</v>
          </cell>
          <cell r="I50">
            <v>1463.7916666666667</v>
          </cell>
          <cell r="J50">
            <v>1463.7916666666667</v>
          </cell>
          <cell r="K50">
            <v>1551.6666666666667</v>
          </cell>
          <cell r="L50">
            <v>1551.6666666666667</v>
          </cell>
          <cell r="M50">
            <v>1551.6666666666667</v>
          </cell>
          <cell r="N50">
            <v>1410.6060606060605</v>
          </cell>
        </row>
        <row r="51">
          <cell r="C51" t="str">
            <v>74561PR</v>
          </cell>
          <cell r="D51" t="str">
            <v>AQ.600ML 1X1 PCS REJECT</v>
          </cell>
          <cell r="E51">
            <v>0.63750000000000007</v>
          </cell>
          <cell r="F51">
            <v>35.700000000000003</v>
          </cell>
          <cell r="G51">
            <v>1407.5</v>
          </cell>
          <cell r="H51">
            <v>1463.7916666666667</v>
          </cell>
          <cell r="I51">
            <v>1463.7916666666667</v>
          </cell>
          <cell r="J51">
            <v>1463.7916666666667</v>
          </cell>
          <cell r="K51">
            <v>1551.6666666666667</v>
          </cell>
          <cell r="L51">
            <v>1551.6666666666667</v>
          </cell>
          <cell r="M51">
            <v>1551.6666666666667</v>
          </cell>
          <cell r="N51">
            <v>1410.6060606060605</v>
          </cell>
        </row>
        <row r="52">
          <cell r="C52" t="str">
            <v>74561MP</v>
          </cell>
          <cell r="D52" t="str">
            <v>AQ.600ML 1X6</v>
          </cell>
          <cell r="E52">
            <v>3.8250000000000002</v>
          </cell>
          <cell r="F52">
            <v>214.20000000000002</v>
          </cell>
          <cell r="G52">
            <v>8445</v>
          </cell>
          <cell r="H52">
            <v>8782.75000000002</v>
          </cell>
          <cell r="I52">
            <v>8782.75</v>
          </cell>
          <cell r="J52">
            <v>8782.75</v>
          </cell>
          <cell r="K52">
            <v>9310</v>
          </cell>
          <cell r="L52">
            <v>9310</v>
          </cell>
          <cell r="M52">
            <v>9310</v>
          </cell>
          <cell r="N52">
            <v>8463.6363636363621</v>
          </cell>
        </row>
        <row r="53">
          <cell r="C53">
            <v>12313</v>
          </cell>
          <cell r="D53" t="str">
            <v>AQ.600 ML  1 X 24 PCS</v>
          </cell>
          <cell r="E53">
            <v>15.3</v>
          </cell>
          <cell r="F53">
            <v>856.80000000000007</v>
          </cell>
          <cell r="G53">
            <v>33780</v>
          </cell>
          <cell r="H53">
            <v>35131</v>
          </cell>
          <cell r="I53">
            <v>35131</v>
          </cell>
          <cell r="J53">
            <v>35131</v>
          </cell>
          <cell r="K53">
            <v>37240</v>
          </cell>
          <cell r="L53">
            <v>37240</v>
          </cell>
          <cell r="M53">
            <v>37240</v>
          </cell>
          <cell r="N53">
            <v>33854.545454545449</v>
          </cell>
        </row>
        <row r="54">
          <cell r="C54">
            <v>139188</v>
          </cell>
          <cell r="D54" t="str">
            <v>AQ.600 ML RESKA</v>
          </cell>
          <cell r="E54">
            <v>15.3</v>
          </cell>
          <cell r="F54">
            <v>2662.2000000000003</v>
          </cell>
          <cell r="G54">
            <v>33780</v>
          </cell>
          <cell r="H54">
            <v>35131</v>
          </cell>
          <cell r="I54">
            <v>35131</v>
          </cell>
          <cell r="J54">
            <v>35131</v>
          </cell>
          <cell r="K54">
            <v>37240</v>
          </cell>
          <cell r="L54">
            <v>37240</v>
          </cell>
          <cell r="M54">
            <v>37240</v>
          </cell>
          <cell r="N54">
            <v>33854.545454545449</v>
          </cell>
        </row>
        <row r="55">
          <cell r="C55" t="str">
            <v>139188P</v>
          </cell>
          <cell r="D55" t="str">
            <v>AQ.600 ML RESKA 1X1</v>
          </cell>
          <cell r="E55">
            <v>0.63750000000000007</v>
          </cell>
          <cell r="F55">
            <v>110.92500000000001</v>
          </cell>
          <cell r="G55">
            <v>1407.5</v>
          </cell>
          <cell r="H55">
            <v>1463.7916666666667</v>
          </cell>
          <cell r="I55">
            <v>1463.7916666666667</v>
          </cell>
          <cell r="J55">
            <v>1463.7916666666667</v>
          </cell>
          <cell r="K55">
            <v>1551.6666666666667</v>
          </cell>
          <cell r="L55">
            <v>1551.6666666666667</v>
          </cell>
          <cell r="M55">
            <v>1551.6666666666667</v>
          </cell>
          <cell r="N55">
            <v>1410.6060606060605</v>
          </cell>
        </row>
        <row r="56">
          <cell r="C56">
            <v>12814</v>
          </cell>
          <cell r="D56" t="str">
            <v>AQUA CLICK N GO 750ML 1X6 WRAP PACK</v>
          </cell>
          <cell r="E56">
            <v>4.7</v>
          </cell>
          <cell r="F56">
            <v>0</v>
          </cell>
          <cell r="G56">
            <v>18770</v>
          </cell>
          <cell r="H56">
            <v>19520.666666666668</v>
          </cell>
          <cell r="I56">
            <v>20303.333333333332</v>
          </cell>
          <cell r="J56">
            <v>20303.333333333332</v>
          </cell>
          <cell r="K56">
            <v>21520</v>
          </cell>
          <cell r="L56">
            <v>21520</v>
          </cell>
          <cell r="M56">
            <v>21520</v>
          </cell>
          <cell r="N56">
            <v>19563.63636363636</v>
          </cell>
        </row>
        <row r="57">
          <cell r="C57" t="str">
            <v>12814E</v>
          </cell>
          <cell r="D57" t="str">
            <v>AQ.750ML 1X4 MULTIPACK</v>
          </cell>
          <cell r="E57">
            <v>3.1333333333333333</v>
          </cell>
          <cell r="F57">
            <v>0</v>
          </cell>
          <cell r="G57">
            <v>12513.333333333334</v>
          </cell>
          <cell r="H57">
            <v>13013.777777777777</v>
          </cell>
          <cell r="I57">
            <v>13535.555555555555</v>
          </cell>
          <cell r="J57">
            <v>13535.555555555555</v>
          </cell>
          <cell r="K57">
            <v>14346.666666666666</v>
          </cell>
          <cell r="L57">
            <v>14346.666666666666</v>
          </cell>
          <cell r="M57">
            <v>14346.666666666666</v>
          </cell>
          <cell r="N57">
            <v>13042.42424242424</v>
          </cell>
        </row>
        <row r="58">
          <cell r="C58">
            <v>131178</v>
          </cell>
          <cell r="D58" t="str">
            <v>AQ 750 ML SPARKLING 1X6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72000</v>
          </cell>
          <cell r="L58">
            <v>72000</v>
          </cell>
          <cell r="M58">
            <v>72000</v>
          </cell>
          <cell r="N58">
            <v>65454.545454545449</v>
          </cell>
        </row>
        <row r="59">
          <cell r="C59">
            <v>131179</v>
          </cell>
          <cell r="D59" t="str">
            <v>AQ 750 ML REFLECTION 1X6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72000</v>
          </cell>
          <cell r="L59">
            <v>72000</v>
          </cell>
          <cell r="M59">
            <v>72000</v>
          </cell>
          <cell r="N59">
            <v>65454.545454545449</v>
          </cell>
        </row>
        <row r="60">
          <cell r="C60">
            <v>81681</v>
          </cell>
          <cell r="D60" t="str">
            <v>AQ.750ML 1X18</v>
          </cell>
          <cell r="E60">
            <v>14.1</v>
          </cell>
          <cell r="F60">
            <v>0</v>
          </cell>
          <cell r="G60">
            <v>56310</v>
          </cell>
          <cell r="H60">
            <v>58562</v>
          </cell>
          <cell r="I60">
            <v>60910</v>
          </cell>
          <cell r="J60">
            <v>60910</v>
          </cell>
          <cell r="K60">
            <v>64560</v>
          </cell>
          <cell r="L60">
            <v>64560</v>
          </cell>
          <cell r="M60">
            <v>64560</v>
          </cell>
          <cell r="N60">
            <v>58690.909090909088</v>
          </cell>
        </row>
        <row r="61">
          <cell r="C61" t="str">
            <v>81681R</v>
          </cell>
          <cell r="D61" t="str">
            <v>AQ.750ML 1X18 REJECT</v>
          </cell>
          <cell r="E61">
            <v>14.1</v>
          </cell>
          <cell r="F61">
            <v>0</v>
          </cell>
          <cell r="G61">
            <v>56310</v>
          </cell>
          <cell r="H61">
            <v>58562</v>
          </cell>
          <cell r="I61">
            <v>60910</v>
          </cell>
          <cell r="J61">
            <v>60910</v>
          </cell>
          <cell r="K61">
            <v>64560</v>
          </cell>
          <cell r="L61">
            <v>64560</v>
          </cell>
          <cell r="M61">
            <v>64560</v>
          </cell>
          <cell r="N61">
            <v>58690.909090909088</v>
          </cell>
        </row>
        <row r="62">
          <cell r="C62" t="str">
            <v>81681P</v>
          </cell>
          <cell r="D62" t="str">
            <v>AQ.750ML 1X1 PCS</v>
          </cell>
          <cell r="E62">
            <v>0.78333333333333333</v>
          </cell>
          <cell r="F62">
            <v>0</v>
          </cell>
          <cell r="G62">
            <v>3128.3333333333335</v>
          </cell>
          <cell r="H62">
            <v>3253.4444444444443</v>
          </cell>
          <cell r="I62">
            <v>3383.8888888888887</v>
          </cell>
          <cell r="J62">
            <v>3383.8888888888887</v>
          </cell>
          <cell r="K62">
            <v>3586.6666666666665</v>
          </cell>
          <cell r="L62">
            <v>3586.6666666666665</v>
          </cell>
          <cell r="M62">
            <v>3586.6666666666665</v>
          </cell>
          <cell r="N62">
            <v>3260.6060606060601</v>
          </cell>
        </row>
        <row r="63">
          <cell r="C63" t="str">
            <v>81681PR</v>
          </cell>
          <cell r="D63" t="str">
            <v>AQ.750ML 1X1 PCS REJECT</v>
          </cell>
          <cell r="E63">
            <v>0.78333333333333333</v>
          </cell>
          <cell r="F63">
            <v>0</v>
          </cell>
          <cell r="G63">
            <v>3128.3333333333335</v>
          </cell>
          <cell r="H63">
            <v>3253.4444444444443</v>
          </cell>
          <cell r="I63">
            <v>3383.8888888888887</v>
          </cell>
          <cell r="J63">
            <v>3383.8888888888887</v>
          </cell>
          <cell r="K63">
            <v>3586.6666666666665</v>
          </cell>
          <cell r="L63">
            <v>3586.6666666666665</v>
          </cell>
          <cell r="M63">
            <v>3586.6666666666665</v>
          </cell>
          <cell r="N63">
            <v>3260.6060606060601</v>
          </cell>
        </row>
        <row r="64">
          <cell r="C64" t="str">
            <v>81681MP</v>
          </cell>
          <cell r="D64" t="str">
            <v>AQ.750ML 1X4 MULTIPACK</v>
          </cell>
          <cell r="E64">
            <v>3.1333333333333333</v>
          </cell>
          <cell r="F64">
            <v>0</v>
          </cell>
          <cell r="G64">
            <v>12513.333333333334</v>
          </cell>
          <cell r="H64">
            <v>13013.777777777777</v>
          </cell>
          <cell r="I64">
            <v>13535.555555555555</v>
          </cell>
          <cell r="J64">
            <v>13535.555555555555</v>
          </cell>
          <cell r="K64">
            <v>14350</v>
          </cell>
          <cell r="L64">
            <v>14350</v>
          </cell>
          <cell r="M64">
            <v>14350</v>
          </cell>
          <cell r="N64">
            <v>13045.454545454544</v>
          </cell>
        </row>
        <row r="65">
          <cell r="C65">
            <v>74553</v>
          </cell>
          <cell r="D65" t="str">
            <v>AQ.1500ML 1X12</v>
          </cell>
          <cell r="E65">
            <v>19.5</v>
          </cell>
          <cell r="F65">
            <v>1092</v>
          </cell>
          <cell r="G65">
            <v>33358</v>
          </cell>
          <cell r="H65">
            <v>35359</v>
          </cell>
          <cell r="I65">
            <v>37130</v>
          </cell>
          <cell r="J65">
            <v>37130</v>
          </cell>
          <cell r="K65">
            <v>39360</v>
          </cell>
          <cell r="L65">
            <v>40500</v>
          </cell>
          <cell r="M65">
            <v>40500</v>
          </cell>
          <cell r="N65">
            <v>36818.181818181816</v>
          </cell>
        </row>
        <row r="66">
          <cell r="C66" t="str">
            <v>74553MP</v>
          </cell>
          <cell r="D66" t="str">
            <v>AQ. 1500 ML 1X6 MP</v>
          </cell>
          <cell r="E66">
            <v>58.5</v>
          </cell>
          <cell r="F66">
            <v>3276</v>
          </cell>
          <cell r="G66">
            <v>16679</v>
          </cell>
          <cell r="H66">
            <v>17679.5</v>
          </cell>
          <cell r="I66">
            <v>18565</v>
          </cell>
          <cell r="J66">
            <v>18565</v>
          </cell>
          <cell r="K66">
            <v>19680</v>
          </cell>
          <cell r="L66">
            <v>20250</v>
          </cell>
          <cell r="M66">
            <v>20250</v>
          </cell>
          <cell r="N66">
            <v>18409.090909090908</v>
          </cell>
        </row>
        <row r="67">
          <cell r="C67">
            <v>74589</v>
          </cell>
          <cell r="D67" t="str">
            <v>AQ.1500ML MULTIPACK 1X6</v>
          </cell>
          <cell r="E67">
            <v>9.75</v>
          </cell>
          <cell r="F67">
            <v>546</v>
          </cell>
          <cell r="G67">
            <v>16679</v>
          </cell>
          <cell r="H67">
            <v>17679.5</v>
          </cell>
          <cell r="I67">
            <v>18565</v>
          </cell>
          <cell r="J67">
            <v>18565</v>
          </cell>
          <cell r="K67">
            <v>19680</v>
          </cell>
          <cell r="L67">
            <v>20250</v>
          </cell>
          <cell r="M67">
            <v>20250</v>
          </cell>
          <cell r="N67">
            <v>18409.090909090908</v>
          </cell>
        </row>
        <row r="68">
          <cell r="C68" t="str">
            <v>74553P</v>
          </cell>
          <cell r="D68" t="str">
            <v>AQ.1500ML 1X1 PCS</v>
          </cell>
          <cell r="E68">
            <v>1.625</v>
          </cell>
          <cell r="F68">
            <v>91</v>
          </cell>
          <cell r="G68">
            <v>2779.8333333333335</v>
          </cell>
          <cell r="H68">
            <v>2946.5833333333335</v>
          </cell>
          <cell r="I68">
            <v>3094.1666666666665</v>
          </cell>
          <cell r="J68">
            <v>3094.1666666666665</v>
          </cell>
          <cell r="K68">
            <v>3280</v>
          </cell>
          <cell r="L68">
            <v>3375</v>
          </cell>
          <cell r="M68">
            <v>3375</v>
          </cell>
          <cell r="N68">
            <v>3068.181818181818</v>
          </cell>
        </row>
        <row r="69">
          <cell r="C69" t="str">
            <v>74553PR</v>
          </cell>
          <cell r="D69" t="str">
            <v>AQ.1500ML 1X1 PCS REJECT</v>
          </cell>
          <cell r="E69">
            <v>1.625</v>
          </cell>
          <cell r="F69">
            <v>91</v>
          </cell>
          <cell r="G69">
            <v>2779.8333333333335</v>
          </cell>
          <cell r="H69">
            <v>2946.5833333333335</v>
          </cell>
          <cell r="I69">
            <v>3094.1666666666665</v>
          </cell>
          <cell r="J69">
            <v>3094.1666666666665</v>
          </cell>
          <cell r="K69">
            <v>3280</v>
          </cell>
          <cell r="L69">
            <v>3375</v>
          </cell>
          <cell r="M69">
            <v>3375</v>
          </cell>
          <cell r="N69">
            <v>3068.181818181818</v>
          </cell>
        </row>
        <row r="70">
          <cell r="C70">
            <v>127210</v>
          </cell>
          <cell r="D70" t="str">
            <v>CAAYA JASMINE 350 ML 1X12</v>
          </cell>
          <cell r="E70">
            <v>4.5</v>
          </cell>
          <cell r="F70">
            <v>252</v>
          </cell>
          <cell r="G70">
            <v>40200</v>
          </cell>
          <cell r="H70">
            <v>47191</v>
          </cell>
          <cell r="I70">
            <v>47191</v>
          </cell>
          <cell r="J70">
            <v>47191</v>
          </cell>
          <cell r="K70">
            <v>47191</v>
          </cell>
          <cell r="L70">
            <v>47191</v>
          </cell>
          <cell r="M70">
            <v>47191</v>
          </cell>
          <cell r="N70">
            <v>42900.909090909088</v>
          </cell>
        </row>
        <row r="71">
          <cell r="C71" t="str">
            <v>127210P</v>
          </cell>
          <cell r="D71" t="str">
            <v>CAAYA JASMINE 350 ML 1X1</v>
          </cell>
          <cell r="E71">
            <v>0.375</v>
          </cell>
          <cell r="F71">
            <v>21</v>
          </cell>
          <cell r="G71">
            <v>3350</v>
          </cell>
          <cell r="H71">
            <v>3932.5833333333335</v>
          </cell>
          <cell r="I71">
            <v>3932.5833333333335</v>
          </cell>
          <cell r="J71">
            <v>3932.5833333333335</v>
          </cell>
          <cell r="K71">
            <v>3932.5833333333335</v>
          </cell>
          <cell r="L71">
            <v>3932.5833333333335</v>
          </cell>
          <cell r="M71">
            <v>3932.5833333333335</v>
          </cell>
          <cell r="N71">
            <v>3575.0757575757575</v>
          </cell>
        </row>
        <row r="72">
          <cell r="C72" t="str">
            <v>127210PR</v>
          </cell>
          <cell r="D72" t="str">
            <v>CAAYA JASMINE 350 ML 1X1 PCS REJECT</v>
          </cell>
          <cell r="E72">
            <v>0.375</v>
          </cell>
          <cell r="F72">
            <v>21</v>
          </cell>
          <cell r="G72">
            <v>3350</v>
          </cell>
          <cell r="H72">
            <v>3932.5833333333335</v>
          </cell>
          <cell r="I72">
            <v>3932.5833333333335</v>
          </cell>
          <cell r="J72">
            <v>3932.5833333333335</v>
          </cell>
          <cell r="K72">
            <v>3932.5833333333335</v>
          </cell>
          <cell r="L72">
            <v>3932.5833333333335</v>
          </cell>
          <cell r="M72">
            <v>3932.5833333333335</v>
          </cell>
          <cell r="N72">
            <v>3575.0757575757575</v>
          </cell>
        </row>
        <row r="73">
          <cell r="C73">
            <v>130376</v>
          </cell>
          <cell r="D73" t="str">
            <v>CAAYA TOASTED RICE 350 ML 1X12</v>
          </cell>
          <cell r="E73">
            <v>4.5</v>
          </cell>
          <cell r="F73">
            <v>252</v>
          </cell>
          <cell r="G73">
            <v>40200</v>
          </cell>
          <cell r="H73">
            <v>47191</v>
          </cell>
          <cell r="I73">
            <v>47191</v>
          </cell>
          <cell r="J73">
            <v>47191</v>
          </cell>
          <cell r="K73">
            <v>47191</v>
          </cell>
          <cell r="L73">
            <v>47191</v>
          </cell>
          <cell r="M73">
            <v>47191</v>
          </cell>
          <cell r="N73">
            <v>42900.909090909088</v>
          </cell>
        </row>
        <row r="74">
          <cell r="C74" t="str">
            <v>130376P</v>
          </cell>
          <cell r="D74" t="str">
            <v>CAAYA TOASTED RICE 350 ML 1X1</v>
          </cell>
          <cell r="E74">
            <v>0.375</v>
          </cell>
          <cell r="F74">
            <v>21</v>
          </cell>
          <cell r="G74">
            <v>3350</v>
          </cell>
          <cell r="H74">
            <v>3932.5833333333335</v>
          </cell>
          <cell r="I74">
            <v>3932.5833333333335</v>
          </cell>
          <cell r="J74">
            <v>3932.5833333333335</v>
          </cell>
          <cell r="K74">
            <v>3932.5833333333335</v>
          </cell>
          <cell r="L74">
            <v>3932.5833333333335</v>
          </cell>
          <cell r="M74">
            <v>3932.5833333333335</v>
          </cell>
          <cell r="N74">
            <v>3575.0757575757575</v>
          </cell>
        </row>
        <row r="75">
          <cell r="C75" t="str">
            <v>130376PR</v>
          </cell>
          <cell r="D75" t="str">
            <v>CAAYA TOASTED RICE 350 ML 1X1 PCS REJECT</v>
          </cell>
          <cell r="E75">
            <v>0.375</v>
          </cell>
          <cell r="F75">
            <v>21</v>
          </cell>
          <cell r="G75">
            <v>3350</v>
          </cell>
          <cell r="H75">
            <v>3932.5833333333335</v>
          </cell>
          <cell r="I75">
            <v>3932.5833333333335</v>
          </cell>
          <cell r="J75">
            <v>3932.5833333333335</v>
          </cell>
          <cell r="K75">
            <v>3932.5833333333335</v>
          </cell>
          <cell r="L75">
            <v>3932.5833333333335</v>
          </cell>
          <cell r="M75">
            <v>3932.5833333333335</v>
          </cell>
          <cell r="N75">
            <v>3575.0757575757575</v>
          </cell>
        </row>
        <row r="76">
          <cell r="C76">
            <v>130377</v>
          </cell>
          <cell r="D76" t="str">
            <v>CAAYA VANILLA PANDAN 350 ML 1X12</v>
          </cell>
          <cell r="E76">
            <v>4.5</v>
          </cell>
          <cell r="F76">
            <v>252</v>
          </cell>
          <cell r="G76">
            <v>40200</v>
          </cell>
          <cell r="H76">
            <v>47191</v>
          </cell>
          <cell r="I76">
            <v>47191</v>
          </cell>
          <cell r="J76">
            <v>47191</v>
          </cell>
          <cell r="K76">
            <v>47191</v>
          </cell>
          <cell r="L76">
            <v>47191</v>
          </cell>
          <cell r="M76">
            <v>47191</v>
          </cell>
          <cell r="N76">
            <v>42900.909090909088</v>
          </cell>
        </row>
        <row r="77">
          <cell r="C77" t="str">
            <v>130377P</v>
          </cell>
          <cell r="D77" t="str">
            <v>CAAYA VANILLA PANDAN 350 ML 1X1</v>
          </cell>
          <cell r="E77">
            <v>0.375</v>
          </cell>
          <cell r="F77">
            <v>21</v>
          </cell>
          <cell r="G77">
            <v>3350</v>
          </cell>
          <cell r="H77">
            <v>3932.5833333333335</v>
          </cell>
          <cell r="I77">
            <v>3932.5833333333335</v>
          </cell>
          <cell r="J77">
            <v>3932.5833333333335</v>
          </cell>
          <cell r="K77">
            <v>3932.5833333333335</v>
          </cell>
          <cell r="L77">
            <v>3932.5833333333335</v>
          </cell>
          <cell r="M77">
            <v>3932.5833333333335</v>
          </cell>
          <cell r="N77">
            <v>3575.0757575757575</v>
          </cell>
        </row>
        <row r="78">
          <cell r="C78" t="str">
            <v>130377PR</v>
          </cell>
          <cell r="D78" t="str">
            <v>CAAYA VANILLA PANDAN 350 ML 1X1 PCS REJECT</v>
          </cell>
          <cell r="E78">
            <v>0.375</v>
          </cell>
          <cell r="F78">
            <v>21</v>
          </cell>
          <cell r="G78">
            <v>3350</v>
          </cell>
          <cell r="H78">
            <v>3932.5833333333335</v>
          </cell>
          <cell r="I78">
            <v>3932.5833333333335</v>
          </cell>
          <cell r="J78">
            <v>3932.5833333333335</v>
          </cell>
          <cell r="K78">
            <v>3932.5833333333335</v>
          </cell>
          <cell r="L78">
            <v>3932.5833333333335</v>
          </cell>
          <cell r="M78">
            <v>3932.5833333333335</v>
          </cell>
          <cell r="N78">
            <v>3575.0757575757575</v>
          </cell>
        </row>
        <row r="79">
          <cell r="C79">
            <v>111998</v>
          </cell>
          <cell r="D79" t="str">
            <v>MIZONE ACTIVE 500ML 1X12</v>
          </cell>
          <cell r="E79">
            <v>6.7</v>
          </cell>
          <cell r="F79">
            <v>0</v>
          </cell>
          <cell r="G79">
            <v>30738</v>
          </cell>
          <cell r="H79">
            <v>30738</v>
          </cell>
          <cell r="I79">
            <v>30738</v>
          </cell>
          <cell r="J79">
            <v>30738</v>
          </cell>
          <cell r="K79">
            <v>30738</v>
          </cell>
          <cell r="L79">
            <v>30738</v>
          </cell>
          <cell r="M79">
            <v>30738</v>
          </cell>
          <cell r="N79">
            <v>27943.63636363636</v>
          </cell>
        </row>
        <row r="80">
          <cell r="C80" t="str">
            <v>111998R</v>
          </cell>
          <cell r="D80" t="str">
            <v>MIZONE ACTIVE 500ML 1X12 REJECT</v>
          </cell>
          <cell r="E80">
            <v>6.7</v>
          </cell>
          <cell r="F80">
            <v>0</v>
          </cell>
          <cell r="G80">
            <v>30738</v>
          </cell>
          <cell r="H80">
            <v>30738</v>
          </cell>
          <cell r="I80">
            <v>30738</v>
          </cell>
          <cell r="J80">
            <v>30738</v>
          </cell>
          <cell r="K80">
            <v>30738</v>
          </cell>
          <cell r="L80">
            <v>30738</v>
          </cell>
          <cell r="M80">
            <v>30738</v>
          </cell>
          <cell r="N80">
            <v>27943.63636363636</v>
          </cell>
        </row>
        <row r="81">
          <cell r="C81" t="str">
            <v>111998P</v>
          </cell>
          <cell r="D81" t="str">
            <v>MIZONE ACTIVE 500ML 1X1</v>
          </cell>
          <cell r="E81">
            <v>0.55833333333333335</v>
          </cell>
          <cell r="F81">
            <v>0</v>
          </cell>
          <cell r="G81">
            <v>2561.5</v>
          </cell>
          <cell r="H81">
            <v>2561.5</v>
          </cell>
          <cell r="I81">
            <v>2561.5</v>
          </cell>
          <cell r="J81">
            <v>2561.5</v>
          </cell>
          <cell r="K81">
            <v>2561.5</v>
          </cell>
          <cell r="L81">
            <v>2561.5</v>
          </cell>
          <cell r="M81">
            <v>2561.5</v>
          </cell>
          <cell r="N81">
            <v>2328.6363636363635</v>
          </cell>
        </row>
        <row r="82">
          <cell r="C82" t="str">
            <v>111998PR</v>
          </cell>
          <cell r="D82" t="str">
            <v>MIZONE ACTIVE 1X1 REJECT</v>
          </cell>
          <cell r="E82">
            <v>0.55833333333333335</v>
          </cell>
          <cell r="F82">
            <v>0</v>
          </cell>
          <cell r="G82">
            <v>2561.5</v>
          </cell>
          <cell r="H82">
            <v>2561.5</v>
          </cell>
          <cell r="I82">
            <v>2561.5</v>
          </cell>
          <cell r="J82">
            <v>2561.5</v>
          </cell>
          <cell r="K82">
            <v>2561.5</v>
          </cell>
          <cell r="L82">
            <v>2561.5</v>
          </cell>
          <cell r="M82">
            <v>2561.5</v>
          </cell>
          <cell r="N82">
            <v>2328.6363636363635</v>
          </cell>
        </row>
        <row r="83">
          <cell r="C83" t="str">
            <v>111998SM</v>
          </cell>
          <cell r="D83" t="str">
            <v>MIZONE ACTIVE SUPERMAN 500ML 1X12</v>
          </cell>
          <cell r="E83">
            <v>6.7</v>
          </cell>
          <cell r="F83">
            <v>0</v>
          </cell>
          <cell r="G83">
            <v>30738</v>
          </cell>
          <cell r="H83">
            <v>30738</v>
          </cell>
          <cell r="I83">
            <v>30738</v>
          </cell>
          <cell r="J83">
            <v>30738</v>
          </cell>
          <cell r="K83">
            <v>30738</v>
          </cell>
          <cell r="L83">
            <v>30738</v>
          </cell>
          <cell r="M83">
            <v>30738</v>
          </cell>
          <cell r="N83">
            <v>27943.63636363636</v>
          </cell>
        </row>
        <row r="84">
          <cell r="C84" t="str">
            <v>111998SMP</v>
          </cell>
          <cell r="D84" t="str">
            <v>MIZONE ACTIVE SUPERMAN 500ML 1X1</v>
          </cell>
          <cell r="E84">
            <v>0.55833333333333335</v>
          </cell>
          <cell r="F84">
            <v>0</v>
          </cell>
          <cell r="G84">
            <v>2561.5</v>
          </cell>
          <cell r="H84">
            <v>2561.5</v>
          </cell>
          <cell r="I84">
            <v>2561.5</v>
          </cell>
          <cell r="J84">
            <v>2561.5</v>
          </cell>
          <cell r="K84">
            <v>2561.5</v>
          </cell>
          <cell r="L84">
            <v>2561.5</v>
          </cell>
          <cell r="M84">
            <v>2561.5</v>
          </cell>
          <cell r="N84">
            <v>2328.6363636363635</v>
          </cell>
        </row>
        <row r="85">
          <cell r="C85" t="str">
            <v>111998SP</v>
          </cell>
          <cell r="D85" t="str">
            <v>MIZONE ACTIVE SPIDERMAN 500ML 1X12</v>
          </cell>
          <cell r="E85">
            <v>6.7</v>
          </cell>
          <cell r="F85">
            <v>0</v>
          </cell>
          <cell r="G85">
            <v>30738</v>
          </cell>
          <cell r="H85">
            <v>30738</v>
          </cell>
          <cell r="I85">
            <v>30738</v>
          </cell>
          <cell r="J85">
            <v>30738</v>
          </cell>
          <cell r="K85">
            <v>30738</v>
          </cell>
          <cell r="L85">
            <v>30738</v>
          </cell>
          <cell r="M85">
            <v>30738</v>
          </cell>
          <cell r="N85">
            <v>27943.63636363636</v>
          </cell>
        </row>
        <row r="86">
          <cell r="C86" t="str">
            <v>111998SPP</v>
          </cell>
          <cell r="D86" t="str">
            <v>MIZONE ACTIVE SPIDERMAN 500ML 1X1</v>
          </cell>
          <cell r="E86">
            <v>0.55833333333333335</v>
          </cell>
          <cell r="F86">
            <v>0</v>
          </cell>
          <cell r="G86">
            <v>2561.5</v>
          </cell>
          <cell r="H86">
            <v>2561.5</v>
          </cell>
          <cell r="I86">
            <v>2561.5</v>
          </cell>
          <cell r="J86">
            <v>2561.5</v>
          </cell>
          <cell r="K86">
            <v>2561.5</v>
          </cell>
          <cell r="L86">
            <v>2561.5</v>
          </cell>
          <cell r="M86">
            <v>2561.5</v>
          </cell>
          <cell r="N86">
            <v>2328.6363636363635</v>
          </cell>
        </row>
        <row r="87">
          <cell r="C87">
            <v>74567</v>
          </cell>
          <cell r="D87" t="str">
            <v>MIZONE LECHY LEMON 500ML 1X12</v>
          </cell>
          <cell r="E87">
            <v>6.7</v>
          </cell>
          <cell r="F87">
            <v>0</v>
          </cell>
          <cell r="G87">
            <v>30738</v>
          </cell>
          <cell r="H87">
            <v>30738</v>
          </cell>
          <cell r="I87">
            <v>30738</v>
          </cell>
          <cell r="J87">
            <v>30738</v>
          </cell>
          <cell r="K87">
            <v>30738</v>
          </cell>
          <cell r="L87">
            <v>30738</v>
          </cell>
          <cell r="M87">
            <v>30738</v>
          </cell>
          <cell r="N87">
            <v>27943.63636363636</v>
          </cell>
        </row>
        <row r="88">
          <cell r="C88" t="str">
            <v>74567R</v>
          </cell>
          <cell r="D88" t="str">
            <v>MIZONE LECHY LEMON 500ML 1X12 REJECT</v>
          </cell>
          <cell r="E88">
            <v>6.7</v>
          </cell>
          <cell r="F88">
            <v>0</v>
          </cell>
          <cell r="G88">
            <v>30738</v>
          </cell>
          <cell r="H88">
            <v>30738</v>
          </cell>
          <cell r="I88">
            <v>30738</v>
          </cell>
          <cell r="J88">
            <v>30738</v>
          </cell>
          <cell r="K88">
            <v>30738</v>
          </cell>
          <cell r="L88">
            <v>30738</v>
          </cell>
          <cell r="M88">
            <v>30738</v>
          </cell>
          <cell r="N88">
            <v>27943.63636363636</v>
          </cell>
        </row>
        <row r="89">
          <cell r="C89" t="str">
            <v>74567P</v>
          </cell>
          <cell r="D89" t="str">
            <v>MIZONE LECHY LEMON 500ML 1X1</v>
          </cell>
          <cell r="E89">
            <v>0.55833333333333335</v>
          </cell>
          <cell r="F89">
            <v>0</v>
          </cell>
          <cell r="G89">
            <v>2561.5</v>
          </cell>
          <cell r="H89">
            <v>2561.5</v>
          </cell>
          <cell r="I89">
            <v>2561.5</v>
          </cell>
          <cell r="J89">
            <v>2561.5</v>
          </cell>
          <cell r="K89">
            <v>2561.5</v>
          </cell>
          <cell r="L89">
            <v>2561.5</v>
          </cell>
          <cell r="M89">
            <v>2561.5</v>
          </cell>
          <cell r="N89">
            <v>2328.6363636363635</v>
          </cell>
        </row>
        <row r="90">
          <cell r="C90" t="str">
            <v>74567PR</v>
          </cell>
          <cell r="D90" t="str">
            <v>MIZONE LECHY LEMON 500ML 1X1 REJECT</v>
          </cell>
          <cell r="E90">
            <v>0.55833333333333335</v>
          </cell>
          <cell r="F90">
            <v>0</v>
          </cell>
          <cell r="G90">
            <v>2561.5</v>
          </cell>
          <cell r="H90">
            <v>2561.5</v>
          </cell>
          <cell r="I90">
            <v>2561.5</v>
          </cell>
          <cell r="J90">
            <v>2561.5</v>
          </cell>
          <cell r="K90">
            <v>2561.5</v>
          </cell>
          <cell r="L90">
            <v>2561.5</v>
          </cell>
          <cell r="M90">
            <v>2561.5</v>
          </cell>
          <cell r="N90">
            <v>2328.6363636363635</v>
          </cell>
        </row>
        <row r="91">
          <cell r="C91" t="str">
            <v>74567SM</v>
          </cell>
          <cell r="D91" t="str">
            <v>MIZONE LL-SUPERMAN 500ML 1X12</v>
          </cell>
          <cell r="E91">
            <v>6.7</v>
          </cell>
          <cell r="F91">
            <v>0</v>
          </cell>
          <cell r="G91">
            <v>30738</v>
          </cell>
          <cell r="H91">
            <v>30738</v>
          </cell>
          <cell r="I91">
            <v>30738</v>
          </cell>
          <cell r="J91">
            <v>30738</v>
          </cell>
          <cell r="K91">
            <v>30738</v>
          </cell>
          <cell r="L91">
            <v>30738</v>
          </cell>
          <cell r="M91">
            <v>30738</v>
          </cell>
          <cell r="N91">
            <v>27943.63636363636</v>
          </cell>
        </row>
        <row r="92">
          <cell r="C92" t="str">
            <v>74567SMP</v>
          </cell>
          <cell r="D92" t="str">
            <v>MIZONE LL-SUPERMAN 500ML 1X1</v>
          </cell>
          <cell r="E92">
            <v>0.55833333333333335</v>
          </cell>
          <cell r="F92">
            <v>0</v>
          </cell>
          <cell r="G92">
            <v>2561.5</v>
          </cell>
          <cell r="H92">
            <v>2561.5</v>
          </cell>
          <cell r="I92">
            <v>2561.5</v>
          </cell>
          <cell r="J92">
            <v>2561.5</v>
          </cell>
          <cell r="K92">
            <v>2561.5</v>
          </cell>
          <cell r="L92">
            <v>2561.5</v>
          </cell>
          <cell r="M92">
            <v>2561.5</v>
          </cell>
          <cell r="N92">
            <v>2328.6363636363635</v>
          </cell>
        </row>
        <row r="93">
          <cell r="C93" t="str">
            <v>74567SP</v>
          </cell>
          <cell r="D93" t="str">
            <v>MIZONE LL-SPIDERMAN 500ML 1X12</v>
          </cell>
          <cell r="E93">
            <v>6.7</v>
          </cell>
          <cell r="F93">
            <v>0</v>
          </cell>
          <cell r="G93">
            <v>30738</v>
          </cell>
          <cell r="H93">
            <v>30738</v>
          </cell>
          <cell r="I93">
            <v>30738</v>
          </cell>
          <cell r="J93">
            <v>30738</v>
          </cell>
          <cell r="K93">
            <v>30738</v>
          </cell>
          <cell r="L93">
            <v>30738</v>
          </cell>
          <cell r="M93">
            <v>30738</v>
          </cell>
          <cell r="N93">
            <v>27943.63636363636</v>
          </cell>
        </row>
        <row r="94">
          <cell r="C94" t="str">
            <v>74567SPP</v>
          </cell>
          <cell r="D94" t="str">
            <v>MIZONE LL-SPIDERMAN 500ML 1X1</v>
          </cell>
          <cell r="E94">
            <v>0.55833333333333335</v>
          </cell>
          <cell r="F94">
            <v>0</v>
          </cell>
          <cell r="G94">
            <v>2561.5</v>
          </cell>
          <cell r="H94">
            <v>2561.5</v>
          </cell>
          <cell r="I94">
            <v>2561.5</v>
          </cell>
          <cell r="J94">
            <v>2561.5</v>
          </cell>
          <cell r="K94">
            <v>2561.5</v>
          </cell>
          <cell r="L94">
            <v>2561.5</v>
          </cell>
          <cell r="M94">
            <v>2561.5</v>
          </cell>
          <cell r="N94">
            <v>2328.6363636363635</v>
          </cell>
        </row>
        <row r="95">
          <cell r="C95" t="str">
            <v>74567SPR</v>
          </cell>
          <cell r="D95" t="str">
            <v>MIZONE LL-SPIDERMAN 500ML 1X1 REJECT</v>
          </cell>
          <cell r="E95">
            <v>0.55833333333333335</v>
          </cell>
          <cell r="F95">
            <v>0</v>
          </cell>
          <cell r="G95">
            <v>2561.5</v>
          </cell>
          <cell r="H95">
            <v>2561.5</v>
          </cell>
          <cell r="I95">
            <v>2561.5</v>
          </cell>
          <cell r="J95">
            <v>2561.5</v>
          </cell>
          <cell r="K95">
            <v>2561.5</v>
          </cell>
          <cell r="L95">
            <v>2561.5</v>
          </cell>
          <cell r="M95">
            <v>2561.5</v>
          </cell>
          <cell r="N95">
            <v>2328.6363636363635</v>
          </cell>
        </row>
        <row r="96">
          <cell r="C96" t="str">
            <v>74567YL</v>
          </cell>
          <cell r="D96" t="str">
            <v>MIZONE YUZU LEMON 500ML 1X12</v>
          </cell>
          <cell r="E96">
            <v>6.7</v>
          </cell>
          <cell r="F96">
            <v>0</v>
          </cell>
          <cell r="G96">
            <v>30738</v>
          </cell>
          <cell r="H96">
            <v>30738</v>
          </cell>
          <cell r="I96">
            <v>30738</v>
          </cell>
          <cell r="J96">
            <v>30738</v>
          </cell>
          <cell r="K96">
            <v>30738</v>
          </cell>
          <cell r="L96">
            <v>30738</v>
          </cell>
          <cell r="M96">
            <v>30738</v>
          </cell>
          <cell r="N96">
            <v>27943.63636363636</v>
          </cell>
        </row>
        <row r="97">
          <cell r="C97" t="str">
            <v>74567YLR</v>
          </cell>
          <cell r="D97" t="str">
            <v>MIZONE YUZU LEMON 500ML 1X12 REJECT</v>
          </cell>
          <cell r="E97">
            <v>6.7</v>
          </cell>
          <cell r="F97">
            <v>0</v>
          </cell>
          <cell r="G97">
            <v>30738</v>
          </cell>
          <cell r="H97">
            <v>30738</v>
          </cell>
          <cell r="I97">
            <v>30738</v>
          </cell>
          <cell r="J97">
            <v>30738</v>
          </cell>
          <cell r="K97">
            <v>30738</v>
          </cell>
          <cell r="L97">
            <v>30738</v>
          </cell>
          <cell r="M97">
            <v>30738</v>
          </cell>
          <cell r="N97">
            <v>27943.63636363636</v>
          </cell>
        </row>
        <row r="98">
          <cell r="C98" t="str">
            <v>74567YLP</v>
          </cell>
          <cell r="D98" t="str">
            <v>MIZONE YUZU LEMON 500ML 1X1</v>
          </cell>
          <cell r="E98">
            <v>0.55833333333333335</v>
          </cell>
          <cell r="F98">
            <v>0</v>
          </cell>
          <cell r="G98">
            <v>2561.5</v>
          </cell>
          <cell r="H98">
            <v>2561.5</v>
          </cell>
          <cell r="I98">
            <v>2561.5</v>
          </cell>
          <cell r="J98">
            <v>2561.5</v>
          </cell>
          <cell r="K98">
            <v>2561.5</v>
          </cell>
          <cell r="L98">
            <v>2561.5</v>
          </cell>
          <cell r="M98">
            <v>2561.5</v>
          </cell>
          <cell r="N98">
            <v>2328.6363636363635</v>
          </cell>
        </row>
        <row r="99">
          <cell r="C99">
            <v>124771</v>
          </cell>
          <cell r="D99" t="str">
            <v>MIZONE YUZU LEMON 500ML 1X12</v>
          </cell>
          <cell r="E99">
            <v>6.7</v>
          </cell>
          <cell r="F99">
            <v>0</v>
          </cell>
          <cell r="G99">
            <v>30738</v>
          </cell>
          <cell r="H99">
            <v>30738</v>
          </cell>
          <cell r="I99">
            <v>30738</v>
          </cell>
          <cell r="J99">
            <v>30738</v>
          </cell>
          <cell r="K99">
            <v>30738</v>
          </cell>
          <cell r="L99">
            <v>30738</v>
          </cell>
          <cell r="M99">
            <v>30738</v>
          </cell>
          <cell r="N99">
            <v>27943.63636363636</v>
          </cell>
        </row>
        <row r="100">
          <cell r="C100" t="str">
            <v>124771P</v>
          </cell>
          <cell r="D100" t="str">
            <v>MIZONE YUZU LEMON 500ML 1X1</v>
          </cell>
          <cell r="E100">
            <v>0.55833333333333335</v>
          </cell>
          <cell r="F100">
            <v>0</v>
          </cell>
          <cell r="G100">
            <v>2561.5</v>
          </cell>
          <cell r="H100">
            <v>2561.5</v>
          </cell>
          <cell r="I100">
            <v>2561.5</v>
          </cell>
          <cell r="J100">
            <v>2561.5</v>
          </cell>
          <cell r="K100">
            <v>2561.5</v>
          </cell>
          <cell r="L100">
            <v>2561.5</v>
          </cell>
          <cell r="M100">
            <v>2561.5</v>
          </cell>
          <cell r="N100">
            <v>2328.6363636363635</v>
          </cell>
        </row>
        <row r="101">
          <cell r="C101" t="str">
            <v>124771PR</v>
          </cell>
          <cell r="D101" t="str">
            <v>MIZONE YUZU LEMON 500ML 1X1 PCS REJECT</v>
          </cell>
          <cell r="E101">
            <v>0.55833333333333335</v>
          </cell>
          <cell r="F101">
            <v>0</v>
          </cell>
          <cell r="G101">
            <v>2561.5</v>
          </cell>
          <cell r="H101">
            <v>2561.5</v>
          </cell>
          <cell r="I101">
            <v>2561.5</v>
          </cell>
          <cell r="J101">
            <v>2561.5</v>
          </cell>
          <cell r="K101">
            <v>2561.5</v>
          </cell>
          <cell r="L101">
            <v>2561.5</v>
          </cell>
          <cell r="M101">
            <v>2561.5</v>
          </cell>
          <cell r="N101">
            <v>2328.6363636363635</v>
          </cell>
        </row>
        <row r="102">
          <cell r="C102">
            <v>74568</v>
          </cell>
          <cell r="D102" t="str">
            <v>MIZONE ORANGE LIME 500ML 1X12</v>
          </cell>
          <cell r="E102">
            <v>6.7</v>
          </cell>
          <cell r="F102">
            <v>0</v>
          </cell>
          <cell r="G102">
            <v>30738</v>
          </cell>
          <cell r="H102">
            <v>30738</v>
          </cell>
          <cell r="I102">
            <v>30738</v>
          </cell>
          <cell r="J102">
            <v>30738</v>
          </cell>
          <cell r="K102">
            <v>30738</v>
          </cell>
          <cell r="L102">
            <v>30738</v>
          </cell>
          <cell r="M102">
            <v>30738</v>
          </cell>
          <cell r="N102">
            <v>27943.63636363636</v>
          </cell>
        </row>
        <row r="103">
          <cell r="C103" t="str">
            <v>74568R</v>
          </cell>
          <cell r="D103" t="str">
            <v>MIZONE OL 1X12 REJECT</v>
          </cell>
          <cell r="E103">
            <v>6.7</v>
          </cell>
          <cell r="F103">
            <v>0</v>
          </cell>
          <cell r="G103">
            <v>30738</v>
          </cell>
          <cell r="H103">
            <v>30738</v>
          </cell>
          <cell r="I103">
            <v>30738</v>
          </cell>
          <cell r="J103">
            <v>30738</v>
          </cell>
          <cell r="K103">
            <v>30738</v>
          </cell>
          <cell r="L103">
            <v>30738</v>
          </cell>
          <cell r="M103">
            <v>30738</v>
          </cell>
          <cell r="N103">
            <v>27943.63636363636</v>
          </cell>
        </row>
        <row r="104">
          <cell r="C104" t="str">
            <v>74568P</v>
          </cell>
          <cell r="D104" t="str">
            <v>MIZONE ORANGE LIME 500ML 1X1</v>
          </cell>
          <cell r="E104">
            <v>0.55833333333333335</v>
          </cell>
          <cell r="F104">
            <v>0</v>
          </cell>
          <cell r="G104">
            <v>2561.5</v>
          </cell>
          <cell r="H104">
            <v>2561.5</v>
          </cell>
          <cell r="I104">
            <v>2561.5</v>
          </cell>
          <cell r="J104">
            <v>2561.5</v>
          </cell>
          <cell r="K104">
            <v>2561.5</v>
          </cell>
          <cell r="L104">
            <v>2561.5</v>
          </cell>
          <cell r="M104">
            <v>2561.5</v>
          </cell>
          <cell r="N104">
            <v>2328.6363636363635</v>
          </cell>
        </row>
        <row r="105">
          <cell r="C105" t="str">
            <v>74568SM</v>
          </cell>
          <cell r="D105" t="str">
            <v>MIZONE OL.SPIDERMAN 1X12</v>
          </cell>
          <cell r="E105">
            <v>6.7</v>
          </cell>
          <cell r="F105">
            <v>0</v>
          </cell>
          <cell r="G105">
            <v>30738</v>
          </cell>
          <cell r="H105">
            <v>30738</v>
          </cell>
          <cell r="I105">
            <v>30738</v>
          </cell>
          <cell r="J105">
            <v>30738</v>
          </cell>
          <cell r="K105">
            <v>30738</v>
          </cell>
          <cell r="L105">
            <v>30738</v>
          </cell>
          <cell r="M105">
            <v>30738</v>
          </cell>
          <cell r="N105">
            <v>27943.63636363636</v>
          </cell>
        </row>
        <row r="106">
          <cell r="C106" t="str">
            <v>74568SMP</v>
          </cell>
          <cell r="D106" t="str">
            <v>MIZONE OL SUPERMAN 500ML 1X1</v>
          </cell>
          <cell r="E106">
            <v>0.55833333333333335</v>
          </cell>
          <cell r="F106">
            <v>0</v>
          </cell>
          <cell r="G106">
            <v>2561.5</v>
          </cell>
          <cell r="H106">
            <v>2561.5</v>
          </cell>
          <cell r="I106">
            <v>2561.5</v>
          </cell>
          <cell r="J106">
            <v>2561.5</v>
          </cell>
          <cell r="K106">
            <v>2561.5</v>
          </cell>
          <cell r="L106">
            <v>2561.5</v>
          </cell>
          <cell r="M106">
            <v>2561.5</v>
          </cell>
          <cell r="N106">
            <v>2328.6363636363635</v>
          </cell>
        </row>
        <row r="107">
          <cell r="C107" t="str">
            <v>74568SP</v>
          </cell>
          <cell r="D107" t="str">
            <v>MIZONE OL-SPIDERMAN 500ML 1X12</v>
          </cell>
          <cell r="E107">
            <v>6.7</v>
          </cell>
          <cell r="F107">
            <v>0</v>
          </cell>
          <cell r="G107">
            <v>30738</v>
          </cell>
          <cell r="H107">
            <v>30738</v>
          </cell>
          <cell r="I107">
            <v>30738</v>
          </cell>
          <cell r="J107">
            <v>30738</v>
          </cell>
          <cell r="K107">
            <v>30738</v>
          </cell>
          <cell r="L107">
            <v>30738</v>
          </cell>
          <cell r="M107">
            <v>30738</v>
          </cell>
          <cell r="N107">
            <v>27943.63636363636</v>
          </cell>
        </row>
        <row r="108">
          <cell r="C108" t="str">
            <v>74568SPP</v>
          </cell>
          <cell r="D108" t="str">
            <v>MIZONE OL-SPIDERMAN 500ML 1X1</v>
          </cell>
          <cell r="E108">
            <v>0.55833333333333335</v>
          </cell>
          <cell r="F108">
            <v>0</v>
          </cell>
          <cell r="G108">
            <v>2561.5</v>
          </cell>
          <cell r="H108">
            <v>2561.5</v>
          </cell>
          <cell r="I108">
            <v>2561.5</v>
          </cell>
          <cell r="J108">
            <v>2561.5</v>
          </cell>
          <cell r="K108">
            <v>2561.5</v>
          </cell>
          <cell r="L108">
            <v>2561.5</v>
          </cell>
          <cell r="M108">
            <v>2561.5</v>
          </cell>
          <cell r="N108">
            <v>2328.6363636363635</v>
          </cell>
        </row>
        <row r="109">
          <cell r="C109" t="str">
            <v>74568PR</v>
          </cell>
          <cell r="D109" t="str">
            <v>MIZONE OL 1X1 REJECT</v>
          </cell>
          <cell r="E109">
            <v>0.55833333333333335</v>
          </cell>
          <cell r="F109">
            <v>0</v>
          </cell>
          <cell r="G109">
            <v>2561.5</v>
          </cell>
          <cell r="H109">
            <v>2561.5</v>
          </cell>
          <cell r="I109">
            <v>2561.5</v>
          </cell>
          <cell r="J109">
            <v>2561.5</v>
          </cell>
          <cell r="K109">
            <v>2561.5</v>
          </cell>
          <cell r="L109">
            <v>2561.5</v>
          </cell>
          <cell r="M109">
            <v>2561.5</v>
          </cell>
          <cell r="N109">
            <v>2328.6363636363635</v>
          </cell>
        </row>
        <row r="110">
          <cell r="C110">
            <v>74593</v>
          </cell>
          <cell r="D110" t="str">
            <v>MIZONE APPLE GUAVA 500ML 1X12</v>
          </cell>
          <cell r="E110">
            <v>6.7</v>
          </cell>
          <cell r="F110">
            <v>0</v>
          </cell>
          <cell r="G110">
            <v>30738</v>
          </cell>
          <cell r="H110">
            <v>30738</v>
          </cell>
          <cell r="I110">
            <v>30738</v>
          </cell>
          <cell r="J110">
            <v>30738</v>
          </cell>
          <cell r="K110">
            <v>30738</v>
          </cell>
          <cell r="L110">
            <v>30738</v>
          </cell>
          <cell r="M110">
            <v>30738</v>
          </cell>
          <cell r="N110">
            <v>27943.63636363636</v>
          </cell>
        </row>
        <row r="111">
          <cell r="C111" t="str">
            <v>74593R</v>
          </cell>
          <cell r="D111" t="str">
            <v>MIZONE APPLE GUAVA 500ML 1X12 REJECT</v>
          </cell>
          <cell r="E111">
            <v>6.7</v>
          </cell>
          <cell r="F111">
            <v>0</v>
          </cell>
          <cell r="G111">
            <v>30738</v>
          </cell>
          <cell r="H111">
            <v>30738</v>
          </cell>
          <cell r="I111">
            <v>30738</v>
          </cell>
          <cell r="J111">
            <v>30738</v>
          </cell>
          <cell r="K111">
            <v>30738</v>
          </cell>
          <cell r="L111">
            <v>30738</v>
          </cell>
          <cell r="M111">
            <v>30738</v>
          </cell>
          <cell r="N111">
            <v>27943.63636363636</v>
          </cell>
        </row>
        <row r="112">
          <cell r="C112" t="str">
            <v>74593P</v>
          </cell>
          <cell r="D112" t="str">
            <v>MIZONE APPLE GUAVA 500ML 1X1</v>
          </cell>
          <cell r="E112">
            <v>0.55833333333333335</v>
          </cell>
          <cell r="F112">
            <v>0</v>
          </cell>
          <cell r="G112">
            <v>2561.5</v>
          </cell>
          <cell r="H112">
            <v>2561.5</v>
          </cell>
          <cell r="I112">
            <v>2561.5</v>
          </cell>
          <cell r="J112">
            <v>2561.5</v>
          </cell>
          <cell r="K112">
            <v>2561.5</v>
          </cell>
          <cell r="L112">
            <v>2561.5</v>
          </cell>
          <cell r="M112">
            <v>2561.5</v>
          </cell>
          <cell r="N112">
            <v>2328.6363636363635</v>
          </cell>
        </row>
        <row r="113">
          <cell r="C113" t="str">
            <v>74593PR</v>
          </cell>
          <cell r="D113" t="str">
            <v>MIZONE AG 1X1 REJECT</v>
          </cell>
          <cell r="E113">
            <v>0.55833333333333335</v>
          </cell>
          <cell r="F113">
            <v>0</v>
          </cell>
          <cell r="G113">
            <v>2561.5</v>
          </cell>
          <cell r="H113">
            <v>2561.5</v>
          </cell>
          <cell r="I113">
            <v>2561.5</v>
          </cell>
          <cell r="J113">
            <v>2561.5</v>
          </cell>
          <cell r="K113">
            <v>2561.5</v>
          </cell>
          <cell r="L113">
            <v>2561.5</v>
          </cell>
          <cell r="M113">
            <v>2561.5</v>
          </cell>
          <cell r="N113">
            <v>2328.6363636363635</v>
          </cell>
        </row>
        <row r="114">
          <cell r="C114" t="str">
            <v>74593SM</v>
          </cell>
          <cell r="D114" t="str">
            <v>MIZONE AG-SUPERMAN 500ML 1X12</v>
          </cell>
          <cell r="E114">
            <v>6.7</v>
          </cell>
          <cell r="F114">
            <v>0</v>
          </cell>
          <cell r="G114">
            <v>30738</v>
          </cell>
          <cell r="H114">
            <v>30738</v>
          </cell>
          <cell r="I114">
            <v>30738</v>
          </cell>
          <cell r="J114">
            <v>30738</v>
          </cell>
          <cell r="K114">
            <v>30738</v>
          </cell>
          <cell r="L114">
            <v>30738</v>
          </cell>
          <cell r="M114">
            <v>30738</v>
          </cell>
          <cell r="N114">
            <v>27943.63636363636</v>
          </cell>
        </row>
        <row r="115">
          <cell r="C115" t="str">
            <v>74593SMP</v>
          </cell>
          <cell r="D115" t="str">
            <v>MIZONE AG SUPERMAN 500ML 1X1</v>
          </cell>
          <cell r="E115">
            <v>0.55833333333333335</v>
          </cell>
          <cell r="F115">
            <v>0</v>
          </cell>
          <cell r="G115">
            <v>2561.5</v>
          </cell>
          <cell r="H115">
            <v>2561.5</v>
          </cell>
          <cell r="I115">
            <v>2561.5</v>
          </cell>
          <cell r="J115">
            <v>2561.5</v>
          </cell>
          <cell r="K115">
            <v>2561.5</v>
          </cell>
          <cell r="L115">
            <v>2561.5</v>
          </cell>
          <cell r="M115">
            <v>2561.5</v>
          </cell>
          <cell r="N115">
            <v>2328.6363636363635</v>
          </cell>
        </row>
        <row r="116">
          <cell r="C116" t="str">
            <v>74593SP</v>
          </cell>
          <cell r="D116" t="str">
            <v>MIZONE AG SPIDERMAN 1X12</v>
          </cell>
          <cell r="E116">
            <v>6.7</v>
          </cell>
          <cell r="F116">
            <v>0</v>
          </cell>
          <cell r="G116">
            <v>30738</v>
          </cell>
          <cell r="H116">
            <v>30738</v>
          </cell>
          <cell r="I116">
            <v>30738</v>
          </cell>
          <cell r="J116">
            <v>30738</v>
          </cell>
          <cell r="K116">
            <v>30738</v>
          </cell>
          <cell r="L116">
            <v>30738</v>
          </cell>
          <cell r="M116">
            <v>30738</v>
          </cell>
          <cell r="N116">
            <v>27943.63636363636</v>
          </cell>
        </row>
        <row r="117">
          <cell r="C117" t="str">
            <v>74593SPP</v>
          </cell>
          <cell r="D117" t="str">
            <v>MIZONE AG SPIDERMAN 1X1</v>
          </cell>
          <cell r="E117">
            <v>0.55833333333333335</v>
          </cell>
          <cell r="F117">
            <v>0</v>
          </cell>
          <cell r="G117">
            <v>2561.5</v>
          </cell>
          <cell r="H117">
            <v>2561.5</v>
          </cell>
          <cell r="I117">
            <v>2561.5</v>
          </cell>
          <cell r="J117">
            <v>2561.5</v>
          </cell>
          <cell r="K117">
            <v>2561.5</v>
          </cell>
          <cell r="L117">
            <v>2561.5</v>
          </cell>
          <cell r="M117">
            <v>2561.5</v>
          </cell>
          <cell r="N117">
            <v>2328.6363636363635</v>
          </cell>
        </row>
        <row r="118">
          <cell r="C118">
            <v>86405</v>
          </cell>
          <cell r="D118" t="str">
            <v>MIZONE COCOPINA 500ML 1X12</v>
          </cell>
          <cell r="E118">
            <v>6.7</v>
          </cell>
          <cell r="F118">
            <v>0</v>
          </cell>
          <cell r="G118">
            <v>28500</v>
          </cell>
          <cell r="H118">
            <v>29355</v>
          </cell>
          <cell r="I118">
            <v>29355</v>
          </cell>
          <cell r="J118">
            <v>29355</v>
          </cell>
          <cell r="K118">
            <v>29355</v>
          </cell>
          <cell r="L118">
            <v>29355</v>
          </cell>
          <cell r="M118">
            <v>29355</v>
          </cell>
          <cell r="N118">
            <v>26686.363636363632</v>
          </cell>
        </row>
        <row r="119">
          <cell r="C119">
            <v>137294</v>
          </cell>
          <cell r="D119" t="str">
            <v>MIZONE ACTIVE 350ML 1X12</v>
          </cell>
          <cell r="E119">
            <v>6.7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26300</v>
          </cell>
          <cell r="L119">
            <v>26300</v>
          </cell>
          <cell r="M119">
            <v>26300</v>
          </cell>
          <cell r="N119">
            <v>23909.090909090908</v>
          </cell>
        </row>
        <row r="120">
          <cell r="C120" t="str">
            <v>137294P</v>
          </cell>
          <cell r="D120" t="str">
            <v>MIZONE ACTIVE 350ML PCS 1X1</v>
          </cell>
          <cell r="E120">
            <v>6.7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2191.6666666666665</v>
          </cell>
          <cell r="L120">
            <v>2191.6666666666665</v>
          </cell>
          <cell r="M120">
            <v>2191.6666666666665</v>
          </cell>
          <cell r="N120">
            <v>1992.424242424242</v>
          </cell>
        </row>
        <row r="121">
          <cell r="C121">
            <v>137295</v>
          </cell>
          <cell r="D121" t="str">
            <v>MIZONE ACTIV LYCHEE LEMON 350ML 1X12</v>
          </cell>
          <cell r="E121">
            <v>6.7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26300</v>
          </cell>
          <cell r="L121">
            <v>26300</v>
          </cell>
          <cell r="M121">
            <v>26300</v>
          </cell>
          <cell r="N121">
            <v>23909.090909090908</v>
          </cell>
        </row>
        <row r="122">
          <cell r="C122" t="str">
            <v>137295R</v>
          </cell>
          <cell r="D122" t="str">
            <v>MIZONE ACTIV LYCHEE LEMON 350ML 1X12 RJCT</v>
          </cell>
          <cell r="E122">
            <v>6.7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26300</v>
          </cell>
          <cell r="L122">
            <v>26300</v>
          </cell>
          <cell r="M122">
            <v>26300</v>
          </cell>
          <cell r="N122">
            <v>23909.090909090908</v>
          </cell>
        </row>
        <row r="123">
          <cell r="C123" t="str">
            <v>137295P</v>
          </cell>
          <cell r="D123" t="str">
            <v>MIZONE ACTIV LYCHEE LEMON 350ML 1X1 PCS</v>
          </cell>
          <cell r="E123">
            <v>0.55833333333333335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2191.6666666666665</v>
          </cell>
          <cell r="L123">
            <v>2191.6666666666665</v>
          </cell>
          <cell r="M123">
            <v>2191.6666666666665</v>
          </cell>
          <cell r="N123">
            <v>1992.424242424242</v>
          </cell>
        </row>
        <row r="124">
          <cell r="C124" t="str">
            <v>137295PR</v>
          </cell>
          <cell r="D124" t="str">
            <v>MIZONE ACTIV LYCHEE LEMON 350ML PCS RJCT</v>
          </cell>
          <cell r="E124">
            <v>0.55833333333333335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2191.6666666666665</v>
          </cell>
          <cell r="L124">
            <v>2191.6666666666665</v>
          </cell>
          <cell r="M124">
            <v>2191.6666666666665</v>
          </cell>
          <cell r="N124">
            <v>1992.424242424242</v>
          </cell>
        </row>
        <row r="125">
          <cell r="C125">
            <v>145141</v>
          </cell>
          <cell r="D125" t="str">
            <v>MIZONE ACTIVE LYCHEE LEMON 500ML 1X12</v>
          </cell>
          <cell r="E125">
            <v>6.7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33900</v>
          </cell>
          <cell r="K125">
            <v>33900</v>
          </cell>
          <cell r="L125">
            <v>33900</v>
          </cell>
          <cell r="M125">
            <v>33900</v>
          </cell>
          <cell r="N125">
            <v>30818.181818181816</v>
          </cell>
        </row>
        <row r="126">
          <cell r="C126" t="str">
            <v>145141R</v>
          </cell>
          <cell r="D126" t="str">
            <v>MIZONE ACTIVE LYCHEE LEMON 500ML 1X12 REJECT</v>
          </cell>
          <cell r="E126">
            <v>6.7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33900</v>
          </cell>
          <cell r="K126">
            <v>33900</v>
          </cell>
          <cell r="L126">
            <v>33900</v>
          </cell>
          <cell r="M126">
            <v>33900</v>
          </cell>
          <cell r="N126">
            <v>30818.181818181816</v>
          </cell>
        </row>
        <row r="127">
          <cell r="C127" t="str">
            <v>145141P</v>
          </cell>
          <cell r="D127" t="str">
            <v>MIZONE ACTIVE LYCHEE LEMON 500ML 1X1 PCS</v>
          </cell>
          <cell r="E127">
            <v>0.55833333333333335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2825</v>
          </cell>
          <cell r="K127">
            <v>2825</v>
          </cell>
          <cell r="L127">
            <v>2825</v>
          </cell>
          <cell r="M127">
            <v>2825</v>
          </cell>
          <cell r="N127">
            <v>2568.181818181818</v>
          </cell>
        </row>
        <row r="128">
          <cell r="C128" t="str">
            <v>145141PR</v>
          </cell>
          <cell r="D128" t="str">
            <v>MIZONE ACTIVE LYCHEE LEMON 500ML 1X1 PCS REJECT</v>
          </cell>
          <cell r="E128">
            <v>0.55833333333333335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2825</v>
          </cell>
          <cell r="K128">
            <v>2825</v>
          </cell>
          <cell r="L128">
            <v>2825</v>
          </cell>
          <cell r="M128">
            <v>2825</v>
          </cell>
          <cell r="N128">
            <v>2568.181818181818</v>
          </cell>
        </row>
        <row r="129">
          <cell r="C129">
            <v>145142</v>
          </cell>
          <cell r="D129" t="str">
            <v>MIZONE MOOD UP LONGAN COCONUT 500ML 1X12</v>
          </cell>
          <cell r="E129">
            <v>6.7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33900</v>
          </cell>
          <cell r="K129">
            <v>33900</v>
          </cell>
          <cell r="L129">
            <v>33900</v>
          </cell>
          <cell r="M129">
            <v>33900</v>
          </cell>
          <cell r="N129">
            <v>30818.181818181816</v>
          </cell>
        </row>
        <row r="130">
          <cell r="C130" t="str">
            <v>145142P</v>
          </cell>
          <cell r="D130" t="str">
            <v>MIZONE MOOD UP LONGAN COCONUT 500ML 1X1 PCS</v>
          </cell>
          <cell r="E130">
            <v>0.55833333333333335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2825</v>
          </cell>
          <cell r="K130">
            <v>2825</v>
          </cell>
          <cell r="L130">
            <v>2825</v>
          </cell>
          <cell r="M130">
            <v>2825</v>
          </cell>
          <cell r="N130">
            <v>2568.181818181818</v>
          </cell>
        </row>
        <row r="131">
          <cell r="C131">
            <v>145143</v>
          </cell>
          <cell r="D131" t="str">
            <v>MIZONE MOOD UP CRANBERRY 500ML 1X12</v>
          </cell>
          <cell r="E131">
            <v>6.7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33900</v>
          </cell>
          <cell r="K131">
            <v>33900</v>
          </cell>
          <cell r="L131">
            <v>33900</v>
          </cell>
          <cell r="M131">
            <v>33900</v>
          </cell>
          <cell r="N131">
            <v>30818.181818181816</v>
          </cell>
        </row>
        <row r="132">
          <cell r="C132" t="str">
            <v>145143R</v>
          </cell>
          <cell r="D132" t="str">
            <v>MIZONE MOOD UP CRANBERRY 500ML 1X12 REJECT</v>
          </cell>
          <cell r="E132">
            <v>6.7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33900</v>
          </cell>
          <cell r="K132">
            <v>33900</v>
          </cell>
          <cell r="L132">
            <v>33900</v>
          </cell>
          <cell r="M132">
            <v>33900</v>
          </cell>
          <cell r="N132">
            <v>30818.181818181816</v>
          </cell>
        </row>
        <row r="133">
          <cell r="C133" t="str">
            <v>145143P</v>
          </cell>
          <cell r="D133" t="str">
            <v>MIZONE MOOD UP CRANBERRY 500ML 1X1 PCS</v>
          </cell>
          <cell r="E133">
            <v>0.55833333333333335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2825</v>
          </cell>
          <cell r="K133">
            <v>2825</v>
          </cell>
          <cell r="L133">
            <v>2825</v>
          </cell>
          <cell r="M133">
            <v>2825</v>
          </cell>
          <cell r="N133">
            <v>2568.181818181818</v>
          </cell>
        </row>
        <row r="134">
          <cell r="C134" t="str">
            <v>145143PR</v>
          </cell>
          <cell r="D134" t="str">
            <v>MIZONE MOOD UP CRANBERRY 500ML PCS REJECT</v>
          </cell>
          <cell r="E134">
            <v>0.55833333333333335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2825</v>
          </cell>
          <cell r="K134">
            <v>2825</v>
          </cell>
          <cell r="L134">
            <v>2825</v>
          </cell>
          <cell r="M134">
            <v>2825</v>
          </cell>
          <cell r="N134">
            <v>2568.181818181818</v>
          </cell>
        </row>
        <row r="135">
          <cell r="C135">
            <v>145144</v>
          </cell>
          <cell r="D135" t="str">
            <v>MIZONE BREAK FREE CHERRY BLOSSOM 500ML 1X12</v>
          </cell>
          <cell r="E135">
            <v>6.7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33900</v>
          </cell>
          <cell r="K135">
            <v>33900</v>
          </cell>
          <cell r="L135">
            <v>33900</v>
          </cell>
          <cell r="M135">
            <v>33900</v>
          </cell>
          <cell r="N135">
            <v>30818.181818181816</v>
          </cell>
        </row>
        <row r="136">
          <cell r="C136" t="str">
            <v>145144R</v>
          </cell>
          <cell r="D136" t="str">
            <v>MIZONE BREAK FREE CHERRY BLOSSOM 500ML 1x12 REJECT</v>
          </cell>
          <cell r="E136">
            <v>6.7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33900</v>
          </cell>
          <cell r="K136">
            <v>33900</v>
          </cell>
          <cell r="L136">
            <v>33900</v>
          </cell>
          <cell r="M136">
            <v>33900</v>
          </cell>
          <cell r="N136">
            <v>30818.181818181816</v>
          </cell>
        </row>
        <row r="137">
          <cell r="C137" t="str">
            <v>145144P</v>
          </cell>
          <cell r="D137" t="str">
            <v>MIZONE BREAK FREE CHERRY BLOSSOM 500ML 1X1 PCS</v>
          </cell>
          <cell r="E137">
            <v>0.55833333333333335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2825</v>
          </cell>
          <cell r="K137">
            <v>2825</v>
          </cell>
          <cell r="L137">
            <v>2825</v>
          </cell>
          <cell r="M137">
            <v>2825</v>
          </cell>
          <cell r="N137">
            <v>2568.181818181818</v>
          </cell>
        </row>
        <row r="138">
          <cell r="C138" t="str">
            <v>145144PR</v>
          </cell>
          <cell r="D138" t="str">
            <v>MIZONE BREAK FREE CHERRY BLOSSOM 500ML PCS REJECT</v>
          </cell>
          <cell r="E138">
            <v>0.55833333333333335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2825</v>
          </cell>
          <cell r="K138">
            <v>2825</v>
          </cell>
          <cell r="L138">
            <v>2825</v>
          </cell>
          <cell r="M138">
            <v>2825</v>
          </cell>
          <cell r="N138">
            <v>2568.181818181818</v>
          </cell>
        </row>
        <row r="139">
          <cell r="C139">
            <v>145679</v>
          </cell>
          <cell r="D139" t="str">
            <v>MIZONE MOVE ON STARFRUIT 500ML 1X12</v>
          </cell>
          <cell r="E139">
            <v>6.7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33900</v>
          </cell>
          <cell r="K139">
            <v>33900</v>
          </cell>
          <cell r="L139">
            <v>33900</v>
          </cell>
          <cell r="M139">
            <v>33900</v>
          </cell>
          <cell r="N139">
            <v>30818.181818181816</v>
          </cell>
        </row>
        <row r="140">
          <cell r="C140" t="str">
            <v>145679R</v>
          </cell>
          <cell r="D140" t="str">
            <v>MIZONE MOVE ON STARFRUIT 500ML 1X12 REJECT</v>
          </cell>
          <cell r="E140">
            <v>6.7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33900</v>
          </cell>
          <cell r="K140">
            <v>33900</v>
          </cell>
          <cell r="L140">
            <v>33900</v>
          </cell>
          <cell r="M140">
            <v>33900</v>
          </cell>
          <cell r="N140">
            <v>30818.181818181816</v>
          </cell>
        </row>
        <row r="141">
          <cell r="C141" t="str">
            <v>145679P</v>
          </cell>
          <cell r="D141" t="str">
            <v>MIZONE MOVE ON STARFRUIT 500ML 1X1 PCS</v>
          </cell>
          <cell r="E141">
            <v>0.55833333333333335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2825</v>
          </cell>
          <cell r="K141">
            <v>2825</v>
          </cell>
          <cell r="L141">
            <v>2825</v>
          </cell>
          <cell r="M141">
            <v>2825</v>
          </cell>
          <cell r="N141">
            <v>2568.181818181818</v>
          </cell>
        </row>
        <row r="142">
          <cell r="C142" t="str">
            <v>145679PR</v>
          </cell>
          <cell r="D142" t="str">
            <v>MIZONE MOVE ON STARFRUIT 500ML PCS REJECT</v>
          </cell>
          <cell r="E142">
            <v>0.55833333333333335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2825</v>
          </cell>
          <cell r="K142">
            <v>2825</v>
          </cell>
          <cell r="L142">
            <v>2825</v>
          </cell>
          <cell r="M142">
            <v>2825</v>
          </cell>
          <cell r="N142">
            <v>2568.181818181818</v>
          </cell>
        </row>
        <row r="143">
          <cell r="C143">
            <v>161138</v>
          </cell>
          <cell r="D143" t="str">
            <v>MIZONE MOVE ON STARFRUIT HD 500ML 1X12</v>
          </cell>
          <cell r="E143">
            <v>6.7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33900</v>
          </cell>
          <cell r="K143">
            <v>33900</v>
          </cell>
          <cell r="L143">
            <v>33900</v>
          </cell>
          <cell r="M143">
            <v>33900</v>
          </cell>
          <cell r="N143">
            <v>30818.181818181816</v>
          </cell>
        </row>
        <row r="144">
          <cell r="C144">
            <v>161139</v>
          </cell>
          <cell r="D144" t="str">
            <v>MIZONE ACTIVE LYCHEE LEMON HD 500ML 1X12</v>
          </cell>
          <cell r="E144">
            <v>6.7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33900</v>
          </cell>
          <cell r="K144">
            <v>33900</v>
          </cell>
          <cell r="L144">
            <v>33900</v>
          </cell>
          <cell r="M144">
            <v>33900</v>
          </cell>
          <cell r="N144">
            <v>30818.181818181816</v>
          </cell>
        </row>
        <row r="145">
          <cell r="C145">
            <v>161162</v>
          </cell>
          <cell r="D145" t="str">
            <v>MIZONE BREAK FREE CHERRY BLOSSOM HD 500ML 1x12</v>
          </cell>
          <cell r="E145">
            <v>6.7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33900</v>
          </cell>
          <cell r="K145">
            <v>33900</v>
          </cell>
          <cell r="L145">
            <v>33900</v>
          </cell>
          <cell r="M145">
            <v>33900</v>
          </cell>
          <cell r="N145">
            <v>30818.181818181816</v>
          </cell>
        </row>
        <row r="146">
          <cell r="C146">
            <v>161163</v>
          </cell>
          <cell r="D146" t="str">
            <v>MIZONE MOOD UP CRANBERRY HD 500ML 1X12</v>
          </cell>
          <cell r="E146">
            <v>6.7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33900</v>
          </cell>
          <cell r="K146">
            <v>33900</v>
          </cell>
          <cell r="L146">
            <v>33900</v>
          </cell>
          <cell r="M146">
            <v>33900</v>
          </cell>
          <cell r="N146">
            <v>30818.181818181816</v>
          </cell>
        </row>
        <row r="147">
          <cell r="C147" t="str">
            <v>161138P</v>
          </cell>
          <cell r="D147" t="str">
            <v>MIZONE MOVE ON STARFRUIT HD 500ML HD</v>
          </cell>
          <cell r="E147">
            <v>6.7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2825</v>
          </cell>
          <cell r="K147">
            <v>2825</v>
          </cell>
          <cell r="L147">
            <v>2825</v>
          </cell>
          <cell r="M147">
            <v>2825</v>
          </cell>
          <cell r="N147">
            <v>2568.181818181818</v>
          </cell>
        </row>
        <row r="148">
          <cell r="C148" t="str">
            <v>161139P</v>
          </cell>
          <cell r="D148" t="str">
            <v>MIZONE ACTIVE LYCHEE LEMON HD 500ML HD</v>
          </cell>
          <cell r="E148">
            <v>6.7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2825</v>
          </cell>
          <cell r="K148">
            <v>2825</v>
          </cell>
          <cell r="L148">
            <v>2825</v>
          </cell>
          <cell r="M148">
            <v>2825</v>
          </cell>
          <cell r="N148">
            <v>2568.181818181818</v>
          </cell>
        </row>
        <row r="149">
          <cell r="C149" t="str">
            <v>161162P</v>
          </cell>
          <cell r="D149" t="str">
            <v>MIZONE BREAK FREE CHERRY BLOSSOM HD 500ML HD</v>
          </cell>
          <cell r="E149">
            <v>6.7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2825</v>
          </cell>
          <cell r="K149">
            <v>2825</v>
          </cell>
          <cell r="L149">
            <v>2825</v>
          </cell>
          <cell r="M149">
            <v>2825</v>
          </cell>
          <cell r="N149">
            <v>2568.181818181818</v>
          </cell>
        </row>
        <row r="150">
          <cell r="C150" t="str">
            <v>161163P</v>
          </cell>
          <cell r="D150" t="str">
            <v>MIZONE MOOD UP CRANBERRY HD 500ML HD</v>
          </cell>
          <cell r="E150">
            <v>6.7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2825</v>
          </cell>
          <cell r="K150">
            <v>2825</v>
          </cell>
          <cell r="L150">
            <v>2825</v>
          </cell>
          <cell r="M150">
            <v>2825</v>
          </cell>
          <cell r="N150">
            <v>2568.181818181818</v>
          </cell>
        </row>
        <row r="151">
          <cell r="C151">
            <v>87436</v>
          </cell>
          <cell r="D151" t="str">
            <v>FRES-IN CRISPY APPLE</v>
          </cell>
          <cell r="E151">
            <v>6.7</v>
          </cell>
          <cell r="F151">
            <v>0</v>
          </cell>
          <cell r="G151">
            <v>30738</v>
          </cell>
          <cell r="H151">
            <v>30738</v>
          </cell>
          <cell r="I151">
            <v>30738</v>
          </cell>
          <cell r="J151">
            <v>30738</v>
          </cell>
          <cell r="K151">
            <v>30738</v>
          </cell>
          <cell r="L151">
            <v>30738</v>
          </cell>
          <cell r="M151">
            <v>30738</v>
          </cell>
          <cell r="N151">
            <v>27943.63636363636</v>
          </cell>
        </row>
        <row r="152">
          <cell r="C152" t="str">
            <v>87436P</v>
          </cell>
          <cell r="D152" t="str">
            <v>FRES-IN CRISPY APPLE/PCS</v>
          </cell>
          <cell r="E152">
            <v>0.55833333333333335</v>
          </cell>
          <cell r="F152">
            <v>0</v>
          </cell>
          <cell r="G152">
            <v>2561.5</v>
          </cell>
          <cell r="H152">
            <v>2561.5</v>
          </cell>
          <cell r="I152">
            <v>2561.5</v>
          </cell>
          <cell r="J152">
            <v>2561.5</v>
          </cell>
          <cell r="K152">
            <v>2561.5</v>
          </cell>
          <cell r="L152">
            <v>2561.5</v>
          </cell>
          <cell r="M152">
            <v>2561.5</v>
          </cell>
          <cell r="N152">
            <v>2328.6363636363635</v>
          </cell>
        </row>
        <row r="153">
          <cell r="C153">
            <v>87625</v>
          </cell>
          <cell r="D153" t="str">
            <v>FRES-IN JC STRAWBERRY 500ML</v>
          </cell>
          <cell r="E153">
            <v>6.7</v>
          </cell>
          <cell r="F153">
            <v>0</v>
          </cell>
          <cell r="G153">
            <v>30738</v>
          </cell>
          <cell r="H153">
            <v>30738</v>
          </cell>
          <cell r="I153">
            <v>30738</v>
          </cell>
          <cell r="J153">
            <v>30738</v>
          </cell>
          <cell r="K153">
            <v>30738</v>
          </cell>
          <cell r="L153">
            <v>30738</v>
          </cell>
          <cell r="M153">
            <v>30738</v>
          </cell>
          <cell r="N153">
            <v>27943.63636363636</v>
          </cell>
        </row>
        <row r="154">
          <cell r="C154" t="str">
            <v>87625P</v>
          </cell>
          <cell r="D154" t="str">
            <v>FRES-IN JC STRAWBERRY 500ML 1X1</v>
          </cell>
          <cell r="E154">
            <v>0.55833333333333335</v>
          </cell>
          <cell r="F154">
            <v>0</v>
          </cell>
          <cell r="G154">
            <v>2561.5</v>
          </cell>
          <cell r="H154">
            <v>2561.5</v>
          </cell>
          <cell r="I154">
            <v>2561.5</v>
          </cell>
          <cell r="J154">
            <v>2561.5</v>
          </cell>
          <cell r="K154">
            <v>2561.5</v>
          </cell>
          <cell r="L154">
            <v>2561.5</v>
          </cell>
          <cell r="M154">
            <v>2561.5</v>
          </cell>
          <cell r="N154">
            <v>2328.6363636363635</v>
          </cell>
        </row>
        <row r="155">
          <cell r="C155">
            <v>95948</v>
          </cell>
          <cell r="D155" t="str">
            <v>FRES-IN STRAWBERRY 1X6</v>
          </cell>
          <cell r="E155">
            <v>3.35</v>
          </cell>
          <cell r="F155">
            <v>0</v>
          </cell>
          <cell r="G155">
            <v>15369</v>
          </cell>
          <cell r="H155">
            <v>15369</v>
          </cell>
          <cell r="I155">
            <v>15369</v>
          </cell>
          <cell r="J155">
            <v>15369</v>
          </cell>
          <cell r="K155">
            <v>15369</v>
          </cell>
          <cell r="L155">
            <v>15369</v>
          </cell>
          <cell r="M155">
            <v>15369</v>
          </cell>
          <cell r="N155">
            <v>13971.81818181818</v>
          </cell>
        </row>
        <row r="156">
          <cell r="C156">
            <v>26000</v>
          </cell>
          <cell r="D156" t="str">
            <v>LEVITE ORANGE 350ML 1X12</v>
          </cell>
          <cell r="E156">
            <v>4.2</v>
          </cell>
          <cell r="F156">
            <v>0</v>
          </cell>
          <cell r="G156">
            <v>30996</v>
          </cell>
          <cell r="H156">
            <v>32236</v>
          </cell>
          <cell r="I156">
            <v>32236</v>
          </cell>
          <cell r="J156">
            <v>32236</v>
          </cell>
          <cell r="K156">
            <v>32236</v>
          </cell>
          <cell r="L156">
            <v>32236</v>
          </cell>
          <cell r="M156">
            <v>32236</v>
          </cell>
          <cell r="N156">
            <v>29305.454545454544</v>
          </cell>
        </row>
        <row r="157">
          <cell r="C157" t="str">
            <v>26000R</v>
          </cell>
          <cell r="D157" t="str">
            <v>LEVITE ORANGE 350ML 1X12 REJECT</v>
          </cell>
          <cell r="E157">
            <v>4.2</v>
          </cell>
          <cell r="F157">
            <v>0</v>
          </cell>
          <cell r="G157">
            <v>30996</v>
          </cell>
          <cell r="H157">
            <v>32236</v>
          </cell>
          <cell r="I157">
            <v>32236</v>
          </cell>
          <cell r="J157">
            <v>32236</v>
          </cell>
          <cell r="K157">
            <v>32236</v>
          </cell>
          <cell r="L157">
            <v>32236</v>
          </cell>
          <cell r="M157">
            <v>32236</v>
          </cell>
          <cell r="N157">
            <v>29305.454545454544</v>
          </cell>
        </row>
        <row r="158">
          <cell r="C158" t="str">
            <v>26000P</v>
          </cell>
          <cell r="D158" t="str">
            <v>LEVITE ORANGE 350ML 1X1</v>
          </cell>
          <cell r="E158">
            <v>0.35000000000000003</v>
          </cell>
          <cell r="F158">
            <v>0</v>
          </cell>
          <cell r="G158">
            <v>2583</v>
          </cell>
          <cell r="H158">
            <v>2686.3333333333335</v>
          </cell>
          <cell r="I158">
            <v>2686.3333333333335</v>
          </cell>
          <cell r="J158">
            <v>2686.3333333333335</v>
          </cell>
          <cell r="K158">
            <v>2686.3333333333335</v>
          </cell>
          <cell r="L158">
            <v>2686.3333333333335</v>
          </cell>
          <cell r="M158">
            <v>2686.3333333333335</v>
          </cell>
          <cell r="N158">
            <v>2442.121212121212</v>
          </cell>
        </row>
        <row r="159">
          <cell r="C159" t="str">
            <v>26000PR</v>
          </cell>
          <cell r="D159" t="str">
            <v>LEVITE ORANGE 350ML 1X1 REJECT</v>
          </cell>
          <cell r="E159">
            <v>0.35000000000000003</v>
          </cell>
          <cell r="F159">
            <v>0</v>
          </cell>
          <cell r="G159">
            <v>2583</v>
          </cell>
          <cell r="H159">
            <v>2686.3333333333335</v>
          </cell>
          <cell r="I159">
            <v>2686.3333333333335</v>
          </cell>
          <cell r="J159">
            <v>2686.3333333333335</v>
          </cell>
          <cell r="K159">
            <v>2686.3333333333335</v>
          </cell>
          <cell r="L159">
            <v>2686.3333333333335</v>
          </cell>
          <cell r="M159">
            <v>2686.3333333333335</v>
          </cell>
          <cell r="N159">
            <v>2442.121212121212</v>
          </cell>
        </row>
        <row r="160">
          <cell r="C160">
            <v>26005</v>
          </cell>
          <cell r="D160" t="str">
            <v>LEVITE ORANGE 350ML 1X6</v>
          </cell>
          <cell r="E160">
            <v>2.1</v>
          </cell>
          <cell r="F160">
            <v>0</v>
          </cell>
          <cell r="G160">
            <v>15498</v>
          </cell>
          <cell r="H160">
            <v>16118</v>
          </cell>
          <cell r="I160">
            <v>16118</v>
          </cell>
          <cell r="J160">
            <v>16118</v>
          </cell>
          <cell r="K160">
            <v>16118</v>
          </cell>
          <cell r="L160">
            <v>16118</v>
          </cell>
          <cell r="M160">
            <v>16118</v>
          </cell>
          <cell r="N160">
            <v>14652.727272727272</v>
          </cell>
        </row>
        <row r="161">
          <cell r="C161">
            <v>26001</v>
          </cell>
          <cell r="D161" t="str">
            <v>LEVITE JAMBU BIJI 350ML 1X12</v>
          </cell>
          <cell r="E161">
            <v>4.2</v>
          </cell>
          <cell r="F161">
            <v>0</v>
          </cell>
          <cell r="G161">
            <v>30996</v>
          </cell>
          <cell r="H161">
            <v>32236</v>
          </cell>
          <cell r="I161">
            <v>32236</v>
          </cell>
          <cell r="J161">
            <v>32236</v>
          </cell>
          <cell r="K161">
            <v>32236</v>
          </cell>
          <cell r="L161">
            <v>32236</v>
          </cell>
          <cell r="M161">
            <v>32236</v>
          </cell>
          <cell r="N161">
            <v>29305.454545454544</v>
          </cell>
        </row>
        <row r="162">
          <cell r="C162" t="str">
            <v>26001R</v>
          </cell>
          <cell r="D162" t="str">
            <v>LEVITE JAMBU BIJI 350ML 1X12 REJECT</v>
          </cell>
          <cell r="E162">
            <v>4.2</v>
          </cell>
          <cell r="F162">
            <v>0</v>
          </cell>
          <cell r="G162">
            <v>30996</v>
          </cell>
          <cell r="H162">
            <v>32236</v>
          </cell>
          <cell r="I162">
            <v>32236</v>
          </cell>
          <cell r="J162">
            <v>32236</v>
          </cell>
          <cell r="K162">
            <v>32236</v>
          </cell>
          <cell r="L162">
            <v>32236</v>
          </cell>
          <cell r="M162">
            <v>32236</v>
          </cell>
          <cell r="N162">
            <v>29305.454545454544</v>
          </cell>
        </row>
        <row r="163">
          <cell r="C163" t="str">
            <v>26001P</v>
          </cell>
          <cell r="D163" t="str">
            <v>LEVITE JAMBU BIJI 350ML 1X1</v>
          </cell>
          <cell r="E163">
            <v>0.35000000000000003</v>
          </cell>
          <cell r="F163">
            <v>0</v>
          </cell>
          <cell r="G163">
            <v>2583</v>
          </cell>
          <cell r="H163">
            <v>2686.3333333333335</v>
          </cell>
          <cell r="I163">
            <v>2686.3333333333335</v>
          </cell>
          <cell r="J163">
            <v>2686.3333333333335</v>
          </cell>
          <cell r="K163">
            <v>2686.3333333333335</v>
          </cell>
          <cell r="L163">
            <v>2686.3333333333335</v>
          </cell>
          <cell r="M163">
            <v>2686.3333333333335</v>
          </cell>
          <cell r="N163">
            <v>2442.121212121212</v>
          </cell>
        </row>
        <row r="164">
          <cell r="C164" t="str">
            <v>26001PR</v>
          </cell>
          <cell r="D164" t="str">
            <v>LEVITE JAMBU BIJI 350ML 1X1 PCS REJECT</v>
          </cell>
          <cell r="E164">
            <v>0.35000000000000003</v>
          </cell>
          <cell r="F164">
            <v>0</v>
          </cell>
          <cell r="G164">
            <v>2583</v>
          </cell>
          <cell r="H164">
            <v>2686.3333333333335</v>
          </cell>
          <cell r="I164">
            <v>2686.3333333333335</v>
          </cell>
          <cell r="J164">
            <v>2686.3333333333335</v>
          </cell>
          <cell r="K164">
            <v>2686.3333333333335</v>
          </cell>
          <cell r="L164">
            <v>2686.3333333333335</v>
          </cell>
          <cell r="M164">
            <v>2686.3333333333335</v>
          </cell>
          <cell r="N164">
            <v>2442.121212121212</v>
          </cell>
        </row>
        <row r="165">
          <cell r="C165">
            <v>26006</v>
          </cell>
          <cell r="D165" t="str">
            <v>LEVITE JAMBU BIJI 350ML 1X6</v>
          </cell>
          <cell r="E165">
            <v>2.1</v>
          </cell>
          <cell r="F165">
            <v>0</v>
          </cell>
          <cell r="G165">
            <v>15498</v>
          </cell>
          <cell r="H165">
            <v>16118</v>
          </cell>
          <cell r="I165">
            <v>16118</v>
          </cell>
          <cell r="J165">
            <v>16118</v>
          </cell>
          <cell r="K165">
            <v>16118</v>
          </cell>
          <cell r="L165">
            <v>16118</v>
          </cell>
          <cell r="M165">
            <v>16118</v>
          </cell>
          <cell r="N165">
            <v>14652.727272727272</v>
          </cell>
        </row>
        <row r="166">
          <cell r="C166">
            <v>26002</v>
          </cell>
          <cell r="D166" t="str">
            <v>LEVITE COMBO 350ML 1X12</v>
          </cell>
          <cell r="E166">
            <v>4.2</v>
          </cell>
          <cell r="F166">
            <v>0</v>
          </cell>
          <cell r="G166">
            <v>30996</v>
          </cell>
          <cell r="H166">
            <v>32236</v>
          </cell>
          <cell r="I166">
            <v>32236</v>
          </cell>
          <cell r="J166">
            <v>32236</v>
          </cell>
          <cell r="K166">
            <v>32236</v>
          </cell>
          <cell r="L166">
            <v>32236</v>
          </cell>
          <cell r="M166">
            <v>32236</v>
          </cell>
          <cell r="N166">
            <v>29305.454545454544</v>
          </cell>
        </row>
        <row r="167">
          <cell r="C167">
            <v>26003</v>
          </cell>
          <cell r="D167" t="str">
            <v>LEVITE COMBO 350ML 1X6</v>
          </cell>
          <cell r="E167">
            <v>2.1</v>
          </cell>
          <cell r="F167">
            <v>0</v>
          </cell>
          <cell r="G167">
            <v>15498</v>
          </cell>
          <cell r="H167">
            <v>16118</v>
          </cell>
          <cell r="I167">
            <v>16118</v>
          </cell>
          <cell r="J167">
            <v>16118</v>
          </cell>
          <cell r="K167">
            <v>16118</v>
          </cell>
          <cell r="L167">
            <v>16118</v>
          </cell>
          <cell r="M167">
            <v>16118</v>
          </cell>
          <cell r="N167">
            <v>14652.727272727272</v>
          </cell>
        </row>
        <row r="168">
          <cell r="C168">
            <v>26004</v>
          </cell>
          <cell r="D168" t="str">
            <v>LEVITE SIRSAK 350ML 1X12</v>
          </cell>
          <cell r="E168">
            <v>4.2</v>
          </cell>
          <cell r="F168">
            <v>0</v>
          </cell>
          <cell r="G168">
            <v>30996</v>
          </cell>
          <cell r="H168">
            <v>32236</v>
          </cell>
          <cell r="I168">
            <v>32236</v>
          </cell>
          <cell r="J168">
            <v>32236</v>
          </cell>
          <cell r="K168">
            <v>32236</v>
          </cell>
          <cell r="L168">
            <v>32236</v>
          </cell>
          <cell r="M168">
            <v>32236</v>
          </cell>
          <cell r="N168">
            <v>29305.454545454544</v>
          </cell>
        </row>
        <row r="169">
          <cell r="C169" t="str">
            <v>26004R</v>
          </cell>
          <cell r="D169" t="str">
            <v>LEVITE SIRSAK 350ML 1X12 REJECT</v>
          </cell>
          <cell r="E169">
            <v>4.2</v>
          </cell>
          <cell r="F169">
            <v>0</v>
          </cell>
          <cell r="G169">
            <v>30996</v>
          </cell>
          <cell r="H169">
            <v>32236</v>
          </cell>
          <cell r="I169">
            <v>32236</v>
          </cell>
          <cell r="J169">
            <v>32236</v>
          </cell>
          <cell r="K169">
            <v>32236</v>
          </cell>
          <cell r="L169">
            <v>32236</v>
          </cell>
          <cell r="M169">
            <v>32236</v>
          </cell>
          <cell r="N169">
            <v>29305.454545454544</v>
          </cell>
        </row>
        <row r="170">
          <cell r="C170" t="str">
            <v>26004P</v>
          </cell>
          <cell r="D170" t="str">
            <v>LEVITE SIRSAK 350ML 1X1</v>
          </cell>
          <cell r="E170">
            <v>0.35000000000000003</v>
          </cell>
          <cell r="F170">
            <v>0</v>
          </cell>
          <cell r="G170">
            <v>2583</v>
          </cell>
          <cell r="H170">
            <v>2686.3333333333335</v>
          </cell>
          <cell r="I170">
            <v>2686.3333333333335</v>
          </cell>
          <cell r="J170">
            <v>2686.3333333333335</v>
          </cell>
          <cell r="K170">
            <v>2686.3333333333335</v>
          </cell>
          <cell r="L170">
            <v>2686.3333333333335</v>
          </cell>
          <cell r="M170">
            <v>2686.3333333333335</v>
          </cell>
          <cell r="N170">
            <v>2442.121212121212</v>
          </cell>
        </row>
        <row r="171">
          <cell r="C171" t="str">
            <v>26004PR</v>
          </cell>
          <cell r="D171" t="str">
            <v>LEVITE SIRSAK 350ML 1X1 REJECT</v>
          </cell>
          <cell r="E171">
            <v>0.35000000000000003</v>
          </cell>
          <cell r="F171">
            <v>0</v>
          </cell>
          <cell r="G171">
            <v>2583</v>
          </cell>
          <cell r="H171">
            <v>2686.3333333333335</v>
          </cell>
          <cell r="I171">
            <v>2686.3333333333335</v>
          </cell>
          <cell r="J171">
            <v>2686.3333333333335</v>
          </cell>
          <cell r="K171">
            <v>2686.3333333333335</v>
          </cell>
          <cell r="L171">
            <v>2686.3333333333335</v>
          </cell>
          <cell r="M171">
            <v>2686.3333333333335</v>
          </cell>
          <cell r="N171">
            <v>2442.121212121212</v>
          </cell>
        </row>
        <row r="172">
          <cell r="C172">
            <v>0</v>
          </cell>
          <cell r="D172" t="str">
            <v>LEVITE SIRSAK 350ML 1X6</v>
          </cell>
          <cell r="E172">
            <v>2.1</v>
          </cell>
          <cell r="F172">
            <v>0</v>
          </cell>
          <cell r="G172">
            <v>15498</v>
          </cell>
          <cell r="H172">
            <v>16118</v>
          </cell>
          <cell r="I172">
            <v>16118</v>
          </cell>
          <cell r="J172">
            <v>16118</v>
          </cell>
          <cell r="K172">
            <v>16118</v>
          </cell>
          <cell r="L172">
            <v>16118</v>
          </cell>
          <cell r="M172">
            <v>16118</v>
          </cell>
          <cell r="N172">
            <v>14652.727272727272</v>
          </cell>
        </row>
        <row r="173">
          <cell r="C173">
            <v>26011</v>
          </cell>
          <cell r="D173" t="str">
            <v>LEVITE ANGGUR HIJAU 1X6</v>
          </cell>
          <cell r="E173">
            <v>2.1</v>
          </cell>
          <cell r="F173">
            <v>0</v>
          </cell>
          <cell r="G173">
            <v>15498</v>
          </cell>
          <cell r="H173">
            <v>16118</v>
          </cell>
          <cell r="I173">
            <v>16118</v>
          </cell>
          <cell r="J173">
            <v>16118</v>
          </cell>
          <cell r="K173">
            <v>16118</v>
          </cell>
          <cell r="L173">
            <v>16118</v>
          </cell>
          <cell r="M173">
            <v>16118</v>
          </cell>
          <cell r="N173">
            <v>14652.727272727272</v>
          </cell>
        </row>
        <row r="174">
          <cell r="C174">
            <v>26012</v>
          </cell>
          <cell r="D174" t="str">
            <v>LEVITE ANGGUR HIJAU 1X12</v>
          </cell>
          <cell r="E174">
            <v>4.2</v>
          </cell>
          <cell r="F174">
            <v>0</v>
          </cell>
          <cell r="G174">
            <v>30996</v>
          </cell>
          <cell r="H174">
            <v>32236</v>
          </cell>
          <cell r="I174">
            <v>32236</v>
          </cell>
          <cell r="J174">
            <v>32236</v>
          </cell>
          <cell r="K174">
            <v>32236</v>
          </cell>
          <cell r="L174">
            <v>32236</v>
          </cell>
          <cell r="M174">
            <v>32236</v>
          </cell>
          <cell r="N174">
            <v>29305.454545454544</v>
          </cell>
        </row>
        <row r="175">
          <cell r="C175" t="str">
            <v>26012R</v>
          </cell>
          <cell r="D175" t="str">
            <v>LEVITE ANGGUR HIJAU 1X12 REJECT</v>
          </cell>
          <cell r="E175">
            <v>4.2</v>
          </cell>
          <cell r="F175">
            <v>0</v>
          </cell>
          <cell r="G175">
            <v>30996</v>
          </cell>
          <cell r="H175">
            <v>32236</v>
          </cell>
          <cell r="I175">
            <v>32236</v>
          </cell>
          <cell r="J175">
            <v>32236</v>
          </cell>
          <cell r="K175">
            <v>32236</v>
          </cell>
          <cell r="L175">
            <v>32236</v>
          </cell>
          <cell r="M175">
            <v>32236</v>
          </cell>
          <cell r="N175">
            <v>29305.454545454544</v>
          </cell>
        </row>
        <row r="176">
          <cell r="C176" t="str">
            <v>26012P</v>
          </cell>
          <cell r="D176" t="str">
            <v>LEVITE ANGGUR HIJAU 1X1 PCS</v>
          </cell>
          <cell r="E176">
            <v>0.35000000000000003</v>
          </cell>
          <cell r="F176">
            <v>0</v>
          </cell>
          <cell r="G176">
            <v>2583</v>
          </cell>
          <cell r="H176">
            <v>2686.3333333333335</v>
          </cell>
          <cell r="I176">
            <v>2686.3333333333335</v>
          </cell>
          <cell r="J176">
            <v>2686.3333333333335</v>
          </cell>
          <cell r="K176">
            <v>2686.3333333333335</v>
          </cell>
          <cell r="L176">
            <v>2686.3333333333335</v>
          </cell>
          <cell r="M176">
            <v>2686.3333333333335</v>
          </cell>
          <cell r="N176">
            <v>2442.121212121212</v>
          </cell>
        </row>
        <row r="177">
          <cell r="C177" t="str">
            <v>26012PR</v>
          </cell>
          <cell r="D177" t="str">
            <v>LEVITE ANGGUR HIJAU 1X1 REJECT</v>
          </cell>
          <cell r="E177">
            <v>0.35000000000000003</v>
          </cell>
          <cell r="F177">
            <v>0</v>
          </cell>
          <cell r="G177">
            <v>2583</v>
          </cell>
          <cell r="H177">
            <v>2686.3333333333335</v>
          </cell>
          <cell r="I177">
            <v>2686.3333333333335</v>
          </cell>
          <cell r="J177">
            <v>2686.3333333333335</v>
          </cell>
          <cell r="K177">
            <v>2686.3333333333335</v>
          </cell>
          <cell r="L177">
            <v>2686.3333333333335</v>
          </cell>
          <cell r="M177">
            <v>2686.3333333333335</v>
          </cell>
          <cell r="N177">
            <v>2442.121212121212</v>
          </cell>
        </row>
        <row r="178">
          <cell r="C178">
            <v>142193</v>
          </cell>
          <cell r="D178" t="str">
            <v>LEVITE LEMON CUCUMBER MINT 350ML 1X12</v>
          </cell>
          <cell r="E178">
            <v>4.2</v>
          </cell>
          <cell r="F178">
            <v>0</v>
          </cell>
          <cell r="G178">
            <v>30996</v>
          </cell>
          <cell r="H178">
            <v>32236</v>
          </cell>
          <cell r="I178">
            <v>32236</v>
          </cell>
          <cell r="J178">
            <v>32236</v>
          </cell>
          <cell r="K178">
            <v>32236</v>
          </cell>
          <cell r="L178">
            <v>32236</v>
          </cell>
          <cell r="M178">
            <v>32236</v>
          </cell>
          <cell r="N178">
            <v>29305.454545454544</v>
          </cell>
        </row>
        <row r="179">
          <cell r="C179" t="str">
            <v>142193R</v>
          </cell>
          <cell r="D179" t="str">
            <v>LEVITE LEMON CUCUMBER MINT 350ml 1X12 REJECT</v>
          </cell>
          <cell r="E179">
            <v>4.2</v>
          </cell>
          <cell r="F179">
            <v>0</v>
          </cell>
          <cell r="G179">
            <v>30996</v>
          </cell>
          <cell r="H179">
            <v>32236</v>
          </cell>
          <cell r="I179">
            <v>32236</v>
          </cell>
          <cell r="J179">
            <v>32236</v>
          </cell>
          <cell r="K179">
            <v>32236</v>
          </cell>
          <cell r="L179">
            <v>32236</v>
          </cell>
          <cell r="M179">
            <v>32236</v>
          </cell>
          <cell r="N179">
            <v>29305.454545454544</v>
          </cell>
        </row>
        <row r="180">
          <cell r="C180" t="str">
            <v>142193p</v>
          </cell>
          <cell r="D180" t="str">
            <v>LEVITE LEMON CUCUMBER MINT 350ML 1X1</v>
          </cell>
          <cell r="E180">
            <v>0.35000000000000003</v>
          </cell>
          <cell r="F180">
            <v>0</v>
          </cell>
          <cell r="G180">
            <v>2583</v>
          </cell>
          <cell r="H180">
            <v>2686.3333333333335</v>
          </cell>
          <cell r="I180">
            <v>2686.3333333333335</v>
          </cell>
          <cell r="J180">
            <v>2686.3333333333335</v>
          </cell>
          <cell r="K180">
            <v>2686.3333333333335</v>
          </cell>
          <cell r="L180">
            <v>2686.3333333333335</v>
          </cell>
          <cell r="M180">
            <v>2686.3333333333335</v>
          </cell>
          <cell r="N180">
            <v>2442.121212121212</v>
          </cell>
        </row>
        <row r="181">
          <cell r="C181" t="str">
            <v>142193PR</v>
          </cell>
          <cell r="D181" t="str">
            <v>LEVITE LEMON CUCUMBER MINT 350ML 1X1 PCS REJECT</v>
          </cell>
          <cell r="E181">
            <v>0.35000000000000003</v>
          </cell>
          <cell r="F181">
            <v>0</v>
          </cell>
          <cell r="G181">
            <v>2583</v>
          </cell>
          <cell r="H181">
            <v>2686.3333333333335</v>
          </cell>
          <cell r="I181">
            <v>2686.3333333333335</v>
          </cell>
          <cell r="J181">
            <v>2686.3333333333335</v>
          </cell>
          <cell r="K181">
            <v>2686.3333333333335</v>
          </cell>
          <cell r="L181">
            <v>2686.3333333333335</v>
          </cell>
          <cell r="M181">
            <v>2686.3333333333335</v>
          </cell>
          <cell r="N181">
            <v>2442.121212121212</v>
          </cell>
        </row>
        <row r="182">
          <cell r="C182">
            <v>142194</v>
          </cell>
          <cell r="D182" t="str">
            <v>LEVITE LYCEE CITRUS MINT 350ML 1X12</v>
          </cell>
          <cell r="E182">
            <v>4.2</v>
          </cell>
          <cell r="F182">
            <v>0</v>
          </cell>
          <cell r="G182">
            <v>30996</v>
          </cell>
          <cell r="H182">
            <v>32236</v>
          </cell>
          <cell r="I182">
            <v>32236</v>
          </cell>
          <cell r="J182">
            <v>32236</v>
          </cell>
          <cell r="K182">
            <v>32236</v>
          </cell>
          <cell r="L182">
            <v>32236</v>
          </cell>
          <cell r="M182">
            <v>32236</v>
          </cell>
          <cell r="N182">
            <v>29305.454545454544</v>
          </cell>
        </row>
        <row r="183">
          <cell r="C183" t="str">
            <v>142194R</v>
          </cell>
          <cell r="D183" t="str">
            <v>LEVITE LYCEE CITRUS MINT 350ml 1X12 REJECT</v>
          </cell>
          <cell r="E183">
            <v>4.2</v>
          </cell>
          <cell r="F183">
            <v>0</v>
          </cell>
          <cell r="G183">
            <v>30996</v>
          </cell>
          <cell r="H183">
            <v>32236</v>
          </cell>
          <cell r="I183">
            <v>32236</v>
          </cell>
          <cell r="J183">
            <v>32236</v>
          </cell>
          <cell r="K183">
            <v>32236</v>
          </cell>
          <cell r="L183">
            <v>32236</v>
          </cell>
          <cell r="M183">
            <v>32236</v>
          </cell>
          <cell r="N183">
            <v>29305.454545454544</v>
          </cell>
        </row>
        <row r="184">
          <cell r="C184" t="str">
            <v>142194P</v>
          </cell>
          <cell r="D184" t="str">
            <v>LEVITE LYCEE CITRUS MINT 350ML 1X1</v>
          </cell>
          <cell r="E184">
            <v>0.35000000000000003</v>
          </cell>
          <cell r="F184">
            <v>0</v>
          </cell>
          <cell r="G184">
            <v>2583</v>
          </cell>
          <cell r="H184">
            <v>2686.3333333333335</v>
          </cell>
          <cell r="I184">
            <v>2686.3333333333335</v>
          </cell>
          <cell r="J184">
            <v>2686.3333333333335</v>
          </cell>
          <cell r="K184">
            <v>2686.3333333333335</v>
          </cell>
          <cell r="L184">
            <v>2686.3333333333335</v>
          </cell>
          <cell r="M184">
            <v>2686.3333333333335</v>
          </cell>
          <cell r="N184">
            <v>2442.121212121212</v>
          </cell>
        </row>
        <row r="185">
          <cell r="C185" t="str">
            <v>142194PR</v>
          </cell>
          <cell r="D185" t="str">
            <v>LEVITE LYCEE CITRUS MINT 350ML 1X1 PCS REJECT</v>
          </cell>
          <cell r="E185">
            <v>0.35000000000000003</v>
          </cell>
          <cell r="F185">
            <v>0</v>
          </cell>
          <cell r="G185">
            <v>2583</v>
          </cell>
          <cell r="H185">
            <v>2686.3333333333335</v>
          </cell>
          <cell r="I185">
            <v>2686.3333333333335</v>
          </cell>
          <cell r="J185">
            <v>2686.3333333333335</v>
          </cell>
          <cell r="K185">
            <v>2686.3333333333335</v>
          </cell>
          <cell r="L185">
            <v>2686.3333333333335</v>
          </cell>
          <cell r="M185">
            <v>2686.3333333333335</v>
          </cell>
          <cell r="N185">
            <v>2442.121212121212</v>
          </cell>
        </row>
        <row r="186">
          <cell r="C186">
            <v>142196</v>
          </cell>
          <cell r="D186" t="str">
            <v>LEVITE WILDBERRIES LIME MINT 350ML 1X12</v>
          </cell>
          <cell r="E186">
            <v>4.2</v>
          </cell>
          <cell r="F186">
            <v>0</v>
          </cell>
          <cell r="G186">
            <v>30996</v>
          </cell>
          <cell r="H186">
            <v>32236</v>
          </cell>
          <cell r="I186">
            <v>32236</v>
          </cell>
          <cell r="J186">
            <v>32236</v>
          </cell>
          <cell r="K186">
            <v>32236</v>
          </cell>
          <cell r="L186">
            <v>32236</v>
          </cell>
          <cell r="M186">
            <v>32236</v>
          </cell>
          <cell r="N186">
            <v>29305.454545454544</v>
          </cell>
        </row>
        <row r="187">
          <cell r="C187" t="str">
            <v>142196R</v>
          </cell>
          <cell r="D187" t="str">
            <v>LEVITE WILDBERRIES LIME MINT 350ml 1X12 REJECT</v>
          </cell>
          <cell r="E187">
            <v>4.2</v>
          </cell>
          <cell r="F187">
            <v>0</v>
          </cell>
          <cell r="G187">
            <v>30996</v>
          </cell>
          <cell r="H187">
            <v>32236</v>
          </cell>
          <cell r="I187">
            <v>32236</v>
          </cell>
          <cell r="J187">
            <v>32236</v>
          </cell>
          <cell r="K187">
            <v>32236</v>
          </cell>
          <cell r="L187">
            <v>32236</v>
          </cell>
          <cell r="M187">
            <v>32236</v>
          </cell>
          <cell r="N187">
            <v>29305.454545454544</v>
          </cell>
        </row>
        <row r="188">
          <cell r="C188" t="str">
            <v>142196P</v>
          </cell>
          <cell r="D188" t="str">
            <v>LEVITE WILDBERRIES LIME MINT 350ML 1X1</v>
          </cell>
          <cell r="E188">
            <v>0.35000000000000003</v>
          </cell>
          <cell r="F188">
            <v>0</v>
          </cell>
          <cell r="G188">
            <v>2583</v>
          </cell>
          <cell r="H188">
            <v>2686.3333333333335</v>
          </cell>
          <cell r="I188">
            <v>2686.3333333333335</v>
          </cell>
          <cell r="J188">
            <v>2686.3333333333335</v>
          </cell>
          <cell r="K188">
            <v>2686.3333333333335</v>
          </cell>
          <cell r="L188">
            <v>2686.3333333333335</v>
          </cell>
          <cell r="M188">
            <v>2686.3333333333335</v>
          </cell>
          <cell r="N188">
            <v>2442.121212121212</v>
          </cell>
        </row>
        <row r="189">
          <cell r="C189" t="str">
            <v>142196PR</v>
          </cell>
          <cell r="D189" t="str">
            <v>LEVITE WILDBERRIES LIME MINT 350ML 1X1 PCS REJECT</v>
          </cell>
          <cell r="E189">
            <v>0.35000000000000003</v>
          </cell>
          <cell r="F189">
            <v>0</v>
          </cell>
          <cell r="G189">
            <v>2583</v>
          </cell>
          <cell r="H189">
            <v>2686.3333333333335</v>
          </cell>
          <cell r="I189">
            <v>2686.3333333333335</v>
          </cell>
          <cell r="J189">
            <v>2686.3333333333335</v>
          </cell>
          <cell r="K189">
            <v>2686.3333333333335</v>
          </cell>
          <cell r="L189">
            <v>2686.3333333333335</v>
          </cell>
          <cell r="M189">
            <v>2686.3333333333335</v>
          </cell>
          <cell r="N189">
            <v>2442.121212121212</v>
          </cell>
        </row>
        <row r="190">
          <cell r="C190">
            <v>148136</v>
          </cell>
          <cell r="D190" t="str">
            <v>VT.220ML LOCAL 1X42</v>
          </cell>
          <cell r="E190">
            <v>11.3</v>
          </cell>
          <cell r="F190">
            <v>632.80000000000007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14900</v>
          </cell>
          <cell r="L190">
            <v>14900</v>
          </cell>
          <cell r="M190">
            <v>14900</v>
          </cell>
          <cell r="N190">
            <v>13545.454545454544</v>
          </cell>
        </row>
        <row r="191">
          <cell r="C191" t="str">
            <v>148136R</v>
          </cell>
          <cell r="D191" t="str">
            <v>VT.220ML LOCAL 1X42</v>
          </cell>
          <cell r="E191">
            <v>11.3</v>
          </cell>
          <cell r="F191">
            <v>632.80000000000007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14900</v>
          </cell>
          <cell r="L191">
            <v>14900</v>
          </cell>
          <cell r="M191">
            <v>14900</v>
          </cell>
          <cell r="N191">
            <v>13545.454545454544</v>
          </cell>
        </row>
        <row r="192">
          <cell r="C192" t="str">
            <v>148136P</v>
          </cell>
          <cell r="D192" t="str">
            <v>VT.220ML LOCAL 1X1</v>
          </cell>
          <cell r="E192">
            <v>0.26904761904761909</v>
          </cell>
          <cell r="F192">
            <v>15.06666666666667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354.76190476190476</v>
          </cell>
          <cell r="L192">
            <v>354.76190476190476</v>
          </cell>
          <cell r="M192">
            <v>354.76190476190476</v>
          </cell>
          <cell r="N192">
            <v>322.51082251082249</v>
          </cell>
        </row>
        <row r="193">
          <cell r="C193">
            <v>173022</v>
          </cell>
          <cell r="D193" t="str">
            <v>VT.200ML LOCAL 1X48</v>
          </cell>
          <cell r="E193">
            <v>11.3</v>
          </cell>
          <cell r="F193">
            <v>632.80000000000007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13900</v>
          </cell>
          <cell r="N193">
            <v>12636.363636363636</v>
          </cell>
        </row>
        <row r="194">
          <cell r="C194" t="str">
            <v>173022R</v>
          </cell>
          <cell r="D194" t="str">
            <v>VT.200ML LOCAL 1X48 REJECT</v>
          </cell>
          <cell r="E194">
            <v>11.3</v>
          </cell>
          <cell r="F194">
            <v>632.80000000000007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13900</v>
          </cell>
          <cell r="N194">
            <v>12636.363636363636</v>
          </cell>
        </row>
        <row r="195">
          <cell r="C195" t="str">
            <v>173022P</v>
          </cell>
          <cell r="D195" t="str">
            <v>VT.200ML LOCAL 1X1</v>
          </cell>
          <cell r="E195">
            <v>5.6051587301587311E-3</v>
          </cell>
          <cell r="F195">
            <v>0.31388888888888894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289.58333333333331</v>
          </cell>
          <cell r="N195">
            <v>263.25757575757569</v>
          </cell>
        </row>
        <row r="196">
          <cell r="C196" t="str">
            <v>173022PR</v>
          </cell>
          <cell r="D196" t="str">
            <v>VT.200ML LOCAL PCS REJECT</v>
          </cell>
          <cell r="E196">
            <v>0.23541666666666669</v>
          </cell>
          <cell r="F196">
            <v>13.183333333333335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289.58333333333331</v>
          </cell>
          <cell r="N196">
            <v>263.25757575757569</v>
          </cell>
        </row>
        <row r="197">
          <cell r="C197">
            <v>22713</v>
          </cell>
          <cell r="D197" t="str">
            <v>VIT.220ML 1X48</v>
          </cell>
          <cell r="E197">
            <v>11.3</v>
          </cell>
          <cell r="F197">
            <v>632.80000000000007</v>
          </cell>
          <cell r="G197">
            <v>0</v>
          </cell>
          <cell r="H197">
            <v>14090</v>
          </cell>
          <cell r="I197">
            <v>14090</v>
          </cell>
          <cell r="J197">
            <v>15960</v>
          </cell>
          <cell r="K197">
            <v>15960</v>
          </cell>
          <cell r="L197">
            <v>15960</v>
          </cell>
          <cell r="M197">
            <v>15960</v>
          </cell>
          <cell r="N197">
            <v>14509.090909090908</v>
          </cell>
        </row>
        <row r="198">
          <cell r="C198">
            <v>96430</v>
          </cell>
          <cell r="D198" t="str">
            <v>VIT.220 ML 1X48</v>
          </cell>
          <cell r="E198">
            <v>11.3</v>
          </cell>
          <cell r="F198">
            <v>632.80000000000007</v>
          </cell>
          <cell r="G198">
            <v>0</v>
          </cell>
          <cell r="H198">
            <v>14090</v>
          </cell>
          <cell r="I198">
            <v>14090</v>
          </cell>
          <cell r="J198">
            <v>15960</v>
          </cell>
          <cell r="K198">
            <v>15960</v>
          </cell>
          <cell r="L198">
            <v>15960</v>
          </cell>
          <cell r="M198">
            <v>15960</v>
          </cell>
          <cell r="N198">
            <v>14509.090909090908</v>
          </cell>
        </row>
        <row r="199">
          <cell r="C199" t="str">
            <v>96430R</v>
          </cell>
          <cell r="D199" t="str">
            <v>VIT.220 ML 1X48 REJECT</v>
          </cell>
          <cell r="E199">
            <v>11.3</v>
          </cell>
          <cell r="F199">
            <v>632.80000000000007</v>
          </cell>
          <cell r="G199">
            <v>0</v>
          </cell>
          <cell r="H199">
            <v>14090</v>
          </cell>
          <cell r="I199">
            <v>14090</v>
          </cell>
          <cell r="J199">
            <v>15960</v>
          </cell>
          <cell r="K199">
            <v>15960</v>
          </cell>
          <cell r="L199">
            <v>15960</v>
          </cell>
          <cell r="M199">
            <v>15960</v>
          </cell>
          <cell r="N199">
            <v>14509.090909090908</v>
          </cell>
        </row>
        <row r="200">
          <cell r="C200" t="str">
            <v>96430P</v>
          </cell>
          <cell r="D200" t="str">
            <v>VIT.220 ML 1X1</v>
          </cell>
          <cell r="E200">
            <v>0.23541666666666669</v>
          </cell>
          <cell r="F200">
            <v>13.183333333333335</v>
          </cell>
          <cell r="G200">
            <v>0</v>
          </cell>
          <cell r="H200">
            <v>293.54166666666669</v>
          </cell>
          <cell r="I200">
            <v>293.54166666666669</v>
          </cell>
          <cell r="J200">
            <v>332.5</v>
          </cell>
          <cell r="K200">
            <v>332.5</v>
          </cell>
          <cell r="L200">
            <v>332.5</v>
          </cell>
          <cell r="M200">
            <v>332.5</v>
          </cell>
          <cell r="N200">
            <v>302.27272727272725</v>
          </cell>
        </row>
        <row r="201">
          <cell r="C201" t="str">
            <v>96430PR</v>
          </cell>
          <cell r="D201" t="str">
            <v>VIT.220 ML 1X1 PCS REJECT</v>
          </cell>
          <cell r="E201">
            <v>0.23541666666666669</v>
          </cell>
          <cell r="F201">
            <v>13.183333333333335</v>
          </cell>
          <cell r="G201">
            <v>0</v>
          </cell>
          <cell r="H201">
            <v>293.54166666666669</v>
          </cell>
          <cell r="I201">
            <v>293.54166666666669</v>
          </cell>
          <cell r="J201">
            <v>332.5</v>
          </cell>
          <cell r="K201">
            <v>332.5</v>
          </cell>
          <cell r="L201">
            <v>332.5</v>
          </cell>
          <cell r="M201">
            <v>332.5</v>
          </cell>
          <cell r="N201">
            <v>302.27272727272725</v>
          </cell>
        </row>
        <row r="202">
          <cell r="C202">
            <v>74554</v>
          </cell>
          <cell r="D202" t="str">
            <v>VIT.240ML 1X48</v>
          </cell>
          <cell r="E202">
            <v>12.5</v>
          </cell>
          <cell r="F202">
            <v>700</v>
          </cell>
          <cell r="G202">
            <v>13550</v>
          </cell>
          <cell r="H202">
            <v>14090</v>
          </cell>
          <cell r="I202">
            <v>14090</v>
          </cell>
          <cell r="J202">
            <v>15960</v>
          </cell>
          <cell r="K202">
            <v>15960</v>
          </cell>
          <cell r="L202">
            <v>15960</v>
          </cell>
          <cell r="M202">
            <v>15960</v>
          </cell>
          <cell r="N202">
            <v>14509.090909090908</v>
          </cell>
        </row>
        <row r="203">
          <cell r="C203" t="str">
            <v>74554R</v>
          </cell>
          <cell r="D203" t="str">
            <v>VIT.240ML 1X48/REJECT</v>
          </cell>
          <cell r="E203">
            <v>12.5</v>
          </cell>
          <cell r="F203">
            <v>700</v>
          </cell>
          <cell r="G203">
            <v>13550</v>
          </cell>
          <cell r="H203">
            <v>14090</v>
          </cell>
          <cell r="I203">
            <v>14090</v>
          </cell>
          <cell r="J203">
            <v>15960</v>
          </cell>
          <cell r="K203">
            <v>15960</v>
          </cell>
          <cell r="L203">
            <v>15960</v>
          </cell>
          <cell r="M203">
            <v>15960</v>
          </cell>
          <cell r="N203">
            <v>14509.090909090908</v>
          </cell>
          <cell r="O203">
            <v>14509.090909090908</v>
          </cell>
        </row>
        <row r="204">
          <cell r="C204" t="str">
            <v>74554P</v>
          </cell>
          <cell r="D204" t="str">
            <v>VIT.240ML 1X1 PCS</v>
          </cell>
          <cell r="E204">
            <v>0.26041666666666669</v>
          </cell>
          <cell r="F204">
            <v>14.583333333333334</v>
          </cell>
          <cell r="G204">
            <v>282.29166666666669</v>
          </cell>
          <cell r="H204">
            <v>293.54166666666669</v>
          </cell>
          <cell r="I204">
            <v>293.54166666666669</v>
          </cell>
          <cell r="J204">
            <v>332.5</v>
          </cell>
          <cell r="K204">
            <v>332.5</v>
          </cell>
          <cell r="L204">
            <v>332.5</v>
          </cell>
          <cell r="M204">
            <v>332.5</v>
          </cell>
          <cell r="N204">
            <v>302.27272727272725</v>
          </cell>
          <cell r="O204">
            <v>302.27272727272725</v>
          </cell>
        </row>
        <row r="205">
          <cell r="C205" t="str">
            <v>74554PR</v>
          </cell>
          <cell r="D205" t="str">
            <v>VIT.240ML 1X1 PCS REJECT</v>
          </cell>
          <cell r="E205">
            <v>0.26041666666666669</v>
          </cell>
          <cell r="F205">
            <v>14.583333333333334</v>
          </cell>
          <cell r="G205">
            <v>282.29166666666669</v>
          </cell>
          <cell r="H205">
            <v>293.54166666666669</v>
          </cell>
          <cell r="I205">
            <v>293.54166666666669</v>
          </cell>
          <cell r="J205">
            <v>332.5</v>
          </cell>
          <cell r="K205">
            <v>332.5</v>
          </cell>
          <cell r="L205">
            <v>332.5</v>
          </cell>
          <cell r="M205">
            <v>332.5</v>
          </cell>
          <cell r="N205">
            <v>302.27272727272725</v>
          </cell>
          <cell r="O205">
            <v>302.27272727272725</v>
          </cell>
        </row>
        <row r="206">
          <cell r="C206">
            <v>112839</v>
          </cell>
          <cell r="D206" t="str">
            <v>VIT.330ML 1X24</v>
          </cell>
          <cell r="E206">
            <v>8.8000000000000007</v>
          </cell>
          <cell r="F206">
            <v>492.80000000000007</v>
          </cell>
          <cell r="G206">
            <v>23460</v>
          </cell>
          <cell r="H206">
            <v>24400</v>
          </cell>
          <cell r="I206">
            <v>24400</v>
          </cell>
          <cell r="J206">
            <v>24400</v>
          </cell>
          <cell r="K206">
            <v>24400</v>
          </cell>
          <cell r="L206">
            <v>21700</v>
          </cell>
          <cell r="M206">
            <v>21700</v>
          </cell>
          <cell r="N206">
            <v>19727.272727272724</v>
          </cell>
        </row>
        <row r="207">
          <cell r="C207" t="str">
            <v>112839P</v>
          </cell>
          <cell r="D207" t="str">
            <v>VIT.330ML 1X1 PCS</v>
          </cell>
          <cell r="E207">
            <v>0.3666666666666667</v>
          </cell>
          <cell r="F207">
            <v>20.533333333333335</v>
          </cell>
          <cell r="G207">
            <v>977.5</v>
          </cell>
          <cell r="H207">
            <v>1016.6666666666666</v>
          </cell>
          <cell r="I207">
            <v>1016.6666666666666</v>
          </cell>
          <cell r="J207">
            <v>1016.6666666666666</v>
          </cell>
          <cell r="K207">
            <v>1016.6666666666666</v>
          </cell>
          <cell r="L207">
            <v>904.16666666666663</v>
          </cell>
          <cell r="M207">
            <v>904.16666666666663</v>
          </cell>
          <cell r="N207">
            <v>821.96969696969688</v>
          </cell>
        </row>
        <row r="208">
          <cell r="C208" t="str">
            <v>112839PR</v>
          </cell>
          <cell r="D208" t="str">
            <v>VIT.330ML 1X 1 PCS REJECT</v>
          </cell>
          <cell r="E208">
            <v>0.3666666666666667</v>
          </cell>
          <cell r="F208">
            <v>20.533333333333335</v>
          </cell>
          <cell r="G208">
            <v>977.5</v>
          </cell>
          <cell r="H208">
            <v>1016.6666666666666</v>
          </cell>
          <cell r="I208">
            <v>1016.6666666666666</v>
          </cell>
          <cell r="J208">
            <v>1016.6666666666666</v>
          </cell>
          <cell r="K208">
            <v>1016.6666666666666</v>
          </cell>
          <cell r="L208">
            <v>904.16666666666663</v>
          </cell>
          <cell r="M208">
            <v>904.16666666666663</v>
          </cell>
          <cell r="N208">
            <v>821.96969696969688</v>
          </cell>
        </row>
        <row r="209">
          <cell r="C209">
            <v>157095</v>
          </cell>
          <cell r="D209" t="str">
            <v>VIT.550 ML 1X24</v>
          </cell>
          <cell r="K209">
            <v>25030</v>
          </cell>
          <cell r="L209">
            <v>25030</v>
          </cell>
          <cell r="M209">
            <v>24030</v>
          </cell>
          <cell r="N209">
            <v>21845.454545454544</v>
          </cell>
        </row>
        <row r="210">
          <cell r="C210" t="str">
            <v>157095P</v>
          </cell>
          <cell r="D210" t="str">
            <v>VIT.550 ML 1X1 PCS</v>
          </cell>
          <cell r="K210">
            <v>1042.9166666666667</v>
          </cell>
          <cell r="L210">
            <v>1042.9166666666667</v>
          </cell>
          <cell r="M210">
            <v>1001.25</v>
          </cell>
          <cell r="N210">
            <v>910.22727272727263</v>
          </cell>
        </row>
        <row r="211">
          <cell r="C211" t="str">
            <v>157095PR</v>
          </cell>
          <cell r="D211" t="str">
            <v>VT.550 ML 1X1 PCS REJECT</v>
          </cell>
          <cell r="K211">
            <v>1042.9166666666667</v>
          </cell>
          <cell r="L211">
            <v>1042.9166666666667</v>
          </cell>
          <cell r="M211">
            <v>1001.25</v>
          </cell>
          <cell r="N211">
            <v>910.22727272727263</v>
          </cell>
        </row>
        <row r="212">
          <cell r="C212">
            <v>74566</v>
          </cell>
          <cell r="D212" t="str">
            <v>VIT.600ML 1X24</v>
          </cell>
          <cell r="E212">
            <v>15.3</v>
          </cell>
          <cell r="F212">
            <v>856.80000000000007</v>
          </cell>
          <cell r="G212">
            <v>23060</v>
          </cell>
          <cell r="H212">
            <v>23980</v>
          </cell>
          <cell r="I212">
            <v>23980</v>
          </cell>
          <cell r="J212">
            <v>26680</v>
          </cell>
          <cell r="K212">
            <v>26680</v>
          </cell>
          <cell r="L212">
            <v>26680</v>
          </cell>
          <cell r="M212">
            <v>26680</v>
          </cell>
          <cell r="N212">
            <v>24254.545454545452</v>
          </cell>
        </row>
        <row r="213">
          <cell r="C213" t="str">
            <v>74566P</v>
          </cell>
          <cell r="D213" t="str">
            <v>VIT.600ML 1X1/PCS</v>
          </cell>
          <cell r="E213">
            <v>0.63750000000000007</v>
          </cell>
          <cell r="F213">
            <v>35.700000000000003</v>
          </cell>
          <cell r="G213">
            <v>960.83333333333337</v>
          </cell>
          <cell r="H213">
            <v>999.16666666666663</v>
          </cell>
          <cell r="I213">
            <v>999.16666666666663</v>
          </cell>
          <cell r="J213">
            <v>1111.6666666666667</v>
          </cell>
          <cell r="K213">
            <v>1111.6666666666667</v>
          </cell>
          <cell r="L213">
            <v>1111.6666666666667</v>
          </cell>
          <cell r="M213">
            <v>1111.6666666666667</v>
          </cell>
          <cell r="N213">
            <v>1010.6060606060606</v>
          </cell>
        </row>
        <row r="214">
          <cell r="C214" t="str">
            <v>74566PR</v>
          </cell>
          <cell r="D214" t="str">
            <v>VIT.600ML 1X1 REJECT</v>
          </cell>
          <cell r="E214">
            <v>0.63750000000000007</v>
          </cell>
          <cell r="F214">
            <v>35.700000000000003</v>
          </cell>
          <cell r="G214">
            <v>960.83333333333337</v>
          </cell>
          <cell r="H214">
            <v>999.16666666666663</v>
          </cell>
          <cell r="I214">
            <v>999.16666666666663</v>
          </cell>
          <cell r="J214">
            <v>1111.6666666666667</v>
          </cell>
          <cell r="K214">
            <v>1111.6666666666667</v>
          </cell>
          <cell r="L214">
            <v>1111.6666666666667</v>
          </cell>
          <cell r="M214">
            <v>1111.6666666666667</v>
          </cell>
          <cell r="N214">
            <v>1010.6060606060606</v>
          </cell>
        </row>
        <row r="215">
          <cell r="C215">
            <v>74565</v>
          </cell>
          <cell r="D215" t="str">
            <v>VIT.1500ML 1X12</v>
          </cell>
          <cell r="E215">
            <v>19.5</v>
          </cell>
          <cell r="F215">
            <v>1092</v>
          </cell>
          <cell r="G215">
            <v>22040</v>
          </cell>
          <cell r="H215">
            <v>22920</v>
          </cell>
          <cell r="I215">
            <v>22920</v>
          </cell>
          <cell r="J215">
            <v>25620</v>
          </cell>
          <cell r="K215">
            <v>25620</v>
          </cell>
          <cell r="L215">
            <v>25620</v>
          </cell>
          <cell r="M215">
            <v>25620</v>
          </cell>
          <cell r="N215">
            <v>23290.909090909088</v>
          </cell>
        </row>
        <row r="216">
          <cell r="C216" t="str">
            <v>74565r</v>
          </cell>
          <cell r="D216" t="str">
            <v>VIT.1500ML 1X12 REJECT</v>
          </cell>
          <cell r="E216">
            <v>19.5</v>
          </cell>
          <cell r="F216">
            <v>3393</v>
          </cell>
          <cell r="G216">
            <v>22040</v>
          </cell>
          <cell r="H216">
            <v>22920</v>
          </cell>
          <cell r="I216">
            <v>22920</v>
          </cell>
          <cell r="J216">
            <v>25620</v>
          </cell>
          <cell r="K216">
            <v>25620</v>
          </cell>
          <cell r="L216">
            <v>25620</v>
          </cell>
          <cell r="M216">
            <v>25620</v>
          </cell>
          <cell r="N216">
            <v>23290.909090909088</v>
          </cell>
        </row>
        <row r="217">
          <cell r="C217" t="str">
            <v>74565P</v>
          </cell>
          <cell r="D217" t="str">
            <v>VIT.1500ML 1X1 PCS</v>
          </cell>
          <cell r="E217">
            <v>1.625</v>
          </cell>
          <cell r="F217">
            <v>91</v>
          </cell>
          <cell r="G217">
            <v>1836.6666666666667</v>
          </cell>
          <cell r="H217">
            <v>1910</v>
          </cell>
          <cell r="I217">
            <v>1910</v>
          </cell>
          <cell r="J217">
            <v>2135</v>
          </cell>
          <cell r="K217">
            <v>2135</v>
          </cell>
          <cell r="L217">
            <v>2135</v>
          </cell>
          <cell r="M217">
            <v>2135</v>
          </cell>
          <cell r="N217">
            <v>1940.9090909090908</v>
          </cell>
        </row>
        <row r="218">
          <cell r="C218" t="str">
            <v>74565PR</v>
          </cell>
          <cell r="D218" t="str">
            <v>VIT.1500ML 1X1 REJECT</v>
          </cell>
          <cell r="E218">
            <v>1.625</v>
          </cell>
          <cell r="F218">
            <v>91</v>
          </cell>
          <cell r="G218">
            <v>1836.6666666666667</v>
          </cell>
          <cell r="H218">
            <v>1910</v>
          </cell>
          <cell r="I218">
            <v>1910</v>
          </cell>
          <cell r="J218">
            <v>2135</v>
          </cell>
          <cell r="K218">
            <v>2135</v>
          </cell>
          <cell r="L218">
            <v>2135</v>
          </cell>
          <cell r="M218">
            <v>2135</v>
          </cell>
          <cell r="N218">
            <v>1940.9090909090908</v>
          </cell>
        </row>
        <row r="219">
          <cell r="C219" t="str">
            <v>74565P-R</v>
          </cell>
          <cell r="D219" t="str">
            <v>VT.1500ML 1x12/PCS-RIJEK</v>
          </cell>
          <cell r="E219">
            <v>19.5</v>
          </cell>
          <cell r="F219">
            <v>3393</v>
          </cell>
          <cell r="G219">
            <v>22040</v>
          </cell>
          <cell r="H219">
            <v>1910</v>
          </cell>
          <cell r="I219">
            <v>1910</v>
          </cell>
          <cell r="J219">
            <v>2135</v>
          </cell>
          <cell r="K219">
            <v>2135</v>
          </cell>
          <cell r="L219">
            <v>2135</v>
          </cell>
          <cell r="M219">
            <v>2135</v>
          </cell>
          <cell r="N219">
            <v>1940.9090909090908</v>
          </cell>
        </row>
        <row r="220">
          <cell r="D220" t="str">
            <v/>
          </cell>
          <cell r="N220">
            <v>0</v>
          </cell>
        </row>
        <row r="221">
          <cell r="C221">
            <v>74559</v>
          </cell>
          <cell r="D221" t="str">
            <v>AQ.5GALLON ISI</v>
          </cell>
          <cell r="E221">
            <v>20</v>
          </cell>
          <cell r="F221">
            <v>3624</v>
          </cell>
          <cell r="G221">
            <v>8223</v>
          </cell>
          <cell r="H221">
            <v>8552</v>
          </cell>
          <cell r="I221">
            <v>8900</v>
          </cell>
          <cell r="J221">
            <v>8900</v>
          </cell>
          <cell r="K221">
            <v>9430</v>
          </cell>
          <cell r="L221">
            <v>9850</v>
          </cell>
          <cell r="M221">
            <v>9850</v>
          </cell>
          <cell r="N221">
            <v>8954.545454545454</v>
          </cell>
        </row>
        <row r="222">
          <cell r="C222" t="str">
            <v>1011A</v>
          </cell>
          <cell r="D222" t="str">
            <v>AQ.5GLN ISI R</v>
          </cell>
          <cell r="E222">
            <v>20</v>
          </cell>
          <cell r="F222">
            <v>3624</v>
          </cell>
          <cell r="G222">
            <v>8223</v>
          </cell>
          <cell r="H222">
            <v>8552</v>
          </cell>
          <cell r="I222">
            <v>8900</v>
          </cell>
          <cell r="J222">
            <v>8900</v>
          </cell>
          <cell r="K222">
            <v>9430</v>
          </cell>
          <cell r="L222">
            <v>9850</v>
          </cell>
          <cell r="M222">
            <v>9850</v>
          </cell>
          <cell r="N222">
            <v>8954.545454545454</v>
          </cell>
        </row>
        <row r="223">
          <cell r="C223" t="str">
            <v>74559G</v>
          </cell>
          <cell r="D223" t="str">
            <v>AQ.5GALLON BTL</v>
          </cell>
          <cell r="E223">
            <v>0</v>
          </cell>
          <cell r="F223">
            <v>0</v>
          </cell>
          <cell r="G223">
            <v>30000</v>
          </cell>
          <cell r="H223">
            <v>30000</v>
          </cell>
          <cell r="I223">
            <v>30000</v>
          </cell>
          <cell r="J223">
            <v>30000</v>
          </cell>
          <cell r="K223">
            <v>30000</v>
          </cell>
          <cell r="L223">
            <v>30000</v>
          </cell>
          <cell r="M223">
            <v>30000</v>
          </cell>
          <cell r="N223">
            <v>30000</v>
          </cell>
        </row>
        <row r="224">
          <cell r="C224" t="str">
            <v>1011B</v>
          </cell>
          <cell r="D224" t="str">
            <v>AQ.5GLN BTL R</v>
          </cell>
          <cell r="E224">
            <v>0</v>
          </cell>
          <cell r="F224">
            <v>0</v>
          </cell>
          <cell r="G224">
            <v>30000</v>
          </cell>
          <cell r="H224">
            <v>30000</v>
          </cell>
          <cell r="I224">
            <v>30000</v>
          </cell>
          <cell r="J224">
            <v>30000</v>
          </cell>
          <cell r="K224">
            <v>30000</v>
          </cell>
          <cell r="L224">
            <v>30000</v>
          </cell>
          <cell r="M224">
            <v>30000</v>
          </cell>
          <cell r="N224">
            <v>30000</v>
          </cell>
        </row>
        <row r="225">
          <cell r="C225">
            <v>74560</v>
          </cell>
          <cell r="D225" t="str">
            <v>VT.5GLN ISI</v>
          </cell>
          <cell r="E225">
            <v>20</v>
          </cell>
          <cell r="F225">
            <v>3687</v>
          </cell>
          <cell r="G225">
            <v>7000</v>
          </cell>
          <cell r="H225">
            <v>7000</v>
          </cell>
          <cell r="I225">
            <v>7000</v>
          </cell>
          <cell r="J225">
            <v>7440</v>
          </cell>
          <cell r="K225">
            <v>7440</v>
          </cell>
          <cell r="L225">
            <v>7440</v>
          </cell>
          <cell r="M225">
            <v>7440</v>
          </cell>
          <cell r="N225">
            <v>6763.6363636363631</v>
          </cell>
        </row>
        <row r="226">
          <cell r="C226" t="str">
            <v>74560G</v>
          </cell>
          <cell r="D226" t="str">
            <v>VT.5GALON BTL</v>
          </cell>
          <cell r="E226">
            <v>0</v>
          </cell>
          <cell r="F226">
            <v>0</v>
          </cell>
          <cell r="G226">
            <v>30000</v>
          </cell>
          <cell r="H226">
            <v>30000</v>
          </cell>
          <cell r="I226">
            <v>30000</v>
          </cell>
          <cell r="J226">
            <v>30000</v>
          </cell>
          <cell r="K226">
            <v>30000</v>
          </cell>
          <cell r="L226">
            <v>30000</v>
          </cell>
          <cell r="M226">
            <v>30000</v>
          </cell>
          <cell r="N226">
            <v>30000</v>
          </cell>
        </row>
        <row r="227">
          <cell r="C227" t="str">
            <v>2011B</v>
          </cell>
          <cell r="D227" t="str">
            <v>VT.5GLN BTL R</v>
          </cell>
          <cell r="M227">
            <v>30000</v>
          </cell>
          <cell r="N227">
            <v>30000</v>
          </cell>
        </row>
        <row r="228">
          <cell r="C228" t="str">
            <v>74560R</v>
          </cell>
          <cell r="D228" t="str">
            <v>VT.5GLN ISI REJECT</v>
          </cell>
          <cell r="E228">
            <v>20</v>
          </cell>
          <cell r="F228">
            <v>3687</v>
          </cell>
          <cell r="G228">
            <v>7000</v>
          </cell>
          <cell r="H228">
            <v>7000</v>
          </cell>
          <cell r="I228">
            <v>7000</v>
          </cell>
          <cell r="J228">
            <v>7440</v>
          </cell>
          <cell r="K228">
            <v>7440</v>
          </cell>
          <cell r="L228">
            <v>7440</v>
          </cell>
          <cell r="M228">
            <v>7440</v>
          </cell>
          <cell r="N228">
            <v>6763.6363636363631</v>
          </cell>
        </row>
        <row r="229">
          <cell r="D229" t="str">
            <v/>
          </cell>
          <cell r="N229">
            <v>0</v>
          </cell>
        </row>
        <row r="230">
          <cell r="C230">
            <v>10512</v>
          </cell>
          <cell r="D230" t="str">
            <v>AQ.380 ML KRAT/PALET</v>
          </cell>
          <cell r="G230">
            <v>13000</v>
          </cell>
          <cell r="H230">
            <v>13000</v>
          </cell>
          <cell r="I230">
            <v>13000</v>
          </cell>
          <cell r="J230">
            <v>13000</v>
          </cell>
          <cell r="K230">
            <v>13000</v>
          </cell>
          <cell r="L230">
            <v>13000</v>
          </cell>
          <cell r="M230">
            <v>13000</v>
          </cell>
          <cell r="N230">
            <v>11818.181818181818</v>
          </cell>
        </row>
        <row r="231">
          <cell r="C231">
            <v>10114</v>
          </cell>
          <cell r="D231" t="str">
            <v>PALLET KAYU</v>
          </cell>
          <cell r="G231">
            <v>100000</v>
          </cell>
          <cell r="H231">
            <v>100000</v>
          </cell>
          <cell r="I231">
            <v>100000</v>
          </cell>
          <cell r="J231">
            <v>100000</v>
          </cell>
          <cell r="K231">
            <v>100000</v>
          </cell>
          <cell r="L231">
            <v>100000</v>
          </cell>
          <cell r="M231">
            <v>100000</v>
          </cell>
          <cell r="N231">
            <v>100000</v>
          </cell>
        </row>
        <row r="232">
          <cell r="C232">
            <v>10116</v>
          </cell>
          <cell r="D232" t="str">
            <v>PALLET LOSCAM</v>
          </cell>
          <cell r="G232">
            <v>100000</v>
          </cell>
          <cell r="H232">
            <v>100000</v>
          </cell>
          <cell r="I232">
            <v>100000</v>
          </cell>
          <cell r="J232">
            <v>100000</v>
          </cell>
          <cell r="K232">
            <v>100000</v>
          </cell>
          <cell r="L232">
            <v>100000</v>
          </cell>
          <cell r="M232">
            <v>100000</v>
          </cell>
          <cell r="N232">
            <v>100000</v>
          </cell>
        </row>
        <row r="233">
          <cell r="C233">
            <v>90002</v>
          </cell>
          <cell r="D233" t="str">
            <v>TRIPLEK/TRAY</v>
          </cell>
          <cell r="I233">
            <v>185000</v>
          </cell>
          <cell r="J233">
            <v>189750</v>
          </cell>
          <cell r="K233">
            <v>189750</v>
          </cell>
          <cell r="L233">
            <v>189750</v>
          </cell>
          <cell r="M233">
            <v>189750</v>
          </cell>
          <cell r="N233">
            <v>189750</v>
          </cell>
        </row>
        <row r="234">
          <cell r="C234" t="str">
            <v>9002R</v>
          </cell>
          <cell r="D234" t="str">
            <v>TRIPLEK/TRAY RIJECT</v>
          </cell>
          <cell r="I234">
            <v>185000</v>
          </cell>
          <cell r="J234">
            <v>189750</v>
          </cell>
          <cell r="K234">
            <v>189750</v>
          </cell>
          <cell r="L234">
            <v>189750</v>
          </cell>
          <cell r="M234">
            <v>189750</v>
          </cell>
          <cell r="N234">
            <v>189750</v>
          </cell>
        </row>
        <row r="235">
          <cell r="C235">
            <v>33300</v>
          </cell>
          <cell r="D235" t="str">
            <v>JUG RACK</v>
          </cell>
          <cell r="I235">
            <v>73700</v>
          </cell>
          <cell r="J235">
            <v>73700</v>
          </cell>
          <cell r="N235">
            <v>0</v>
          </cell>
        </row>
        <row r="236">
          <cell r="D236" t="str">
            <v/>
          </cell>
          <cell r="N236">
            <v>0</v>
          </cell>
        </row>
        <row r="237">
          <cell r="C237">
            <v>132268</v>
          </cell>
          <cell r="D237" t="str">
            <v>VT. 1000 ML 1X12</v>
          </cell>
        </row>
        <row r="238">
          <cell r="C238">
            <v>10555</v>
          </cell>
          <cell r="D238" t="str">
            <v>POMPA GALON</v>
          </cell>
          <cell r="N238">
            <v>0</v>
          </cell>
        </row>
        <row r="239">
          <cell r="C239">
            <v>15009</v>
          </cell>
          <cell r="D239" t="str">
            <v>JAMINAN DISPENSER</v>
          </cell>
          <cell r="N239">
            <v>0</v>
          </cell>
        </row>
        <row r="240">
          <cell r="C240">
            <v>15510</v>
          </cell>
          <cell r="D240" t="str">
            <v>AQ.HC STAN/SEWA</v>
          </cell>
          <cell r="N240">
            <v>0</v>
          </cell>
        </row>
        <row r="241">
          <cell r="C241">
            <v>15511</v>
          </cell>
          <cell r="D241" t="str">
            <v>PORTABLE</v>
          </cell>
          <cell r="N241">
            <v>0</v>
          </cell>
        </row>
        <row r="242">
          <cell r="C242">
            <v>15520</v>
          </cell>
          <cell r="D242" t="str">
            <v>AQ.HC PRIM/SEWA</v>
          </cell>
          <cell r="N242">
            <v>0</v>
          </cell>
        </row>
        <row r="243">
          <cell r="C243">
            <v>15530</v>
          </cell>
          <cell r="D243" t="str">
            <v>AQ.HC LIN/SEWA</v>
          </cell>
          <cell r="N243">
            <v>0</v>
          </cell>
        </row>
        <row r="244">
          <cell r="C244">
            <v>15550</v>
          </cell>
          <cell r="D244" t="str">
            <v>AQ.HC PRIMA LINEA/SEWA</v>
          </cell>
          <cell r="N244">
            <v>0</v>
          </cell>
        </row>
        <row r="245">
          <cell r="C245">
            <v>17110</v>
          </cell>
          <cell r="D245" t="str">
            <v>AQ.GUCI BIRU</v>
          </cell>
          <cell r="N245">
            <v>0</v>
          </cell>
        </row>
        <row r="246">
          <cell r="C246">
            <v>17412</v>
          </cell>
          <cell r="D246" t="str">
            <v>AQ.COOLBOX 35 LITER</v>
          </cell>
          <cell r="N246">
            <v>0</v>
          </cell>
        </row>
        <row r="247">
          <cell r="C247">
            <v>17413</v>
          </cell>
          <cell r="D247" t="str">
            <v>AQ.PARASOL BESAR</v>
          </cell>
          <cell r="N247">
            <v>0</v>
          </cell>
        </row>
        <row r="248">
          <cell r="C248">
            <v>17417</v>
          </cell>
          <cell r="D248" t="str">
            <v>COOLBOX MIZONE</v>
          </cell>
          <cell r="N248">
            <v>0</v>
          </cell>
        </row>
        <row r="249">
          <cell r="C249">
            <v>19310</v>
          </cell>
          <cell r="D249" t="str">
            <v>AQ.TISSUE</v>
          </cell>
          <cell r="N249">
            <v>0</v>
          </cell>
        </row>
        <row r="250">
          <cell r="C250">
            <v>27110</v>
          </cell>
          <cell r="D250" t="str">
            <v>VT.GUCI BIRU</v>
          </cell>
          <cell r="N250">
            <v>0</v>
          </cell>
        </row>
        <row r="251">
          <cell r="C251">
            <v>27411</v>
          </cell>
          <cell r="D251" t="str">
            <v>VT.COOLBOX 18 LITER</v>
          </cell>
          <cell r="N251">
            <v>0</v>
          </cell>
        </row>
        <row r="252">
          <cell r="C252">
            <v>29310</v>
          </cell>
          <cell r="D252" t="str">
            <v>VT.TISSUE</v>
          </cell>
          <cell r="N252">
            <v>0</v>
          </cell>
        </row>
        <row r="253">
          <cell r="C253">
            <v>32886</v>
          </cell>
          <cell r="D253" t="str">
            <v>RACK ANIMASI</v>
          </cell>
          <cell r="N253">
            <v>0</v>
          </cell>
        </row>
        <row r="254">
          <cell r="C254">
            <v>33110</v>
          </cell>
          <cell r="D254" t="str">
            <v>CHILLER/SHOWCASE AQUA  FV 100</v>
          </cell>
          <cell r="N254">
            <v>0</v>
          </cell>
        </row>
        <row r="255">
          <cell r="C255">
            <v>33111</v>
          </cell>
          <cell r="D255" t="str">
            <v>CHILLER/SHOWCASE AQUA  FV 200</v>
          </cell>
          <cell r="N255">
            <v>0</v>
          </cell>
        </row>
        <row r="256">
          <cell r="C256">
            <v>33116</v>
          </cell>
          <cell r="D256" t="str">
            <v>CHILLER FV MIZONE TANPA RODA</v>
          </cell>
          <cell r="N256">
            <v>0</v>
          </cell>
        </row>
        <row r="257">
          <cell r="C257">
            <v>33120</v>
          </cell>
          <cell r="D257" t="str">
            <v>CHILLER POLYTRON SCN 183</v>
          </cell>
          <cell r="N257">
            <v>0</v>
          </cell>
        </row>
        <row r="258">
          <cell r="C258">
            <v>50000</v>
          </cell>
          <cell r="D258" t="str">
            <v>DISPENSER MERK LAIN</v>
          </cell>
          <cell r="N258">
            <v>0</v>
          </cell>
        </row>
        <row r="259">
          <cell r="C259">
            <v>74597</v>
          </cell>
          <cell r="D259" t="str">
            <v>TAS MIZONE</v>
          </cell>
          <cell r="N259">
            <v>0</v>
          </cell>
        </row>
        <row r="260">
          <cell r="C260">
            <v>81110</v>
          </cell>
          <cell r="D260" t="str">
            <v>KARTON LAYER 240 ML/KARTO</v>
          </cell>
          <cell r="N260">
            <v>0</v>
          </cell>
        </row>
        <row r="261">
          <cell r="C261">
            <v>81111</v>
          </cell>
          <cell r="D261" t="str">
            <v>AQ.KRTN 1500 ML 1X1</v>
          </cell>
          <cell r="N261">
            <v>0</v>
          </cell>
        </row>
        <row r="262">
          <cell r="C262">
            <v>81312</v>
          </cell>
          <cell r="D262" t="str">
            <v>AQ.KRTN 600 ML 1X1</v>
          </cell>
          <cell r="N262">
            <v>0</v>
          </cell>
        </row>
        <row r="263">
          <cell r="C263">
            <v>81512</v>
          </cell>
          <cell r="D263" t="str">
            <v>AQ.KARTON 330 1X1</v>
          </cell>
          <cell r="N263">
            <v>0</v>
          </cell>
        </row>
        <row r="264">
          <cell r="C264">
            <v>81613</v>
          </cell>
          <cell r="D264" t="str">
            <v>AQ.KRTN 240 ML 1X1</v>
          </cell>
          <cell r="N264">
            <v>0</v>
          </cell>
        </row>
        <row r="265">
          <cell r="C265">
            <v>82111</v>
          </cell>
          <cell r="D265" t="str">
            <v>VIT KRTN 1500 ML 1X1</v>
          </cell>
          <cell r="N265">
            <v>0</v>
          </cell>
        </row>
        <row r="266">
          <cell r="C266">
            <v>82312</v>
          </cell>
          <cell r="D266" t="str">
            <v>VIT KARTON 600 ML 1X1</v>
          </cell>
          <cell r="N266">
            <v>0</v>
          </cell>
        </row>
        <row r="267">
          <cell r="C267">
            <v>82512</v>
          </cell>
          <cell r="D267" t="str">
            <v>VIT KARTON 330 ML 1X1</v>
          </cell>
          <cell r="N267">
            <v>0</v>
          </cell>
        </row>
        <row r="268">
          <cell r="C268">
            <v>82613</v>
          </cell>
          <cell r="D268" t="str">
            <v>VIT KRTN 240 ML 1X1</v>
          </cell>
          <cell r="N268">
            <v>0</v>
          </cell>
        </row>
        <row r="269">
          <cell r="C269">
            <v>84121</v>
          </cell>
          <cell r="D269" t="str">
            <v>MIZONE KARTON LL/500ML 1X12</v>
          </cell>
          <cell r="N269">
            <v>0</v>
          </cell>
        </row>
        <row r="270">
          <cell r="C270">
            <v>84127</v>
          </cell>
          <cell r="D270" t="str">
            <v/>
          </cell>
          <cell r="N270">
            <v>0</v>
          </cell>
        </row>
        <row r="271">
          <cell r="C271">
            <v>84128</v>
          </cell>
          <cell r="D271" t="str">
            <v/>
          </cell>
          <cell r="N271">
            <v>0</v>
          </cell>
        </row>
        <row r="272">
          <cell r="C272">
            <v>90018</v>
          </cell>
          <cell r="D272" t="str">
            <v>HORISONTAL BANNER AQUA</v>
          </cell>
          <cell r="N272">
            <v>0</v>
          </cell>
        </row>
        <row r="273">
          <cell r="C273">
            <v>90026</v>
          </cell>
          <cell r="D273" t="str">
            <v>HORISONTAL BANNER VIT</v>
          </cell>
          <cell r="N273">
            <v>0</v>
          </cell>
        </row>
        <row r="274">
          <cell r="C274">
            <v>92002</v>
          </cell>
          <cell r="D274" t="str">
            <v>GELAS VIT</v>
          </cell>
          <cell r="N274">
            <v>0</v>
          </cell>
        </row>
        <row r="275">
          <cell r="C275">
            <v>94002</v>
          </cell>
          <cell r="D275" t="str">
            <v>CHILLER FV 100 MIZONE</v>
          </cell>
          <cell r="N275">
            <v>0</v>
          </cell>
        </row>
        <row r="276">
          <cell r="C276">
            <v>94013</v>
          </cell>
          <cell r="D276" t="str">
            <v>MUG MIZONE</v>
          </cell>
          <cell r="N276">
            <v>0</v>
          </cell>
        </row>
        <row r="277">
          <cell r="C277">
            <v>94023</v>
          </cell>
          <cell r="D277" t="str">
            <v>CHILLER FV 280 MIZONE</v>
          </cell>
          <cell r="N277">
            <v>0</v>
          </cell>
        </row>
        <row r="278">
          <cell r="C278">
            <v>10269549</v>
          </cell>
          <cell r="D278" t="str">
            <v>KARTON VT 220 ML 1X1</v>
          </cell>
          <cell r="N278">
            <v>0</v>
          </cell>
        </row>
        <row r="279">
          <cell r="C279">
            <v>10345439</v>
          </cell>
          <cell r="D279" t="str">
            <v>KARTON AQ 220ML LOCAL 1X1</v>
          </cell>
          <cell r="N279">
            <v>0</v>
          </cell>
        </row>
        <row r="280">
          <cell r="C280">
            <v>1020003876</v>
          </cell>
          <cell r="D280" t="str">
            <v/>
          </cell>
          <cell r="N280">
            <v>0</v>
          </cell>
        </row>
        <row r="281">
          <cell r="C281">
            <v>1020005984</v>
          </cell>
          <cell r="D281" t="str">
            <v/>
          </cell>
          <cell r="N281">
            <v>0</v>
          </cell>
        </row>
        <row r="282">
          <cell r="C282" t="str">
            <v>145143KR</v>
          </cell>
          <cell r="D282" t="str">
            <v>KARTON MZ MOOD UP CRANBERRY 500ML 1X1</v>
          </cell>
          <cell r="N282">
            <v>0</v>
          </cell>
        </row>
        <row r="283">
          <cell r="C283" t="str">
            <v>145679KR</v>
          </cell>
          <cell r="D283" t="str">
            <v>KARTON MZ MOVE ON STARFRUIT 500ML 1X1</v>
          </cell>
        </row>
        <row r="284">
          <cell r="C284" t="str">
            <v>157095KR</v>
          </cell>
          <cell r="D284" t="str">
            <v>KARTON VT.550 ML 1X1</v>
          </cell>
        </row>
        <row r="285">
          <cell r="C285" t="str">
            <v>3311H</v>
          </cell>
          <cell r="D285" t="str">
            <v>CHILLER  AQUA FV 280 / R</v>
          </cell>
          <cell r="N285">
            <v>0</v>
          </cell>
        </row>
        <row r="286">
          <cell r="C286" t="str">
            <v>74569P</v>
          </cell>
          <cell r="D286" t="str">
            <v>MIZONE PF/PCS</v>
          </cell>
          <cell r="N286">
            <v>0</v>
          </cell>
        </row>
        <row r="287">
          <cell r="C287" t="str">
            <v>81681KR</v>
          </cell>
          <cell r="D287" t="str">
            <v>KARTON AQ.750ML 1X1</v>
          </cell>
          <cell r="N287">
            <v>0</v>
          </cell>
        </row>
        <row r="288">
          <cell r="C288" t="str">
            <v>P9904</v>
          </cell>
          <cell r="D288" t="str">
            <v>CHILLER MIZONE FV100</v>
          </cell>
          <cell r="N288">
            <v>0</v>
          </cell>
        </row>
        <row r="289">
          <cell r="C289" t="str">
            <v>P9906</v>
          </cell>
          <cell r="D289" t="str">
            <v>CHILLER MIZONE FV280</v>
          </cell>
          <cell r="N289">
            <v>0</v>
          </cell>
        </row>
        <row r="290">
          <cell r="C290" t="str">
            <v>P9910</v>
          </cell>
          <cell r="D290" t="str">
            <v>CHILLER MIZONE S240SC</v>
          </cell>
          <cell r="N290">
            <v>0</v>
          </cell>
        </row>
        <row r="291">
          <cell r="C291" t="str">
            <v>P9911</v>
          </cell>
          <cell r="D291" t="str">
            <v>CHILLER AQUA S240SC</v>
          </cell>
          <cell r="N291">
            <v>0</v>
          </cell>
        </row>
        <row r="292">
          <cell r="C292" t="str">
            <v>P9912</v>
          </cell>
          <cell r="D292" t="str">
            <v>CHILLER AQUA FV1000</v>
          </cell>
          <cell r="N292">
            <v>0</v>
          </cell>
        </row>
        <row r="293">
          <cell r="C293" t="str">
            <v>P9914</v>
          </cell>
          <cell r="D293" t="str">
            <v>CHILLER S880 SLIM DOUBLE DOOR</v>
          </cell>
          <cell r="N293">
            <v>0</v>
          </cell>
        </row>
        <row r="294">
          <cell r="C294" t="str">
            <v>S5523</v>
          </cell>
          <cell r="D294" t="str">
            <v>TENDA AQUA</v>
          </cell>
          <cell r="N294">
            <v>0</v>
          </cell>
        </row>
        <row r="295">
          <cell r="C295" t="str">
            <v>S5525</v>
          </cell>
          <cell r="D295" t="str">
            <v>TENDA MIZONE</v>
          </cell>
          <cell r="N295">
            <v>0</v>
          </cell>
        </row>
        <row r="296">
          <cell r="C296">
            <v>2</v>
          </cell>
          <cell r="D296" t="str">
            <v>KIT AQUA+JAMBOT</v>
          </cell>
        </row>
        <row r="297">
          <cell r="C297">
            <v>70022</v>
          </cell>
          <cell r="D297" t="str">
            <v>KARTON VIT 200 ML</v>
          </cell>
        </row>
      </sheetData>
      <sheetData sheetId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</row>
        <row r="2">
          <cell r="A2" t="str">
            <v>Kode Produk</v>
          </cell>
          <cell r="B2" t="str">
            <v>Produk</v>
          </cell>
          <cell r="C2" t="str">
            <v>SO PASURUAN</v>
          </cell>
        </row>
        <row r="3">
          <cell r="C3" t="str">
            <v>per Okt-18</v>
          </cell>
          <cell r="D3" t="str">
            <v>per Feb-19</v>
          </cell>
          <cell r="E3" t="str">
            <v>per Mar-19</v>
          </cell>
          <cell r="F3" t="str">
            <v>per Agst-20</v>
          </cell>
          <cell r="G3" t="str">
            <v>per Mar-21</v>
          </cell>
          <cell r="H3">
            <v>-1000</v>
          </cell>
          <cell r="I3" t="str">
            <v>DPP</v>
          </cell>
        </row>
        <row r="4">
          <cell r="A4">
            <v>12713</v>
          </cell>
          <cell r="B4" t="str">
            <v>AQ.220ML 1X48</v>
          </cell>
          <cell r="C4">
            <v>24300</v>
          </cell>
          <cell r="D4">
            <v>24300</v>
          </cell>
          <cell r="E4">
            <v>26700</v>
          </cell>
          <cell r="F4">
            <v>26700</v>
          </cell>
          <cell r="G4">
            <v>26700</v>
          </cell>
          <cell r="H4">
            <v>25700</v>
          </cell>
          <cell r="I4">
            <v>23363.63636363636</v>
          </cell>
        </row>
        <row r="5">
          <cell r="A5">
            <v>134578</v>
          </cell>
          <cell r="B5" t="str">
            <v>AQ.220ML LOCAL 1X48</v>
          </cell>
          <cell r="C5">
            <v>24300</v>
          </cell>
          <cell r="D5">
            <v>24300</v>
          </cell>
          <cell r="E5">
            <v>26700</v>
          </cell>
          <cell r="F5">
            <v>26700</v>
          </cell>
          <cell r="G5">
            <v>26700</v>
          </cell>
          <cell r="H5">
            <v>25700</v>
          </cell>
          <cell r="I5">
            <v>23363.63636363636</v>
          </cell>
        </row>
        <row r="6">
          <cell r="A6" t="str">
            <v>134578R</v>
          </cell>
          <cell r="B6" t="str">
            <v>AQ.220ML LOCAL 1X48 REJECT</v>
          </cell>
          <cell r="C6">
            <v>24300</v>
          </cell>
          <cell r="D6">
            <v>24300</v>
          </cell>
          <cell r="E6">
            <v>26700</v>
          </cell>
          <cell r="F6">
            <v>26700</v>
          </cell>
          <cell r="G6">
            <v>26700</v>
          </cell>
          <cell r="H6">
            <v>25700</v>
          </cell>
          <cell r="I6">
            <v>23363.63636363636</v>
          </cell>
        </row>
        <row r="7">
          <cell r="A7" t="str">
            <v>134578P</v>
          </cell>
          <cell r="B7" t="str">
            <v>AQ.220ML LOCAL 1X1</v>
          </cell>
          <cell r="C7">
            <v>506.25</v>
          </cell>
          <cell r="D7">
            <v>506.25</v>
          </cell>
          <cell r="E7">
            <v>556.25</v>
          </cell>
          <cell r="F7">
            <v>556.25</v>
          </cell>
          <cell r="G7">
            <v>556.25</v>
          </cell>
          <cell r="H7">
            <v>535.41666666666663</v>
          </cell>
          <cell r="I7">
            <v>486.74242424242419</v>
          </cell>
        </row>
        <row r="8">
          <cell r="A8" t="str">
            <v>134578PR</v>
          </cell>
          <cell r="B8" t="str">
            <v>AQ.220ML LOCAL 1X1 PCS REJECT</v>
          </cell>
          <cell r="C8">
            <v>506.25</v>
          </cell>
          <cell r="D8">
            <v>506.25</v>
          </cell>
          <cell r="E8">
            <v>556.25</v>
          </cell>
          <cell r="F8">
            <v>556.25</v>
          </cell>
          <cell r="G8">
            <v>556.25</v>
          </cell>
          <cell r="H8">
            <v>535.41666666666663</v>
          </cell>
          <cell r="I8">
            <v>486.74242424242419</v>
          </cell>
        </row>
        <row r="9">
          <cell r="A9">
            <v>74548</v>
          </cell>
          <cell r="B9" t="str">
            <v>AQ.240ML 1X48</v>
          </cell>
          <cell r="C9">
            <v>24300</v>
          </cell>
          <cell r="D9">
            <v>24300</v>
          </cell>
          <cell r="E9">
            <v>26700</v>
          </cell>
          <cell r="F9">
            <v>26700</v>
          </cell>
          <cell r="G9">
            <v>26700</v>
          </cell>
          <cell r="H9">
            <v>25700</v>
          </cell>
          <cell r="I9">
            <v>23363.63636363636</v>
          </cell>
        </row>
        <row r="10">
          <cell r="A10" t="str">
            <v>74548R</v>
          </cell>
          <cell r="B10" t="str">
            <v>AQ.240ML 1X48 REJECT</v>
          </cell>
          <cell r="C10">
            <v>24300</v>
          </cell>
          <cell r="D10">
            <v>24300</v>
          </cell>
          <cell r="E10">
            <v>26700</v>
          </cell>
          <cell r="F10">
            <v>26700</v>
          </cell>
          <cell r="G10">
            <v>26700</v>
          </cell>
          <cell r="H10">
            <v>25700</v>
          </cell>
          <cell r="I10">
            <v>23363.63636363636</v>
          </cell>
        </row>
        <row r="11">
          <cell r="A11" t="str">
            <v>74548P</v>
          </cell>
          <cell r="B11" t="str">
            <v>AQ.240ML 1X1 PCS</v>
          </cell>
          <cell r="C11">
            <v>506.25</v>
          </cell>
          <cell r="D11">
            <v>506.25</v>
          </cell>
          <cell r="E11">
            <v>556.25</v>
          </cell>
          <cell r="F11">
            <v>556.25</v>
          </cell>
          <cell r="G11">
            <v>556.25</v>
          </cell>
          <cell r="H11">
            <v>535.41666666666663</v>
          </cell>
          <cell r="I11">
            <v>486.74242424242419</v>
          </cell>
        </row>
        <row r="12">
          <cell r="A12">
            <v>74556</v>
          </cell>
          <cell r="B12" t="str">
            <v>AQ.330ML 1X24</v>
          </cell>
          <cell r="C12">
            <v>30700</v>
          </cell>
          <cell r="D12">
            <v>30700</v>
          </cell>
          <cell r="E12">
            <v>32500</v>
          </cell>
          <cell r="F12">
            <v>32500</v>
          </cell>
          <cell r="G12">
            <v>32500</v>
          </cell>
          <cell r="H12">
            <v>31500</v>
          </cell>
          <cell r="I12">
            <v>28636.363636363632</v>
          </cell>
        </row>
        <row r="13">
          <cell r="A13" t="str">
            <v>74556P</v>
          </cell>
          <cell r="B13" t="str">
            <v>AQ.330ML 1x1 PCS</v>
          </cell>
          <cell r="C13">
            <v>1279.1666666666667</v>
          </cell>
          <cell r="D13">
            <v>1279.1666666666667</v>
          </cell>
          <cell r="E13">
            <v>1354.1666666666667</v>
          </cell>
          <cell r="F13">
            <v>1354.1666666666667</v>
          </cell>
          <cell r="G13">
            <v>1354.1666666666667</v>
          </cell>
          <cell r="H13">
            <v>1312.5</v>
          </cell>
          <cell r="I13">
            <v>1193.181818181818</v>
          </cell>
        </row>
        <row r="14">
          <cell r="A14" t="str">
            <v>74556PR</v>
          </cell>
          <cell r="B14" t="str">
            <v>AQ.330ML 1X1 PCS REJECT</v>
          </cell>
          <cell r="C14">
            <v>1279.1666666666667</v>
          </cell>
          <cell r="D14">
            <v>1279.1666666666667</v>
          </cell>
          <cell r="E14">
            <v>1354.1666666666667</v>
          </cell>
          <cell r="F14">
            <v>1354.1666666666667</v>
          </cell>
          <cell r="G14">
            <v>1354.1666666666667</v>
          </cell>
          <cell r="H14">
            <v>1312.5</v>
          </cell>
          <cell r="I14">
            <v>1193.181818181818</v>
          </cell>
        </row>
        <row r="15">
          <cell r="A15">
            <v>74557</v>
          </cell>
          <cell r="B15" t="str">
            <v>AQ.HOKBEN 330 ML 1X24</v>
          </cell>
          <cell r="C15">
            <v>30700</v>
          </cell>
          <cell r="D15">
            <v>30700</v>
          </cell>
          <cell r="E15">
            <v>32500</v>
          </cell>
          <cell r="F15">
            <v>32500</v>
          </cell>
          <cell r="G15">
            <v>32500</v>
          </cell>
          <cell r="H15">
            <v>31500</v>
          </cell>
          <cell r="I15">
            <v>28636.363636363632</v>
          </cell>
        </row>
        <row r="16">
          <cell r="A16" t="str">
            <v>1251A</v>
          </cell>
          <cell r="B16" t="str">
            <v>AQ.330ML 1X24 R</v>
          </cell>
          <cell r="C16">
            <v>30700</v>
          </cell>
          <cell r="D16">
            <v>30700</v>
          </cell>
          <cell r="E16">
            <v>32500</v>
          </cell>
          <cell r="F16">
            <v>32500</v>
          </cell>
          <cell r="G16">
            <v>32500</v>
          </cell>
          <cell r="H16">
            <v>31500</v>
          </cell>
          <cell r="I16">
            <v>28636.363636363632</v>
          </cell>
        </row>
        <row r="17">
          <cell r="A17">
            <v>12511</v>
          </cell>
          <cell r="B17" t="str">
            <v>AQ.330ML 1X1</v>
          </cell>
          <cell r="C17">
            <v>1279.1666666666667</v>
          </cell>
          <cell r="D17">
            <v>1279.1666666666667</v>
          </cell>
          <cell r="E17">
            <v>1354.1666666666667</v>
          </cell>
          <cell r="F17">
            <v>1354.1666666666667</v>
          </cell>
          <cell r="G17">
            <v>1354.1666666666667</v>
          </cell>
          <cell r="H17">
            <v>1312.5</v>
          </cell>
          <cell r="I17">
            <v>1193.181818181818</v>
          </cell>
        </row>
        <row r="18">
          <cell r="A18" t="str">
            <v>12512P</v>
          </cell>
          <cell r="B18" t="str">
            <v>AQ.330ML 1X1</v>
          </cell>
          <cell r="C18">
            <v>1279.1666666666667</v>
          </cell>
          <cell r="D18">
            <v>1279.1666666666667</v>
          </cell>
          <cell r="E18">
            <v>1354.1666666666667</v>
          </cell>
          <cell r="F18">
            <v>1354.1666666666667</v>
          </cell>
          <cell r="G18">
            <v>1354.1666666666667</v>
          </cell>
          <cell r="H18">
            <v>1312.5</v>
          </cell>
          <cell r="I18">
            <v>1193.181818181818</v>
          </cell>
        </row>
        <row r="19">
          <cell r="A19">
            <v>12513</v>
          </cell>
          <cell r="B19" t="str">
            <v>AQ.330 ML 1 X 24 PCS</v>
          </cell>
          <cell r="C19">
            <v>30700</v>
          </cell>
          <cell r="D19">
            <v>30700</v>
          </cell>
          <cell r="E19">
            <v>32500</v>
          </cell>
          <cell r="F19">
            <v>32500</v>
          </cell>
          <cell r="G19">
            <v>32500</v>
          </cell>
          <cell r="H19">
            <v>31500</v>
          </cell>
          <cell r="I19">
            <v>28636.363636363632</v>
          </cell>
        </row>
        <row r="20">
          <cell r="A20">
            <v>175161</v>
          </cell>
          <cell r="B20" t="str">
            <v xml:space="preserve">AQ.330ML LOCAL THEMED 1X24 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32500</v>
          </cell>
          <cell r="H20">
            <v>31500</v>
          </cell>
          <cell r="I20">
            <v>28636.363636363632</v>
          </cell>
        </row>
        <row r="21">
          <cell r="A21">
            <v>113017</v>
          </cell>
          <cell r="B21" t="str">
            <v>AQ.330ML BOY 1X24</v>
          </cell>
          <cell r="C21">
            <v>77500</v>
          </cell>
          <cell r="D21">
            <v>77500</v>
          </cell>
          <cell r="E21">
            <v>82150</v>
          </cell>
          <cell r="F21">
            <v>82150</v>
          </cell>
          <cell r="G21">
            <v>82150</v>
          </cell>
          <cell r="H21">
            <v>81150</v>
          </cell>
          <cell r="I21">
            <v>73772.727272727265</v>
          </cell>
        </row>
        <row r="22">
          <cell r="A22" t="str">
            <v>113017R</v>
          </cell>
          <cell r="B22" t="str">
            <v>AQ.330ML BOY 1X24 REJECT</v>
          </cell>
          <cell r="C22">
            <v>77500</v>
          </cell>
          <cell r="D22">
            <v>77500</v>
          </cell>
          <cell r="E22">
            <v>82150</v>
          </cell>
          <cell r="F22">
            <v>82150</v>
          </cell>
          <cell r="G22">
            <v>82150</v>
          </cell>
          <cell r="H22">
            <v>81150</v>
          </cell>
          <cell r="I22">
            <v>73772.727272727265</v>
          </cell>
        </row>
        <row r="23">
          <cell r="A23" t="str">
            <v>113017P</v>
          </cell>
          <cell r="B23" t="str">
            <v>AQ.330ML BOY 1X1</v>
          </cell>
          <cell r="C23">
            <v>3229.1666666666665</v>
          </cell>
          <cell r="D23">
            <v>3229.1666666666665</v>
          </cell>
          <cell r="E23">
            <v>3422.9166666666665</v>
          </cell>
          <cell r="F23">
            <v>3422.9166666666665</v>
          </cell>
          <cell r="G23">
            <v>3422.9166666666665</v>
          </cell>
          <cell r="H23">
            <v>3381.25</v>
          </cell>
          <cell r="I23">
            <v>3073.863636363636</v>
          </cell>
        </row>
        <row r="24">
          <cell r="A24" t="str">
            <v>113017PR</v>
          </cell>
          <cell r="B24" t="str">
            <v>AQ.330ML BOY 1X1 PCS REJECT</v>
          </cell>
          <cell r="C24">
            <v>3229.1666666666665</v>
          </cell>
          <cell r="D24">
            <v>3229.1666666666665</v>
          </cell>
          <cell r="E24">
            <v>3422.9166666666665</v>
          </cell>
          <cell r="F24">
            <v>3422.9166666666665</v>
          </cell>
          <cell r="G24">
            <v>3422.9166666666665</v>
          </cell>
          <cell r="H24">
            <v>3381.25</v>
          </cell>
          <cell r="I24">
            <v>3073.863636363636</v>
          </cell>
        </row>
        <row r="25">
          <cell r="A25">
            <v>113018</v>
          </cell>
          <cell r="B25" t="str">
            <v>AQ.330ML GIRL 1X24</v>
          </cell>
          <cell r="C25">
            <v>77500</v>
          </cell>
          <cell r="D25">
            <v>77500</v>
          </cell>
          <cell r="E25">
            <v>82150</v>
          </cell>
          <cell r="F25">
            <v>82150</v>
          </cell>
          <cell r="G25">
            <v>82150</v>
          </cell>
          <cell r="H25">
            <v>81150</v>
          </cell>
          <cell r="I25">
            <v>73772.727272727265</v>
          </cell>
        </row>
        <row r="26">
          <cell r="A26" t="str">
            <v>113018R</v>
          </cell>
          <cell r="B26" t="str">
            <v>AQ.330ML GIRL 1X24 REJECT</v>
          </cell>
          <cell r="C26">
            <v>77500</v>
          </cell>
          <cell r="D26">
            <v>77500</v>
          </cell>
          <cell r="E26">
            <v>82150</v>
          </cell>
          <cell r="F26">
            <v>82150</v>
          </cell>
          <cell r="G26">
            <v>82150</v>
          </cell>
          <cell r="H26">
            <v>81150</v>
          </cell>
          <cell r="I26">
            <v>73772.727272727265</v>
          </cell>
        </row>
        <row r="27">
          <cell r="A27" t="str">
            <v>113018P</v>
          </cell>
          <cell r="B27" t="str">
            <v>AQ.330ML GIRL 1X1 / PCS</v>
          </cell>
          <cell r="C27">
            <v>3229.1666666666665</v>
          </cell>
          <cell r="D27">
            <v>3229.1666666666665</v>
          </cell>
          <cell r="E27">
            <v>3422.9166666666665</v>
          </cell>
          <cell r="F27">
            <v>3422.9166666666665</v>
          </cell>
          <cell r="G27">
            <v>3422.9166666666665</v>
          </cell>
          <cell r="H27">
            <v>3381.25</v>
          </cell>
          <cell r="I27">
            <v>3073.863636363636</v>
          </cell>
        </row>
        <row r="28">
          <cell r="A28" t="str">
            <v>113018PR</v>
          </cell>
          <cell r="B28" t="str">
            <v>AQ.330ML GIRL 1X1 / PCS REJECT</v>
          </cell>
          <cell r="C28">
            <v>3229.1666666666665</v>
          </cell>
          <cell r="D28">
            <v>3229.1666666666665</v>
          </cell>
          <cell r="E28">
            <v>3422.9166666666665</v>
          </cell>
          <cell r="F28">
            <v>3422.9166666666665</v>
          </cell>
          <cell r="G28">
            <v>3422.9166666666665</v>
          </cell>
          <cell r="H28">
            <v>3381.25</v>
          </cell>
          <cell r="I28">
            <v>3073.863636363636</v>
          </cell>
        </row>
        <row r="29">
          <cell r="A29">
            <v>74598</v>
          </cell>
          <cell r="B29" t="str">
            <v>AQ.380ML REFLECTIONS 1X12</v>
          </cell>
          <cell r="C29">
            <v>78000</v>
          </cell>
          <cell r="D29">
            <v>78000</v>
          </cell>
          <cell r="E29">
            <v>78000</v>
          </cell>
          <cell r="F29">
            <v>78000</v>
          </cell>
          <cell r="G29">
            <v>78000</v>
          </cell>
          <cell r="H29">
            <v>77000</v>
          </cell>
          <cell r="I29">
            <v>70000</v>
          </cell>
        </row>
        <row r="30">
          <cell r="A30" t="str">
            <v>74598R</v>
          </cell>
          <cell r="B30" t="str">
            <v>AQ.380ML REFLECTIONS 1X12 REJECT</v>
          </cell>
          <cell r="C30">
            <v>78000</v>
          </cell>
          <cell r="D30">
            <v>78000</v>
          </cell>
          <cell r="E30">
            <v>78000</v>
          </cell>
          <cell r="F30">
            <v>78000</v>
          </cell>
          <cell r="G30">
            <v>78000</v>
          </cell>
          <cell r="H30">
            <v>77000</v>
          </cell>
          <cell r="I30">
            <v>70000</v>
          </cell>
        </row>
        <row r="31">
          <cell r="A31" t="str">
            <v>74598P</v>
          </cell>
          <cell r="B31" t="str">
            <v>AQ.380ML REFLECTIONS 1X1 PCS</v>
          </cell>
          <cell r="C31">
            <v>6500</v>
          </cell>
          <cell r="D31">
            <v>6500</v>
          </cell>
          <cell r="E31">
            <v>6500</v>
          </cell>
          <cell r="F31">
            <v>6500</v>
          </cell>
          <cell r="G31">
            <v>6500</v>
          </cell>
          <cell r="H31">
            <v>6416.666666666667</v>
          </cell>
          <cell r="I31">
            <v>5833.333333333333</v>
          </cell>
        </row>
        <row r="32">
          <cell r="A32" t="str">
            <v>74598PR</v>
          </cell>
          <cell r="B32" t="str">
            <v>AQ.380ML REFLECTIONS 1X1 PCS REJECT</v>
          </cell>
          <cell r="C32">
            <v>6500</v>
          </cell>
          <cell r="D32">
            <v>6500</v>
          </cell>
          <cell r="E32">
            <v>6500</v>
          </cell>
          <cell r="F32">
            <v>6500</v>
          </cell>
          <cell r="G32">
            <v>6500</v>
          </cell>
          <cell r="H32">
            <v>6416.666666666667</v>
          </cell>
          <cell r="I32">
            <v>5833.333333333333</v>
          </cell>
        </row>
        <row r="33">
          <cell r="A33">
            <v>132527</v>
          </cell>
          <cell r="B33" t="str">
            <v>AQ. 380ML REFLECTION SG 1X12</v>
          </cell>
          <cell r="C33">
            <v>78000</v>
          </cell>
          <cell r="D33">
            <v>78000</v>
          </cell>
          <cell r="E33">
            <v>78000</v>
          </cell>
          <cell r="F33">
            <v>78000</v>
          </cell>
          <cell r="G33">
            <v>78000</v>
          </cell>
          <cell r="H33">
            <v>77000</v>
          </cell>
          <cell r="I33">
            <v>70000</v>
          </cell>
        </row>
        <row r="34">
          <cell r="A34" t="str">
            <v>132527P</v>
          </cell>
          <cell r="B34" t="str">
            <v>AQ. 380ML REFLECTION SG 1X1</v>
          </cell>
          <cell r="C34">
            <v>6500</v>
          </cell>
          <cell r="D34">
            <v>6500</v>
          </cell>
          <cell r="E34">
            <v>6500</v>
          </cell>
          <cell r="F34">
            <v>6500</v>
          </cell>
          <cell r="G34">
            <v>6500</v>
          </cell>
          <cell r="H34">
            <v>6416.666666666667</v>
          </cell>
          <cell r="I34">
            <v>5833.333333333333</v>
          </cell>
        </row>
        <row r="35">
          <cell r="A35">
            <v>80333</v>
          </cell>
          <cell r="B35" t="str">
            <v>AQ 380ML SPARKLING 1X12</v>
          </cell>
          <cell r="C35">
            <v>84500</v>
          </cell>
          <cell r="D35">
            <v>84500</v>
          </cell>
          <cell r="E35">
            <v>84500</v>
          </cell>
          <cell r="F35">
            <v>84500</v>
          </cell>
          <cell r="G35">
            <v>84500</v>
          </cell>
          <cell r="H35">
            <v>83500</v>
          </cell>
          <cell r="I35">
            <v>75909.090909090897</v>
          </cell>
        </row>
        <row r="36">
          <cell r="A36" t="str">
            <v>80333R</v>
          </cell>
          <cell r="B36" t="str">
            <v>AQ 380ML SPARKLING 1X12 REJECT</v>
          </cell>
          <cell r="C36">
            <v>84500</v>
          </cell>
          <cell r="D36">
            <v>84500</v>
          </cell>
          <cell r="E36">
            <v>84500</v>
          </cell>
          <cell r="F36">
            <v>84500</v>
          </cell>
          <cell r="G36">
            <v>84500</v>
          </cell>
          <cell r="H36">
            <v>83500</v>
          </cell>
          <cell r="I36">
            <v>75909.090909090897</v>
          </cell>
        </row>
        <row r="37">
          <cell r="A37" t="str">
            <v>80333P</v>
          </cell>
          <cell r="B37" t="str">
            <v>AQ 380ML SPARKLING 1X1</v>
          </cell>
          <cell r="C37">
            <v>7041.666666666667</v>
          </cell>
          <cell r="D37">
            <v>7041.666666666667</v>
          </cell>
          <cell r="E37">
            <v>7041.666666666667</v>
          </cell>
          <cell r="F37">
            <v>7041.666666666667</v>
          </cell>
          <cell r="G37">
            <v>7041.666666666667</v>
          </cell>
          <cell r="H37">
            <v>6958.333333333333</v>
          </cell>
          <cell r="I37">
            <v>6325.7575757575751</v>
          </cell>
        </row>
        <row r="38">
          <cell r="A38" t="str">
            <v>80333PR</v>
          </cell>
          <cell r="B38" t="str">
            <v>AQ 380ML SPARKLING 1X1 REJECT</v>
          </cell>
          <cell r="C38">
            <v>7041.666666666667</v>
          </cell>
          <cell r="D38">
            <v>7041.666666666667</v>
          </cell>
          <cell r="E38">
            <v>7041.666666666667</v>
          </cell>
          <cell r="F38">
            <v>7041.666666666667</v>
          </cell>
          <cell r="G38">
            <v>7041.666666666667</v>
          </cell>
          <cell r="H38">
            <v>6958.333333333333</v>
          </cell>
          <cell r="I38">
            <v>6325.7575757575751</v>
          </cell>
        </row>
        <row r="39">
          <cell r="A39">
            <v>133875</v>
          </cell>
          <cell r="B39" t="str">
            <v>AQ. 380ML SPARKLING SG 1X12</v>
          </cell>
          <cell r="C39">
            <v>84500</v>
          </cell>
          <cell r="D39">
            <v>84500</v>
          </cell>
          <cell r="E39">
            <v>84500</v>
          </cell>
          <cell r="F39">
            <v>84500</v>
          </cell>
          <cell r="G39">
            <v>84500</v>
          </cell>
          <cell r="H39">
            <v>83500</v>
          </cell>
          <cell r="I39">
            <v>75909.090909090897</v>
          </cell>
        </row>
        <row r="40">
          <cell r="A40" t="str">
            <v>133875P</v>
          </cell>
          <cell r="B40" t="str">
            <v>AQ. 380ML SPARKLING SG 1X1</v>
          </cell>
          <cell r="C40">
            <v>7041.666666666667</v>
          </cell>
          <cell r="D40">
            <v>7041.666666666667</v>
          </cell>
          <cell r="E40">
            <v>7041.666666666667</v>
          </cell>
          <cell r="F40">
            <v>7041.666666666667</v>
          </cell>
          <cell r="G40">
            <v>7041.666666666667</v>
          </cell>
          <cell r="H40">
            <v>6958.333333333333</v>
          </cell>
          <cell r="I40">
            <v>6325.7575757575751</v>
          </cell>
        </row>
        <row r="41">
          <cell r="A41">
            <v>122407</v>
          </cell>
          <cell r="B41" t="str">
            <v>AQ.450ML 1X6</v>
          </cell>
          <cell r="C41">
            <v>18500</v>
          </cell>
          <cell r="D41">
            <v>18500</v>
          </cell>
          <cell r="E41">
            <v>19610</v>
          </cell>
          <cell r="F41">
            <v>19610</v>
          </cell>
          <cell r="G41">
            <v>19610</v>
          </cell>
          <cell r="H41">
            <v>18610</v>
          </cell>
          <cell r="I41">
            <v>16918.181818181816</v>
          </cell>
        </row>
        <row r="42">
          <cell r="A42">
            <v>122408</v>
          </cell>
          <cell r="B42" t="str">
            <v>AQ.450ML 1X24</v>
          </cell>
          <cell r="C42">
            <v>73500</v>
          </cell>
          <cell r="D42">
            <v>73500</v>
          </cell>
          <cell r="E42">
            <v>77900</v>
          </cell>
          <cell r="F42">
            <v>77900</v>
          </cell>
          <cell r="G42">
            <v>77900</v>
          </cell>
          <cell r="H42">
            <v>76900</v>
          </cell>
          <cell r="I42">
            <v>69909.090909090897</v>
          </cell>
        </row>
        <row r="43">
          <cell r="A43" t="str">
            <v>122408MP</v>
          </cell>
          <cell r="B43" t="str">
            <v>AQ.450ML 1X6 MULTIPACK</v>
          </cell>
          <cell r="C43">
            <v>18500</v>
          </cell>
          <cell r="D43">
            <v>18500</v>
          </cell>
          <cell r="E43">
            <v>19610</v>
          </cell>
          <cell r="F43">
            <v>19610</v>
          </cell>
          <cell r="G43">
            <v>19610</v>
          </cell>
          <cell r="H43">
            <v>18610</v>
          </cell>
          <cell r="I43">
            <v>16918.181818181816</v>
          </cell>
        </row>
        <row r="44">
          <cell r="A44" t="str">
            <v>122408P</v>
          </cell>
          <cell r="B44" t="str">
            <v>AQ.450ML 1X1 PCS</v>
          </cell>
          <cell r="C44">
            <v>3062.5</v>
          </cell>
          <cell r="D44">
            <v>3062.5</v>
          </cell>
          <cell r="E44">
            <v>3245.8333333333335</v>
          </cell>
          <cell r="F44">
            <v>3245.8333333333335</v>
          </cell>
          <cell r="G44">
            <v>3245.8333333333335</v>
          </cell>
          <cell r="H44">
            <v>3204.1666666666665</v>
          </cell>
          <cell r="I44">
            <v>2912.8787878787875</v>
          </cell>
        </row>
        <row r="45">
          <cell r="A45" t="str">
            <v>122408PR</v>
          </cell>
          <cell r="B45" t="str">
            <v>AQ.450ML 1X1 PCS REJECT</v>
          </cell>
          <cell r="C45">
            <v>3062.5</v>
          </cell>
          <cell r="D45">
            <v>3062.5</v>
          </cell>
          <cell r="E45">
            <v>3245.8333333333335</v>
          </cell>
          <cell r="F45">
            <v>3245.8333333333335</v>
          </cell>
          <cell r="G45">
            <v>3245.8333333333335</v>
          </cell>
          <cell r="H45">
            <v>3204.1666666666665</v>
          </cell>
          <cell r="I45">
            <v>2912.8787878787875</v>
          </cell>
        </row>
        <row r="46">
          <cell r="A46">
            <v>135877</v>
          </cell>
          <cell r="B46" t="str">
            <v xml:space="preserve"> AQ.450 ML KIDS Q1 1X24 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77900</v>
          </cell>
          <cell r="H46">
            <v>76900</v>
          </cell>
          <cell r="I46">
            <v>69909.090909090897</v>
          </cell>
        </row>
        <row r="47">
          <cell r="A47">
            <v>74561</v>
          </cell>
          <cell r="B47" t="str">
            <v>AQ.600ML 1X24</v>
          </cell>
          <cell r="C47">
            <v>39500</v>
          </cell>
          <cell r="D47">
            <v>39500</v>
          </cell>
          <cell r="E47">
            <v>41900</v>
          </cell>
          <cell r="F47">
            <v>41900</v>
          </cell>
          <cell r="G47">
            <v>41900</v>
          </cell>
          <cell r="H47">
            <v>40900</v>
          </cell>
          <cell r="I47">
            <v>37181.818181818177</v>
          </cell>
        </row>
        <row r="48">
          <cell r="A48" t="str">
            <v>74561R</v>
          </cell>
          <cell r="B48" t="str">
            <v>AQ.600ML 1X24 REJECT</v>
          </cell>
          <cell r="C48">
            <v>39500</v>
          </cell>
          <cell r="D48">
            <v>39500</v>
          </cell>
          <cell r="E48">
            <v>41900</v>
          </cell>
          <cell r="F48">
            <v>41900</v>
          </cell>
          <cell r="G48">
            <v>41900</v>
          </cell>
          <cell r="H48">
            <v>40900</v>
          </cell>
          <cell r="I48">
            <v>37181.818181818177</v>
          </cell>
        </row>
        <row r="49">
          <cell r="A49" t="str">
            <v>74561P</v>
          </cell>
          <cell r="B49" t="str">
            <v>AQ.600ML 1x1 PCS</v>
          </cell>
          <cell r="C49">
            <v>1645.8333333333333</v>
          </cell>
          <cell r="D49">
            <v>1645.8333333333333</v>
          </cell>
          <cell r="E49">
            <v>1745.8333333333333</v>
          </cell>
          <cell r="F49">
            <v>1745.8333333333333</v>
          </cell>
          <cell r="G49">
            <v>1745.8333333333333</v>
          </cell>
          <cell r="H49">
            <v>1704.1666666666667</v>
          </cell>
          <cell r="I49">
            <v>1549.2424242424242</v>
          </cell>
        </row>
        <row r="50">
          <cell r="A50" t="str">
            <v>74561PR</v>
          </cell>
          <cell r="B50" t="str">
            <v>AQ.600ML 1x1 PCS REJECT</v>
          </cell>
          <cell r="C50">
            <v>1645.8333333333333</v>
          </cell>
          <cell r="D50">
            <v>1645.8333333333333</v>
          </cell>
          <cell r="E50">
            <v>1745.8333333333333</v>
          </cell>
          <cell r="F50">
            <v>1745.8333333333333</v>
          </cell>
          <cell r="G50">
            <v>1745.8333333333333</v>
          </cell>
          <cell r="H50">
            <v>1704.1666666666667</v>
          </cell>
          <cell r="I50">
            <v>1549.2424242424242</v>
          </cell>
        </row>
        <row r="51">
          <cell r="A51" t="str">
            <v>74561MP</v>
          </cell>
          <cell r="B51" t="str">
            <v>AQ.600ML 1X6</v>
          </cell>
          <cell r="C51">
            <v>19750</v>
          </cell>
          <cell r="D51">
            <v>19750</v>
          </cell>
          <cell r="E51">
            <v>13519</v>
          </cell>
          <cell r="F51">
            <v>13519</v>
          </cell>
          <cell r="G51">
            <v>13519</v>
          </cell>
          <cell r="H51">
            <v>12519</v>
          </cell>
          <cell r="I51">
            <v>11380.90909090909</v>
          </cell>
        </row>
        <row r="52">
          <cell r="A52">
            <v>12313</v>
          </cell>
          <cell r="B52" t="str">
            <v>AQ.600 ML  1 X 24 PCS</v>
          </cell>
          <cell r="C52">
            <v>39500</v>
          </cell>
          <cell r="D52">
            <v>39500</v>
          </cell>
          <cell r="E52">
            <v>41900</v>
          </cell>
          <cell r="F52">
            <v>41900</v>
          </cell>
          <cell r="G52">
            <v>41900</v>
          </cell>
          <cell r="H52">
            <v>40900</v>
          </cell>
          <cell r="I52">
            <v>37181.818181818177</v>
          </cell>
        </row>
        <row r="53">
          <cell r="A53">
            <v>139188</v>
          </cell>
          <cell r="B53" t="str">
            <v>AQ.600 ML RESKA</v>
          </cell>
          <cell r="C53">
            <v>39500</v>
          </cell>
          <cell r="D53">
            <v>39500</v>
          </cell>
          <cell r="E53">
            <v>41900</v>
          </cell>
          <cell r="F53">
            <v>41900</v>
          </cell>
          <cell r="G53">
            <v>41900</v>
          </cell>
          <cell r="H53">
            <v>40900</v>
          </cell>
          <cell r="I53">
            <v>37181.818181818177</v>
          </cell>
        </row>
        <row r="54">
          <cell r="A54" t="str">
            <v>139188P</v>
          </cell>
          <cell r="B54" t="str">
            <v>AQ.600 ML RESKA 1X1</v>
          </cell>
          <cell r="C54">
            <v>1645.8333333333333</v>
          </cell>
          <cell r="D54">
            <v>1645.8333333333333</v>
          </cell>
          <cell r="E54">
            <v>1745.8333333333333</v>
          </cell>
          <cell r="F54">
            <v>1745.8333333333333</v>
          </cell>
          <cell r="G54">
            <v>1745.8333333333333</v>
          </cell>
          <cell r="H54">
            <v>1704.1666666666667</v>
          </cell>
          <cell r="I54">
            <v>1549.2424242424242</v>
          </cell>
        </row>
        <row r="55">
          <cell r="A55">
            <v>12814</v>
          </cell>
          <cell r="B55" t="str">
            <v>AQUA CLICK N GO 750ML 1X6 WRAP PACK</v>
          </cell>
          <cell r="C55">
            <v>22700</v>
          </cell>
          <cell r="D55">
            <v>22700</v>
          </cell>
          <cell r="E55">
            <v>24066.666666666668</v>
          </cell>
          <cell r="F55">
            <v>24066.666666666668</v>
          </cell>
          <cell r="G55">
            <v>24066.666666666668</v>
          </cell>
          <cell r="H55">
            <v>23733.333333333332</v>
          </cell>
          <cell r="I55">
            <v>21575.757575757572</v>
          </cell>
        </row>
        <row r="56">
          <cell r="A56" t="str">
            <v>12814E</v>
          </cell>
          <cell r="B56" t="str">
            <v>AQ.750ML 1x4 MULTIPACK</v>
          </cell>
          <cell r="C56">
            <v>16700</v>
          </cell>
          <cell r="D56">
            <v>16700</v>
          </cell>
          <cell r="E56">
            <v>17700</v>
          </cell>
          <cell r="F56">
            <v>17700</v>
          </cell>
          <cell r="G56">
            <v>17700</v>
          </cell>
          <cell r="H56">
            <v>16700</v>
          </cell>
          <cell r="I56">
            <v>15181.81818181818</v>
          </cell>
        </row>
        <row r="57">
          <cell r="A57">
            <v>131178</v>
          </cell>
          <cell r="B57" t="str">
            <v>AQ 750 ML SPARKLING 1X6</v>
          </cell>
          <cell r="C57">
            <v>0</v>
          </cell>
          <cell r="D57">
            <v>0</v>
          </cell>
          <cell r="E57">
            <v>103800</v>
          </cell>
          <cell r="F57">
            <v>103800</v>
          </cell>
          <cell r="G57">
            <v>103800</v>
          </cell>
          <cell r="H57">
            <v>102800</v>
          </cell>
          <cell r="I57">
            <v>93454.545454545441</v>
          </cell>
        </row>
        <row r="58">
          <cell r="A58">
            <v>131179</v>
          </cell>
          <cell r="B58" t="str">
            <v>AQ 750 ML REFLECTION 1X6</v>
          </cell>
          <cell r="C58">
            <v>0</v>
          </cell>
          <cell r="D58">
            <v>0</v>
          </cell>
          <cell r="E58">
            <v>96000</v>
          </cell>
          <cell r="F58">
            <v>96000</v>
          </cell>
          <cell r="G58">
            <v>96000</v>
          </cell>
          <cell r="H58">
            <v>95000</v>
          </cell>
          <cell r="I58">
            <v>86363.636363636353</v>
          </cell>
        </row>
        <row r="59">
          <cell r="A59">
            <v>81681</v>
          </cell>
          <cell r="B59" t="str">
            <v>AQ.750ML 1X18</v>
          </cell>
          <cell r="C59">
            <v>68100</v>
          </cell>
          <cell r="D59">
            <v>68100</v>
          </cell>
          <cell r="E59">
            <v>72200</v>
          </cell>
          <cell r="F59">
            <v>72200</v>
          </cell>
          <cell r="G59">
            <v>72200</v>
          </cell>
          <cell r="H59">
            <v>71200</v>
          </cell>
          <cell r="I59">
            <v>64727.272727272721</v>
          </cell>
        </row>
        <row r="60">
          <cell r="A60" t="str">
            <v>81681R</v>
          </cell>
          <cell r="B60" t="str">
            <v>AQ.750ML 1X18 REJECT</v>
          </cell>
          <cell r="C60">
            <v>68100</v>
          </cell>
          <cell r="D60">
            <v>68100</v>
          </cell>
          <cell r="E60">
            <v>72200</v>
          </cell>
          <cell r="F60">
            <v>72200</v>
          </cell>
          <cell r="G60">
            <v>72200</v>
          </cell>
          <cell r="H60">
            <v>71200</v>
          </cell>
          <cell r="I60">
            <v>64727.272727272721</v>
          </cell>
        </row>
        <row r="61">
          <cell r="A61" t="str">
            <v>81681P</v>
          </cell>
          <cell r="B61" t="str">
            <v>AQ.750ML 1X1 PCS</v>
          </cell>
          <cell r="C61">
            <v>3783.3333333333335</v>
          </cell>
          <cell r="D61">
            <v>3783.3333333333335</v>
          </cell>
          <cell r="E61">
            <v>4011.1111111111113</v>
          </cell>
          <cell r="F61">
            <v>4011.1111111111113</v>
          </cell>
          <cell r="G61">
            <v>4011.1111111111113</v>
          </cell>
          <cell r="H61">
            <v>3955.5555555555557</v>
          </cell>
          <cell r="I61">
            <v>3595.9595959595958</v>
          </cell>
        </row>
        <row r="62">
          <cell r="A62" t="str">
            <v>81681PR</v>
          </cell>
          <cell r="B62" t="str">
            <v>AQ.750ML 1X1 PCS REJECT</v>
          </cell>
          <cell r="C62">
            <v>3783.3333333333335</v>
          </cell>
          <cell r="D62">
            <v>3783.3333333333335</v>
          </cell>
          <cell r="E62">
            <v>4011.1111111111113</v>
          </cell>
          <cell r="F62">
            <v>4011.1111111111113</v>
          </cell>
          <cell r="G62">
            <v>4011.1111111111113</v>
          </cell>
          <cell r="H62">
            <v>3955.5555555555557</v>
          </cell>
          <cell r="I62">
            <v>3595.9595959595958</v>
          </cell>
        </row>
        <row r="63">
          <cell r="A63" t="str">
            <v>81681MP</v>
          </cell>
          <cell r="B63" t="str">
            <v>AQ.750ML 1x4 MULTIPACK</v>
          </cell>
          <cell r="C63">
            <v>16700</v>
          </cell>
          <cell r="D63">
            <v>16700</v>
          </cell>
          <cell r="E63">
            <v>17700</v>
          </cell>
          <cell r="F63">
            <v>17700</v>
          </cell>
          <cell r="G63">
            <v>17700</v>
          </cell>
          <cell r="H63">
            <v>16700</v>
          </cell>
          <cell r="I63">
            <v>15181.81818181818</v>
          </cell>
        </row>
        <row r="64">
          <cell r="A64">
            <v>74553</v>
          </cell>
          <cell r="B64" t="str">
            <v>AQ.1500ML 1X12</v>
          </cell>
          <cell r="C64">
            <v>42600</v>
          </cell>
          <cell r="D64">
            <v>42600</v>
          </cell>
          <cell r="E64">
            <v>45200</v>
          </cell>
          <cell r="F64">
            <v>46500</v>
          </cell>
          <cell r="G64">
            <v>46500</v>
          </cell>
          <cell r="H64">
            <v>45500</v>
          </cell>
          <cell r="I64">
            <v>41363.63636363636</v>
          </cell>
        </row>
        <row r="65">
          <cell r="A65" t="str">
            <v>74553MP</v>
          </cell>
          <cell r="B65" t="str">
            <v>AQ. 1500 ML 1X6 MP</v>
          </cell>
          <cell r="C65">
            <v>21300</v>
          </cell>
          <cell r="D65">
            <v>21300</v>
          </cell>
          <cell r="E65">
            <v>22600</v>
          </cell>
          <cell r="F65">
            <v>23250</v>
          </cell>
          <cell r="G65">
            <v>25520</v>
          </cell>
          <cell r="H65">
            <v>24520</v>
          </cell>
          <cell r="I65">
            <v>22290.909090909088</v>
          </cell>
        </row>
        <row r="66">
          <cell r="A66">
            <v>74589</v>
          </cell>
          <cell r="B66" t="str">
            <v>AQ.1500ML MULTIPACK 1X6</v>
          </cell>
          <cell r="C66">
            <v>21300</v>
          </cell>
          <cell r="D66">
            <v>21300</v>
          </cell>
          <cell r="E66">
            <v>22600</v>
          </cell>
          <cell r="F66">
            <v>23250</v>
          </cell>
          <cell r="G66">
            <v>25520</v>
          </cell>
          <cell r="H66">
            <v>24520</v>
          </cell>
          <cell r="I66">
            <v>22290.909090909088</v>
          </cell>
        </row>
        <row r="67">
          <cell r="A67" t="str">
            <v>74553P</v>
          </cell>
          <cell r="B67" t="str">
            <v>AQ.1500ML 1x1 PCS</v>
          </cell>
          <cell r="C67">
            <v>3550</v>
          </cell>
          <cell r="D67">
            <v>3550</v>
          </cell>
          <cell r="E67">
            <v>3766.6666666666665</v>
          </cell>
          <cell r="F67">
            <v>3875</v>
          </cell>
          <cell r="G67">
            <v>3875</v>
          </cell>
          <cell r="H67">
            <v>3791.6666666666665</v>
          </cell>
          <cell r="I67">
            <v>3446.9696969696965</v>
          </cell>
        </row>
        <row r="68">
          <cell r="A68" t="str">
            <v>74553PR</v>
          </cell>
          <cell r="B68" t="str">
            <v>AQ.1500ML 1X1 PCS REJECT</v>
          </cell>
          <cell r="C68">
            <v>3550</v>
          </cell>
          <cell r="D68">
            <v>3550</v>
          </cell>
          <cell r="E68">
            <v>3766.6666666666665</v>
          </cell>
          <cell r="F68">
            <v>3875</v>
          </cell>
          <cell r="G68">
            <v>3875</v>
          </cell>
          <cell r="H68">
            <v>3791.6666666666665</v>
          </cell>
          <cell r="I68">
            <v>3446.9696969696965</v>
          </cell>
        </row>
        <row r="69">
          <cell r="A69">
            <v>127210</v>
          </cell>
          <cell r="B69" t="str">
            <v>CAAYA JASMINE 350 ML 1X12</v>
          </cell>
          <cell r="C69">
            <v>54000</v>
          </cell>
          <cell r="D69">
            <v>54000</v>
          </cell>
          <cell r="E69">
            <v>54000</v>
          </cell>
          <cell r="F69">
            <v>54000</v>
          </cell>
          <cell r="G69">
            <v>54000</v>
          </cell>
          <cell r="H69">
            <v>53000</v>
          </cell>
          <cell r="I69">
            <v>48181.818181818177</v>
          </cell>
        </row>
        <row r="70">
          <cell r="A70" t="str">
            <v>127210P</v>
          </cell>
          <cell r="B70" t="str">
            <v>CAAYA JASMINE 350 ML 1X1</v>
          </cell>
          <cell r="C70">
            <v>4500</v>
          </cell>
          <cell r="D70">
            <v>4500</v>
          </cell>
          <cell r="E70">
            <v>4500</v>
          </cell>
          <cell r="F70">
            <v>4500</v>
          </cell>
          <cell r="G70">
            <v>4500</v>
          </cell>
          <cell r="H70">
            <v>4416.666666666667</v>
          </cell>
          <cell r="I70">
            <v>4015.151515151515</v>
          </cell>
        </row>
        <row r="71">
          <cell r="A71" t="str">
            <v>127210PR</v>
          </cell>
          <cell r="B71" t="str">
            <v>CAAYA JASMINE 350 ML 1X1 PCS REJECT</v>
          </cell>
          <cell r="C71">
            <v>4500</v>
          </cell>
          <cell r="D71">
            <v>4500</v>
          </cell>
          <cell r="E71">
            <v>4500</v>
          </cell>
          <cell r="F71">
            <v>4500</v>
          </cell>
          <cell r="G71">
            <v>4500</v>
          </cell>
          <cell r="H71">
            <v>4416.666666666667</v>
          </cell>
          <cell r="I71">
            <v>4015.151515151515</v>
          </cell>
        </row>
        <row r="72">
          <cell r="A72">
            <v>130376</v>
          </cell>
          <cell r="B72" t="str">
            <v>CAAYA TOASTED RICE 350 ML 1X12</v>
          </cell>
          <cell r="C72">
            <v>54000</v>
          </cell>
          <cell r="D72">
            <v>54000</v>
          </cell>
          <cell r="E72">
            <v>54000</v>
          </cell>
          <cell r="F72">
            <v>54000</v>
          </cell>
          <cell r="G72">
            <v>54000</v>
          </cell>
          <cell r="H72">
            <v>53000</v>
          </cell>
          <cell r="I72">
            <v>48181.818181818177</v>
          </cell>
        </row>
        <row r="73">
          <cell r="A73" t="str">
            <v>130376P</v>
          </cell>
          <cell r="B73" t="str">
            <v>CAAYA TOASTED RICE 350 ML 1X1</v>
          </cell>
          <cell r="C73">
            <v>4500</v>
          </cell>
          <cell r="D73">
            <v>4500</v>
          </cell>
          <cell r="E73">
            <v>4500</v>
          </cell>
          <cell r="F73">
            <v>4500</v>
          </cell>
          <cell r="G73">
            <v>4500</v>
          </cell>
          <cell r="H73">
            <v>4416.666666666667</v>
          </cell>
          <cell r="I73">
            <v>4015.151515151515</v>
          </cell>
        </row>
        <row r="74">
          <cell r="A74" t="str">
            <v>130376PR</v>
          </cell>
          <cell r="B74" t="str">
            <v>CAAYA TOASTED RICE 350 ML 1X1 PCS REJECT</v>
          </cell>
          <cell r="C74">
            <v>4500</v>
          </cell>
          <cell r="D74">
            <v>4500</v>
          </cell>
          <cell r="E74">
            <v>4500</v>
          </cell>
          <cell r="F74">
            <v>4500</v>
          </cell>
          <cell r="G74">
            <v>4500</v>
          </cell>
          <cell r="H74">
            <v>4416.666666666667</v>
          </cell>
          <cell r="I74">
            <v>4015.151515151515</v>
          </cell>
        </row>
        <row r="75">
          <cell r="A75">
            <v>130377</v>
          </cell>
          <cell r="B75" t="str">
            <v>CAAYA VANILLA PANDAN 350 ML 1X12</v>
          </cell>
          <cell r="C75">
            <v>54000</v>
          </cell>
          <cell r="D75">
            <v>54000</v>
          </cell>
          <cell r="E75">
            <v>54000</v>
          </cell>
          <cell r="F75">
            <v>54000</v>
          </cell>
          <cell r="G75">
            <v>54000</v>
          </cell>
          <cell r="H75">
            <v>53000</v>
          </cell>
          <cell r="I75">
            <v>48181.818181818177</v>
          </cell>
        </row>
        <row r="76">
          <cell r="A76" t="str">
            <v>130377P</v>
          </cell>
          <cell r="B76" t="str">
            <v>CAAYA VANILLA PANDAN 350 ML 1X1</v>
          </cell>
          <cell r="C76">
            <v>4500</v>
          </cell>
          <cell r="D76">
            <v>4500</v>
          </cell>
          <cell r="E76">
            <v>4500</v>
          </cell>
          <cell r="F76">
            <v>4500</v>
          </cell>
          <cell r="G76">
            <v>4500</v>
          </cell>
          <cell r="H76">
            <v>4416.666666666667</v>
          </cell>
          <cell r="I76">
            <v>4015.151515151515</v>
          </cell>
        </row>
        <row r="77">
          <cell r="A77" t="str">
            <v>130377PR</v>
          </cell>
          <cell r="B77" t="str">
            <v>CAAYA VANILLA PANDAN 350 ML 1X1 PCS REJECT</v>
          </cell>
          <cell r="C77">
            <v>4500</v>
          </cell>
          <cell r="D77">
            <v>4500</v>
          </cell>
          <cell r="E77">
            <v>4500</v>
          </cell>
          <cell r="F77">
            <v>4500</v>
          </cell>
          <cell r="G77">
            <v>4500</v>
          </cell>
          <cell r="H77">
            <v>4416.666666666667</v>
          </cell>
          <cell r="I77">
            <v>4015.151515151515</v>
          </cell>
        </row>
        <row r="78">
          <cell r="A78">
            <v>111998</v>
          </cell>
          <cell r="B78" t="str">
            <v>MIZONE ACTIVE 500ML 1X12</v>
          </cell>
          <cell r="C78">
            <v>33350</v>
          </cell>
          <cell r="D78">
            <v>33350</v>
          </cell>
          <cell r="E78">
            <v>36900</v>
          </cell>
          <cell r="F78">
            <v>36900</v>
          </cell>
          <cell r="G78">
            <v>36900</v>
          </cell>
          <cell r="H78">
            <v>35900</v>
          </cell>
          <cell r="I78">
            <v>32636.363636363632</v>
          </cell>
        </row>
        <row r="79">
          <cell r="A79" t="str">
            <v>111998R</v>
          </cell>
          <cell r="B79" t="str">
            <v>MIZONE ACTIVE 500ML 1X12 REJECT</v>
          </cell>
          <cell r="C79">
            <v>33350</v>
          </cell>
          <cell r="D79">
            <v>33350</v>
          </cell>
          <cell r="E79">
            <v>36900</v>
          </cell>
          <cell r="F79">
            <v>36900</v>
          </cell>
          <cell r="G79">
            <v>36900</v>
          </cell>
          <cell r="H79">
            <v>35900</v>
          </cell>
          <cell r="I79">
            <v>32636.363636363632</v>
          </cell>
        </row>
        <row r="80">
          <cell r="A80" t="str">
            <v>111998P</v>
          </cell>
          <cell r="B80" t="str">
            <v>MIZONE ACTIVE 500ML 1X1</v>
          </cell>
          <cell r="C80">
            <v>2779.1666666666665</v>
          </cell>
          <cell r="D80">
            <v>2779.1666666666665</v>
          </cell>
          <cell r="E80">
            <v>3075</v>
          </cell>
          <cell r="F80">
            <v>3075</v>
          </cell>
          <cell r="G80">
            <v>3075</v>
          </cell>
          <cell r="H80">
            <v>2991.6666666666665</v>
          </cell>
          <cell r="I80">
            <v>2719.6969696969695</v>
          </cell>
        </row>
        <row r="81">
          <cell r="A81" t="str">
            <v>111998PR</v>
          </cell>
          <cell r="B81" t="str">
            <v>MIZONE ACTIVE 1X1 REJECT</v>
          </cell>
          <cell r="C81">
            <v>2779.1666666666665</v>
          </cell>
          <cell r="D81">
            <v>2779.1666666666665</v>
          </cell>
          <cell r="E81">
            <v>3075</v>
          </cell>
          <cell r="F81">
            <v>3075</v>
          </cell>
          <cell r="G81">
            <v>3075</v>
          </cell>
          <cell r="H81">
            <v>2991.6666666666665</v>
          </cell>
          <cell r="I81">
            <v>2719.6969696969695</v>
          </cell>
        </row>
        <row r="82">
          <cell r="A82" t="str">
            <v>111998SM</v>
          </cell>
          <cell r="B82" t="str">
            <v>MIZONE ACTIVE SUPERMAN 500ML 1X12</v>
          </cell>
          <cell r="C82">
            <v>33350</v>
          </cell>
          <cell r="D82">
            <v>33350</v>
          </cell>
          <cell r="E82">
            <v>36900</v>
          </cell>
          <cell r="F82">
            <v>36900</v>
          </cell>
          <cell r="G82">
            <v>36900</v>
          </cell>
          <cell r="H82">
            <v>35900</v>
          </cell>
          <cell r="I82">
            <v>32636.363636363632</v>
          </cell>
        </row>
        <row r="83">
          <cell r="A83" t="str">
            <v>111998SMP</v>
          </cell>
          <cell r="B83" t="str">
            <v>MIZONE ACTIVE SUPERMAN 500ML 1X1</v>
          </cell>
          <cell r="C83">
            <v>2779.1666666666665</v>
          </cell>
          <cell r="D83">
            <v>2779.1666666666665</v>
          </cell>
          <cell r="E83">
            <v>3075</v>
          </cell>
          <cell r="F83">
            <v>3075</v>
          </cell>
          <cell r="G83">
            <v>3075</v>
          </cell>
          <cell r="H83">
            <v>2991.6666666666665</v>
          </cell>
          <cell r="I83">
            <v>2719.6969696969695</v>
          </cell>
        </row>
        <row r="84">
          <cell r="A84" t="str">
            <v>111998SP</v>
          </cell>
          <cell r="B84" t="str">
            <v>MIZONE ACTIVE SPIDERMAN 500ML 1X12</v>
          </cell>
          <cell r="C84">
            <v>33350</v>
          </cell>
          <cell r="D84">
            <v>33350</v>
          </cell>
          <cell r="E84">
            <v>36900</v>
          </cell>
          <cell r="F84">
            <v>36900</v>
          </cell>
          <cell r="G84">
            <v>36900</v>
          </cell>
          <cell r="H84">
            <v>35900</v>
          </cell>
          <cell r="I84">
            <v>32636.363636363632</v>
          </cell>
        </row>
        <row r="85">
          <cell r="A85" t="str">
            <v>111998SPP</v>
          </cell>
          <cell r="B85" t="str">
            <v>MIZONE ACTIVE SPIDERMAN 500ML 1X1</v>
          </cell>
          <cell r="C85">
            <v>2779.1666666666665</v>
          </cell>
          <cell r="D85">
            <v>2779.1666666666665</v>
          </cell>
          <cell r="E85">
            <v>3075</v>
          </cell>
          <cell r="F85">
            <v>3075</v>
          </cell>
          <cell r="G85">
            <v>3075</v>
          </cell>
          <cell r="H85">
            <v>2991.6666666666665</v>
          </cell>
          <cell r="I85">
            <v>2719.6969696969695</v>
          </cell>
        </row>
        <row r="86">
          <cell r="A86">
            <v>74567</v>
          </cell>
          <cell r="B86" t="str">
            <v>MIZONE LECHY LEMON 500ML 1X12</v>
          </cell>
          <cell r="C86">
            <v>33350</v>
          </cell>
          <cell r="D86">
            <v>33350</v>
          </cell>
          <cell r="E86">
            <v>36900</v>
          </cell>
          <cell r="F86">
            <v>36900</v>
          </cell>
          <cell r="G86">
            <v>36900</v>
          </cell>
          <cell r="H86">
            <v>35900</v>
          </cell>
          <cell r="I86">
            <v>32636.363636363632</v>
          </cell>
        </row>
        <row r="87">
          <cell r="A87" t="str">
            <v>74567R</v>
          </cell>
          <cell r="B87" t="str">
            <v>MIZONE LECHY LEMON 500ML 1X12 REJECT</v>
          </cell>
          <cell r="C87">
            <v>33350</v>
          </cell>
          <cell r="D87">
            <v>33350</v>
          </cell>
          <cell r="E87">
            <v>36900</v>
          </cell>
          <cell r="F87">
            <v>36900</v>
          </cell>
          <cell r="G87">
            <v>36900</v>
          </cell>
          <cell r="H87">
            <v>35900</v>
          </cell>
          <cell r="I87">
            <v>32636.363636363632</v>
          </cell>
        </row>
        <row r="88">
          <cell r="A88" t="str">
            <v>74567P</v>
          </cell>
          <cell r="B88" t="str">
            <v>MIZONE LECHY LEMON 500ML 1X1</v>
          </cell>
          <cell r="C88">
            <v>2779.1666666666665</v>
          </cell>
          <cell r="D88">
            <v>2779.1666666666665</v>
          </cell>
          <cell r="E88">
            <v>3075</v>
          </cell>
          <cell r="F88">
            <v>3075</v>
          </cell>
          <cell r="G88">
            <v>3075</v>
          </cell>
          <cell r="H88">
            <v>2991.6666666666665</v>
          </cell>
          <cell r="I88">
            <v>2719.6969696969695</v>
          </cell>
        </row>
        <row r="89">
          <cell r="A89" t="str">
            <v>74567PR</v>
          </cell>
          <cell r="B89" t="str">
            <v>MIZONE LECHY LEMON 500ML 1X1 REJECT</v>
          </cell>
          <cell r="C89">
            <v>2779.1666666666665</v>
          </cell>
          <cell r="D89">
            <v>2779.1666666666665</v>
          </cell>
          <cell r="E89">
            <v>3075</v>
          </cell>
          <cell r="F89">
            <v>3075</v>
          </cell>
          <cell r="G89">
            <v>3075</v>
          </cell>
          <cell r="H89">
            <v>2991.6666666666665</v>
          </cell>
          <cell r="I89">
            <v>2719.6969696969695</v>
          </cell>
        </row>
        <row r="90">
          <cell r="A90" t="str">
            <v>74567SM</v>
          </cell>
          <cell r="B90" t="str">
            <v>MIZONE LL-SUPERMAN 500ML 1X12</v>
          </cell>
          <cell r="C90">
            <v>33350</v>
          </cell>
          <cell r="D90">
            <v>33350</v>
          </cell>
          <cell r="E90">
            <v>36900</v>
          </cell>
          <cell r="F90">
            <v>36900</v>
          </cell>
          <cell r="G90">
            <v>36900</v>
          </cell>
          <cell r="H90">
            <v>35900</v>
          </cell>
          <cell r="I90">
            <v>32636.363636363632</v>
          </cell>
        </row>
        <row r="91">
          <cell r="A91" t="str">
            <v>74567SMP</v>
          </cell>
          <cell r="B91" t="str">
            <v>MIZONE LL-SUPERMAN 500ML 1X1</v>
          </cell>
          <cell r="C91">
            <v>2779.1666666666665</v>
          </cell>
          <cell r="D91">
            <v>2779.1666666666665</v>
          </cell>
          <cell r="E91">
            <v>3075</v>
          </cell>
          <cell r="F91">
            <v>3075</v>
          </cell>
          <cell r="G91">
            <v>3075</v>
          </cell>
          <cell r="H91">
            <v>2991.6666666666665</v>
          </cell>
          <cell r="I91">
            <v>2719.6969696969695</v>
          </cell>
        </row>
        <row r="92">
          <cell r="A92" t="str">
            <v>74567SP</v>
          </cell>
          <cell r="B92" t="str">
            <v>MIZONE LL-SPIDERMAN 500ML 1X12</v>
          </cell>
          <cell r="C92">
            <v>33350</v>
          </cell>
          <cell r="D92">
            <v>33350</v>
          </cell>
          <cell r="E92">
            <v>36900</v>
          </cell>
          <cell r="F92">
            <v>36900</v>
          </cell>
          <cell r="G92">
            <v>36900</v>
          </cell>
          <cell r="H92">
            <v>35900</v>
          </cell>
          <cell r="I92">
            <v>32636.363636363632</v>
          </cell>
        </row>
        <row r="93">
          <cell r="A93" t="str">
            <v>74567SPP</v>
          </cell>
          <cell r="B93" t="str">
            <v>MIZONE LL-SPIDERMAN 500ML 1X1</v>
          </cell>
          <cell r="C93">
            <v>2779.1666666666665</v>
          </cell>
          <cell r="D93">
            <v>2779.1666666666665</v>
          </cell>
          <cell r="E93">
            <v>3075</v>
          </cell>
          <cell r="F93">
            <v>3075</v>
          </cell>
          <cell r="G93">
            <v>3075</v>
          </cell>
          <cell r="H93">
            <v>2991.6666666666665</v>
          </cell>
          <cell r="I93">
            <v>2719.6969696969695</v>
          </cell>
        </row>
        <row r="94">
          <cell r="A94" t="str">
            <v>74567SPR</v>
          </cell>
          <cell r="B94" t="str">
            <v>MIZONE LL-SPIDERMAN 500ML 1X1 REJECT</v>
          </cell>
          <cell r="C94">
            <v>2779.1666666666665</v>
          </cell>
          <cell r="D94">
            <v>2779.1666666666665</v>
          </cell>
          <cell r="E94">
            <v>3075</v>
          </cell>
          <cell r="F94">
            <v>3075</v>
          </cell>
          <cell r="G94">
            <v>3075</v>
          </cell>
          <cell r="H94">
            <v>2991.6666666666665</v>
          </cell>
          <cell r="I94">
            <v>2719.6969696969695</v>
          </cell>
        </row>
        <row r="95">
          <cell r="A95" t="str">
            <v>74567YL</v>
          </cell>
          <cell r="B95" t="str">
            <v>MIZONE YUZU LEMON 500ml 1X12</v>
          </cell>
          <cell r="C95">
            <v>33350</v>
          </cell>
          <cell r="D95">
            <v>33350</v>
          </cell>
          <cell r="E95">
            <v>36900</v>
          </cell>
          <cell r="F95">
            <v>36900</v>
          </cell>
          <cell r="G95">
            <v>36900</v>
          </cell>
          <cell r="H95">
            <v>35900</v>
          </cell>
          <cell r="I95">
            <v>32636.363636363632</v>
          </cell>
        </row>
        <row r="96">
          <cell r="A96" t="str">
            <v>74567YLR</v>
          </cell>
          <cell r="B96" t="str">
            <v>MIZONE YUZU LEMON 500ml 1X12 REJECT</v>
          </cell>
          <cell r="C96">
            <v>33350</v>
          </cell>
          <cell r="D96">
            <v>33350</v>
          </cell>
          <cell r="E96">
            <v>36900</v>
          </cell>
          <cell r="F96">
            <v>36900</v>
          </cell>
          <cell r="G96">
            <v>36900</v>
          </cell>
          <cell r="H96">
            <v>35900</v>
          </cell>
          <cell r="I96">
            <v>32636.363636363632</v>
          </cell>
        </row>
        <row r="97">
          <cell r="A97" t="str">
            <v>74567YLP</v>
          </cell>
          <cell r="B97" t="str">
            <v>MIZONE YUZU LEMON 500ML 1X1</v>
          </cell>
          <cell r="C97">
            <v>2779.1666666666665</v>
          </cell>
          <cell r="D97">
            <v>2779.1666666666665</v>
          </cell>
          <cell r="E97">
            <v>3075</v>
          </cell>
          <cell r="F97">
            <v>3075</v>
          </cell>
          <cell r="G97">
            <v>3075</v>
          </cell>
          <cell r="H97">
            <v>2991.6666666666665</v>
          </cell>
          <cell r="I97">
            <v>2719.6969696969695</v>
          </cell>
        </row>
        <row r="98">
          <cell r="A98">
            <v>124771</v>
          </cell>
          <cell r="B98" t="str">
            <v>MIZONE YUZU LEMON 500ml 1X12</v>
          </cell>
          <cell r="C98">
            <v>33350</v>
          </cell>
          <cell r="D98">
            <v>33350</v>
          </cell>
          <cell r="E98">
            <v>36900</v>
          </cell>
          <cell r="F98">
            <v>36900</v>
          </cell>
          <cell r="G98">
            <v>36900</v>
          </cell>
          <cell r="H98">
            <v>35900</v>
          </cell>
          <cell r="I98">
            <v>32636.363636363632</v>
          </cell>
        </row>
        <row r="99">
          <cell r="A99" t="str">
            <v>124771P</v>
          </cell>
          <cell r="B99" t="str">
            <v>MIZONE YUZU LEMON 500ML 1X1</v>
          </cell>
          <cell r="C99">
            <v>2779.1666666666665</v>
          </cell>
          <cell r="D99">
            <v>2779.1666666666665</v>
          </cell>
          <cell r="E99">
            <v>3075</v>
          </cell>
          <cell r="F99">
            <v>3075</v>
          </cell>
          <cell r="G99">
            <v>3075</v>
          </cell>
          <cell r="H99">
            <v>2991.6666666666665</v>
          </cell>
          <cell r="I99">
            <v>2719.6969696969695</v>
          </cell>
        </row>
        <row r="100">
          <cell r="A100" t="str">
            <v>124771PR</v>
          </cell>
          <cell r="B100" t="str">
            <v>MIZONE YUZU LEMON 500ml 1X1 PCS REJECT</v>
          </cell>
          <cell r="C100">
            <v>2779.1666666666665</v>
          </cell>
          <cell r="D100">
            <v>2779.1666666666665</v>
          </cell>
          <cell r="E100">
            <v>3075</v>
          </cell>
          <cell r="F100">
            <v>3075</v>
          </cell>
          <cell r="G100">
            <v>3075</v>
          </cell>
          <cell r="H100">
            <v>2991.6666666666665</v>
          </cell>
          <cell r="I100">
            <v>2719.6969696969695</v>
          </cell>
        </row>
        <row r="101">
          <cell r="A101">
            <v>74568</v>
          </cell>
          <cell r="B101" t="str">
            <v>MIZONE ORANGE LIME 500ML 1X12</v>
          </cell>
          <cell r="C101">
            <v>33350</v>
          </cell>
          <cell r="D101">
            <v>33350</v>
          </cell>
          <cell r="E101">
            <v>36900</v>
          </cell>
          <cell r="F101">
            <v>36900</v>
          </cell>
          <cell r="G101">
            <v>36900</v>
          </cell>
          <cell r="H101">
            <v>35900</v>
          </cell>
          <cell r="I101">
            <v>32636.363636363632</v>
          </cell>
        </row>
        <row r="102">
          <cell r="A102" t="str">
            <v>74568R</v>
          </cell>
          <cell r="B102" t="str">
            <v>MIZONE OL 1X12 REJECT</v>
          </cell>
          <cell r="C102">
            <v>33350</v>
          </cell>
          <cell r="D102">
            <v>33350</v>
          </cell>
          <cell r="E102">
            <v>36900</v>
          </cell>
          <cell r="F102">
            <v>36900</v>
          </cell>
          <cell r="G102">
            <v>36900</v>
          </cell>
          <cell r="H102">
            <v>35900</v>
          </cell>
          <cell r="I102">
            <v>32636.363636363632</v>
          </cell>
        </row>
        <row r="103">
          <cell r="A103" t="str">
            <v>74568P</v>
          </cell>
          <cell r="B103" t="str">
            <v>MIZONE ORANGE LIME 500ML 1X1</v>
          </cell>
          <cell r="C103">
            <v>2779.1666666666665</v>
          </cell>
          <cell r="D103">
            <v>2779.1666666666665</v>
          </cell>
          <cell r="E103">
            <v>3075</v>
          </cell>
          <cell r="F103">
            <v>3075</v>
          </cell>
          <cell r="G103">
            <v>3075</v>
          </cell>
          <cell r="H103">
            <v>2991.6666666666665</v>
          </cell>
          <cell r="I103">
            <v>2719.6969696969695</v>
          </cell>
        </row>
        <row r="104">
          <cell r="A104" t="str">
            <v>74568SM</v>
          </cell>
          <cell r="B104" t="str">
            <v>MIZONE OL.SPIDERMAN 1X12</v>
          </cell>
          <cell r="C104">
            <v>33350</v>
          </cell>
          <cell r="D104">
            <v>33350</v>
          </cell>
          <cell r="E104">
            <v>36900</v>
          </cell>
          <cell r="F104">
            <v>36900</v>
          </cell>
          <cell r="G104">
            <v>36900</v>
          </cell>
          <cell r="H104">
            <v>35900</v>
          </cell>
          <cell r="I104">
            <v>32636.363636363632</v>
          </cell>
        </row>
        <row r="105">
          <cell r="A105" t="str">
            <v>74568SMP</v>
          </cell>
          <cell r="B105" t="str">
            <v>MIZONE OL SUPERMAN 500ML 1X1</v>
          </cell>
          <cell r="C105">
            <v>2779.1666666666665</v>
          </cell>
          <cell r="D105">
            <v>2779.1666666666665</v>
          </cell>
          <cell r="E105">
            <v>3075</v>
          </cell>
          <cell r="F105">
            <v>3075</v>
          </cell>
          <cell r="G105">
            <v>3075</v>
          </cell>
          <cell r="H105">
            <v>2991.6666666666665</v>
          </cell>
          <cell r="I105">
            <v>2719.6969696969695</v>
          </cell>
        </row>
        <row r="106">
          <cell r="A106" t="str">
            <v>74568SP</v>
          </cell>
          <cell r="B106" t="str">
            <v>MIZONE OL-SPIDERMAN 500ML 1X12</v>
          </cell>
          <cell r="C106">
            <v>33350</v>
          </cell>
          <cell r="D106">
            <v>33350</v>
          </cell>
          <cell r="E106">
            <v>36900</v>
          </cell>
          <cell r="F106">
            <v>36900</v>
          </cell>
          <cell r="G106">
            <v>36900</v>
          </cell>
          <cell r="H106">
            <v>35900</v>
          </cell>
          <cell r="I106">
            <v>32636.363636363632</v>
          </cell>
        </row>
        <row r="107">
          <cell r="A107" t="str">
            <v>74568SPP</v>
          </cell>
          <cell r="B107" t="str">
            <v>MIZONE OL-SPIDERMAN 500ML 1X1</v>
          </cell>
          <cell r="C107">
            <v>2779.1666666666665</v>
          </cell>
          <cell r="D107">
            <v>2779.1666666666665</v>
          </cell>
          <cell r="E107">
            <v>3075</v>
          </cell>
          <cell r="F107">
            <v>3075</v>
          </cell>
          <cell r="G107">
            <v>3075</v>
          </cell>
          <cell r="H107">
            <v>2991.6666666666665</v>
          </cell>
          <cell r="I107">
            <v>2719.6969696969695</v>
          </cell>
        </row>
        <row r="108">
          <cell r="A108" t="str">
            <v>74568PR</v>
          </cell>
          <cell r="B108" t="str">
            <v>MIZONE OL 1X1 REJECT</v>
          </cell>
          <cell r="C108">
            <v>2779.1666666666665</v>
          </cell>
          <cell r="D108">
            <v>2779.1666666666665</v>
          </cell>
          <cell r="E108">
            <v>3075</v>
          </cell>
          <cell r="F108">
            <v>3075</v>
          </cell>
          <cell r="G108">
            <v>3075</v>
          </cell>
          <cell r="H108">
            <v>2991.6666666666665</v>
          </cell>
          <cell r="I108">
            <v>2719.6969696969695</v>
          </cell>
        </row>
        <row r="109">
          <cell r="A109">
            <v>74593</v>
          </cell>
          <cell r="B109" t="str">
            <v>MIZONE APPLE GUAVA 500ML 1X12</v>
          </cell>
          <cell r="C109">
            <v>33350</v>
          </cell>
          <cell r="D109">
            <v>33350</v>
          </cell>
          <cell r="E109">
            <v>36900</v>
          </cell>
          <cell r="F109">
            <v>36900</v>
          </cell>
          <cell r="G109">
            <v>36900</v>
          </cell>
          <cell r="H109">
            <v>35900</v>
          </cell>
          <cell r="I109">
            <v>32636.363636363632</v>
          </cell>
        </row>
        <row r="110">
          <cell r="A110" t="str">
            <v>74593R</v>
          </cell>
          <cell r="B110" t="str">
            <v>MIZONE APPLE GUAVA 500ML 1X12 REJECT</v>
          </cell>
          <cell r="C110">
            <v>33350</v>
          </cell>
          <cell r="D110">
            <v>33350</v>
          </cell>
          <cell r="E110">
            <v>36900</v>
          </cell>
          <cell r="F110">
            <v>36900</v>
          </cell>
          <cell r="G110">
            <v>36900</v>
          </cell>
          <cell r="H110">
            <v>35900</v>
          </cell>
          <cell r="I110">
            <v>32636.363636363632</v>
          </cell>
        </row>
        <row r="111">
          <cell r="A111" t="str">
            <v>74593P</v>
          </cell>
          <cell r="B111" t="str">
            <v>MIZONE APPLE GUAVA 500ML 1X1</v>
          </cell>
          <cell r="C111">
            <v>2779.1666666666665</v>
          </cell>
          <cell r="D111">
            <v>2779.1666666666665</v>
          </cell>
          <cell r="E111">
            <v>3075</v>
          </cell>
          <cell r="F111">
            <v>3075</v>
          </cell>
          <cell r="G111">
            <v>3075</v>
          </cell>
          <cell r="H111">
            <v>2991.6666666666665</v>
          </cell>
          <cell r="I111">
            <v>2719.6969696969695</v>
          </cell>
        </row>
        <row r="112">
          <cell r="A112" t="str">
            <v>74593PR</v>
          </cell>
          <cell r="B112" t="str">
            <v>MIZONE AG 1X1 REJECT</v>
          </cell>
          <cell r="C112">
            <v>2779.1666666666665</v>
          </cell>
          <cell r="D112">
            <v>2779.1666666666665</v>
          </cell>
          <cell r="E112">
            <v>3075</v>
          </cell>
          <cell r="F112">
            <v>3075</v>
          </cell>
          <cell r="G112">
            <v>3075</v>
          </cell>
          <cell r="H112">
            <v>2991.6666666666665</v>
          </cell>
          <cell r="I112">
            <v>2719.6969696969695</v>
          </cell>
        </row>
        <row r="113">
          <cell r="A113" t="str">
            <v>74593SM</v>
          </cell>
          <cell r="B113" t="str">
            <v>MIZONE AG-SUPERMAN 500ML 1X12</v>
          </cell>
          <cell r="C113">
            <v>33350</v>
          </cell>
          <cell r="D113">
            <v>33350</v>
          </cell>
          <cell r="E113">
            <v>36900</v>
          </cell>
          <cell r="F113">
            <v>36900</v>
          </cell>
          <cell r="G113">
            <v>36900</v>
          </cell>
          <cell r="H113">
            <v>35900</v>
          </cell>
          <cell r="I113">
            <v>32636.363636363632</v>
          </cell>
        </row>
        <row r="114">
          <cell r="A114" t="str">
            <v>74593SMP</v>
          </cell>
          <cell r="B114" t="str">
            <v>MIZONE AG SUPERMAN 500ML 1X1</v>
          </cell>
          <cell r="C114">
            <v>2779.1666666666665</v>
          </cell>
          <cell r="D114">
            <v>2779.1666666666665</v>
          </cell>
          <cell r="E114">
            <v>3075</v>
          </cell>
          <cell r="F114">
            <v>3075</v>
          </cell>
          <cell r="G114">
            <v>3075</v>
          </cell>
          <cell r="H114">
            <v>2991.6666666666665</v>
          </cell>
          <cell r="I114">
            <v>2719.6969696969695</v>
          </cell>
        </row>
        <row r="115">
          <cell r="A115" t="str">
            <v>74593SP</v>
          </cell>
          <cell r="B115" t="str">
            <v>MIZONE AG SPIDERMAN 1X12</v>
          </cell>
          <cell r="C115">
            <v>33350</v>
          </cell>
          <cell r="D115">
            <v>33350</v>
          </cell>
          <cell r="E115">
            <v>36900</v>
          </cell>
          <cell r="F115">
            <v>36900</v>
          </cell>
          <cell r="G115">
            <v>36900</v>
          </cell>
          <cell r="H115">
            <v>35900</v>
          </cell>
          <cell r="I115">
            <v>32636.363636363632</v>
          </cell>
        </row>
        <row r="116">
          <cell r="A116" t="str">
            <v>74593SPP</v>
          </cell>
          <cell r="B116" t="str">
            <v>MIZONE AG SPIDERMAN 1X1</v>
          </cell>
          <cell r="C116">
            <v>2779.1666666666665</v>
          </cell>
          <cell r="D116">
            <v>2779.1666666666665</v>
          </cell>
          <cell r="E116">
            <v>3075</v>
          </cell>
          <cell r="F116">
            <v>3075</v>
          </cell>
          <cell r="G116">
            <v>3075</v>
          </cell>
          <cell r="H116">
            <v>2991.6666666666665</v>
          </cell>
          <cell r="I116">
            <v>2719.6969696969695</v>
          </cell>
        </row>
        <row r="117">
          <cell r="A117">
            <v>86405</v>
          </cell>
          <cell r="B117" t="str">
            <v>MIZONE COCOPINA 500ML 1X12</v>
          </cell>
          <cell r="C117">
            <v>33350</v>
          </cell>
          <cell r="D117">
            <v>33350</v>
          </cell>
          <cell r="E117">
            <v>36900</v>
          </cell>
          <cell r="F117">
            <v>36900</v>
          </cell>
          <cell r="G117">
            <v>36900</v>
          </cell>
          <cell r="H117">
            <v>35900</v>
          </cell>
          <cell r="I117">
            <v>32636.363636363632</v>
          </cell>
        </row>
        <row r="118">
          <cell r="A118">
            <v>137294</v>
          </cell>
          <cell r="B118" t="str">
            <v>MIZONE ACTIVE 350ML 1X12</v>
          </cell>
          <cell r="C118">
            <v>0</v>
          </cell>
          <cell r="D118">
            <v>0</v>
          </cell>
          <cell r="E118">
            <v>28600</v>
          </cell>
          <cell r="F118">
            <v>28600</v>
          </cell>
          <cell r="G118">
            <v>28600</v>
          </cell>
          <cell r="H118">
            <v>27600</v>
          </cell>
          <cell r="I118">
            <v>25090.909090909088</v>
          </cell>
        </row>
        <row r="119">
          <cell r="A119" t="str">
            <v>137294P</v>
          </cell>
          <cell r="B119" t="str">
            <v>MIZONE ACTIVE 350ML PCS 1X1</v>
          </cell>
          <cell r="C119">
            <v>0</v>
          </cell>
          <cell r="D119">
            <v>0</v>
          </cell>
          <cell r="E119">
            <v>2383.3333333333335</v>
          </cell>
          <cell r="F119">
            <v>2383.3333333333335</v>
          </cell>
          <cell r="G119">
            <v>2383.3333333333335</v>
          </cell>
          <cell r="H119">
            <v>2300</v>
          </cell>
          <cell r="I119">
            <v>2090.9090909090905</v>
          </cell>
        </row>
        <row r="120">
          <cell r="A120">
            <v>137295</v>
          </cell>
          <cell r="B120" t="str">
            <v>MIZONE ACTIV LYCHEE LEMON 350ML 1X12</v>
          </cell>
          <cell r="C120">
            <v>0</v>
          </cell>
          <cell r="D120">
            <v>0</v>
          </cell>
          <cell r="E120">
            <v>28600</v>
          </cell>
          <cell r="F120">
            <v>28600</v>
          </cell>
          <cell r="G120">
            <v>28600</v>
          </cell>
          <cell r="H120">
            <v>27600</v>
          </cell>
          <cell r="I120">
            <v>25090.909090909088</v>
          </cell>
        </row>
        <row r="121">
          <cell r="A121" t="str">
            <v>137295R</v>
          </cell>
          <cell r="B121" t="str">
            <v>MIZONE ACTIV LYCHEE LEMON 350ML 1X12 RJCT</v>
          </cell>
          <cell r="C121">
            <v>0</v>
          </cell>
          <cell r="D121">
            <v>0</v>
          </cell>
          <cell r="E121">
            <v>28600</v>
          </cell>
          <cell r="F121">
            <v>28600</v>
          </cell>
          <cell r="G121">
            <v>28600</v>
          </cell>
          <cell r="H121">
            <v>27600</v>
          </cell>
          <cell r="I121">
            <v>25090.909090909088</v>
          </cell>
        </row>
        <row r="122">
          <cell r="A122" t="str">
            <v>137295P</v>
          </cell>
          <cell r="B122" t="str">
            <v>MIZONE ACTIV LYCHEE LEMON 350ML 1X1 PCS</v>
          </cell>
          <cell r="C122">
            <v>0</v>
          </cell>
          <cell r="D122">
            <v>0</v>
          </cell>
          <cell r="E122">
            <v>2383.3333333333335</v>
          </cell>
          <cell r="F122">
            <v>2383.3333333333335</v>
          </cell>
          <cell r="G122">
            <v>2383.3333333333335</v>
          </cell>
          <cell r="H122">
            <v>2300</v>
          </cell>
          <cell r="I122">
            <v>2090.9090909090905</v>
          </cell>
        </row>
        <row r="123">
          <cell r="A123" t="str">
            <v>137295PR</v>
          </cell>
          <cell r="B123" t="str">
            <v>MIZONE ACTIV LYCHEE LEMON 350ML PCS RJCT</v>
          </cell>
          <cell r="C123">
            <v>0</v>
          </cell>
          <cell r="D123">
            <v>0</v>
          </cell>
          <cell r="E123">
            <v>2383.3333333333335</v>
          </cell>
          <cell r="F123">
            <v>2383.3333333333335</v>
          </cell>
          <cell r="G123">
            <v>2383.3333333333335</v>
          </cell>
          <cell r="H123">
            <v>2300</v>
          </cell>
          <cell r="I123">
            <v>2090.9090909090905</v>
          </cell>
        </row>
        <row r="124">
          <cell r="A124">
            <v>145141</v>
          </cell>
          <cell r="B124" t="str">
            <v>MIZONE ACTIVE LYCHEE LEMON 500ML 1X12</v>
          </cell>
          <cell r="C124">
            <v>0</v>
          </cell>
          <cell r="D124">
            <v>36900</v>
          </cell>
          <cell r="E124">
            <v>36900</v>
          </cell>
          <cell r="F124">
            <v>36900</v>
          </cell>
          <cell r="G124">
            <v>36900</v>
          </cell>
          <cell r="H124">
            <v>35900</v>
          </cell>
          <cell r="I124">
            <v>32636.363636363632</v>
          </cell>
        </row>
        <row r="125">
          <cell r="A125" t="str">
            <v>145141R</v>
          </cell>
          <cell r="B125" t="str">
            <v>MIZONE ACTIVE LYCHEE LEMON 500ML 1X12 REJECT</v>
          </cell>
          <cell r="C125">
            <v>0</v>
          </cell>
          <cell r="D125">
            <v>36900</v>
          </cell>
          <cell r="E125">
            <v>36900</v>
          </cell>
          <cell r="F125">
            <v>36900</v>
          </cell>
          <cell r="G125">
            <v>36900</v>
          </cell>
          <cell r="H125">
            <v>35900</v>
          </cell>
          <cell r="I125">
            <v>32636.363636363632</v>
          </cell>
        </row>
        <row r="126">
          <cell r="A126" t="str">
            <v>145141P</v>
          </cell>
          <cell r="B126" t="str">
            <v>MIZONE ACTIVE LYCHEE LEMON 500ML 1X1 PCS</v>
          </cell>
          <cell r="C126">
            <v>0</v>
          </cell>
          <cell r="D126">
            <v>3075</v>
          </cell>
          <cell r="E126">
            <v>3075</v>
          </cell>
          <cell r="F126">
            <v>3075</v>
          </cell>
          <cell r="G126">
            <v>3075</v>
          </cell>
          <cell r="H126">
            <v>2991.6666666666665</v>
          </cell>
          <cell r="I126">
            <v>2719.6969696969695</v>
          </cell>
        </row>
        <row r="127">
          <cell r="A127" t="str">
            <v>145141PR</v>
          </cell>
          <cell r="B127" t="str">
            <v>MIZONE ACTIVE LYCHEE LEMON 500ML 1X1 PCS REJECT</v>
          </cell>
          <cell r="C127">
            <v>0</v>
          </cell>
          <cell r="D127">
            <v>3075</v>
          </cell>
          <cell r="E127">
            <v>3075</v>
          </cell>
          <cell r="F127">
            <v>3075</v>
          </cell>
          <cell r="G127">
            <v>3075</v>
          </cell>
          <cell r="H127">
            <v>2991.6666666666665</v>
          </cell>
          <cell r="I127">
            <v>2719.6969696969695</v>
          </cell>
        </row>
        <row r="128">
          <cell r="A128">
            <v>145142</v>
          </cell>
          <cell r="B128" t="str">
            <v>MIZONE MOOD UP LONGAN COCONUT 500ML 1X12</v>
          </cell>
          <cell r="C128">
            <v>0</v>
          </cell>
          <cell r="D128">
            <v>36900</v>
          </cell>
          <cell r="E128">
            <v>36900</v>
          </cell>
          <cell r="F128">
            <v>36900</v>
          </cell>
          <cell r="G128">
            <v>36900</v>
          </cell>
          <cell r="H128">
            <v>35900</v>
          </cell>
          <cell r="I128">
            <v>32636.363636363632</v>
          </cell>
        </row>
        <row r="129">
          <cell r="A129" t="str">
            <v>145142P</v>
          </cell>
          <cell r="B129" t="str">
            <v>MIZONE MOOD UP LONGAN COCONUT 500ML 1X1 PCS</v>
          </cell>
          <cell r="C129">
            <v>0</v>
          </cell>
          <cell r="D129">
            <v>3075</v>
          </cell>
          <cell r="E129">
            <v>3075</v>
          </cell>
          <cell r="F129">
            <v>3075</v>
          </cell>
          <cell r="G129">
            <v>3075</v>
          </cell>
          <cell r="H129">
            <v>2991.6666666666665</v>
          </cell>
          <cell r="I129">
            <v>2719.6969696969695</v>
          </cell>
        </row>
        <row r="130">
          <cell r="A130">
            <v>145143</v>
          </cell>
          <cell r="B130" t="str">
            <v>MIZONE MOOD UP CRANBERRY 500ML 1X12</v>
          </cell>
          <cell r="C130">
            <v>0</v>
          </cell>
          <cell r="D130">
            <v>36900</v>
          </cell>
          <cell r="E130">
            <v>36900</v>
          </cell>
          <cell r="F130">
            <v>36900</v>
          </cell>
          <cell r="G130">
            <v>36900</v>
          </cell>
          <cell r="H130">
            <v>35900</v>
          </cell>
          <cell r="I130">
            <v>32636.363636363632</v>
          </cell>
        </row>
        <row r="131">
          <cell r="A131" t="str">
            <v>145143R</v>
          </cell>
          <cell r="B131" t="str">
            <v>MIZONE MOOD UP CRANBERRY 500ML 1X12 REJECT</v>
          </cell>
          <cell r="C131">
            <v>0</v>
          </cell>
          <cell r="D131">
            <v>36900</v>
          </cell>
          <cell r="E131">
            <v>36900</v>
          </cell>
          <cell r="F131">
            <v>36900</v>
          </cell>
          <cell r="G131">
            <v>36900</v>
          </cell>
          <cell r="H131">
            <v>35900</v>
          </cell>
          <cell r="I131">
            <v>32636.363636363632</v>
          </cell>
        </row>
        <row r="132">
          <cell r="A132" t="str">
            <v>145143P</v>
          </cell>
          <cell r="B132" t="str">
            <v>MIZONE MOOD UP CRANBERRY 500ML 1X1 PCS</v>
          </cell>
          <cell r="C132">
            <v>0</v>
          </cell>
          <cell r="D132">
            <v>3075</v>
          </cell>
          <cell r="E132">
            <v>3075</v>
          </cell>
          <cell r="F132">
            <v>3075</v>
          </cell>
          <cell r="G132">
            <v>3075</v>
          </cell>
          <cell r="H132">
            <v>2991.6666666666665</v>
          </cell>
          <cell r="I132">
            <v>2719.6969696969695</v>
          </cell>
        </row>
        <row r="133">
          <cell r="A133" t="str">
            <v>145143PR</v>
          </cell>
          <cell r="B133" t="str">
            <v>MIZONE MOOD UP CRANBERRY 500ML PCS REJECT</v>
          </cell>
          <cell r="C133">
            <v>0</v>
          </cell>
          <cell r="D133">
            <v>3075</v>
          </cell>
          <cell r="E133">
            <v>3075</v>
          </cell>
          <cell r="F133">
            <v>3075</v>
          </cell>
          <cell r="G133">
            <v>3075</v>
          </cell>
          <cell r="H133">
            <v>2991.6666666666665</v>
          </cell>
          <cell r="I133">
            <v>2719.6969696969695</v>
          </cell>
        </row>
        <row r="134">
          <cell r="A134">
            <v>145144</v>
          </cell>
          <cell r="B134" t="str">
            <v>MIZONE BREAK FREE CHERRY BLOSSOM 500ML 1x12</v>
          </cell>
          <cell r="C134">
            <v>0</v>
          </cell>
          <cell r="D134">
            <v>36900</v>
          </cell>
          <cell r="E134">
            <v>36900</v>
          </cell>
          <cell r="F134">
            <v>36900</v>
          </cell>
          <cell r="G134">
            <v>36900</v>
          </cell>
          <cell r="H134">
            <v>35900</v>
          </cell>
          <cell r="I134">
            <v>32636.363636363632</v>
          </cell>
        </row>
        <row r="135">
          <cell r="A135" t="str">
            <v>145144R</v>
          </cell>
          <cell r="B135" t="str">
            <v>MIZONE BREAK FREE CHERRY BLOSSOM 500ML 1x12 REJECT</v>
          </cell>
          <cell r="C135">
            <v>0</v>
          </cell>
          <cell r="D135">
            <v>36900</v>
          </cell>
          <cell r="E135">
            <v>36900</v>
          </cell>
          <cell r="F135">
            <v>36900</v>
          </cell>
          <cell r="G135">
            <v>36900</v>
          </cell>
          <cell r="H135">
            <v>35900</v>
          </cell>
          <cell r="I135">
            <v>32636.363636363632</v>
          </cell>
        </row>
        <row r="136">
          <cell r="A136" t="str">
            <v>145144P</v>
          </cell>
          <cell r="B136" t="str">
            <v>MIZONE BREAK FREE CHERRY BLOSSOM 500ML 1x1 PCS</v>
          </cell>
          <cell r="C136">
            <v>0</v>
          </cell>
          <cell r="D136">
            <v>3075</v>
          </cell>
          <cell r="E136">
            <v>3075</v>
          </cell>
          <cell r="F136">
            <v>3075</v>
          </cell>
          <cell r="G136">
            <v>3075</v>
          </cell>
          <cell r="H136">
            <v>2991.6666666666665</v>
          </cell>
          <cell r="I136">
            <v>2719.6969696969695</v>
          </cell>
        </row>
        <row r="137">
          <cell r="A137" t="str">
            <v>145144PR</v>
          </cell>
          <cell r="B137" t="str">
            <v>MIZONE BREAK FREE CHERRY BLOSSOM 500ML PCS REJECT</v>
          </cell>
          <cell r="C137">
            <v>0</v>
          </cell>
          <cell r="D137">
            <v>3075</v>
          </cell>
          <cell r="E137">
            <v>3075</v>
          </cell>
          <cell r="F137">
            <v>3075</v>
          </cell>
          <cell r="G137">
            <v>3075</v>
          </cell>
          <cell r="H137">
            <v>2991.6666666666665</v>
          </cell>
          <cell r="I137">
            <v>2719.6969696969695</v>
          </cell>
        </row>
        <row r="138">
          <cell r="A138">
            <v>145679</v>
          </cell>
          <cell r="B138" t="str">
            <v>MIZONE MOVE ON STARFRUIT 500ML 1X12</v>
          </cell>
          <cell r="C138">
            <v>0</v>
          </cell>
          <cell r="D138">
            <v>36900</v>
          </cell>
          <cell r="E138">
            <v>36900</v>
          </cell>
          <cell r="F138">
            <v>36900</v>
          </cell>
          <cell r="G138">
            <v>36900</v>
          </cell>
          <cell r="H138">
            <v>35900</v>
          </cell>
          <cell r="I138">
            <v>32636.363636363632</v>
          </cell>
        </row>
        <row r="139">
          <cell r="A139" t="str">
            <v>145679R</v>
          </cell>
          <cell r="B139" t="str">
            <v>MIZONE MOVE ON STARFRUIT 500ML 1X12 REJECT</v>
          </cell>
          <cell r="C139">
            <v>0</v>
          </cell>
          <cell r="D139">
            <v>36900</v>
          </cell>
          <cell r="E139">
            <v>36900</v>
          </cell>
          <cell r="F139">
            <v>36900</v>
          </cell>
          <cell r="G139">
            <v>36900</v>
          </cell>
          <cell r="H139">
            <v>35900</v>
          </cell>
          <cell r="I139">
            <v>32636.363636363632</v>
          </cell>
        </row>
        <row r="140">
          <cell r="A140" t="str">
            <v>145679P</v>
          </cell>
          <cell r="B140" t="str">
            <v>MIZONE MOVE ON STARFRUIT 500ML 1X1 PCS</v>
          </cell>
          <cell r="C140">
            <v>0</v>
          </cell>
          <cell r="D140">
            <v>3075</v>
          </cell>
          <cell r="E140">
            <v>3075</v>
          </cell>
          <cell r="F140">
            <v>3075</v>
          </cell>
          <cell r="G140">
            <v>3075</v>
          </cell>
          <cell r="H140">
            <v>2991.6666666666665</v>
          </cell>
          <cell r="I140">
            <v>2719.6969696969695</v>
          </cell>
        </row>
        <row r="141">
          <cell r="A141" t="str">
            <v>145679PR</v>
          </cell>
          <cell r="B141" t="str">
            <v>MIZONE MOVE ON STARFRUIT 500ML PCS REJECT</v>
          </cell>
          <cell r="C141">
            <v>0</v>
          </cell>
          <cell r="D141">
            <v>3075</v>
          </cell>
          <cell r="E141">
            <v>3075</v>
          </cell>
          <cell r="F141">
            <v>3075</v>
          </cell>
          <cell r="G141">
            <v>3075</v>
          </cell>
          <cell r="H141">
            <v>2991.6666666666665</v>
          </cell>
          <cell r="I141">
            <v>2719.6969696969695</v>
          </cell>
        </row>
        <row r="142">
          <cell r="A142">
            <v>161138</v>
          </cell>
          <cell r="B142" t="str">
            <v>MIZONE MOVE ON STARFRUIT HD 500ML 1X12</v>
          </cell>
          <cell r="C142">
            <v>0</v>
          </cell>
          <cell r="D142">
            <v>36900</v>
          </cell>
          <cell r="E142">
            <v>36900</v>
          </cell>
          <cell r="F142">
            <v>36900</v>
          </cell>
          <cell r="G142">
            <v>36900</v>
          </cell>
          <cell r="H142">
            <v>35900</v>
          </cell>
          <cell r="I142">
            <v>32636.363636363632</v>
          </cell>
        </row>
        <row r="143">
          <cell r="A143">
            <v>161139</v>
          </cell>
          <cell r="B143" t="str">
            <v>MIZONE ACTIVE LYCHEE LEMON HD 500ML 1X12</v>
          </cell>
          <cell r="C143">
            <v>0</v>
          </cell>
          <cell r="D143">
            <v>36900</v>
          </cell>
          <cell r="E143">
            <v>36900</v>
          </cell>
          <cell r="F143">
            <v>36900</v>
          </cell>
          <cell r="G143">
            <v>36900</v>
          </cell>
          <cell r="H143">
            <v>35900</v>
          </cell>
          <cell r="I143">
            <v>32636.363636363632</v>
          </cell>
        </row>
        <row r="144">
          <cell r="A144">
            <v>161162</v>
          </cell>
          <cell r="B144" t="str">
            <v>MIZONE BREAK FREE CHERRY BLOSSOM HD 500ML 1x12</v>
          </cell>
          <cell r="C144">
            <v>0</v>
          </cell>
          <cell r="D144">
            <v>36900</v>
          </cell>
          <cell r="E144">
            <v>36900</v>
          </cell>
          <cell r="F144">
            <v>36900</v>
          </cell>
          <cell r="G144">
            <v>36900</v>
          </cell>
          <cell r="H144">
            <v>35900</v>
          </cell>
          <cell r="I144">
            <v>32636.363636363632</v>
          </cell>
        </row>
        <row r="145">
          <cell r="A145">
            <v>161163</v>
          </cell>
          <cell r="B145" t="str">
            <v>MIZONE MOOD UP CRANBERRY HD 500ML 1X12</v>
          </cell>
          <cell r="C145">
            <v>0</v>
          </cell>
          <cell r="D145">
            <v>36900</v>
          </cell>
          <cell r="E145">
            <v>36900</v>
          </cell>
          <cell r="F145">
            <v>36900</v>
          </cell>
          <cell r="G145">
            <v>36900</v>
          </cell>
          <cell r="H145">
            <v>35900</v>
          </cell>
          <cell r="I145">
            <v>32636.363636363632</v>
          </cell>
        </row>
        <row r="146">
          <cell r="A146" t="str">
            <v>161138P</v>
          </cell>
          <cell r="B146" t="str">
            <v>MIZONE MOVE ON STARFRUIT HD 500ML HD</v>
          </cell>
          <cell r="C146">
            <v>0</v>
          </cell>
          <cell r="D146">
            <v>3075</v>
          </cell>
          <cell r="E146">
            <v>3075</v>
          </cell>
          <cell r="F146">
            <v>3075</v>
          </cell>
          <cell r="G146">
            <v>3075</v>
          </cell>
          <cell r="H146">
            <v>2991.6666666666665</v>
          </cell>
          <cell r="I146">
            <v>2719.6969696969695</v>
          </cell>
        </row>
        <row r="147">
          <cell r="A147" t="str">
            <v>161139P</v>
          </cell>
          <cell r="B147" t="str">
            <v>MIZONE ACTIVE LYCHEE LEMON HD 500ML HD</v>
          </cell>
          <cell r="C147">
            <v>0</v>
          </cell>
          <cell r="D147">
            <v>3075</v>
          </cell>
          <cell r="E147">
            <v>3075</v>
          </cell>
          <cell r="F147">
            <v>3075</v>
          </cell>
          <cell r="G147">
            <v>3075</v>
          </cell>
          <cell r="H147">
            <v>2991.6666666666665</v>
          </cell>
          <cell r="I147">
            <v>2719.6969696969695</v>
          </cell>
        </row>
        <row r="148">
          <cell r="A148" t="str">
            <v>161162P</v>
          </cell>
          <cell r="B148" t="str">
            <v>MIZONE BREAK FREE CHERRY BLOSSOM HD 500ML HD</v>
          </cell>
          <cell r="C148">
            <v>0</v>
          </cell>
          <cell r="D148">
            <v>3075</v>
          </cell>
          <cell r="E148">
            <v>3075</v>
          </cell>
          <cell r="F148">
            <v>3075</v>
          </cell>
          <cell r="G148">
            <v>3075</v>
          </cell>
          <cell r="H148">
            <v>2991.6666666666665</v>
          </cell>
          <cell r="I148">
            <v>2719.6969696969695</v>
          </cell>
        </row>
        <row r="149">
          <cell r="A149" t="str">
            <v>161163P</v>
          </cell>
          <cell r="B149" t="str">
            <v>MIZONE MOOD UP CRANBERRY HD 500ML HD</v>
          </cell>
          <cell r="C149">
            <v>0</v>
          </cell>
          <cell r="D149">
            <v>3075</v>
          </cell>
          <cell r="E149">
            <v>3075</v>
          </cell>
          <cell r="F149">
            <v>3075</v>
          </cell>
          <cell r="G149">
            <v>3075</v>
          </cell>
          <cell r="H149">
            <v>2991.6666666666665</v>
          </cell>
          <cell r="I149">
            <v>2719.6969696969695</v>
          </cell>
        </row>
        <row r="150">
          <cell r="A150">
            <v>87436</v>
          </cell>
          <cell r="B150" t="str">
            <v>FRES-IN CRISPY APPLE</v>
          </cell>
          <cell r="C150">
            <v>43500</v>
          </cell>
          <cell r="D150">
            <v>43500</v>
          </cell>
          <cell r="E150">
            <v>43500</v>
          </cell>
          <cell r="F150">
            <v>36900</v>
          </cell>
          <cell r="G150">
            <v>36900</v>
          </cell>
          <cell r="H150">
            <v>35900</v>
          </cell>
          <cell r="I150">
            <v>32636.363636363632</v>
          </cell>
        </row>
        <row r="151">
          <cell r="A151" t="str">
            <v>87436P</v>
          </cell>
          <cell r="B151" t="str">
            <v>FRES-IN CRISPY APPLE/PCS</v>
          </cell>
          <cell r="C151">
            <v>3625</v>
          </cell>
          <cell r="D151">
            <v>3625</v>
          </cell>
          <cell r="E151">
            <v>3625</v>
          </cell>
          <cell r="F151">
            <v>3075</v>
          </cell>
          <cell r="G151">
            <v>3075</v>
          </cell>
          <cell r="H151">
            <v>2991.6666666666665</v>
          </cell>
          <cell r="I151">
            <v>2719.6969696969695</v>
          </cell>
        </row>
        <row r="152">
          <cell r="A152">
            <v>87625</v>
          </cell>
          <cell r="B152" t="str">
            <v>FRES-IN JC STRAWBERRY 500ML</v>
          </cell>
          <cell r="C152">
            <v>43500</v>
          </cell>
          <cell r="D152">
            <v>43500</v>
          </cell>
          <cell r="E152">
            <v>43500</v>
          </cell>
          <cell r="F152">
            <v>36900</v>
          </cell>
          <cell r="G152">
            <v>36900</v>
          </cell>
          <cell r="H152">
            <v>35900</v>
          </cell>
          <cell r="I152">
            <v>32636.363636363632</v>
          </cell>
        </row>
        <row r="153">
          <cell r="A153" t="str">
            <v>87625P</v>
          </cell>
          <cell r="B153" t="str">
            <v>FRES-IN JC STRAWBERRY 500ML 1X1</v>
          </cell>
          <cell r="C153">
            <v>3625</v>
          </cell>
          <cell r="D153">
            <v>3625</v>
          </cell>
          <cell r="E153">
            <v>3625</v>
          </cell>
          <cell r="F153">
            <v>3075</v>
          </cell>
          <cell r="G153">
            <v>3075</v>
          </cell>
          <cell r="H153">
            <v>2991.6666666666665</v>
          </cell>
          <cell r="I153">
            <v>2719.6969696969695</v>
          </cell>
        </row>
        <row r="154">
          <cell r="A154">
            <v>95948</v>
          </cell>
          <cell r="B154" t="str">
            <v>FRES-IN STRAWBERRY 1x6</v>
          </cell>
          <cell r="C154">
            <v>21750</v>
          </cell>
          <cell r="D154">
            <v>21750</v>
          </cell>
          <cell r="E154">
            <v>21750</v>
          </cell>
          <cell r="F154">
            <v>18450</v>
          </cell>
          <cell r="G154">
            <v>18450</v>
          </cell>
          <cell r="H154">
            <v>17950</v>
          </cell>
          <cell r="I154">
            <v>16318.181818181816</v>
          </cell>
        </row>
        <row r="155">
          <cell r="A155">
            <v>26000</v>
          </cell>
          <cell r="B155" t="str">
            <v>LEVITE ORANGE 350ML 1X12</v>
          </cell>
          <cell r="C155">
            <v>34650</v>
          </cell>
          <cell r="D155">
            <v>34650</v>
          </cell>
          <cell r="E155">
            <v>34650</v>
          </cell>
          <cell r="F155">
            <v>34650</v>
          </cell>
          <cell r="G155">
            <v>34650</v>
          </cell>
          <cell r="H155">
            <v>33650</v>
          </cell>
          <cell r="I155">
            <v>30590.909090909088</v>
          </cell>
        </row>
        <row r="156">
          <cell r="A156" t="str">
            <v>26000R</v>
          </cell>
          <cell r="B156" t="str">
            <v>LEVITE ORANGE 350ML 1X12 REJECT</v>
          </cell>
          <cell r="C156">
            <v>34650</v>
          </cell>
          <cell r="D156">
            <v>34650</v>
          </cell>
          <cell r="E156">
            <v>34650</v>
          </cell>
          <cell r="F156">
            <v>34650</v>
          </cell>
          <cell r="G156">
            <v>34650</v>
          </cell>
          <cell r="H156">
            <v>33650</v>
          </cell>
          <cell r="I156">
            <v>30590.909090909088</v>
          </cell>
        </row>
        <row r="157">
          <cell r="A157" t="str">
            <v>26000P</v>
          </cell>
          <cell r="B157" t="str">
            <v>LEVITE ORANGE 350ML 1X1</v>
          </cell>
          <cell r="C157">
            <v>2887.5</v>
          </cell>
          <cell r="D157">
            <v>2887.5</v>
          </cell>
          <cell r="E157">
            <v>2887.5</v>
          </cell>
          <cell r="F157">
            <v>2887.5</v>
          </cell>
          <cell r="G157">
            <v>2887.5</v>
          </cell>
          <cell r="H157">
            <v>2804.1666666666665</v>
          </cell>
          <cell r="I157">
            <v>2549.242424242424</v>
          </cell>
        </row>
        <row r="158">
          <cell r="A158" t="str">
            <v>26000PR</v>
          </cell>
          <cell r="B158" t="str">
            <v>LEVITE ORANGE 350ML 1X1 REJECT</v>
          </cell>
          <cell r="C158">
            <v>2887.5</v>
          </cell>
          <cell r="D158">
            <v>2887.5</v>
          </cell>
          <cell r="E158">
            <v>2887.5</v>
          </cell>
          <cell r="F158">
            <v>2887.5</v>
          </cell>
          <cell r="G158">
            <v>2887.5</v>
          </cell>
          <cell r="H158">
            <v>2804.1666666666665</v>
          </cell>
          <cell r="I158">
            <v>2549.242424242424</v>
          </cell>
        </row>
        <row r="159">
          <cell r="A159">
            <v>26005</v>
          </cell>
          <cell r="B159" t="str">
            <v>LEVITE ORANGE 350ML 1X6</v>
          </cell>
          <cell r="C159">
            <v>17325</v>
          </cell>
          <cell r="D159">
            <v>17325</v>
          </cell>
          <cell r="E159">
            <v>17325</v>
          </cell>
          <cell r="F159">
            <v>17325</v>
          </cell>
          <cell r="G159">
            <v>17325</v>
          </cell>
          <cell r="H159">
            <v>16825</v>
          </cell>
          <cell r="I159">
            <v>15295.454545454544</v>
          </cell>
        </row>
        <row r="160">
          <cell r="A160">
            <v>26001</v>
          </cell>
          <cell r="B160" t="str">
            <v>LEVITE JAMBU BIJI 350ML 1X12</v>
          </cell>
          <cell r="C160">
            <v>34650</v>
          </cell>
          <cell r="D160">
            <v>34650</v>
          </cell>
          <cell r="E160">
            <v>34650</v>
          </cell>
          <cell r="F160">
            <v>34650</v>
          </cell>
          <cell r="G160">
            <v>34650</v>
          </cell>
          <cell r="H160">
            <v>33650</v>
          </cell>
          <cell r="I160">
            <v>30590.909090909088</v>
          </cell>
        </row>
        <row r="161">
          <cell r="A161" t="str">
            <v>26001R</v>
          </cell>
          <cell r="B161" t="str">
            <v>LEVITE JAMBU BIJI 350ML 1X12 REJECT</v>
          </cell>
          <cell r="C161">
            <v>34650</v>
          </cell>
          <cell r="D161">
            <v>34650</v>
          </cell>
          <cell r="E161">
            <v>34650</v>
          </cell>
          <cell r="F161">
            <v>34650</v>
          </cell>
          <cell r="G161">
            <v>34650</v>
          </cell>
          <cell r="H161">
            <v>33650</v>
          </cell>
          <cell r="I161">
            <v>30590.909090909088</v>
          </cell>
        </row>
        <row r="162">
          <cell r="A162" t="str">
            <v>26001P</v>
          </cell>
          <cell r="B162" t="str">
            <v>LEVITE JAMBU BIJI 350ML 1X1</v>
          </cell>
          <cell r="C162">
            <v>2887.5</v>
          </cell>
          <cell r="D162">
            <v>2887.5</v>
          </cell>
          <cell r="E162">
            <v>2887.5</v>
          </cell>
          <cell r="F162">
            <v>2887.5</v>
          </cell>
          <cell r="G162">
            <v>2887.5</v>
          </cell>
          <cell r="H162">
            <v>2804.1666666666665</v>
          </cell>
          <cell r="I162">
            <v>2549.242424242424</v>
          </cell>
        </row>
        <row r="163">
          <cell r="A163" t="str">
            <v>26001PR</v>
          </cell>
          <cell r="B163" t="str">
            <v>LEVITE JAMBU BIJI 350ML 1X1 PCS REJECT</v>
          </cell>
          <cell r="C163">
            <v>2887.5</v>
          </cell>
          <cell r="D163">
            <v>2887.5</v>
          </cell>
          <cell r="E163">
            <v>2887.5</v>
          </cell>
          <cell r="F163">
            <v>2887.5</v>
          </cell>
          <cell r="G163">
            <v>2887.5</v>
          </cell>
          <cell r="H163">
            <v>2804.1666666666665</v>
          </cell>
          <cell r="I163">
            <v>2549.242424242424</v>
          </cell>
        </row>
        <row r="164">
          <cell r="A164">
            <v>26006</v>
          </cell>
          <cell r="B164" t="str">
            <v>LEVITE JAMBU BIJI 350ML 1X6</v>
          </cell>
          <cell r="C164">
            <v>17325</v>
          </cell>
          <cell r="D164">
            <v>17325</v>
          </cell>
          <cell r="E164">
            <v>17325</v>
          </cell>
          <cell r="F164">
            <v>17325</v>
          </cell>
          <cell r="G164">
            <v>17325</v>
          </cell>
          <cell r="H164">
            <v>16825</v>
          </cell>
          <cell r="I164">
            <v>15295.454545454544</v>
          </cell>
        </row>
        <row r="165">
          <cell r="A165">
            <v>26002</v>
          </cell>
          <cell r="B165" t="str">
            <v>LEVITE COMBO 350ML 1X12</v>
          </cell>
          <cell r="C165">
            <v>34650</v>
          </cell>
          <cell r="D165">
            <v>34650</v>
          </cell>
          <cell r="E165">
            <v>34650</v>
          </cell>
          <cell r="F165">
            <v>34650</v>
          </cell>
          <cell r="G165">
            <v>34650</v>
          </cell>
          <cell r="H165">
            <v>33650</v>
          </cell>
          <cell r="I165">
            <v>30590.909090909088</v>
          </cell>
        </row>
        <row r="166">
          <cell r="A166">
            <v>26003</v>
          </cell>
          <cell r="B166" t="str">
            <v>LEVITE COMBO 350ML 1X6</v>
          </cell>
          <cell r="C166">
            <v>17325</v>
          </cell>
          <cell r="D166">
            <v>17325</v>
          </cell>
          <cell r="E166">
            <v>17325</v>
          </cell>
          <cell r="F166">
            <v>17325</v>
          </cell>
          <cell r="G166">
            <v>17325</v>
          </cell>
          <cell r="H166">
            <v>16825</v>
          </cell>
          <cell r="I166">
            <v>15295.454545454544</v>
          </cell>
        </row>
        <row r="167">
          <cell r="A167">
            <v>26004</v>
          </cell>
          <cell r="B167" t="str">
            <v>LEVITE SIRSAK 350ML 1X12</v>
          </cell>
          <cell r="C167">
            <v>34650</v>
          </cell>
          <cell r="D167">
            <v>34650</v>
          </cell>
          <cell r="E167">
            <v>34650</v>
          </cell>
          <cell r="F167">
            <v>34650</v>
          </cell>
          <cell r="G167">
            <v>34650</v>
          </cell>
          <cell r="H167">
            <v>33650</v>
          </cell>
          <cell r="I167">
            <v>30590.909090909088</v>
          </cell>
        </row>
        <row r="168">
          <cell r="A168" t="str">
            <v>26004R</v>
          </cell>
          <cell r="B168" t="str">
            <v>LEVITE SIRSAK 350ML 1X12 REJECT</v>
          </cell>
          <cell r="C168">
            <v>34650</v>
          </cell>
          <cell r="D168">
            <v>34650</v>
          </cell>
          <cell r="E168">
            <v>34650</v>
          </cell>
          <cell r="F168">
            <v>34650</v>
          </cell>
          <cell r="G168">
            <v>34650</v>
          </cell>
          <cell r="H168">
            <v>33650</v>
          </cell>
          <cell r="I168">
            <v>30590.909090909088</v>
          </cell>
        </row>
        <row r="169">
          <cell r="A169" t="str">
            <v>26004P</v>
          </cell>
          <cell r="B169" t="str">
            <v>LEVITE SIRSAK 350ML 1X1</v>
          </cell>
          <cell r="C169">
            <v>2887.5</v>
          </cell>
          <cell r="D169">
            <v>2887.5</v>
          </cell>
          <cell r="E169">
            <v>2887.5</v>
          </cell>
          <cell r="F169">
            <v>2887.5</v>
          </cell>
          <cell r="G169">
            <v>2887.5</v>
          </cell>
          <cell r="H169">
            <v>2804.1666666666665</v>
          </cell>
          <cell r="I169">
            <v>2549.242424242424</v>
          </cell>
        </row>
        <row r="170">
          <cell r="A170" t="str">
            <v>26004PR</v>
          </cell>
          <cell r="B170" t="str">
            <v>LEVITE SIRSAK 350ML 1X1 REJECT</v>
          </cell>
          <cell r="C170">
            <v>2887.5</v>
          </cell>
          <cell r="D170">
            <v>2887.5</v>
          </cell>
          <cell r="E170">
            <v>2887.5</v>
          </cell>
          <cell r="F170">
            <v>2887.5</v>
          </cell>
          <cell r="G170">
            <v>2887.5</v>
          </cell>
          <cell r="H170">
            <v>2804.1666666666665</v>
          </cell>
          <cell r="I170">
            <v>2549.242424242424</v>
          </cell>
        </row>
        <row r="171">
          <cell r="A171">
            <v>0</v>
          </cell>
          <cell r="B171" t="str">
            <v>LEVITE SIRSAK 350ML 1X6</v>
          </cell>
          <cell r="C171">
            <v>17325</v>
          </cell>
          <cell r="D171">
            <v>17325</v>
          </cell>
          <cell r="E171">
            <v>17325</v>
          </cell>
          <cell r="F171">
            <v>17325</v>
          </cell>
          <cell r="G171">
            <v>17325</v>
          </cell>
          <cell r="H171">
            <v>16825</v>
          </cell>
          <cell r="I171">
            <v>15295.454545454544</v>
          </cell>
        </row>
        <row r="172">
          <cell r="A172">
            <v>26011</v>
          </cell>
          <cell r="B172" t="str">
            <v>LEVITE ANGGUR HIJAU 1X6</v>
          </cell>
          <cell r="C172">
            <v>17325</v>
          </cell>
          <cell r="D172">
            <v>17325</v>
          </cell>
          <cell r="E172">
            <v>17325</v>
          </cell>
          <cell r="F172">
            <v>17325</v>
          </cell>
          <cell r="G172">
            <v>17325</v>
          </cell>
          <cell r="H172">
            <v>16825</v>
          </cell>
          <cell r="I172">
            <v>15295.454545454544</v>
          </cell>
        </row>
        <row r="173">
          <cell r="A173">
            <v>26012</v>
          </cell>
          <cell r="B173" t="str">
            <v>LEVITE ANGGUR HIJAU 1X12</v>
          </cell>
          <cell r="C173">
            <v>34650</v>
          </cell>
          <cell r="D173">
            <v>34650</v>
          </cell>
          <cell r="E173">
            <v>34650</v>
          </cell>
          <cell r="F173">
            <v>34650</v>
          </cell>
          <cell r="G173">
            <v>34650</v>
          </cell>
          <cell r="H173">
            <v>33650</v>
          </cell>
          <cell r="I173">
            <v>30590.909090909088</v>
          </cell>
        </row>
        <row r="174">
          <cell r="A174" t="str">
            <v>26012R</v>
          </cell>
          <cell r="B174" t="str">
            <v>LEVITE ANGGUR HIJAU 1X12 REJECT</v>
          </cell>
          <cell r="C174">
            <v>34650</v>
          </cell>
          <cell r="D174">
            <v>34650</v>
          </cell>
          <cell r="E174">
            <v>34650</v>
          </cell>
          <cell r="F174">
            <v>34650</v>
          </cell>
          <cell r="G174">
            <v>34650</v>
          </cell>
          <cell r="H174">
            <v>33650</v>
          </cell>
          <cell r="I174">
            <v>30590.909090909088</v>
          </cell>
        </row>
        <row r="175">
          <cell r="A175" t="str">
            <v>26012P</v>
          </cell>
          <cell r="B175" t="str">
            <v>LEVITE ANGGUR HIJAU 1X1 PCS</v>
          </cell>
          <cell r="C175">
            <v>2887.5</v>
          </cell>
          <cell r="D175">
            <v>2887.5</v>
          </cell>
          <cell r="E175">
            <v>2887.5</v>
          </cell>
          <cell r="F175">
            <v>2887.5</v>
          </cell>
          <cell r="G175">
            <v>2887.5</v>
          </cell>
          <cell r="H175">
            <v>2804.1666666666665</v>
          </cell>
          <cell r="I175">
            <v>2549.242424242424</v>
          </cell>
        </row>
        <row r="176">
          <cell r="A176" t="str">
            <v>26012PR</v>
          </cell>
          <cell r="B176" t="str">
            <v>LEVITE ANGGUR HIJAU 1X1 REJECT</v>
          </cell>
          <cell r="C176">
            <v>2887.5</v>
          </cell>
          <cell r="D176">
            <v>2887.5</v>
          </cell>
          <cell r="E176">
            <v>2887.5</v>
          </cell>
          <cell r="F176">
            <v>2887.5</v>
          </cell>
          <cell r="G176">
            <v>2887.5</v>
          </cell>
          <cell r="H176">
            <v>2804.1666666666665</v>
          </cell>
          <cell r="I176">
            <v>2549.242424242424</v>
          </cell>
        </row>
        <row r="177">
          <cell r="A177">
            <v>142193</v>
          </cell>
          <cell r="B177" t="str">
            <v>LEVITE LEMON CUCUMBER MINT 350ml 1X12</v>
          </cell>
          <cell r="C177">
            <v>34650</v>
          </cell>
          <cell r="D177">
            <v>34650</v>
          </cell>
          <cell r="E177">
            <v>34650</v>
          </cell>
          <cell r="F177">
            <v>34650</v>
          </cell>
          <cell r="G177">
            <v>34650</v>
          </cell>
          <cell r="H177">
            <v>33650</v>
          </cell>
          <cell r="I177">
            <v>30590.909090909088</v>
          </cell>
        </row>
        <row r="178">
          <cell r="A178" t="str">
            <v>142193R</v>
          </cell>
          <cell r="B178" t="str">
            <v>LEVITE LEMON CUCUMBER MINT 350ml 1X12 REJECT</v>
          </cell>
          <cell r="C178">
            <v>34650</v>
          </cell>
          <cell r="D178">
            <v>34650</v>
          </cell>
          <cell r="E178">
            <v>34650</v>
          </cell>
          <cell r="F178">
            <v>34650</v>
          </cell>
          <cell r="G178">
            <v>34650</v>
          </cell>
          <cell r="H178">
            <v>33650</v>
          </cell>
          <cell r="I178">
            <v>30590.909090909088</v>
          </cell>
        </row>
        <row r="179">
          <cell r="A179" t="str">
            <v>142193p</v>
          </cell>
          <cell r="B179" t="str">
            <v>LEVITE LEMON CUCUMBER MINT 350ml 1X1</v>
          </cell>
          <cell r="C179">
            <v>2887.5</v>
          </cell>
          <cell r="D179">
            <v>2887.5</v>
          </cell>
          <cell r="E179">
            <v>2887.5</v>
          </cell>
          <cell r="F179">
            <v>2887.5</v>
          </cell>
          <cell r="G179">
            <v>2887.5</v>
          </cell>
          <cell r="H179">
            <v>2804.1666666666665</v>
          </cell>
          <cell r="I179">
            <v>2549.242424242424</v>
          </cell>
        </row>
        <row r="180">
          <cell r="A180" t="str">
            <v>142193PR</v>
          </cell>
          <cell r="B180" t="str">
            <v>LEVITE LEMON CUCUMBER MINT 350ml 1X1 PCS REJECT</v>
          </cell>
          <cell r="C180">
            <v>2887.5</v>
          </cell>
          <cell r="D180">
            <v>2887.5</v>
          </cell>
          <cell r="E180">
            <v>2887.5</v>
          </cell>
          <cell r="F180">
            <v>2887.5</v>
          </cell>
          <cell r="G180">
            <v>2887.5</v>
          </cell>
          <cell r="H180">
            <v>2804.1666666666665</v>
          </cell>
          <cell r="I180">
            <v>2549.242424242424</v>
          </cell>
        </row>
        <row r="181">
          <cell r="A181">
            <v>142194</v>
          </cell>
          <cell r="B181" t="str">
            <v>LEVITE LYCEE CITRUS MINT 350ml 1X12</v>
          </cell>
          <cell r="C181">
            <v>34650</v>
          </cell>
          <cell r="D181">
            <v>34650</v>
          </cell>
          <cell r="E181">
            <v>34650</v>
          </cell>
          <cell r="F181">
            <v>34650</v>
          </cell>
          <cell r="G181">
            <v>34650</v>
          </cell>
          <cell r="H181">
            <v>33650</v>
          </cell>
          <cell r="I181">
            <v>30590.909090909088</v>
          </cell>
        </row>
        <row r="182">
          <cell r="A182" t="str">
            <v>142194R</v>
          </cell>
          <cell r="B182" t="str">
            <v>LEVITE LYCEE CITRUS MINT 350ml 1X12 REJECT</v>
          </cell>
          <cell r="C182">
            <v>34650</v>
          </cell>
          <cell r="D182">
            <v>34650</v>
          </cell>
          <cell r="E182">
            <v>34650</v>
          </cell>
          <cell r="F182">
            <v>34650</v>
          </cell>
          <cell r="G182">
            <v>34650</v>
          </cell>
          <cell r="H182">
            <v>33650</v>
          </cell>
          <cell r="I182">
            <v>30590.909090909088</v>
          </cell>
        </row>
        <row r="183">
          <cell r="A183" t="str">
            <v>142194P</v>
          </cell>
          <cell r="B183" t="str">
            <v>LEVITE LYCEE CITRUS MINT 350ml 1X1</v>
          </cell>
          <cell r="C183">
            <v>2887.5</v>
          </cell>
          <cell r="D183">
            <v>2887.5</v>
          </cell>
          <cell r="E183">
            <v>2887.5</v>
          </cell>
          <cell r="F183">
            <v>2887.5</v>
          </cell>
          <cell r="G183">
            <v>2887.5</v>
          </cell>
          <cell r="H183">
            <v>2804.1666666666665</v>
          </cell>
          <cell r="I183">
            <v>2549.242424242424</v>
          </cell>
        </row>
        <row r="184">
          <cell r="A184" t="str">
            <v>142194PR</v>
          </cell>
          <cell r="B184" t="str">
            <v>LEVITE LYCEE CITRUS MINT 350ml 1X1 PCS REJECT</v>
          </cell>
          <cell r="C184">
            <v>2887.5</v>
          </cell>
          <cell r="D184">
            <v>2887.5</v>
          </cell>
          <cell r="E184">
            <v>2887.5</v>
          </cell>
          <cell r="F184">
            <v>2887.5</v>
          </cell>
          <cell r="G184">
            <v>2887.5</v>
          </cell>
          <cell r="H184">
            <v>2804.1666666666665</v>
          </cell>
          <cell r="I184">
            <v>2549.242424242424</v>
          </cell>
        </row>
        <row r="185">
          <cell r="A185">
            <v>142196</v>
          </cell>
          <cell r="B185" t="str">
            <v>LEVITE WILDBERRIES LIME MINT 350ml 1X12</v>
          </cell>
          <cell r="C185">
            <v>34650</v>
          </cell>
          <cell r="D185">
            <v>34650</v>
          </cell>
          <cell r="E185">
            <v>34650</v>
          </cell>
          <cell r="F185">
            <v>34650</v>
          </cell>
          <cell r="G185">
            <v>34650</v>
          </cell>
          <cell r="H185">
            <v>33650</v>
          </cell>
          <cell r="I185">
            <v>30590.909090909088</v>
          </cell>
        </row>
        <row r="186">
          <cell r="A186" t="str">
            <v>142196R</v>
          </cell>
          <cell r="B186" t="str">
            <v>LEVITE WILDBERRIES LIME MINT 350ml 1X12 REJECT</v>
          </cell>
          <cell r="C186">
            <v>34650</v>
          </cell>
          <cell r="D186">
            <v>34650</v>
          </cell>
          <cell r="E186">
            <v>34650</v>
          </cell>
          <cell r="F186">
            <v>34650</v>
          </cell>
          <cell r="G186">
            <v>34650</v>
          </cell>
          <cell r="H186">
            <v>33650</v>
          </cell>
          <cell r="I186">
            <v>30590.909090909088</v>
          </cell>
        </row>
        <row r="187">
          <cell r="A187" t="str">
            <v>142196P</v>
          </cell>
          <cell r="B187" t="str">
            <v>LEVITE WILDBERRIES LIME MINT 350ml 1X1</v>
          </cell>
          <cell r="C187">
            <v>2887.5</v>
          </cell>
          <cell r="D187">
            <v>2887.5</v>
          </cell>
          <cell r="E187">
            <v>2887.5</v>
          </cell>
          <cell r="F187">
            <v>2887.5</v>
          </cell>
          <cell r="G187">
            <v>2887.5</v>
          </cell>
          <cell r="H187">
            <v>2804.1666666666665</v>
          </cell>
          <cell r="I187">
            <v>2549.242424242424</v>
          </cell>
        </row>
        <row r="188">
          <cell r="A188" t="str">
            <v>142196PR</v>
          </cell>
          <cell r="B188" t="str">
            <v>LEVITE WILDBERRIES LIME MINT 350ml 1X1 PCS REJECT</v>
          </cell>
          <cell r="C188">
            <v>2887.5</v>
          </cell>
          <cell r="D188">
            <v>2887.5</v>
          </cell>
          <cell r="E188">
            <v>2887.5</v>
          </cell>
          <cell r="F188">
            <v>2887.5</v>
          </cell>
          <cell r="G188">
            <v>2887.5</v>
          </cell>
          <cell r="H188">
            <v>2804.1666666666665</v>
          </cell>
          <cell r="I188">
            <v>2549.242424242424</v>
          </cell>
        </row>
        <row r="189">
          <cell r="A189">
            <v>148136</v>
          </cell>
          <cell r="B189" t="str">
            <v>VT.220ML LOCAL 1X42</v>
          </cell>
          <cell r="C189">
            <v>0</v>
          </cell>
          <cell r="D189">
            <v>0</v>
          </cell>
          <cell r="E189">
            <v>16550</v>
          </cell>
          <cell r="F189">
            <v>17150</v>
          </cell>
          <cell r="G189">
            <v>17150</v>
          </cell>
          <cell r="H189">
            <v>16150</v>
          </cell>
          <cell r="I189">
            <v>14681.81818181818</v>
          </cell>
        </row>
        <row r="190">
          <cell r="A190" t="str">
            <v>148136R</v>
          </cell>
          <cell r="B190" t="str">
            <v>VT.220ML LOCAL 1X42 REJECT</v>
          </cell>
          <cell r="C190">
            <v>0</v>
          </cell>
          <cell r="D190">
            <v>0</v>
          </cell>
          <cell r="E190">
            <v>16550</v>
          </cell>
          <cell r="F190">
            <v>17150</v>
          </cell>
          <cell r="G190">
            <v>17150</v>
          </cell>
          <cell r="H190">
            <v>16150</v>
          </cell>
          <cell r="I190">
            <v>14681.81818181818</v>
          </cell>
        </row>
        <row r="191">
          <cell r="A191" t="str">
            <v>148136P</v>
          </cell>
          <cell r="B191" t="str">
            <v>VT.220ML LOCAL 1X42</v>
          </cell>
          <cell r="C191">
            <v>0</v>
          </cell>
          <cell r="D191">
            <v>0</v>
          </cell>
          <cell r="E191">
            <v>394.04761904761904</v>
          </cell>
          <cell r="F191">
            <v>408.33333333333331</v>
          </cell>
          <cell r="G191">
            <v>408.33333333333331</v>
          </cell>
          <cell r="H191">
            <v>384.52380952380952</v>
          </cell>
          <cell r="I191">
            <v>349.56709956709955</v>
          </cell>
        </row>
        <row r="192">
          <cell r="A192" t="str">
            <v>96430P</v>
          </cell>
          <cell r="B192" t="str">
            <v>VIT.220 ML 1X1</v>
          </cell>
          <cell r="C192">
            <v>0</v>
          </cell>
          <cell r="D192">
            <v>0</v>
          </cell>
          <cell r="E192">
            <v>394.04761904761904</v>
          </cell>
          <cell r="F192">
            <v>408.33333333333331</v>
          </cell>
          <cell r="G192">
            <v>408.33333333333331</v>
          </cell>
          <cell r="H192">
            <v>384.52380952380952</v>
          </cell>
          <cell r="I192">
            <v>349.56709956709955</v>
          </cell>
        </row>
        <row r="193">
          <cell r="A193" t="str">
            <v>96430PR</v>
          </cell>
          <cell r="B193" t="str">
            <v>VIT.220 ML 1X1 PCS REJECT</v>
          </cell>
          <cell r="C193">
            <v>0</v>
          </cell>
          <cell r="D193">
            <v>0</v>
          </cell>
          <cell r="E193">
            <v>394.04761904761904</v>
          </cell>
          <cell r="F193">
            <v>408.33333333333331</v>
          </cell>
          <cell r="G193">
            <v>408.33333333333331</v>
          </cell>
          <cell r="H193">
            <v>384.52380952380952</v>
          </cell>
          <cell r="I193">
            <v>349.56709956709955</v>
          </cell>
        </row>
        <row r="194">
          <cell r="A194">
            <v>173022</v>
          </cell>
          <cell r="B194" t="str">
            <v>VT.200ML LOCAL 1X48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16150</v>
          </cell>
          <cell r="H194">
            <v>15150</v>
          </cell>
          <cell r="I194">
            <v>13772.727272727272</v>
          </cell>
        </row>
        <row r="195">
          <cell r="A195" t="str">
            <v>173022R</v>
          </cell>
          <cell r="B195" t="str">
            <v>VT.200ML LOCAL 1X48 REJECT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16150</v>
          </cell>
          <cell r="H195">
            <v>15150</v>
          </cell>
          <cell r="I195">
            <v>13772.727272727272</v>
          </cell>
        </row>
        <row r="196">
          <cell r="A196" t="str">
            <v>173022P</v>
          </cell>
          <cell r="B196" t="str">
            <v>VT.200ML LOCAL PCS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336.45833333333331</v>
          </cell>
          <cell r="H196">
            <v>315.625</v>
          </cell>
          <cell r="I196">
            <v>286.93181818181819</v>
          </cell>
        </row>
        <row r="197">
          <cell r="A197" t="str">
            <v>173022PR</v>
          </cell>
          <cell r="B197" t="str">
            <v>VT.200ML LOCAL PCS REJECT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336.45833333333331</v>
          </cell>
          <cell r="H197">
            <v>315.625</v>
          </cell>
          <cell r="I197">
            <v>286.93181818181819</v>
          </cell>
        </row>
        <row r="198">
          <cell r="A198">
            <v>22713</v>
          </cell>
          <cell r="B198" t="str">
            <v>VIT.220ML 1X48</v>
          </cell>
          <cell r="C198">
            <v>15500</v>
          </cell>
          <cell r="D198">
            <v>18350</v>
          </cell>
          <cell r="E198">
            <v>18350</v>
          </cell>
          <cell r="F198">
            <v>18350</v>
          </cell>
          <cell r="G198">
            <v>18350</v>
          </cell>
          <cell r="H198">
            <v>17350</v>
          </cell>
          <cell r="I198">
            <v>15772.727272727272</v>
          </cell>
        </row>
        <row r="199">
          <cell r="A199">
            <v>96430</v>
          </cell>
          <cell r="B199" t="str">
            <v>VIT.220 ML 1X48</v>
          </cell>
          <cell r="C199">
            <v>15500</v>
          </cell>
          <cell r="D199">
            <v>18350</v>
          </cell>
          <cell r="E199">
            <v>18350</v>
          </cell>
          <cell r="F199">
            <v>18350</v>
          </cell>
          <cell r="G199">
            <v>18350</v>
          </cell>
          <cell r="H199">
            <v>17350</v>
          </cell>
          <cell r="I199">
            <v>15772.727272727272</v>
          </cell>
        </row>
        <row r="200">
          <cell r="A200" t="str">
            <v>96430R</v>
          </cell>
          <cell r="B200" t="str">
            <v>VIT.220 ML 1X48 REJECT</v>
          </cell>
          <cell r="C200">
            <v>15500</v>
          </cell>
          <cell r="D200">
            <v>18350</v>
          </cell>
          <cell r="E200">
            <v>18350</v>
          </cell>
          <cell r="F200">
            <v>18350</v>
          </cell>
          <cell r="G200">
            <v>18350</v>
          </cell>
          <cell r="H200">
            <v>17350</v>
          </cell>
          <cell r="I200">
            <v>15772.727272727272</v>
          </cell>
        </row>
        <row r="201">
          <cell r="A201">
            <v>74554</v>
          </cell>
          <cell r="B201" t="str">
            <v>VIT.240ML 1X48</v>
          </cell>
          <cell r="C201">
            <v>15500</v>
          </cell>
          <cell r="D201">
            <v>18350</v>
          </cell>
          <cell r="E201">
            <v>18350</v>
          </cell>
          <cell r="F201">
            <v>18350</v>
          </cell>
          <cell r="G201">
            <v>18350</v>
          </cell>
          <cell r="H201">
            <v>17350</v>
          </cell>
          <cell r="I201">
            <v>15772.727272727272</v>
          </cell>
        </row>
        <row r="202">
          <cell r="A202" t="str">
            <v>74554R</v>
          </cell>
          <cell r="B202" t="str">
            <v>VIT.240ML 1X48/REJECT</v>
          </cell>
          <cell r="C202">
            <v>15500</v>
          </cell>
          <cell r="D202">
            <v>18350</v>
          </cell>
          <cell r="E202">
            <v>18350</v>
          </cell>
          <cell r="F202">
            <v>18350</v>
          </cell>
          <cell r="G202">
            <v>18350</v>
          </cell>
          <cell r="H202">
            <v>17350</v>
          </cell>
          <cell r="I202">
            <v>15772.727272727272</v>
          </cell>
        </row>
        <row r="203">
          <cell r="A203" t="str">
            <v>74554P</v>
          </cell>
          <cell r="B203" t="str">
            <v>VIT.240ML 1X1 PCS</v>
          </cell>
          <cell r="C203">
            <v>322.91666666666669</v>
          </cell>
          <cell r="D203">
            <v>382.29166666666669</v>
          </cell>
          <cell r="E203">
            <v>382.29166666666669</v>
          </cell>
          <cell r="F203">
            <v>382.29166666666669</v>
          </cell>
          <cell r="G203">
            <v>382.29166666666669</v>
          </cell>
          <cell r="H203">
            <v>361.45833333333331</v>
          </cell>
          <cell r="I203">
            <v>328.59848484848482</v>
          </cell>
        </row>
        <row r="204">
          <cell r="A204" t="str">
            <v>74554PR</v>
          </cell>
          <cell r="B204" t="str">
            <v>VIT.240ML 1X1 PCS REJECT</v>
          </cell>
          <cell r="C204">
            <v>322.91666666666669</v>
          </cell>
          <cell r="D204">
            <v>382.29166666666669</v>
          </cell>
          <cell r="E204">
            <v>382.29166666666669</v>
          </cell>
          <cell r="F204">
            <v>382.29166666666669</v>
          </cell>
          <cell r="G204">
            <v>382.29166666666669</v>
          </cell>
          <cell r="H204">
            <v>361.45833333333331</v>
          </cell>
          <cell r="I204">
            <v>328.59848484848482</v>
          </cell>
        </row>
        <row r="205">
          <cell r="A205">
            <v>112839</v>
          </cell>
          <cell r="B205" t="str">
            <v>VIT.330ML 1X24</v>
          </cell>
          <cell r="C205">
            <v>26000</v>
          </cell>
          <cell r="D205">
            <v>27450</v>
          </cell>
          <cell r="E205">
            <v>27450</v>
          </cell>
          <cell r="F205">
            <v>25700</v>
          </cell>
          <cell r="G205">
            <v>25700</v>
          </cell>
          <cell r="H205">
            <v>24700</v>
          </cell>
          <cell r="I205">
            <v>22454.545454545452</v>
          </cell>
        </row>
        <row r="206">
          <cell r="A206" t="str">
            <v>112839P</v>
          </cell>
          <cell r="B206" t="str">
            <v>VIT.330ML 1X1 PCS</v>
          </cell>
          <cell r="C206">
            <v>1083.3333333333333</v>
          </cell>
          <cell r="D206">
            <v>1143.75</v>
          </cell>
          <cell r="E206">
            <v>1143.75</v>
          </cell>
          <cell r="F206">
            <v>1070.8333333333333</v>
          </cell>
          <cell r="G206">
            <v>1070.8333333333333</v>
          </cell>
          <cell r="H206">
            <v>1029.1666666666667</v>
          </cell>
          <cell r="I206">
            <v>935.60606060606062</v>
          </cell>
        </row>
        <row r="207">
          <cell r="A207" t="str">
            <v>112839PR</v>
          </cell>
          <cell r="B207" t="str">
            <v>VIT.330ML 1X 1 PCS REJECT</v>
          </cell>
          <cell r="C207">
            <v>1083.3333333333333</v>
          </cell>
          <cell r="D207">
            <v>1143.75</v>
          </cell>
          <cell r="E207">
            <v>1143.75</v>
          </cell>
          <cell r="F207">
            <v>1070.8333333333333</v>
          </cell>
          <cell r="G207">
            <v>1070.8333333333333</v>
          </cell>
          <cell r="H207">
            <v>1029.1666666666667</v>
          </cell>
          <cell r="I207">
            <v>935.60606060606062</v>
          </cell>
        </row>
        <row r="208">
          <cell r="A208">
            <v>157095</v>
          </cell>
          <cell r="B208" t="str">
            <v>VIT.550 ML 1X24</v>
          </cell>
          <cell r="C208">
            <v>0</v>
          </cell>
          <cell r="D208">
            <v>0</v>
          </cell>
          <cell r="E208">
            <v>0</v>
          </cell>
          <cell r="F208">
            <v>29000</v>
          </cell>
          <cell r="G208">
            <v>28000</v>
          </cell>
          <cell r="H208">
            <v>27000</v>
          </cell>
          <cell r="I208">
            <v>24545.454545454544</v>
          </cell>
        </row>
        <row r="209">
          <cell r="A209" t="str">
            <v>157095P</v>
          </cell>
          <cell r="B209" t="str">
            <v>VIT.550 ML 1X1 PCS</v>
          </cell>
          <cell r="C209">
            <v>0</v>
          </cell>
          <cell r="D209">
            <v>0</v>
          </cell>
          <cell r="E209">
            <v>0</v>
          </cell>
          <cell r="F209">
            <v>1208.3333333333333</v>
          </cell>
          <cell r="G209">
            <v>1166.6666666666667</v>
          </cell>
          <cell r="H209">
            <v>1125</v>
          </cell>
          <cell r="I209">
            <v>1022.7272727272726</v>
          </cell>
        </row>
        <row r="210">
          <cell r="A210" t="str">
            <v>157095PR</v>
          </cell>
          <cell r="B210" t="str">
            <v>VT.550 ML 1X1 PCS REJECT</v>
          </cell>
          <cell r="C210">
            <v>0</v>
          </cell>
          <cell r="D210">
            <v>0</v>
          </cell>
          <cell r="E210">
            <v>0</v>
          </cell>
          <cell r="F210">
            <v>1208.3333333333333</v>
          </cell>
          <cell r="G210">
            <v>1166.6666666666667</v>
          </cell>
          <cell r="H210">
            <v>1125</v>
          </cell>
          <cell r="I210">
            <v>1022.7272727272726</v>
          </cell>
        </row>
        <row r="211">
          <cell r="A211">
            <v>74566</v>
          </cell>
          <cell r="B211" t="str">
            <v>VIT.600ML 1X24</v>
          </cell>
          <cell r="C211">
            <v>25600</v>
          </cell>
          <cell r="D211">
            <v>30650</v>
          </cell>
          <cell r="E211">
            <v>30650</v>
          </cell>
          <cell r="F211">
            <v>30650</v>
          </cell>
          <cell r="G211">
            <v>30650</v>
          </cell>
          <cell r="H211">
            <v>29650</v>
          </cell>
          <cell r="I211">
            <v>26954.545454545452</v>
          </cell>
        </row>
        <row r="212">
          <cell r="A212" t="str">
            <v>74566P</v>
          </cell>
          <cell r="B212" t="str">
            <v>VIT.600ML 1X1/PCS</v>
          </cell>
          <cell r="C212">
            <v>1066.6666666666667</v>
          </cell>
          <cell r="D212">
            <v>1277.0833333333333</v>
          </cell>
          <cell r="E212">
            <v>1277.0833333333333</v>
          </cell>
          <cell r="F212">
            <v>1277.0833333333333</v>
          </cell>
          <cell r="G212">
            <v>1277.0833333333333</v>
          </cell>
          <cell r="H212">
            <v>1235.4166666666667</v>
          </cell>
          <cell r="I212">
            <v>1123.1060606060605</v>
          </cell>
        </row>
        <row r="213">
          <cell r="A213" t="str">
            <v>74566PR</v>
          </cell>
          <cell r="B213" t="str">
            <v>VIT.600ML 1X1 REJECT</v>
          </cell>
          <cell r="C213">
            <v>1066.6666666666667</v>
          </cell>
          <cell r="D213">
            <v>1277.0833333333333</v>
          </cell>
          <cell r="E213">
            <v>1277.0833333333333</v>
          </cell>
          <cell r="F213">
            <v>1277.0833333333333</v>
          </cell>
          <cell r="G213">
            <v>1277.0833333333333</v>
          </cell>
          <cell r="H213">
            <v>1235.4166666666667</v>
          </cell>
          <cell r="I213">
            <v>1123.1060606060605</v>
          </cell>
        </row>
        <row r="214">
          <cell r="A214">
            <v>74565</v>
          </cell>
          <cell r="B214" t="str">
            <v>VIT.1500ML 1X12</v>
          </cell>
          <cell r="C214">
            <v>24700</v>
          </cell>
          <cell r="D214">
            <v>29700</v>
          </cell>
          <cell r="E214">
            <v>29700</v>
          </cell>
          <cell r="F214">
            <v>29700</v>
          </cell>
          <cell r="G214">
            <v>29700</v>
          </cell>
          <cell r="H214">
            <v>28700</v>
          </cell>
          <cell r="I214">
            <v>26090.909090909088</v>
          </cell>
        </row>
        <row r="215">
          <cell r="A215" t="str">
            <v>74565r</v>
          </cell>
          <cell r="B215" t="str">
            <v>VIT.1500ML 1X12 REJECT</v>
          </cell>
          <cell r="C215">
            <v>24700</v>
          </cell>
          <cell r="D215">
            <v>29700</v>
          </cell>
          <cell r="E215">
            <v>29700</v>
          </cell>
          <cell r="F215">
            <v>29700</v>
          </cell>
          <cell r="G215">
            <v>29700</v>
          </cell>
          <cell r="H215">
            <v>28700</v>
          </cell>
          <cell r="I215">
            <v>26090.909090909088</v>
          </cell>
        </row>
        <row r="216">
          <cell r="A216" t="str">
            <v>74565P</v>
          </cell>
          <cell r="B216" t="str">
            <v>VIT.1500ML 1x1 PCS</v>
          </cell>
          <cell r="C216">
            <v>2058.3333333333335</v>
          </cell>
          <cell r="D216">
            <v>2475</v>
          </cell>
          <cell r="E216">
            <v>2475</v>
          </cell>
          <cell r="F216">
            <v>2475</v>
          </cell>
          <cell r="G216">
            <v>2475</v>
          </cell>
          <cell r="H216">
            <v>2391.6666666666665</v>
          </cell>
          <cell r="I216">
            <v>2174.242424242424</v>
          </cell>
        </row>
        <row r="217">
          <cell r="A217" t="str">
            <v>74565PR</v>
          </cell>
          <cell r="B217" t="str">
            <v>VIT.1500ML 1X1 REJECT</v>
          </cell>
          <cell r="C217">
            <v>2058.3333333333335</v>
          </cell>
          <cell r="D217">
            <v>2475</v>
          </cell>
          <cell r="E217">
            <v>2475</v>
          </cell>
          <cell r="F217">
            <v>2475</v>
          </cell>
          <cell r="G217">
            <v>2475</v>
          </cell>
          <cell r="H217">
            <v>2391.6666666666665</v>
          </cell>
          <cell r="I217">
            <v>2174.242424242424</v>
          </cell>
        </row>
        <row r="218">
          <cell r="A218" t="str">
            <v>74565P-R</v>
          </cell>
          <cell r="B218" t="str">
            <v>VT.1500ML 1x12/PCS-RIJEK</v>
          </cell>
          <cell r="C218">
            <v>24700</v>
          </cell>
          <cell r="D218">
            <v>29700</v>
          </cell>
          <cell r="E218">
            <v>29700</v>
          </cell>
          <cell r="F218">
            <v>29700</v>
          </cell>
          <cell r="G218">
            <v>29700</v>
          </cell>
          <cell r="H218">
            <v>28700</v>
          </cell>
          <cell r="I218">
            <v>26090.909090909088</v>
          </cell>
        </row>
        <row r="220">
          <cell r="A220">
            <v>74559</v>
          </cell>
          <cell r="B220" t="str">
            <v>AQ.5GALLON ISI</v>
          </cell>
          <cell r="C220">
            <v>12900</v>
          </cell>
          <cell r="D220">
            <v>12900</v>
          </cell>
          <cell r="E220">
            <v>13700</v>
          </cell>
          <cell r="F220">
            <v>14300</v>
          </cell>
          <cell r="G220">
            <v>14300</v>
          </cell>
          <cell r="H220">
            <v>13300</v>
          </cell>
          <cell r="I220">
            <v>12090.90909090909</v>
          </cell>
        </row>
        <row r="221">
          <cell r="A221" t="str">
            <v>74559G</v>
          </cell>
          <cell r="B221" t="str">
            <v>AQ.5GALLON BTL</v>
          </cell>
          <cell r="C221">
            <v>30000</v>
          </cell>
          <cell r="D221">
            <v>30000</v>
          </cell>
          <cell r="E221">
            <v>30000</v>
          </cell>
          <cell r="F221">
            <v>30000</v>
          </cell>
          <cell r="G221">
            <v>30000</v>
          </cell>
          <cell r="H221">
            <v>30000</v>
          </cell>
          <cell r="I221">
            <v>30000</v>
          </cell>
        </row>
        <row r="222">
          <cell r="A222" t="str">
            <v>1011A</v>
          </cell>
          <cell r="B222" t="str">
            <v>AQ.5GLN ISI R</v>
          </cell>
          <cell r="C222">
            <v>12900</v>
          </cell>
          <cell r="D222">
            <v>12900</v>
          </cell>
          <cell r="E222">
            <v>13700</v>
          </cell>
          <cell r="F222">
            <v>14300</v>
          </cell>
          <cell r="G222">
            <v>14300</v>
          </cell>
          <cell r="H222">
            <v>13300</v>
          </cell>
          <cell r="I222">
            <v>12090.90909090909</v>
          </cell>
        </row>
        <row r="223">
          <cell r="A223" t="str">
            <v>1011B</v>
          </cell>
          <cell r="B223" t="str">
            <v>AQ.5GLN BTL R</v>
          </cell>
          <cell r="C223">
            <v>30000</v>
          </cell>
          <cell r="D223">
            <v>30000</v>
          </cell>
          <cell r="E223">
            <v>30000</v>
          </cell>
          <cell r="F223">
            <v>30000</v>
          </cell>
          <cell r="G223">
            <v>30000</v>
          </cell>
          <cell r="H223">
            <v>30000</v>
          </cell>
          <cell r="I223">
            <v>30000</v>
          </cell>
        </row>
        <row r="224">
          <cell r="A224">
            <v>74560</v>
          </cell>
          <cell r="B224" t="str">
            <v>VT.5GLN ISI</v>
          </cell>
          <cell r="C224">
            <v>9000</v>
          </cell>
          <cell r="D224">
            <v>11300</v>
          </cell>
          <cell r="E224">
            <v>11300</v>
          </cell>
          <cell r="F224">
            <v>11300</v>
          </cell>
          <cell r="G224">
            <v>11300</v>
          </cell>
          <cell r="H224">
            <v>10300</v>
          </cell>
          <cell r="I224">
            <v>9363.6363636363621</v>
          </cell>
        </row>
        <row r="225">
          <cell r="A225" t="str">
            <v>74560G</v>
          </cell>
          <cell r="B225" t="str">
            <v>VT.5GALON BTL</v>
          </cell>
          <cell r="C225">
            <v>30000</v>
          </cell>
          <cell r="D225">
            <v>30000</v>
          </cell>
          <cell r="E225">
            <v>30000</v>
          </cell>
          <cell r="F225">
            <v>30000</v>
          </cell>
          <cell r="G225">
            <v>30000</v>
          </cell>
          <cell r="H225">
            <v>30000</v>
          </cell>
          <cell r="I225">
            <v>30000</v>
          </cell>
        </row>
        <row r="226">
          <cell r="A226" t="str">
            <v>74560R</v>
          </cell>
          <cell r="B226" t="str">
            <v>VT.5GLN ISI REJECT</v>
          </cell>
          <cell r="C226">
            <v>9000</v>
          </cell>
          <cell r="D226">
            <v>11300</v>
          </cell>
          <cell r="E226">
            <v>11300</v>
          </cell>
          <cell r="F226">
            <v>11300</v>
          </cell>
          <cell r="G226">
            <v>11300</v>
          </cell>
          <cell r="H226">
            <v>10300</v>
          </cell>
          <cell r="I226">
            <v>9363.6363636363621</v>
          </cell>
        </row>
        <row r="227">
          <cell r="A227" t="str">
            <v>2011B</v>
          </cell>
          <cell r="B227" t="str">
            <v>VT.5GLN BTL R</v>
          </cell>
          <cell r="G227">
            <v>11300</v>
          </cell>
          <cell r="H227">
            <v>10300</v>
          </cell>
          <cell r="I227">
            <v>9363.6363636363621</v>
          </cell>
        </row>
        <row r="229">
          <cell r="A229">
            <v>10512</v>
          </cell>
          <cell r="B229" t="str">
            <v>AQ.380 ML KRAT/PALET</v>
          </cell>
          <cell r="C229">
            <v>13000</v>
          </cell>
          <cell r="D229">
            <v>13000</v>
          </cell>
          <cell r="E229">
            <v>13000</v>
          </cell>
          <cell r="F229">
            <v>13000</v>
          </cell>
          <cell r="G229">
            <v>13000</v>
          </cell>
          <cell r="H229">
            <v>13000</v>
          </cell>
          <cell r="I229">
            <v>11818.181818181818</v>
          </cell>
        </row>
        <row r="230">
          <cell r="A230">
            <v>132268</v>
          </cell>
          <cell r="B230" t="str">
            <v>VT. 1000 ML 1X12</v>
          </cell>
        </row>
        <row r="231">
          <cell r="A231">
            <v>10114</v>
          </cell>
          <cell r="B231" t="str">
            <v>PALLET KAYU</v>
          </cell>
          <cell r="C231">
            <v>100000</v>
          </cell>
          <cell r="D231">
            <v>100000</v>
          </cell>
          <cell r="E231">
            <v>100000</v>
          </cell>
          <cell r="F231">
            <v>100000</v>
          </cell>
          <cell r="G231">
            <v>100000</v>
          </cell>
          <cell r="H231">
            <v>100000</v>
          </cell>
          <cell r="I231">
            <v>100000</v>
          </cell>
        </row>
        <row r="232">
          <cell r="A232">
            <v>10116</v>
          </cell>
          <cell r="B232" t="str">
            <v>PALLET LOSCAM</v>
          </cell>
          <cell r="C232">
            <v>100000</v>
          </cell>
          <cell r="D232">
            <v>100000</v>
          </cell>
          <cell r="E232">
            <v>100000</v>
          </cell>
          <cell r="F232">
            <v>100000</v>
          </cell>
          <cell r="G232">
            <v>100000</v>
          </cell>
          <cell r="H232">
            <v>100000</v>
          </cell>
          <cell r="I232">
            <v>100000</v>
          </cell>
        </row>
        <row r="233">
          <cell r="A233">
            <v>90002</v>
          </cell>
          <cell r="B233" t="str">
            <v>TRIPLEK/TRAY</v>
          </cell>
          <cell r="C233">
            <v>185000</v>
          </cell>
          <cell r="D233">
            <v>189750</v>
          </cell>
          <cell r="E233">
            <v>189750</v>
          </cell>
          <cell r="F233">
            <v>189750</v>
          </cell>
          <cell r="G233">
            <v>189750</v>
          </cell>
          <cell r="H233">
            <v>189750</v>
          </cell>
          <cell r="I233">
            <v>189750</v>
          </cell>
        </row>
        <row r="234">
          <cell r="A234" t="str">
            <v>9002R</v>
          </cell>
          <cell r="B234" t="str">
            <v>TRIPLEK/TRAY RIJECT</v>
          </cell>
          <cell r="C234">
            <v>185000</v>
          </cell>
          <cell r="D234">
            <v>189750</v>
          </cell>
          <cell r="E234">
            <v>189750</v>
          </cell>
          <cell r="F234">
            <v>189750</v>
          </cell>
          <cell r="G234">
            <v>189750</v>
          </cell>
          <cell r="H234">
            <v>189750</v>
          </cell>
          <cell r="I234">
            <v>189750</v>
          </cell>
        </row>
        <row r="235">
          <cell r="A235">
            <v>33300</v>
          </cell>
          <cell r="B235" t="str">
            <v>JUG RACK</v>
          </cell>
          <cell r="C235">
            <v>73700</v>
          </cell>
          <cell r="D235">
            <v>73700</v>
          </cell>
          <cell r="E235">
            <v>73700</v>
          </cell>
          <cell r="F235">
            <v>73700</v>
          </cell>
          <cell r="G235">
            <v>73700</v>
          </cell>
        </row>
        <row r="236">
          <cell r="A236">
            <v>10555</v>
          </cell>
          <cell r="B236" t="str">
            <v>POMPA GALON</v>
          </cell>
        </row>
        <row r="237">
          <cell r="A237">
            <v>15009</v>
          </cell>
          <cell r="B237" t="str">
            <v>JAMINAN DISPENSER</v>
          </cell>
        </row>
        <row r="238">
          <cell r="A238">
            <v>15510</v>
          </cell>
          <cell r="B238" t="str">
            <v>AQ.HC STAN/SEWA</v>
          </cell>
        </row>
        <row r="239">
          <cell r="A239">
            <v>15511</v>
          </cell>
          <cell r="B239" t="str">
            <v>PORTABLE</v>
          </cell>
        </row>
        <row r="240">
          <cell r="A240">
            <v>15520</v>
          </cell>
          <cell r="B240" t="str">
            <v>AQ.HC PRIM/SEWA</v>
          </cell>
        </row>
        <row r="241">
          <cell r="A241">
            <v>15530</v>
          </cell>
          <cell r="B241" t="str">
            <v>AQ.HC LIN/SEWA</v>
          </cell>
        </row>
        <row r="242">
          <cell r="A242">
            <v>15550</v>
          </cell>
          <cell r="B242" t="str">
            <v>AQ.HC PRIMA LINEA/SEWA</v>
          </cell>
        </row>
        <row r="243">
          <cell r="A243">
            <v>17110</v>
          </cell>
          <cell r="B243" t="str">
            <v>AQ.GUCI BIRU</v>
          </cell>
        </row>
        <row r="244">
          <cell r="A244">
            <v>17412</v>
          </cell>
          <cell r="B244" t="str">
            <v>AQ.COOLBOX 35 LITER</v>
          </cell>
        </row>
        <row r="245">
          <cell r="A245">
            <v>17413</v>
          </cell>
          <cell r="B245" t="str">
            <v>AQ.PARASOL BESAR</v>
          </cell>
        </row>
        <row r="246">
          <cell r="A246">
            <v>17417</v>
          </cell>
          <cell r="B246" t="str">
            <v>COOLBOX MIZONE</v>
          </cell>
        </row>
        <row r="247">
          <cell r="A247">
            <v>19310</v>
          </cell>
          <cell r="B247" t="str">
            <v>AQ.TISSUE</v>
          </cell>
        </row>
        <row r="248">
          <cell r="A248">
            <v>19310</v>
          </cell>
          <cell r="B248" t="str">
            <v>AQ.TISSUE</v>
          </cell>
        </row>
        <row r="249">
          <cell r="A249">
            <v>27110</v>
          </cell>
          <cell r="B249" t="str">
            <v>VT.GUCI BIRU</v>
          </cell>
        </row>
        <row r="250">
          <cell r="A250">
            <v>27411</v>
          </cell>
          <cell r="B250" t="str">
            <v>VT.COOLBOX 18 LITER</v>
          </cell>
        </row>
        <row r="251">
          <cell r="A251">
            <v>29310</v>
          </cell>
          <cell r="B251" t="str">
            <v>VT.TISSUE</v>
          </cell>
        </row>
        <row r="252">
          <cell r="A252">
            <v>29310</v>
          </cell>
          <cell r="B252" t="str">
            <v>VT.TISSUE</v>
          </cell>
        </row>
        <row r="253">
          <cell r="A253">
            <v>32886</v>
          </cell>
          <cell r="B253" t="str">
            <v>RACK ANIMASI</v>
          </cell>
        </row>
        <row r="254">
          <cell r="A254">
            <v>33110</v>
          </cell>
          <cell r="B254" t="str">
            <v>CHILLER/SHOWCASE AQUA  FV 100</v>
          </cell>
        </row>
        <row r="255">
          <cell r="A255">
            <v>33111</v>
          </cell>
          <cell r="B255" t="str">
            <v>CHILLER/SHOWCASE AQUA  FV 200</v>
          </cell>
        </row>
        <row r="256">
          <cell r="A256">
            <v>33116</v>
          </cell>
          <cell r="B256" t="str">
            <v>CHILLER FV MIZONE TANPA RODA</v>
          </cell>
        </row>
        <row r="257">
          <cell r="A257">
            <v>33120</v>
          </cell>
          <cell r="B257" t="str">
            <v>Chiller Polytron SCN 183</v>
          </cell>
        </row>
        <row r="258">
          <cell r="A258">
            <v>50000</v>
          </cell>
          <cell r="B258" t="str">
            <v>DISPENSER MERK LAIN</v>
          </cell>
        </row>
        <row r="259">
          <cell r="A259">
            <v>74597</v>
          </cell>
          <cell r="B259" t="str">
            <v>Tas Mizone</v>
          </cell>
        </row>
        <row r="260">
          <cell r="A260">
            <v>81110</v>
          </cell>
          <cell r="B260" t="str">
            <v>KARTON LAYER 240 ML/KARTO</v>
          </cell>
        </row>
        <row r="261">
          <cell r="A261">
            <v>81111</v>
          </cell>
          <cell r="B261" t="str">
            <v>AQ.KRTN 1500 ML 1X1</v>
          </cell>
        </row>
        <row r="262">
          <cell r="A262">
            <v>81312</v>
          </cell>
          <cell r="B262" t="str">
            <v>AQ.KRTN 600 ML 1X1</v>
          </cell>
        </row>
        <row r="263">
          <cell r="A263">
            <v>81512</v>
          </cell>
          <cell r="B263" t="str">
            <v>AQ.KARTON 330 1X1</v>
          </cell>
        </row>
        <row r="264">
          <cell r="A264">
            <v>81613</v>
          </cell>
          <cell r="B264" t="str">
            <v>AQ.KRTN 240 ML 1X1</v>
          </cell>
        </row>
        <row r="265">
          <cell r="A265">
            <v>82111</v>
          </cell>
          <cell r="B265" t="str">
            <v>VIT KRTN 1500 ML 1X1</v>
          </cell>
        </row>
        <row r="266">
          <cell r="A266">
            <v>82312</v>
          </cell>
          <cell r="B266" t="str">
            <v>VIT KARTON 600 ML 1X1</v>
          </cell>
        </row>
        <row r="267">
          <cell r="A267">
            <v>82512</v>
          </cell>
          <cell r="B267" t="str">
            <v>VIT KARTON 330 ML 1X1</v>
          </cell>
        </row>
        <row r="268">
          <cell r="A268">
            <v>82613</v>
          </cell>
          <cell r="B268" t="str">
            <v>VIT KRTN 240 ML 1X1</v>
          </cell>
        </row>
        <row r="269">
          <cell r="A269">
            <v>84121</v>
          </cell>
          <cell r="B269" t="str">
            <v>Mizone Karton LL/500ml 1x12</v>
          </cell>
        </row>
        <row r="270">
          <cell r="A270">
            <v>84127</v>
          </cell>
        </row>
        <row r="271">
          <cell r="A271">
            <v>84128</v>
          </cell>
        </row>
        <row r="272">
          <cell r="A272">
            <v>90018</v>
          </cell>
          <cell r="B272" t="str">
            <v>HORISONTAL BANNER AQUA</v>
          </cell>
        </row>
        <row r="273">
          <cell r="A273">
            <v>90026</v>
          </cell>
          <cell r="B273" t="str">
            <v>HORISONTAL BANNER VIT</v>
          </cell>
        </row>
        <row r="274">
          <cell r="A274">
            <v>92002</v>
          </cell>
          <cell r="B274" t="str">
            <v>GELAS VIT</v>
          </cell>
        </row>
        <row r="275">
          <cell r="A275">
            <v>94002</v>
          </cell>
          <cell r="B275" t="str">
            <v>Chiller FV 100 Mizone</v>
          </cell>
        </row>
        <row r="276">
          <cell r="A276">
            <v>94013</v>
          </cell>
          <cell r="B276" t="str">
            <v>MUG MIZONE</v>
          </cell>
        </row>
        <row r="277">
          <cell r="A277">
            <v>94023</v>
          </cell>
          <cell r="B277" t="str">
            <v>CHILLER FV 280 MIZONE</v>
          </cell>
        </row>
        <row r="278">
          <cell r="A278">
            <v>70022</v>
          </cell>
          <cell r="B278" t="str">
            <v>KARTON VIT 200 ML</v>
          </cell>
        </row>
        <row r="279">
          <cell r="A279">
            <v>10269549</v>
          </cell>
          <cell r="B279" t="str">
            <v>KARTON VT 220 ML 1X1</v>
          </cell>
        </row>
        <row r="280">
          <cell r="A280">
            <v>10345439</v>
          </cell>
          <cell r="B280" t="str">
            <v>KARTON AQ 220ML LOCAL 1X1</v>
          </cell>
        </row>
        <row r="281">
          <cell r="A281">
            <v>1020003876</v>
          </cell>
        </row>
        <row r="282">
          <cell r="A282">
            <v>1020005984</v>
          </cell>
        </row>
        <row r="283">
          <cell r="A283" t="str">
            <v>145143KR</v>
          </cell>
          <cell r="B283" t="str">
            <v>KARTON MZ MOOD UP CRANBERRY 500ML 1X1</v>
          </cell>
        </row>
        <row r="284">
          <cell r="A284" t="str">
            <v>145679KR</v>
          </cell>
          <cell r="B284" t="str">
            <v>KARTON MZ MOVE ON STARFRUIT 500ML 1X1</v>
          </cell>
        </row>
        <row r="285">
          <cell r="A285" t="str">
            <v>157095KR</v>
          </cell>
          <cell r="B285" t="str">
            <v>KARTON VT.550 ML 1X1</v>
          </cell>
        </row>
        <row r="286">
          <cell r="A286" t="str">
            <v>3311H</v>
          </cell>
          <cell r="B286" t="str">
            <v>CHILLER  AQUA FV 280 / R</v>
          </cell>
        </row>
        <row r="287">
          <cell r="A287" t="str">
            <v>74560G</v>
          </cell>
          <cell r="B287" t="str">
            <v>VT.5GALON BTL</v>
          </cell>
        </row>
        <row r="288">
          <cell r="A288" t="str">
            <v>74560G</v>
          </cell>
          <cell r="B288" t="str">
            <v>VT.5GALON BTL</v>
          </cell>
        </row>
        <row r="289">
          <cell r="A289" t="str">
            <v>74569P</v>
          </cell>
          <cell r="B289" t="str">
            <v>MIZONE PF/PCS</v>
          </cell>
        </row>
        <row r="290">
          <cell r="A290" t="str">
            <v>81681KR</v>
          </cell>
          <cell r="B290" t="str">
            <v>KARTON AQ.750ML 1X1</v>
          </cell>
        </row>
        <row r="291">
          <cell r="A291" t="str">
            <v>P9904</v>
          </cell>
          <cell r="B291" t="str">
            <v>CHILLER MIZONE FV100</v>
          </cell>
        </row>
        <row r="292">
          <cell r="A292" t="str">
            <v>P9906</v>
          </cell>
          <cell r="B292" t="str">
            <v>CHILLER MIZONE FV280</v>
          </cell>
        </row>
        <row r="293">
          <cell r="A293" t="str">
            <v>P9910</v>
          </cell>
          <cell r="B293" t="str">
            <v>CHILLER MIZONE S240SC</v>
          </cell>
        </row>
        <row r="294">
          <cell r="A294" t="str">
            <v>P9911</v>
          </cell>
          <cell r="B294" t="str">
            <v>CHILLER AQUA S240SC</v>
          </cell>
        </row>
        <row r="295">
          <cell r="A295" t="str">
            <v>P9912</v>
          </cell>
          <cell r="B295" t="str">
            <v>CHILLER AQUA FV1000</v>
          </cell>
        </row>
        <row r="296">
          <cell r="A296" t="str">
            <v>P9914</v>
          </cell>
          <cell r="B296" t="str">
            <v>CHILLER S880 SLIM DOUBLE DOOR</v>
          </cell>
        </row>
        <row r="297">
          <cell r="A297" t="str">
            <v>S5523</v>
          </cell>
          <cell r="B297" t="str">
            <v>TENDA AQUA</v>
          </cell>
        </row>
        <row r="298">
          <cell r="A298" t="str">
            <v>S5525</v>
          </cell>
          <cell r="B298" t="str">
            <v>TENDA MIZONE</v>
          </cell>
        </row>
        <row r="299">
          <cell r="A299">
            <v>2</v>
          </cell>
          <cell r="B299" t="str">
            <v>KIT AQUA+JAMBOT</v>
          </cell>
        </row>
      </sheetData>
      <sheetData sheetId="2"/>
      <sheetData sheetId="3">
        <row r="4">
          <cell r="G4" t="str">
            <v>PER 30 NOVEMBER 2021</v>
          </cell>
        </row>
      </sheetData>
      <sheetData sheetId="4"/>
      <sheetData sheetId="5"/>
      <sheetData sheetId="6"/>
      <sheetData sheetId="7"/>
      <sheetData sheetId="8"/>
      <sheetData sheetId="9">
        <row r="1">
          <cell r="A1" t="str">
            <v>DEPO PASURUAN</v>
          </cell>
        </row>
        <row r="2">
          <cell r="A2" t="str">
            <v>NERACA LAJUR</v>
          </cell>
        </row>
        <row r="3">
          <cell r="A3" t="str">
            <v>PER 30 NOVEMBER 2021</v>
          </cell>
          <cell r="E3">
            <v>276834448</v>
          </cell>
          <cell r="F3">
            <v>103552414</v>
          </cell>
          <cell r="G3">
            <v>113437401</v>
          </cell>
          <cell r="H3">
            <v>266949461</v>
          </cell>
        </row>
        <row r="4">
          <cell r="A4" t="str">
            <v>NO.</v>
          </cell>
          <cell r="B4" t="str">
            <v>NAMA AKUN</v>
          </cell>
          <cell r="C4" t="str">
            <v>N/L</v>
          </cell>
          <cell r="D4" t="str">
            <v>D/K</v>
          </cell>
          <cell r="E4" t="str">
            <v>SALDO  AWAL</v>
          </cell>
          <cell r="G4" t="str">
            <v>MUTASI KAS BANK</v>
          </cell>
          <cell r="I4" t="str">
            <v>PENYESUAIAN</v>
          </cell>
          <cell r="K4" t="str">
            <v>SALDO AKHIR</v>
          </cell>
          <cell r="M4" t="str">
            <v>LABA - RUGI</v>
          </cell>
          <cell r="O4" t="str">
            <v>N E R A C A</v>
          </cell>
          <cell r="R4" t="str">
            <v>Neraca awal bulan berikut</v>
          </cell>
        </row>
        <row r="5">
          <cell r="A5" t="str">
            <v>AKUN</v>
          </cell>
          <cell r="E5" t="str">
            <v>DEBET</v>
          </cell>
          <cell r="F5" t="str">
            <v>KREDIT</v>
          </cell>
          <cell r="G5" t="str">
            <v>DEBET</v>
          </cell>
          <cell r="H5" t="str">
            <v>KREDIT</v>
          </cell>
          <cell r="I5" t="str">
            <v>DEBET</v>
          </cell>
          <cell r="J5" t="str">
            <v>KREDIT</v>
          </cell>
          <cell r="K5" t="str">
            <v>DEBET</v>
          </cell>
          <cell r="L5" t="str">
            <v>KREDIT</v>
          </cell>
          <cell r="M5" t="str">
            <v>DEBET</v>
          </cell>
          <cell r="N5" t="str">
            <v>KREDIT</v>
          </cell>
          <cell r="O5" t="str">
            <v>DEBET</v>
          </cell>
          <cell r="P5" t="str">
            <v>KREDIT</v>
          </cell>
          <cell r="R5" t="str">
            <v>DEBET</v>
          </cell>
          <cell r="S5" t="str">
            <v>KREDIT</v>
          </cell>
        </row>
        <row r="6">
          <cell r="A6">
            <v>110101</v>
          </cell>
          <cell r="B6" t="str">
            <v>KAS BESAR</v>
          </cell>
          <cell r="C6" t="str">
            <v>N</v>
          </cell>
          <cell r="D6" t="str">
            <v>D</v>
          </cell>
          <cell r="E6">
            <v>365662778</v>
          </cell>
          <cell r="F6">
            <v>0</v>
          </cell>
          <cell r="G6">
            <v>4553556484</v>
          </cell>
          <cell r="H6">
            <v>4743085063</v>
          </cell>
          <cell r="I6">
            <v>0</v>
          </cell>
          <cell r="J6">
            <v>0</v>
          </cell>
          <cell r="K6">
            <v>176134199</v>
          </cell>
          <cell r="L6">
            <v>0</v>
          </cell>
          <cell r="M6">
            <v>0</v>
          </cell>
          <cell r="N6">
            <v>0</v>
          </cell>
          <cell r="O6">
            <v>176134199</v>
          </cell>
          <cell r="P6">
            <v>0</v>
          </cell>
          <cell r="Q6" t="b">
            <v>1</v>
          </cell>
          <cell r="R6">
            <v>176134199</v>
          </cell>
          <cell r="S6">
            <v>0</v>
          </cell>
        </row>
        <row r="7">
          <cell r="A7">
            <v>110102</v>
          </cell>
          <cell r="B7" t="str">
            <v>KAS OPERASI</v>
          </cell>
          <cell r="C7" t="str">
            <v>N</v>
          </cell>
          <cell r="D7" t="str">
            <v>D</v>
          </cell>
          <cell r="E7">
            <v>2500000</v>
          </cell>
          <cell r="F7">
            <v>0</v>
          </cell>
          <cell r="G7">
            <v>257031523</v>
          </cell>
          <cell r="H7">
            <v>257031523</v>
          </cell>
          <cell r="I7">
            <v>0</v>
          </cell>
          <cell r="J7">
            <v>0</v>
          </cell>
          <cell r="K7">
            <v>2500000</v>
          </cell>
          <cell r="L7">
            <v>0</v>
          </cell>
          <cell r="M7">
            <v>0</v>
          </cell>
          <cell r="N7">
            <v>0</v>
          </cell>
          <cell r="O7">
            <v>2500000</v>
          </cell>
          <cell r="P7">
            <v>0</v>
          </cell>
          <cell r="Q7" t="b">
            <v>1</v>
          </cell>
          <cell r="R7">
            <v>2500000</v>
          </cell>
          <cell r="S7">
            <v>0</v>
          </cell>
        </row>
        <row r="8">
          <cell r="A8">
            <v>110200</v>
          </cell>
          <cell r="B8" t="str">
            <v>BANK BCA DIREKSI FP</v>
          </cell>
          <cell r="C8" t="str">
            <v>N</v>
          </cell>
          <cell r="D8" t="str">
            <v>D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 t="b">
            <v>0</v>
          </cell>
          <cell r="R8">
            <v>0</v>
          </cell>
          <cell r="S8">
            <v>0</v>
          </cell>
        </row>
        <row r="9">
          <cell r="A9">
            <v>110201</v>
          </cell>
          <cell r="B9" t="str">
            <v>BANK BCA DIREKSI</v>
          </cell>
          <cell r="C9" t="str">
            <v>N</v>
          </cell>
          <cell r="D9" t="str">
            <v>D</v>
          </cell>
          <cell r="E9">
            <v>187482.25999999046</v>
          </cell>
          <cell r="F9">
            <v>0</v>
          </cell>
          <cell r="G9">
            <v>1047415766</v>
          </cell>
          <cell r="H9">
            <v>1047455000</v>
          </cell>
          <cell r="I9">
            <v>0</v>
          </cell>
          <cell r="J9">
            <v>0</v>
          </cell>
          <cell r="K9">
            <v>148248.25999999046</v>
          </cell>
          <cell r="L9">
            <v>0</v>
          </cell>
          <cell r="M9">
            <v>0</v>
          </cell>
          <cell r="N9">
            <v>0</v>
          </cell>
          <cell r="O9">
            <v>148248.25999999046</v>
          </cell>
          <cell r="P9">
            <v>0</v>
          </cell>
          <cell r="Q9" t="b">
            <v>1</v>
          </cell>
          <cell r="R9">
            <v>148248.25999999046</v>
          </cell>
          <cell r="S9">
            <v>0</v>
          </cell>
        </row>
        <row r="10">
          <cell r="A10" t="str">
            <v>110201A</v>
          </cell>
          <cell r="B10" t="str">
            <v>BANK CIMB DIREKSI</v>
          </cell>
          <cell r="C10" t="str">
            <v>N</v>
          </cell>
          <cell r="D10" t="str">
            <v>D</v>
          </cell>
          <cell r="E10">
            <v>2075256</v>
          </cell>
          <cell r="F10">
            <v>0</v>
          </cell>
          <cell r="G10">
            <v>3844392493</v>
          </cell>
          <cell r="H10">
            <v>3846467749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 t="b">
            <v>1</v>
          </cell>
          <cell r="R10">
            <v>0</v>
          </cell>
          <cell r="S10">
            <v>0</v>
          </cell>
        </row>
        <row r="11">
          <cell r="A11">
            <v>110202</v>
          </cell>
          <cell r="B11" t="str">
            <v>BANK PUSAT 2018</v>
          </cell>
          <cell r="C11" t="str">
            <v>N</v>
          </cell>
          <cell r="D11" t="str">
            <v>D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 t="b">
            <v>0</v>
          </cell>
          <cell r="R11">
            <v>0</v>
          </cell>
          <cell r="S11">
            <v>0</v>
          </cell>
        </row>
        <row r="12">
          <cell r="A12">
            <v>110203</v>
          </cell>
          <cell r="B12" t="str">
            <v>BANK PUSAT 2019</v>
          </cell>
          <cell r="C12" t="str">
            <v>N</v>
          </cell>
          <cell r="D12" t="str">
            <v>D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 t="b">
            <v>0</v>
          </cell>
          <cell r="R12">
            <v>0</v>
          </cell>
          <cell r="S12">
            <v>0</v>
          </cell>
        </row>
        <row r="13">
          <cell r="A13">
            <v>110204</v>
          </cell>
          <cell r="B13" t="str">
            <v>BANK PUSAT 2020</v>
          </cell>
          <cell r="C13" t="str">
            <v>N</v>
          </cell>
          <cell r="D13" t="str">
            <v>D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 t="b">
            <v>0</v>
          </cell>
          <cell r="R13">
            <v>0</v>
          </cell>
          <cell r="S13">
            <v>0</v>
          </cell>
        </row>
        <row r="14">
          <cell r="A14">
            <v>110205</v>
          </cell>
          <cell r="B14" t="str">
            <v>BANK PUSAT FP 2020</v>
          </cell>
          <cell r="C14" t="str">
            <v>N</v>
          </cell>
          <cell r="D14" t="str">
            <v>D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 t="b">
            <v>0</v>
          </cell>
          <cell r="R14">
            <v>0</v>
          </cell>
          <cell r="S14">
            <v>0</v>
          </cell>
        </row>
        <row r="15">
          <cell r="A15">
            <v>110210</v>
          </cell>
          <cell r="B15" t="str">
            <v>BANK SEJATI 55</v>
          </cell>
          <cell r="C15" t="str">
            <v>N</v>
          </cell>
          <cell r="D15" t="str">
            <v>D</v>
          </cell>
          <cell r="E15">
            <v>0</v>
          </cell>
          <cell r="F15">
            <v>0</v>
          </cell>
          <cell r="G15">
            <v>5841620302</v>
          </cell>
          <cell r="H15">
            <v>92105000</v>
          </cell>
          <cell r="I15">
            <v>0</v>
          </cell>
          <cell r="J15">
            <v>5749515302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 t="b">
            <v>1</v>
          </cell>
          <cell r="R15">
            <v>0</v>
          </cell>
          <cell r="S15">
            <v>0</v>
          </cell>
        </row>
        <row r="16">
          <cell r="A16">
            <v>110212</v>
          </cell>
          <cell r="B16" t="str">
            <v>BANK PUSAT PT</v>
          </cell>
          <cell r="C16" t="str">
            <v>N</v>
          </cell>
          <cell r="D16" t="str">
            <v>D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 t="b">
            <v>0</v>
          </cell>
          <cell r="R16">
            <v>0</v>
          </cell>
          <cell r="S16">
            <v>0</v>
          </cell>
        </row>
        <row r="17">
          <cell r="A17">
            <v>110301</v>
          </cell>
          <cell r="B17" t="str">
            <v>HUB R/K PUSAT</v>
          </cell>
          <cell r="C17" t="str">
            <v>N</v>
          </cell>
          <cell r="D17" t="str">
            <v>D</v>
          </cell>
          <cell r="E17">
            <v>49223411793.32</v>
          </cell>
          <cell r="F17">
            <v>0</v>
          </cell>
          <cell r="G17">
            <v>0</v>
          </cell>
          <cell r="H17">
            <v>0</v>
          </cell>
          <cell r="I17">
            <v>5749515302</v>
          </cell>
          <cell r="J17">
            <v>0</v>
          </cell>
          <cell r="K17">
            <v>54972927095.32</v>
          </cell>
          <cell r="L17">
            <v>0</v>
          </cell>
          <cell r="M17">
            <v>0</v>
          </cell>
          <cell r="N17">
            <v>0</v>
          </cell>
          <cell r="O17">
            <v>54972927095.32</v>
          </cell>
          <cell r="P17">
            <v>0</v>
          </cell>
          <cell r="Q17" t="b">
            <v>1</v>
          </cell>
          <cell r="R17">
            <v>54972927095.32</v>
          </cell>
          <cell r="S17">
            <v>0</v>
          </cell>
        </row>
        <row r="18">
          <cell r="A18">
            <v>110902</v>
          </cell>
          <cell r="B18" t="str">
            <v>KAS KE KAS</v>
          </cell>
          <cell r="C18" t="str">
            <v>N</v>
          </cell>
          <cell r="D18" t="str">
            <v>D</v>
          </cell>
          <cell r="E18">
            <v>0</v>
          </cell>
          <cell r="F18">
            <v>0</v>
          </cell>
          <cell r="G18">
            <v>9936380829</v>
          </cell>
          <cell r="H18">
            <v>9936380829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 t="b">
            <v>1</v>
          </cell>
          <cell r="R18">
            <v>0</v>
          </cell>
          <cell r="S18">
            <v>0</v>
          </cell>
        </row>
        <row r="19">
          <cell r="A19">
            <v>130120</v>
          </cell>
          <cell r="B19" t="str">
            <v>PIUTANG DAGANG KREDIT</v>
          </cell>
          <cell r="C19" t="str">
            <v>N</v>
          </cell>
          <cell r="D19" t="str">
            <v>D</v>
          </cell>
          <cell r="E19">
            <v>1508445949.98</v>
          </cell>
          <cell r="F19">
            <v>0</v>
          </cell>
          <cell r="G19">
            <v>0</v>
          </cell>
          <cell r="H19">
            <v>1818144061</v>
          </cell>
          <cell r="I19">
            <v>2125399570.22</v>
          </cell>
          <cell r="J19">
            <v>-0.57999968528747559</v>
          </cell>
          <cell r="K19">
            <v>1815701459.7799995</v>
          </cell>
          <cell r="L19">
            <v>0</v>
          </cell>
          <cell r="M19">
            <v>0</v>
          </cell>
          <cell r="N19">
            <v>0</v>
          </cell>
          <cell r="O19">
            <v>1815701459.7799995</v>
          </cell>
          <cell r="P19">
            <v>0</v>
          </cell>
          <cell r="Q19" t="b">
            <v>1</v>
          </cell>
          <cell r="R19">
            <v>1815701459.7799995</v>
          </cell>
          <cell r="S19">
            <v>0</v>
          </cell>
        </row>
        <row r="20">
          <cell r="A20">
            <v>130121</v>
          </cell>
          <cell r="B20" t="str">
            <v>PIUTANG DAGANG TUNAI</v>
          </cell>
          <cell r="C20" t="str">
            <v>N</v>
          </cell>
          <cell r="D20" t="str">
            <v>D</v>
          </cell>
          <cell r="E20">
            <v>0</v>
          </cell>
          <cell r="F20">
            <v>0</v>
          </cell>
          <cell r="G20">
            <v>12500</v>
          </cell>
          <cell r="H20">
            <v>3877044675</v>
          </cell>
          <cell r="I20">
            <v>3877032175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 t="b">
            <v>1</v>
          </cell>
          <cell r="R20">
            <v>0</v>
          </cell>
          <cell r="S20">
            <v>0</v>
          </cell>
        </row>
        <row r="21">
          <cell r="A21">
            <v>311100</v>
          </cell>
          <cell r="B21" t="str">
            <v>JAMINAN PELANGGAN</v>
          </cell>
          <cell r="C21" t="str">
            <v>N</v>
          </cell>
          <cell r="D21" t="str">
            <v>D</v>
          </cell>
          <cell r="E21">
            <v>0</v>
          </cell>
          <cell r="F21">
            <v>0</v>
          </cell>
          <cell r="G21">
            <v>106829503</v>
          </cell>
          <cell r="H21">
            <v>16700000</v>
          </cell>
          <cell r="I21">
            <v>0</v>
          </cell>
          <cell r="J21">
            <v>90129503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 t="b">
            <v>1</v>
          </cell>
          <cell r="R21">
            <v>0</v>
          </cell>
          <cell r="S21">
            <v>0</v>
          </cell>
        </row>
        <row r="22">
          <cell r="A22">
            <v>130130</v>
          </cell>
          <cell r="B22" t="str">
            <v>PIUTANG TIV</v>
          </cell>
          <cell r="C22" t="str">
            <v>N</v>
          </cell>
          <cell r="D22" t="str">
            <v>D</v>
          </cell>
          <cell r="E22">
            <v>276834448</v>
          </cell>
          <cell r="F22">
            <v>0</v>
          </cell>
          <cell r="G22">
            <v>555056</v>
          </cell>
          <cell r="H22">
            <v>19000000</v>
          </cell>
          <cell r="I22">
            <v>102997358</v>
          </cell>
          <cell r="J22">
            <v>94437401</v>
          </cell>
          <cell r="K22">
            <v>266949461</v>
          </cell>
          <cell r="L22">
            <v>0</v>
          </cell>
          <cell r="M22">
            <v>0</v>
          </cell>
          <cell r="N22">
            <v>0</v>
          </cell>
          <cell r="O22">
            <v>266949461</v>
          </cell>
          <cell r="P22">
            <v>0</v>
          </cell>
          <cell r="Q22" t="b">
            <v>1</v>
          </cell>
          <cell r="R22">
            <v>266949461</v>
          </cell>
          <cell r="S22">
            <v>0</v>
          </cell>
        </row>
        <row r="23">
          <cell r="A23">
            <v>130131</v>
          </cell>
          <cell r="B23" t="str">
            <v>PIUTANG PUSAT</v>
          </cell>
          <cell r="C23" t="str">
            <v>N</v>
          </cell>
          <cell r="D23" t="str">
            <v>D</v>
          </cell>
          <cell r="E23">
            <v>18224804</v>
          </cell>
          <cell r="F23">
            <v>0</v>
          </cell>
          <cell r="G23">
            <v>62970096</v>
          </cell>
          <cell r="H23">
            <v>81194900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 t="b">
            <v>1</v>
          </cell>
          <cell r="R23">
            <v>0</v>
          </cell>
          <cell r="S23">
            <v>0</v>
          </cell>
        </row>
        <row r="24">
          <cell r="A24">
            <v>130501</v>
          </cell>
          <cell r="B24" t="str">
            <v>PIUTANG MS SUPPORT</v>
          </cell>
          <cell r="C24" t="str">
            <v>N</v>
          </cell>
          <cell r="D24" t="str">
            <v>D</v>
          </cell>
          <cell r="E24">
            <v>247000</v>
          </cell>
          <cell r="F24">
            <v>0</v>
          </cell>
          <cell r="G24">
            <v>1610000</v>
          </cell>
          <cell r="H24">
            <v>247000</v>
          </cell>
          <cell r="I24">
            <v>0</v>
          </cell>
          <cell r="J24">
            <v>0</v>
          </cell>
          <cell r="K24">
            <v>1610000</v>
          </cell>
          <cell r="L24">
            <v>0</v>
          </cell>
          <cell r="M24">
            <v>0</v>
          </cell>
          <cell r="N24">
            <v>0</v>
          </cell>
          <cell r="O24">
            <v>1610000</v>
          </cell>
          <cell r="P24">
            <v>0</v>
          </cell>
          <cell r="Q24" t="b">
            <v>1</v>
          </cell>
          <cell r="R24">
            <v>1610000</v>
          </cell>
          <cell r="S24">
            <v>0</v>
          </cell>
        </row>
        <row r="25">
          <cell r="A25">
            <v>130502</v>
          </cell>
          <cell r="B25" t="str">
            <v>PIUTANG JAMSOSTEK</v>
          </cell>
          <cell r="C25" t="str">
            <v>N</v>
          </cell>
          <cell r="D25" t="str">
            <v>D</v>
          </cell>
          <cell r="E25">
            <v>649200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649200</v>
          </cell>
          <cell r="L25">
            <v>0</v>
          </cell>
          <cell r="M25">
            <v>0</v>
          </cell>
          <cell r="N25">
            <v>0</v>
          </cell>
          <cell r="O25">
            <v>649200</v>
          </cell>
          <cell r="P25">
            <v>0</v>
          </cell>
          <cell r="Q25" t="b">
            <v>1</v>
          </cell>
          <cell r="R25">
            <v>649200</v>
          </cell>
          <cell r="S25">
            <v>0</v>
          </cell>
        </row>
        <row r="26">
          <cell r="A26">
            <v>130504</v>
          </cell>
          <cell r="B26" t="str">
            <v>PIUTANG KARYAWAN</v>
          </cell>
          <cell r="C26" t="str">
            <v>N</v>
          </cell>
          <cell r="D26" t="str">
            <v>D</v>
          </cell>
          <cell r="E26">
            <v>94673654</v>
          </cell>
          <cell r="F26">
            <v>0</v>
          </cell>
          <cell r="G26">
            <v>0</v>
          </cell>
          <cell r="H26">
            <v>17625438</v>
          </cell>
          <cell r="I26">
            <v>0</v>
          </cell>
          <cell r="J26">
            <v>250000</v>
          </cell>
          <cell r="K26">
            <v>76798216</v>
          </cell>
          <cell r="L26">
            <v>0</v>
          </cell>
          <cell r="M26">
            <v>0</v>
          </cell>
          <cell r="N26">
            <v>0</v>
          </cell>
          <cell r="O26">
            <v>76798216</v>
          </cell>
          <cell r="P26">
            <v>0</v>
          </cell>
          <cell r="Q26" t="b">
            <v>1</v>
          </cell>
          <cell r="R26">
            <v>76798216</v>
          </cell>
          <cell r="S26">
            <v>0</v>
          </cell>
        </row>
        <row r="27">
          <cell r="A27">
            <v>140001</v>
          </cell>
          <cell r="B27" t="str">
            <v>PPN LEBIH BAYAR</v>
          </cell>
          <cell r="C27" t="str">
            <v>N</v>
          </cell>
          <cell r="D27" t="str">
            <v>D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 t="b">
            <v>0</v>
          </cell>
          <cell r="R27">
            <v>0</v>
          </cell>
          <cell r="S27">
            <v>0</v>
          </cell>
        </row>
        <row r="28">
          <cell r="A28">
            <v>140101</v>
          </cell>
          <cell r="B28" t="str">
            <v>BIAYA DD-SEWA</v>
          </cell>
          <cell r="C28" t="str">
            <v>N</v>
          </cell>
          <cell r="D28" t="str">
            <v>D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 t="b">
            <v>0</v>
          </cell>
          <cell r="R28">
            <v>0</v>
          </cell>
          <cell r="S28">
            <v>0</v>
          </cell>
        </row>
        <row r="29">
          <cell r="A29">
            <v>140301</v>
          </cell>
          <cell r="B29" t="str">
            <v>THR DI BAYAR DIMUKA</v>
          </cell>
          <cell r="C29" t="str">
            <v>N</v>
          </cell>
          <cell r="D29" t="str">
            <v>D</v>
          </cell>
          <cell r="E29">
            <v>60042832.333333299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30021416.166666668</v>
          </cell>
          <cell r="K29">
            <v>30021416.166666631</v>
          </cell>
          <cell r="L29">
            <v>0</v>
          </cell>
          <cell r="M29">
            <v>0</v>
          </cell>
          <cell r="N29">
            <v>0</v>
          </cell>
          <cell r="O29">
            <v>30021416.166666631</v>
          </cell>
          <cell r="P29">
            <v>0</v>
          </cell>
          <cell r="Q29" t="b">
            <v>1</v>
          </cell>
          <cell r="R29">
            <v>30021416.166666631</v>
          </cell>
          <cell r="S29">
            <v>0</v>
          </cell>
        </row>
        <row r="30">
          <cell r="A30">
            <v>147001</v>
          </cell>
          <cell r="B30" t="str">
            <v>BEBAN DITANGGUHKAN</v>
          </cell>
          <cell r="C30" t="str">
            <v>N</v>
          </cell>
          <cell r="D30" t="str">
            <v>D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 t="b">
            <v>0</v>
          </cell>
          <cell r="R30">
            <v>0</v>
          </cell>
          <cell r="S30">
            <v>0</v>
          </cell>
        </row>
        <row r="31">
          <cell r="A31">
            <v>150101</v>
          </cell>
          <cell r="B31" t="str">
            <v>PPN MASUKAN</v>
          </cell>
          <cell r="C31" t="str">
            <v>N</v>
          </cell>
          <cell r="D31" t="str">
            <v>D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562164675.44800544</v>
          </cell>
          <cell r="J31">
            <v>562164675.44800544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 t="b">
            <v>1</v>
          </cell>
          <cell r="R31">
            <v>0</v>
          </cell>
          <cell r="S31">
            <v>0</v>
          </cell>
        </row>
        <row r="32">
          <cell r="A32">
            <v>160101</v>
          </cell>
          <cell r="B32" t="str">
            <v>PERSEDIAAN BARANG DAGANGAN</v>
          </cell>
          <cell r="C32" t="str">
            <v>N</v>
          </cell>
          <cell r="D32" t="str">
            <v>D</v>
          </cell>
          <cell r="E32">
            <v>1942729792.8030319</v>
          </cell>
          <cell r="F32">
            <v>0</v>
          </cell>
          <cell r="G32">
            <v>0</v>
          </cell>
          <cell r="H32">
            <v>0</v>
          </cell>
          <cell r="I32">
            <v>2366400392.121212</v>
          </cell>
          <cell r="J32">
            <v>1942729792.8030305</v>
          </cell>
          <cell r="K32">
            <v>2366400392.1212134</v>
          </cell>
          <cell r="L32">
            <v>0</v>
          </cell>
          <cell r="M32">
            <v>0</v>
          </cell>
          <cell r="N32">
            <v>0</v>
          </cell>
          <cell r="O32">
            <v>2366400392.1212134</v>
          </cell>
          <cell r="P32">
            <v>0</v>
          </cell>
          <cell r="Q32" t="b">
            <v>1</v>
          </cell>
          <cell r="R32">
            <v>2366400392.1212134</v>
          </cell>
          <cell r="S32">
            <v>0</v>
          </cell>
        </row>
        <row r="33">
          <cell r="A33">
            <v>161101</v>
          </cell>
          <cell r="B33" t="str">
            <v>R/K PERSEDIAAN</v>
          </cell>
          <cell r="C33" t="str">
            <v>N</v>
          </cell>
          <cell r="D33" t="str">
            <v>D</v>
          </cell>
          <cell r="E33">
            <v>7.152557373046875E-7</v>
          </cell>
          <cell r="F33">
            <v>0</v>
          </cell>
          <cell r="G33">
            <v>0</v>
          </cell>
          <cell r="H33">
            <v>0</v>
          </cell>
          <cell r="I33">
            <v>1024963906.3636361</v>
          </cell>
          <cell r="J33">
            <v>1024963906.3636358</v>
          </cell>
          <cell r="K33">
            <v>1.0728836059570313E-6</v>
          </cell>
          <cell r="L33">
            <v>0</v>
          </cell>
          <cell r="M33">
            <v>0</v>
          </cell>
          <cell r="N33">
            <v>0</v>
          </cell>
          <cell r="O33">
            <v>1.0728836059570313E-6</v>
          </cell>
          <cell r="P33">
            <v>0</v>
          </cell>
          <cell r="Q33" t="b">
            <v>1</v>
          </cell>
          <cell r="R33">
            <v>1.0728836059570313E-6</v>
          </cell>
          <cell r="S33">
            <v>0</v>
          </cell>
        </row>
        <row r="34">
          <cell r="A34">
            <v>211001</v>
          </cell>
          <cell r="B34" t="str">
            <v>HUTANG DAGANG - TIV</v>
          </cell>
          <cell r="C34" t="str">
            <v>N</v>
          </cell>
          <cell r="D34" t="str">
            <v>K</v>
          </cell>
          <cell r="E34">
            <v>0</v>
          </cell>
          <cell r="F34">
            <v>50744923525.733757</v>
          </cell>
          <cell r="G34">
            <v>19000000</v>
          </cell>
          <cell r="H34">
            <v>0</v>
          </cell>
          <cell r="I34">
            <v>148837752.50000006</v>
          </cell>
          <cell r="J34">
            <v>6410362079.9280586</v>
          </cell>
          <cell r="K34">
            <v>0</v>
          </cell>
          <cell r="L34">
            <v>56987447853.161819</v>
          </cell>
          <cell r="M34">
            <v>0</v>
          </cell>
          <cell r="N34">
            <v>0</v>
          </cell>
          <cell r="O34">
            <v>0</v>
          </cell>
          <cell r="P34">
            <v>56987447853.161819</v>
          </cell>
          <cell r="Q34" t="b">
            <v>1</v>
          </cell>
          <cell r="R34">
            <v>0</v>
          </cell>
          <cell r="S34">
            <v>56987447853.161819</v>
          </cell>
        </row>
        <row r="35">
          <cell r="A35">
            <v>211002</v>
          </cell>
          <cell r="B35" t="str">
            <v>HUTANG DAGANG - TAC</v>
          </cell>
          <cell r="C35" t="str">
            <v>N</v>
          </cell>
          <cell r="D35" t="str">
            <v>K</v>
          </cell>
          <cell r="E35">
            <v>0</v>
          </cell>
          <cell r="F35">
            <v>-18368215492.606056</v>
          </cell>
          <cell r="G35">
            <v>0</v>
          </cell>
          <cell r="H35">
            <v>0</v>
          </cell>
          <cell r="I35">
            <v>2216937177.2727265</v>
          </cell>
          <cell r="J35">
            <v>1025113769.9999998</v>
          </cell>
          <cell r="K35">
            <v>0</v>
          </cell>
          <cell r="L35">
            <v>-19560038899.878784</v>
          </cell>
          <cell r="M35">
            <v>0</v>
          </cell>
          <cell r="N35">
            <v>0</v>
          </cell>
          <cell r="O35">
            <v>0</v>
          </cell>
          <cell r="P35">
            <v>-19560038899.878784</v>
          </cell>
          <cell r="Q35" t="b">
            <v>1</v>
          </cell>
          <cell r="R35">
            <v>0</v>
          </cell>
          <cell r="S35">
            <v>-19560038899.878784</v>
          </cell>
        </row>
        <row r="36">
          <cell r="A36">
            <v>211011</v>
          </cell>
          <cell r="B36" t="str">
            <v>BIAYA YMHD - GAJI DEWA ASTANA NUSANTARA</v>
          </cell>
          <cell r="C36" t="str">
            <v>N</v>
          </cell>
          <cell r="D36" t="str">
            <v>K</v>
          </cell>
          <cell r="E36">
            <v>0</v>
          </cell>
          <cell r="F36">
            <v>290914871.30533004</v>
          </cell>
          <cell r="G36">
            <v>0</v>
          </cell>
          <cell r="H36">
            <v>0</v>
          </cell>
          <cell r="I36">
            <v>0</v>
          </cell>
          <cell r="J36">
            <v>60395268.840000004</v>
          </cell>
          <cell r="K36">
            <v>0</v>
          </cell>
          <cell r="L36">
            <v>351310140.14533007</v>
          </cell>
          <cell r="M36">
            <v>0</v>
          </cell>
          <cell r="N36">
            <v>0</v>
          </cell>
          <cell r="O36">
            <v>0</v>
          </cell>
          <cell r="P36">
            <v>351310140.14533007</v>
          </cell>
          <cell r="Q36" t="b">
            <v>1</v>
          </cell>
          <cell r="R36">
            <v>0</v>
          </cell>
          <cell r="S36">
            <v>351310140.14533007</v>
          </cell>
        </row>
        <row r="37">
          <cell r="A37">
            <v>211012</v>
          </cell>
          <cell r="B37" t="str">
            <v>BIAYA YMHD - GAJI GO CLEAN INDONESIA</v>
          </cell>
          <cell r="C37" t="str">
            <v>N</v>
          </cell>
          <cell r="D37" t="str">
            <v>K</v>
          </cell>
          <cell r="E37">
            <v>0</v>
          </cell>
          <cell r="F37">
            <v>107415182.71070351</v>
          </cell>
          <cell r="G37">
            <v>0</v>
          </cell>
          <cell r="H37">
            <v>0</v>
          </cell>
          <cell r="I37">
            <v>0</v>
          </cell>
          <cell r="J37">
            <v>21472507.000000004</v>
          </cell>
          <cell r="K37">
            <v>0</v>
          </cell>
          <cell r="L37">
            <v>128887689.71070351</v>
          </cell>
          <cell r="M37">
            <v>0</v>
          </cell>
          <cell r="N37">
            <v>0</v>
          </cell>
          <cell r="O37">
            <v>0</v>
          </cell>
          <cell r="P37">
            <v>128887689.71070351</v>
          </cell>
          <cell r="Q37" t="b">
            <v>1</v>
          </cell>
          <cell r="R37">
            <v>0</v>
          </cell>
          <cell r="S37">
            <v>128887689.71070351</v>
          </cell>
        </row>
        <row r="38">
          <cell r="A38">
            <v>211013</v>
          </cell>
          <cell r="B38" t="str">
            <v>BIAYA YMHD - GAJI GO CLEAN INDONESIA OB</v>
          </cell>
          <cell r="C38" t="str">
            <v>N</v>
          </cell>
          <cell r="D38" t="str">
            <v>K</v>
          </cell>
          <cell r="E38">
            <v>0</v>
          </cell>
          <cell r="F38">
            <v>63086679.235944711</v>
          </cell>
          <cell r="G38">
            <v>0</v>
          </cell>
          <cell r="H38">
            <v>0</v>
          </cell>
          <cell r="I38">
            <v>0</v>
          </cell>
          <cell r="J38">
            <v>12625916</v>
          </cell>
          <cell r="K38">
            <v>0</v>
          </cell>
          <cell r="L38">
            <v>75712595.235944718</v>
          </cell>
          <cell r="M38">
            <v>0</v>
          </cell>
          <cell r="N38">
            <v>0</v>
          </cell>
          <cell r="O38">
            <v>0</v>
          </cell>
          <cell r="P38">
            <v>75712595.235944718</v>
          </cell>
          <cell r="Q38" t="b">
            <v>1</v>
          </cell>
          <cell r="R38">
            <v>0</v>
          </cell>
          <cell r="S38">
            <v>75712595.235944718</v>
          </cell>
        </row>
        <row r="39">
          <cell r="A39">
            <v>211014</v>
          </cell>
          <cell r="B39" t="str">
            <v>BIAYA YMHD - GAJI PAM</v>
          </cell>
          <cell r="C39" t="str">
            <v>N</v>
          </cell>
          <cell r="D39" t="str">
            <v>K</v>
          </cell>
          <cell r="E39">
            <v>0</v>
          </cell>
          <cell r="F39">
            <v>127782064.05</v>
          </cell>
          <cell r="G39">
            <v>0</v>
          </cell>
          <cell r="H39">
            <v>0</v>
          </cell>
          <cell r="I39">
            <v>0</v>
          </cell>
          <cell r="J39">
            <v>25556413</v>
          </cell>
          <cell r="K39">
            <v>0</v>
          </cell>
          <cell r="L39">
            <v>153338477.05000001</v>
          </cell>
          <cell r="M39">
            <v>0</v>
          </cell>
          <cell r="N39">
            <v>0</v>
          </cell>
          <cell r="O39">
            <v>0</v>
          </cell>
          <cell r="P39">
            <v>153338477.05000001</v>
          </cell>
          <cell r="Q39" t="b">
            <v>1</v>
          </cell>
          <cell r="R39">
            <v>0</v>
          </cell>
          <cell r="S39">
            <v>153338477.05000001</v>
          </cell>
        </row>
        <row r="40">
          <cell r="A40">
            <v>211101</v>
          </cell>
          <cell r="B40" t="str">
            <v>BIAYA YMHD - GAJI</v>
          </cell>
          <cell r="C40" t="str">
            <v>N</v>
          </cell>
          <cell r="D40" t="str">
            <v>K</v>
          </cell>
          <cell r="E40">
            <v>0</v>
          </cell>
          <cell r="F40">
            <v>3149377726.7605772</v>
          </cell>
          <cell r="G40">
            <v>0</v>
          </cell>
          <cell r="H40">
            <v>0</v>
          </cell>
          <cell r="I40">
            <v>0</v>
          </cell>
          <cell r="J40">
            <v>270321400</v>
          </cell>
          <cell r="K40">
            <v>0</v>
          </cell>
          <cell r="L40">
            <v>3419699126.7605772</v>
          </cell>
          <cell r="M40">
            <v>0</v>
          </cell>
          <cell r="N40">
            <v>0</v>
          </cell>
          <cell r="O40">
            <v>0</v>
          </cell>
          <cell r="P40">
            <v>3419699126.7605772</v>
          </cell>
          <cell r="Q40" t="b">
            <v>1</v>
          </cell>
          <cell r="R40">
            <v>0</v>
          </cell>
          <cell r="S40">
            <v>3419699126.7605772</v>
          </cell>
        </row>
        <row r="41">
          <cell r="A41">
            <v>211102</v>
          </cell>
          <cell r="B41" t="str">
            <v>BIAYA YMHD - BBM</v>
          </cell>
          <cell r="C41" t="str">
            <v>N</v>
          </cell>
          <cell r="D41" t="str">
            <v>K</v>
          </cell>
          <cell r="E41">
            <v>0</v>
          </cell>
          <cell r="F41">
            <v>32006479</v>
          </cell>
          <cell r="G41">
            <v>54763714</v>
          </cell>
          <cell r="H41">
            <v>46978466</v>
          </cell>
          <cell r="I41">
            <v>0</v>
          </cell>
          <cell r="J41">
            <v>0</v>
          </cell>
          <cell r="K41">
            <v>0</v>
          </cell>
          <cell r="L41">
            <v>24221231</v>
          </cell>
          <cell r="M41">
            <v>0</v>
          </cell>
          <cell r="N41">
            <v>0</v>
          </cell>
          <cell r="O41">
            <v>0</v>
          </cell>
          <cell r="P41">
            <v>24221231</v>
          </cell>
          <cell r="Q41" t="b">
            <v>1</v>
          </cell>
          <cell r="R41">
            <v>0</v>
          </cell>
          <cell r="S41">
            <v>24221231</v>
          </cell>
        </row>
        <row r="42">
          <cell r="A42">
            <v>211103</v>
          </cell>
          <cell r="B42" t="str">
            <v>BIAYA YMHD - INSENTIVE</v>
          </cell>
          <cell r="C42" t="str">
            <v>N</v>
          </cell>
          <cell r="D42" t="str">
            <v>K</v>
          </cell>
          <cell r="E42">
            <v>0</v>
          </cell>
          <cell r="F42">
            <v>150549035</v>
          </cell>
          <cell r="G42">
            <v>0</v>
          </cell>
          <cell r="H42">
            <v>0</v>
          </cell>
          <cell r="I42">
            <v>0</v>
          </cell>
          <cell r="J42">
            <v>13620889</v>
          </cell>
          <cell r="K42">
            <v>0</v>
          </cell>
          <cell r="L42">
            <v>164169924</v>
          </cell>
          <cell r="M42">
            <v>0</v>
          </cell>
          <cell r="N42">
            <v>0</v>
          </cell>
          <cell r="O42">
            <v>0</v>
          </cell>
          <cell r="P42">
            <v>164169924</v>
          </cell>
          <cell r="Q42" t="b">
            <v>1</v>
          </cell>
          <cell r="R42">
            <v>0</v>
          </cell>
          <cell r="S42">
            <v>164169924</v>
          </cell>
        </row>
        <row r="43">
          <cell r="A43">
            <v>211104</v>
          </cell>
          <cell r="B43" t="str">
            <v>BIAYA YMHD - ONGKOS ANGKUT</v>
          </cell>
          <cell r="C43" t="str">
            <v>N</v>
          </cell>
          <cell r="D43" t="str">
            <v>K</v>
          </cell>
          <cell r="E43">
            <v>0</v>
          </cell>
          <cell r="F43">
            <v>3966996275.9595385</v>
          </cell>
          <cell r="G43">
            <v>0</v>
          </cell>
          <cell r="H43">
            <v>0</v>
          </cell>
          <cell r="I43">
            <v>0</v>
          </cell>
          <cell r="J43">
            <v>389368400</v>
          </cell>
          <cell r="K43">
            <v>0</v>
          </cell>
          <cell r="L43">
            <v>4356364675.9595385</v>
          </cell>
          <cell r="M43">
            <v>0</v>
          </cell>
          <cell r="N43">
            <v>0</v>
          </cell>
          <cell r="O43">
            <v>0</v>
          </cell>
          <cell r="P43">
            <v>4356364675.9595385</v>
          </cell>
          <cell r="Q43" t="b">
            <v>1</v>
          </cell>
          <cell r="R43">
            <v>0</v>
          </cell>
          <cell r="S43">
            <v>4356364675.9595385</v>
          </cell>
        </row>
        <row r="44">
          <cell r="A44">
            <v>211201</v>
          </cell>
          <cell r="B44" t="str">
            <v>HUTANG MS SUPPORT</v>
          </cell>
          <cell r="C44" t="str">
            <v>N</v>
          </cell>
          <cell r="D44" t="str">
            <v>K</v>
          </cell>
          <cell r="E44">
            <v>0</v>
          </cell>
          <cell r="F44">
            <v>1532962457.2285714</v>
          </cell>
          <cell r="G44">
            <v>0</v>
          </cell>
          <cell r="H44">
            <v>0</v>
          </cell>
          <cell r="I44">
            <v>0</v>
          </cell>
          <cell r="J44">
            <v>188394000</v>
          </cell>
          <cell r="K44">
            <v>0</v>
          </cell>
          <cell r="L44">
            <v>1721356457.2285714</v>
          </cell>
          <cell r="M44">
            <v>0</v>
          </cell>
          <cell r="N44">
            <v>0</v>
          </cell>
          <cell r="O44">
            <v>0</v>
          </cell>
          <cell r="P44">
            <v>1721356457.2285714</v>
          </cell>
          <cell r="Q44" t="b">
            <v>1</v>
          </cell>
          <cell r="R44">
            <v>0</v>
          </cell>
          <cell r="S44">
            <v>1721356457.2285714</v>
          </cell>
        </row>
        <row r="45">
          <cell r="A45">
            <v>211202</v>
          </cell>
          <cell r="B45" t="str">
            <v>HUTANG JAMSOSTEK</v>
          </cell>
          <cell r="C45" t="str">
            <v>N</v>
          </cell>
          <cell r="D45" t="str">
            <v>K</v>
          </cell>
          <cell r="E45">
            <v>0</v>
          </cell>
          <cell r="F45">
            <v>255245510.0692001</v>
          </cell>
          <cell r="G45">
            <v>0</v>
          </cell>
          <cell r="H45">
            <v>0</v>
          </cell>
          <cell r="I45">
            <v>0</v>
          </cell>
          <cell r="J45">
            <v>39626902.813600063</v>
          </cell>
          <cell r="K45">
            <v>0</v>
          </cell>
          <cell r="L45">
            <v>294872412.88280016</v>
          </cell>
          <cell r="M45">
            <v>0</v>
          </cell>
          <cell r="N45">
            <v>0</v>
          </cell>
          <cell r="O45">
            <v>0</v>
          </cell>
          <cell r="P45">
            <v>294872412.88280016</v>
          </cell>
          <cell r="Q45" t="b">
            <v>1</v>
          </cell>
          <cell r="R45">
            <v>0</v>
          </cell>
          <cell r="S45">
            <v>294872412.88280016</v>
          </cell>
        </row>
        <row r="46">
          <cell r="A46">
            <v>211203</v>
          </cell>
          <cell r="B46" t="str">
            <v>HUTANG PUSAT</v>
          </cell>
          <cell r="C46" t="str">
            <v>N</v>
          </cell>
          <cell r="D46" t="str">
            <v>K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 t="b">
            <v>0</v>
          </cell>
          <cell r="R46">
            <v>0</v>
          </cell>
          <cell r="S46">
            <v>0</v>
          </cell>
        </row>
        <row r="47">
          <cell r="A47">
            <v>211301</v>
          </cell>
          <cell r="B47" t="str">
            <v>R/K Pusat</v>
          </cell>
          <cell r="C47" t="str">
            <v>N</v>
          </cell>
          <cell r="D47" t="str">
            <v>K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 t="b">
            <v>0</v>
          </cell>
          <cell r="R47">
            <v>0</v>
          </cell>
          <cell r="S47">
            <v>0</v>
          </cell>
        </row>
        <row r="48">
          <cell r="A48">
            <v>212001</v>
          </cell>
          <cell r="B48" t="str">
            <v>PPN YG MASIH HARUS DIBAYAR</v>
          </cell>
          <cell r="C48" t="str">
            <v>N</v>
          </cell>
          <cell r="D48" t="str">
            <v>K</v>
          </cell>
          <cell r="E48">
            <v>0</v>
          </cell>
          <cell r="F48">
            <v>4616373516.7295456</v>
          </cell>
          <cell r="G48">
            <v>0</v>
          </cell>
          <cell r="H48">
            <v>0</v>
          </cell>
          <cell r="I48">
            <v>0</v>
          </cell>
          <cell r="J48">
            <v>-21993302.700732708</v>
          </cell>
          <cell r="K48">
            <v>0</v>
          </cell>
          <cell r="L48">
            <v>4594380214.0288124</v>
          </cell>
          <cell r="M48">
            <v>0</v>
          </cell>
          <cell r="N48">
            <v>0</v>
          </cell>
          <cell r="O48">
            <v>0</v>
          </cell>
          <cell r="P48">
            <v>4594380214.0288124</v>
          </cell>
          <cell r="Q48" t="b">
            <v>1</v>
          </cell>
          <cell r="R48">
            <v>0</v>
          </cell>
          <cell r="S48">
            <v>4594380214.0288124</v>
          </cell>
        </row>
        <row r="49">
          <cell r="A49">
            <v>213001</v>
          </cell>
          <cell r="B49" t="str">
            <v>PPN KELUARAN</v>
          </cell>
          <cell r="C49" t="str">
            <v>N</v>
          </cell>
          <cell r="D49" t="str">
            <v>K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540174509.1109091</v>
          </cell>
          <cell r="J49">
            <v>540174509.1109091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 t="b">
            <v>1</v>
          </cell>
          <cell r="R49">
            <v>0</v>
          </cell>
          <cell r="S49">
            <v>0</v>
          </cell>
        </row>
        <row r="50">
          <cell r="A50">
            <v>214001</v>
          </cell>
          <cell r="B50" t="str">
            <v>Pajak YMHD - PPh 25</v>
          </cell>
          <cell r="C50" t="str">
            <v>N</v>
          </cell>
          <cell r="D50" t="str">
            <v>K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 t="b">
            <v>0</v>
          </cell>
          <cell r="R50">
            <v>0</v>
          </cell>
          <cell r="S50">
            <v>0</v>
          </cell>
        </row>
        <row r="51">
          <cell r="A51">
            <v>214002</v>
          </cell>
          <cell r="B51" t="str">
            <v>Pajak YMHD - PPh 23</v>
          </cell>
          <cell r="C51" t="str">
            <v>N</v>
          </cell>
          <cell r="D51" t="str">
            <v>K</v>
          </cell>
          <cell r="E51">
            <v>0</v>
          </cell>
          <cell r="F51">
            <v>194566.698</v>
          </cell>
          <cell r="G51">
            <v>0</v>
          </cell>
          <cell r="H51">
            <v>0</v>
          </cell>
          <cell r="I51">
            <v>0</v>
          </cell>
          <cell r="J51">
            <v>50756.400000000016</v>
          </cell>
          <cell r="K51">
            <v>0</v>
          </cell>
          <cell r="L51">
            <v>245323.09800000003</v>
          </cell>
          <cell r="M51">
            <v>0</v>
          </cell>
          <cell r="N51">
            <v>0</v>
          </cell>
          <cell r="O51">
            <v>0</v>
          </cell>
          <cell r="P51">
            <v>245323.09800000003</v>
          </cell>
          <cell r="Q51" t="b">
            <v>1</v>
          </cell>
          <cell r="R51">
            <v>0</v>
          </cell>
          <cell r="S51">
            <v>245323.09800000003</v>
          </cell>
        </row>
        <row r="52">
          <cell r="A52">
            <v>311110</v>
          </cell>
          <cell r="B52" t="str">
            <v>TITIPAN PELANGGAN</v>
          </cell>
          <cell r="C52" t="str">
            <v>N</v>
          </cell>
          <cell r="D52" t="str">
            <v>K</v>
          </cell>
          <cell r="E52">
            <v>0</v>
          </cell>
          <cell r="F52">
            <v>7819400</v>
          </cell>
          <cell r="G52">
            <v>53193938</v>
          </cell>
          <cell r="H52">
            <v>54799941</v>
          </cell>
          <cell r="I52">
            <v>0</v>
          </cell>
          <cell r="J52">
            <v>0</v>
          </cell>
          <cell r="K52">
            <v>0</v>
          </cell>
          <cell r="L52">
            <v>9425403</v>
          </cell>
          <cell r="M52">
            <v>0</v>
          </cell>
          <cell r="N52">
            <v>0</v>
          </cell>
          <cell r="O52">
            <v>0</v>
          </cell>
          <cell r="P52">
            <v>9425403</v>
          </cell>
          <cell r="Q52" t="b">
            <v>1</v>
          </cell>
          <cell r="R52">
            <v>0</v>
          </cell>
          <cell r="S52">
            <v>9425403</v>
          </cell>
        </row>
        <row r="53">
          <cell r="A53">
            <v>311111</v>
          </cell>
          <cell r="B53" t="str">
            <v>TITIPAN DENDA</v>
          </cell>
          <cell r="C53" t="str">
            <v>N</v>
          </cell>
          <cell r="D53" t="str">
            <v>K</v>
          </cell>
          <cell r="E53">
            <v>0</v>
          </cell>
          <cell r="F53">
            <v>81483</v>
          </cell>
          <cell r="G53">
            <v>0</v>
          </cell>
          <cell r="H53">
            <v>0</v>
          </cell>
          <cell r="I53">
            <v>0</v>
          </cell>
          <cell r="J53">
            <v>127690.04903846154</v>
          </cell>
          <cell r="K53">
            <v>0</v>
          </cell>
          <cell r="L53">
            <v>209173.04903846153</v>
          </cell>
          <cell r="M53">
            <v>0</v>
          </cell>
          <cell r="N53">
            <v>0</v>
          </cell>
          <cell r="O53">
            <v>0</v>
          </cell>
          <cell r="P53">
            <v>209173.04903846153</v>
          </cell>
          <cell r="Q53" t="b">
            <v>1</v>
          </cell>
          <cell r="R53">
            <v>0</v>
          </cell>
          <cell r="S53">
            <v>209173.04903846153</v>
          </cell>
        </row>
        <row r="54">
          <cell r="A54">
            <v>311112</v>
          </cell>
          <cell r="B54" t="str">
            <v>TITIPAN KLAIM</v>
          </cell>
          <cell r="C54" t="str">
            <v>N</v>
          </cell>
          <cell r="D54" t="str">
            <v>K</v>
          </cell>
          <cell r="E54">
            <v>0</v>
          </cell>
          <cell r="F54">
            <v>2974914</v>
          </cell>
          <cell r="G54">
            <v>0</v>
          </cell>
          <cell r="H54">
            <v>0</v>
          </cell>
          <cell r="I54">
            <v>0</v>
          </cell>
          <cell r="J54">
            <v>1980103</v>
          </cell>
          <cell r="K54">
            <v>0</v>
          </cell>
          <cell r="L54">
            <v>4955017</v>
          </cell>
          <cell r="M54">
            <v>0</v>
          </cell>
          <cell r="N54">
            <v>0</v>
          </cell>
          <cell r="O54">
            <v>0</v>
          </cell>
          <cell r="P54">
            <v>4955017</v>
          </cell>
          <cell r="Q54" t="b">
            <v>1</v>
          </cell>
          <cell r="R54">
            <v>0</v>
          </cell>
          <cell r="S54">
            <v>4955017</v>
          </cell>
        </row>
        <row r="55">
          <cell r="A55">
            <v>311113</v>
          </cell>
          <cell r="B55" t="str">
            <v>TITIPAN KOPERASI</v>
          </cell>
          <cell r="C55" t="str">
            <v>N</v>
          </cell>
          <cell r="D55" t="str">
            <v>K</v>
          </cell>
          <cell r="E55">
            <v>0</v>
          </cell>
          <cell r="F55">
            <v>165105492</v>
          </cell>
          <cell r="G55">
            <v>0</v>
          </cell>
          <cell r="H55">
            <v>0</v>
          </cell>
          <cell r="I55">
            <v>0</v>
          </cell>
          <cell r="J55">
            <v>31347172</v>
          </cell>
          <cell r="K55">
            <v>0</v>
          </cell>
          <cell r="L55">
            <v>196452664</v>
          </cell>
          <cell r="M55">
            <v>0</v>
          </cell>
          <cell r="N55">
            <v>0</v>
          </cell>
          <cell r="O55">
            <v>0</v>
          </cell>
          <cell r="P55">
            <v>196452664</v>
          </cell>
          <cell r="Q55" t="b">
            <v>1</v>
          </cell>
          <cell r="R55">
            <v>0</v>
          </cell>
          <cell r="S55">
            <v>196452664</v>
          </cell>
        </row>
        <row r="56">
          <cell r="A56">
            <v>311114</v>
          </cell>
          <cell r="B56" t="str">
            <v>TITIPAN JAMSOSTEK</v>
          </cell>
          <cell r="C56" t="str">
            <v>N</v>
          </cell>
          <cell r="D56" t="str">
            <v>K</v>
          </cell>
          <cell r="E56">
            <v>0</v>
          </cell>
          <cell r="F56">
            <v>11946584.239999998</v>
          </cell>
          <cell r="G56">
            <v>0</v>
          </cell>
          <cell r="H56">
            <v>0</v>
          </cell>
          <cell r="I56">
            <v>11326603.920000004</v>
          </cell>
          <cell r="J56">
            <v>11326603.920000004</v>
          </cell>
          <cell r="K56">
            <v>0</v>
          </cell>
          <cell r="L56">
            <v>11946584.24</v>
          </cell>
          <cell r="M56">
            <v>0</v>
          </cell>
          <cell r="N56">
            <v>0</v>
          </cell>
          <cell r="O56">
            <v>0</v>
          </cell>
          <cell r="P56">
            <v>11946584.24</v>
          </cell>
          <cell r="Q56" t="b">
            <v>1</v>
          </cell>
          <cell r="R56">
            <v>0</v>
          </cell>
          <cell r="S56">
            <v>11946584.24</v>
          </cell>
        </row>
        <row r="57">
          <cell r="A57">
            <v>311115</v>
          </cell>
          <cell r="B57" t="str">
            <v>TITIPAN HO</v>
          </cell>
          <cell r="C57" t="str">
            <v>N</v>
          </cell>
          <cell r="D57" t="str">
            <v>K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 t="b">
            <v>0</v>
          </cell>
          <cell r="R57">
            <v>0</v>
          </cell>
          <cell r="S57">
            <v>0</v>
          </cell>
        </row>
        <row r="58">
          <cell r="A58">
            <v>311117</v>
          </cell>
          <cell r="B58" t="str">
            <v>TITIPAN PELANGGAN KE REKENING PT</v>
          </cell>
          <cell r="C58" t="str">
            <v>N</v>
          </cell>
          <cell r="D58" t="str">
            <v>K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 t="b">
            <v>0</v>
          </cell>
          <cell r="R58">
            <v>0</v>
          </cell>
          <cell r="S58">
            <v>0</v>
          </cell>
        </row>
        <row r="59">
          <cell r="A59">
            <v>311118</v>
          </cell>
          <cell r="B59" t="str">
            <v>TITIPAN TOKO 55</v>
          </cell>
          <cell r="C59" t="str">
            <v>N</v>
          </cell>
          <cell r="D59" t="str">
            <v>K</v>
          </cell>
          <cell r="E59">
            <v>0</v>
          </cell>
          <cell r="F59">
            <v>4864550</v>
          </cell>
          <cell r="G59">
            <v>0</v>
          </cell>
          <cell r="H59">
            <v>0</v>
          </cell>
          <cell r="I59">
            <v>0</v>
          </cell>
          <cell r="J59">
            <v>1592350</v>
          </cell>
          <cell r="K59">
            <v>0</v>
          </cell>
          <cell r="L59">
            <v>6456900</v>
          </cell>
          <cell r="M59">
            <v>0</v>
          </cell>
          <cell r="N59">
            <v>0</v>
          </cell>
          <cell r="O59">
            <v>0</v>
          </cell>
          <cell r="P59">
            <v>6456900</v>
          </cell>
          <cell r="Q59" t="b">
            <v>1</v>
          </cell>
          <cell r="R59">
            <v>0</v>
          </cell>
          <cell r="S59">
            <v>6456900</v>
          </cell>
        </row>
        <row r="60">
          <cell r="A60">
            <v>311001</v>
          </cell>
          <cell r="B60" t="str">
            <v>MODAL</v>
          </cell>
          <cell r="C60" t="str">
            <v>N</v>
          </cell>
          <cell r="D60" t="str">
            <v>K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 t="b">
            <v>0</v>
          </cell>
          <cell r="R60">
            <v>0</v>
          </cell>
          <cell r="S60">
            <v>0</v>
          </cell>
        </row>
        <row r="61">
          <cell r="A61">
            <v>311101</v>
          </cell>
          <cell r="B61" t="str">
            <v>LABA DITAHAN</v>
          </cell>
          <cell r="C61" t="str">
            <v>N</v>
          </cell>
          <cell r="D61" t="str">
            <v>K</v>
          </cell>
          <cell r="E61">
            <v>0</v>
          </cell>
          <cell r="F61">
            <v>6401153879.4612541</v>
          </cell>
          <cell r="G61">
            <v>0</v>
          </cell>
          <cell r="H61">
            <v>0</v>
          </cell>
          <cell r="I61">
            <v>0</v>
          </cell>
          <cell r="J61">
            <v>232126290.61994553</v>
          </cell>
          <cell r="K61">
            <v>0</v>
          </cell>
          <cell r="L61">
            <v>6633280170.0811996</v>
          </cell>
          <cell r="M61">
            <v>0</v>
          </cell>
          <cell r="N61">
            <v>0</v>
          </cell>
          <cell r="O61">
            <v>0</v>
          </cell>
          <cell r="P61">
            <v>6633280170.0811996</v>
          </cell>
          <cell r="Q61" t="b">
            <v>1</v>
          </cell>
          <cell r="R61">
            <v>0</v>
          </cell>
          <cell r="S61">
            <v>6633280170.0811996</v>
          </cell>
        </row>
        <row r="62">
          <cell r="A62">
            <v>311201</v>
          </cell>
          <cell r="B62" t="str">
            <v>LABA TAHUN LALU</v>
          </cell>
          <cell r="C62" t="str">
            <v>N</v>
          </cell>
          <cell r="D62" t="str">
            <v>K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 t="b">
            <v>0</v>
          </cell>
          <cell r="R62">
            <v>0</v>
          </cell>
          <cell r="S62">
            <v>0</v>
          </cell>
        </row>
        <row r="63">
          <cell r="A63">
            <v>312002</v>
          </cell>
          <cell r="B63" t="str">
            <v>LABA TAHUN BERJALAN</v>
          </cell>
          <cell r="C63" t="str">
            <v>N</v>
          </cell>
          <cell r="D63" t="str">
            <v>K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 t="b">
            <v>0</v>
          </cell>
          <cell r="R63">
            <v>0</v>
          </cell>
          <cell r="S63">
            <v>0</v>
          </cell>
        </row>
        <row r="64">
          <cell r="A64">
            <v>312003</v>
          </cell>
          <cell r="B64" t="str">
            <v>LABA BULAN BERJALAN</v>
          </cell>
          <cell r="C64" t="str">
            <v>N</v>
          </cell>
          <cell r="D64" t="str">
            <v>K</v>
          </cell>
          <cell r="E64">
            <v>0</v>
          </cell>
          <cell r="F64">
            <v>232126290.61994553</v>
          </cell>
          <cell r="G64">
            <v>0</v>
          </cell>
          <cell r="H64">
            <v>0</v>
          </cell>
          <cell r="I64">
            <v>232126290.61994553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135146556.39427567</v>
          </cell>
          <cell r="Q64" t="b">
            <v>1</v>
          </cell>
          <cell r="R64">
            <v>0</v>
          </cell>
          <cell r="S64">
            <v>135146556.39427567</v>
          </cell>
        </row>
        <row r="65">
          <cell r="A65">
            <v>411001</v>
          </cell>
          <cell r="B65" t="str">
            <v>PENJUALAN TUNAI</v>
          </cell>
          <cell r="C65" t="str">
            <v>L</v>
          </cell>
          <cell r="D65" t="str">
            <v>K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31363.63636363636</v>
          </cell>
          <cell r="J65">
            <v>3524027166.363636</v>
          </cell>
          <cell r="K65">
            <v>0</v>
          </cell>
          <cell r="L65">
            <v>3523995802.7272725</v>
          </cell>
          <cell r="M65">
            <v>0</v>
          </cell>
          <cell r="N65">
            <v>3523995802.7272725</v>
          </cell>
          <cell r="O65">
            <v>0</v>
          </cell>
          <cell r="P65">
            <v>0</v>
          </cell>
          <cell r="Q65" t="b">
            <v>1</v>
          </cell>
          <cell r="R65">
            <v>0</v>
          </cell>
          <cell r="S65">
            <v>0</v>
          </cell>
        </row>
        <row r="66">
          <cell r="A66">
            <v>411002</v>
          </cell>
          <cell r="B66" t="str">
            <v>PENJUALAN TUNAI GALON BOTOL</v>
          </cell>
          <cell r="C66" t="str">
            <v>L</v>
          </cell>
          <cell r="D66" t="str">
            <v>K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1920000</v>
          </cell>
          <cell r="K66">
            <v>0</v>
          </cell>
          <cell r="L66">
            <v>1920000</v>
          </cell>
          <cell r="M66">
            <v>0</v>
          </cell>
          <cell r="N66">
            <v>1920000</v>
          </cell>
          <cell r="O66">
            <v>0</v>
          </cell>
          <cell r="P66">
            <v>0</v>
          </cell>
          <cell r="Q66" t="b">
            <v>1</v>
          </cell>
          <cell r="R66">
            <v>0</v>
          </cell>
          <cell r="S66">
            <v>0</v>
          </cell>
        </row>
        <row r="67">
          <cell r="A67">
            <v>411003</v>
          </cell>
          <cell r="B67" t="str">
            <v>PENJUALAN TUNAI PALLET</v>
          </cell>
          <cell r="C67" t="str">
            <v>L</v>
          </cell>
          <cell r="D67" t="str">
            <v>K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 t="b">
            <v>0</v>
          </cell>
          <cell r="R67">
            <v>0</v>
          </cell>
          <cell r="S67">
            <v>0</v>
          </cell>
        </row>
        <row r="68">
          <cell r="A68">
            <v>411011</v>
          </cell>
          <cell r="B68" t="str">
            <v>Potongan Penjualan Tunai TIV</v>
          </cell>
          <cell r="C68" t="str">
            <v>L</v>
          </cell>
          <cell r="D68" t="str">
            <v>D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58562478.18181818</v>
          </cell>
          <cell r="J68">
            <v>0</v>
          </cell>
          <cell r="K68">
            <v>58562478.18181818</v>
          </cell>
          <cell r="L68">
            <v>0</v>
          </cell>
          <cell r="M68">
            <v>58562478.18181818</v>
          </cell>
          <cell r="N68">
            <v>0</v>
          </cell>
          <cell r="O68">
            <v>0</v>
          </cell>
          <cell r="P68">
            <v>0</v>
          </cell>
          <cell r="Q68" t="b">
            <v>1</v>
          </cell>
          <cell r="R68">
            <v>0</v>
          </cell>
          <cell r="S68">
            <v>0</v>
          </cell>
        </row>
        <row r="69">
          <cell r="A69">
            <v>411012</v>
          </cell>
          <cell r="B69" t="str">
            <v>Potongan Penjualan Tunai Lokal</v>
          </cell>
          <cell r="C69" t="str">
            <v>L</v>
          </cell>
          <cell r="D69" t="str">
            <v>D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6811659.0909090908</v>
          </cell>
          <cell r="J69">
            <v>0</v>
          </cell>
          <cell r="K69">
            <v>6811659.0909090908</v>
          </cell>
          <cell r="L69">
            <v>0</v>
          </cell>
          <cell r="M69">
            <v>6811659.0909090908</v>
          </cell>
          <cell r="N69">
            <v>0</v>
          </cell>
          <cell r="O69">
            <v>0</v>
          </cell>
          <cell r="P69">
            <v>0</v>
          </cell>
          <cell r="Q69" t="b">
            <v>1</v>
          </cell>
          <cell r="R69">
            <v>0</v>
          </cell>
          <cell r="S69">
            <v>0</v>
          </cell>
        </row>
        <row r="70">
          <cell r="A70">
            <v>411013</v>
          </cell>
          <cell r="B70" t="str">
            <v>Potongan Penjualan Tunai Internal</v>
          </cell>
          <cell r="C70" t="str">
            <v>L</v>
          </cell>
          <cell r="D70" t="str">
            <v>D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17759690.909090906</v>
          </cell>
          <cell r="J70">
            <v>0</v>
          </cell>
          <cell r="K70">
            <v>17759690.909090906</v>
          </cell>
          <cell r="L70">
            <v>0</v>
          </cell>
          <cell r="M70">
            <v>17759690.909090906</v>
          </cell>
          <cell r="N70">
            <v>0</v>
          </cell>
          <cell r="O70">
            <v>0</v>
          </cell>
          <cell r="P70">
            <v>0</v>
          </cell>
          <cell r="Q70" t="b">
            <v>1</v>
          </cell>
          <cell r="R70">
            <v>0</v>
          </cell>
          <cell r="S70">
            <v>0</v>
          </cell>
        </row>
        <row r="71">
          <cell r="A71">
            <v>411014</v>
          </cell>
          <cell r="B71" t="str">
            <v>POT PENJUALAN TUNAI INTERNAL CN</v>
          </cell>
          <cell r="C71" t="str">
            <v>L</v>
          </cell>
          <cell r="D71" t="str">
            <v>D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 t="b">
            <v>0</v>
          </cell>
          <cell r="R71">
            <v>0</v>
          </cell>
          <cell r="S71">
            <v>0</v>
          </cell>
        </row>
        <row r="72">
          <cell r="A72">
            <v>411015</v>
          </cell>
          <cell r="B72" t="str">
            <v>POT PENJUALAN TUNAI INTERNAL CASH BACK</v>
          </cell>
          <cell r="C72" t="str">
            <v>L</v>
          </cell>
          <cell r="D72" t="str">
            <v>D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 t="b">
            <v>0</v>
          </cell>
          <cell r="R72">
            <v>0</v>
          </cell>
          <cell r="S72">
            <v>0</v>
          </cell>
        </row>
        <row r="73">
          <cell r="A73">
            <v>411016</v>
          </cell>
          <cell r="B73" t="str">
            <v>POT PENJUALAN TUNAI GALON BOTOL TIV</v>
          </cell>
          <cell r="C73" t="str">
            <v>L</v>
          </cell>
          <cell r="D73" t="str">
            <v>D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 t="b">
            <v>0</v>
          </cell>
          <cell r="R73">
            <v>0</v>
          </cell>
          <cell r="S73">
            <v>0</v>
          </cell>
        </row>
        <row r="74">
          <cell r="A74">
            <v>411017</v>
          </cell>
          <cell r="B74" t="str">
            <v>POT PENJUALAN TUNAI GALON BOTOL DISTRIBUTOR</v>
          </cell>
          <cell r="C74" t="str">
            <v>L</v>
          </cell>
          <cell r="D74" t="str">
            <v>D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 t="b">
            <v>0</v>
          </cell>
          <cell r="R74">
            <v>0</v>
          </cell>
          <cell r="S74">
            <v>0</v>
          </cell>
        </row>
        <row r="75">
          <cell r="A75">
            <v>411018</v>
          </cell>
          <cell r="B75" t="str">
            <v>POT PENJUALAN TUNAI GALON BOTOL INTERNAL</v>
          </cell>
          <cell r="C75" t="str">
            <v>L</v>
          </cell>
          <cell r="D75" t="str">
            <v>D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 t="b">
            <v>0</v>
          </cell>
          <cell r="R75">
            <v>0</v>
          </cell>
          <cell r="S75">
            <v>0</v>
          </cell>
        </row>
        <row r="76">
          <cell r="A76">
            <v>411019</v>
          </cell>
          <cell r="B76" t="str">
            <v>POT PENJUALAN TUNAI PALLET</v>
          </cell>
          <cell r="C76" t="str">
            <v>L</v>
          </cell>
          <cell r="D76" t="str">
            <v>D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 t="b">
            <v>0</v>
          </cell>
          <cell r="R76">
            <v>0</v>
          </cell>
          <cell r="S76">
            <v>0</v>
          </cell>
        </row>
        <row r="77">
          <cell r="A77">
            <v>411101</v>
          </cell>
          <cell r="B77" t="str">
            <v>PENJUALAN KREDIT</v>
          </cell>
          <cell r="C77" t="str">
            <v>L</v>
          </cell>
          <cell r="D77" t="str">
            <v>K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1951754823.6363635</v>
          </cell>
          <cell r="K77">
            <v>0</v>
          </cell>
          <cell r="L77">
            <v>1951754823.6363635</v>
          </cell>
          <cell r="M77">
            <v>0</v>
          </cell>
          <cell r="N77">
            <v>1951754823.6363635</v>
          </cell>
          <cell r="O77">
            <v>0</v>
          </cell>
          <cell r="P77">
            <v>0</v>
          </cell>
          <cell r="Q77" t="b">
            <v>1</v>
          </cell>
          <cell r="R77">
            <v>0</v>
          </cell>
          <cell r="S77">
            <v>0</v>
          </cell>
        </row>
        <row r="78">
          <cell r="A78">
            <v>411102</v>
          </cell>
          <cell r="B78" t="str">
            <v>PENJUALAN KREDIT GALON BOTOL</v>
          </cell>
          <cell r="C78" t="str">
            <v>L</v>
          </cell>
          <cell r="D78" t="str">
            <v>K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71460000</v>
          </cell>
          <cell r="K78">
            <v>0</v>
          </cell>
          <cell r="L78">
            <v>71460000</v>
          </cell>
          <cell r="M78">
            <v>0</v>
          </cell>
          <cell r="N78">
            <v>71460000</v>
          </cell>
          <cell r="O78">
            <v>0</v>
          </cell>
          <cell r="P78">
            <v>0</v>
          </cell>
          <cell r="Q78" t="b">
            <v>1</v>
          </cell>
          <cell r="R78">
            <v>0</v>
          </cell>
          <cell r="S78">
            <v>0</v>
          </cell>
        </row>
        <row r="79">
          <cell r="A79">
            <v>411103</v>
          </cell>
          <cell r="B79" t="str">
            <v>PENJUALAN KREDIT PALLET</v>
          </cell>
          <cell r="C79" t="str">
            <v>L</v>
          </cell>
          <cell r="D79" t="str">
            <v>K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 t="b">
            <v>0</v>
          </cell>
          <cell r="R79">
            <v>0</v>
          </cell>
          <cell r="S79">
            <v>0</v>
          </cell>
        </row>
        <row r="80">
          <cell r="A80">
            <v>411111</v>
          </cell>
          <cell r="B80" t="str">
            <v>Potongan Penjualan Kredit TIV</v>
          </cell>
          <cell r="C80" t="str">
            <v>L</v>
          </cell>
          <cell r="D80" t="str">
            <v>D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35071483.636363633</v>
          </cell>
          <cell r="J80">
            <v>0</v>
          </cell>
          <cell r="K80">
            <v>35071483.636363633</v>
          </cell>
          <cell r="L80">
            <v>0</v>
          </cell>
          <cell r="M80">
            <v>35071483.636363633</v>
          </cell>
          <cell r="N80">
            <v>0</v>
          </cell>
          <cell r="O80">
            <v>0</v>
          </cell>
          <cell r="P80">
            <v>0</v>
          </cell>
          <cell r="Q80" t="b">
            <v>1</v>
          </cell>
          <cell r="R80">
            <v>0</v>
          </cell>
          <cell r="S80">
            <v>0</v>
          </cell>
        </row>
        <row r="81">
          <cell r="A81">
            <v>411112</v>
          </cell>
          <cell r="B81" t="str">
            <v>Potongan Penjualan Kredit Lokal</v>
          </cell>
          <cell r="C81" t="str">
            <v>L</v>
          </cell>
          <cell r="D81" t="str">
            <v>D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39192367.07272727</v>
          </cell>
          <cell r="J81">
            <v>0</v>
          </cell>
          <cell r="K81">
            <v>39192367.07272727</v>
          </cell>
          <cell r="L81">
            <v>0</v>
          </cell>
          <cell r="M81">
            <v>39192367.07272727</v>
          </cell>
          <cell r="N81">
            <v>0</v>
          </cell>
          <cell r="O81">
            <v>0</v>
          </cell>
          <cell r="P81">
            <v>0</v>
          </cell>
          <cell r="Q81" t="b">
            <v>1</v>
          </cell>
          <cell r="R81">
            <v>0</v>
          </cell>
          <cell r="S81">
            <v>0</v>
          </cell>
        </row>
        <row r="82">
          <cell r="A82">
            <v>411113</v>
          </cell>
          <cell r="B82" t="str">
            <v>Potongan Penjualan Kredit Internal</v>
          </cell>
          <cell r="C82" t="str">
            <v>L</v>
          </cell>
          <cell r="D82" t="str">
            <v>D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10273181.818181816</v>
          </cell>
          <cell r="J82">
            <v>0</v>
          </cell>
          <cell r="K82">
            <v>10273181.818181816</v>
          </cell>
          <cell r="L82">
            <v>0</v>
          </cell>
          <cell r="M82">
            <v>10273181.818181816</v>
          </cell>
          <cell r="N82">
            <v>0</v>
          </cell>
          <cell r="O82">
            <v>0</v>
          </cell>
          <cell r="P82">
            <v>0</v>
          </cell>
          <cell r="Q82" t="b">
            <v>1</v>
          </cell>
          <cell r="R82">
            <v>0</v>
          </cell>
          <cell r="S82">
            <v>0</v>
          </cell>
        </row>
        <row r="83">
          <cell r="A83">
            <v>411114</v>
          </cell>
          <cell r="B83" t="str">
            <v>POT PENJUALAN KREDIT INTERNAL CN</v>
          </cell>
          <cell r="C83" t="str">
            <v>L</v>
          </cell>
          <cell r="D83" t="str">
            <v>D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 t="b">
            <v>0</v>
          </cell>
          <cell r="R83">
            <v>0</v>
          </cell>
          <cell r="S83">
            <v>0</v>
          </cell>
        </row>
        <row r="84">
          <cell r="A84">
            <v>411115</v>
          </cell>
          <cell r="B84" t="str">
            <v>POT PENJUALAN KREDIT INTERNAL CASH BACK</v>
          </cell>
          <cell r="C84" t="str">
            <v>L</v>
          </cell>
          <cell r="D84" t="str">
            <v>D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 t="b">
            <v>0</v>
          </cell>
          <cell r="R84">
            <v>0</v>
          </cell>
          <cell r="S84">
            <v>0</v>
          </cell>
        </row>
        <row r="85">
          <cell r="A85">
            <v>411116</v>
          </cell>
          <cell r="B85" t="str">
            <v>POT PENJUALAN KREDIT GALON BOTOL TIV</v>
          </cell>
          <cell r="C85" t="str">
            <v>L</v>
          </cell>
          <cell r="D85" t="str">
            <v>D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 t="b">
            <v>0</v>
          </cell>
          <cell r="R85">
            <v>0</v>
          </cell>
          <cell r="S85">
            <v>0</v>
          </cell>
        </row>
        <row r="86">
          <cell r="A86">
            <v>411117</v>
          </cell>
          <cell r="B86" t="str">
            <v>POT PENJUALAN KREDIT GALON BOTOL DISTRIBUTOR</v>
          </cell>
          <cell r="C86" t="str">
            <v>L</v>
          </cell>
          <cell r="D86" t="str">
            <v>D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 t="b">
            <v>0</v>
          </cell>
          <cell r="R86">
            <v>0</v>
          </cell>
          <cell r="S86">
            <v>0</v>
          </cell>
        </row>
        <row r="87">
          <cell r="A87">
            <v>411118</v>
          </cell>
          <cell r="B87" t="str">
            <v>POT PENJUALAN KREDIT GALON BOTOL INTERNAL</v>
          </cell>
          <cell r="C87" t="str">
            <v>L</v>
          </cell>
          <cell r="D87" t="str">
            <v>D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 t="b">
            <v>0</v>
          </cell>
          <cell r="R87">
            <v>0</v>
          </cell>
          <cell r="S87">
            <v>0</v>
          </cell>
        </row>
        <row r="88">
          <cell r="A88">
            <v>411119</v>
          </cell>
          <cell r="B88" t="str">
            <v>POT PENJUALAN KREDIT PALLET</v>
          </cell>
          <cell r="C88" t="str">
            <v>L</v>
          </cell>
          <cell r="D88" t="str">
            <v>D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 t="b">
            <v>0</v>
          </cell>
          <cell r="R88">
            <v>0</v>
          </cell>
          <cell r="S88">
            <v>0</v>
          </cell>
        </row>
        <row r="89">
          <cell r="A89">
            <v>510001</v>
          </cell>
          <cell r="B89" t="str">
            <v>HPP</v>
          </cell>
          <cell r="C89" t="str">
            <v>L</v>
          </cell>
          <cell r="D89" t="str">
            <v>D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6580144953.712122</v>
          </cell>
          <cell r="J89">
            <v>2366400392.121212</v>
          </cell>
          <cell r="K89">
            <v>4213744561.59091</v>
          </cell>
          <cell r="L89">
            <v>0</v>
          </cell>
          <cell r="M89">
            <v>4213744561.59091</v>
          </cell>
          <cell r="N89">
            <v>0</v>
          </cell>
          <cell r="O89">
            <v>0</v>
          </cell>
          <cell r="P89">
            <v>0</v>
          </cell>
          <cell r="Q89" t="b">
            <v>1</v>
          </cell>
          <cell r="R89">
            <v>0</v>
          </cell>
          <cell r="S89">
            <v>0</v>
          </cell>
        </row>
        <row r="90">
          <cell r="A90">
            <v>511001</v>
          </cell>
          <cell r="B90" t="str">
            <v>PEMBELIAN</v>
          </cell>
          <cell r="C90" t="str">
            <v>L</v>
          </cell>
          <cell r="D90" t="str">
            <v>D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5602837781.8181829</v>
          </cell>
          <cell r="J90">
            <v>5602837781.8181829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 t="b">
            <v>1</v>
          </cell>
          <cell r="R90">
            <v>0</v>
          </cell>
          <cell r="S90">
            <v>0</v>
          </cell>
        </row>
        <row r="91">
          <cell r="A91">
            <v>511002</v>
          </cell>
          <cell r="B91" t="str">
            <v>PEMBELIAN GALON BOTOL</v>
          </cell>
          <cell r="C91" t="str">
            <v>L</v>
          </cell>
          <cell r="D91" t="str">
            <v>D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219870000</v>
          </cell>
          <cell r="J91">
            <v>219870000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 t="b">
            <v>1</v>
          </cell>
          <cell r="R91">
            <v>0</v>
          </cell>
          <cell r="S91">
            <v>0</v>
          </cell>
        </row>
        <row r="92">
          <cell r="A92">
            <v>511003</v>
          </cell>
          <cell r="B92" t="str">
            <v>PEMBELIAN PALLET</v>
          </cell>
          <cell r="C92" t="str">
            <v>L</v>
          </cell>
          <cell r="D92" t="str">
            <v>D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6000000</v>
          </cell>
          <cell r="J92">
            <v>6000000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 t="b">
            <v>1</v>
          </cell>
          <cell r="R92">
            <v>0</v>
          </cell>
          <cell r="S92">
            <v>0</v>
          </cell>
        </row>
        <row r="93">
          <cell r="A93">
            <v>811001</v>
          </cell>
          <cell r="B93" t="str">
            <v>LEMBUR</v>
          </cell>
          <cell r="C93" t="str">
            <v>L</v>
          </cell>
          <cell r="D93" t="str">
            <v>D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 t="b">
            <v>0</v>
          </cell>
          <cell r="R93">
            <v>0</v>
          </cell>
          <cell r="S93">
            <v>0</v>
          </cell>
        </row>
        <row r="94">
          <cell r="A94">
            <v>811002</v>
          </cell>
          <cell r="B94" t="str">
            <v>INCENTIVE</v>
          </cell>
          <cell r="C94" t="str">
            <v>L</v>
          </cell>
          <cell r="D94" t="str">
            <v>D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13620889</v>
          </cell>
          <cell r="J94">
            <v>0</v>
          </cell>
          <cell r="K94">
            <v>13620889</v>
          </cell>
          <cell r="L94">
            <v>0</v>
          </cell>
          <cell r="M94">
            <v>13620889</v>
          </cell>
          <cell r="N94">
            <v>0</v>
          </cell>
          <cell r="O94">
            <v>0</v>
          </cell>
          <cell r="P94">
            <v>0</v>
          </cell>
          <cell r="Q94" t="b">
            <v>1</v>
          </cell>
          <cell r="R94">
            <v>0</v>
          </cell>
          <cell r="S94">
            <v>0</v>
          </cell>
        </row>
        <row r="95">
          <cell r="A95">
            <v>811003</v>
          </cell>
          <cell r="B95" t="str">
            <v>BBM</v>
          </cell>
          <cell r="C95" t="str">
            <v>L</v>
          </cell>
          <cell r="D95" t="str">
            <v>D</v>
          </cell>
          <cell r="E95">
            <v>0</v>
          </cell>
          <cell r="F95">
            <v>0</v>
          </cell>
          <cell r="G95">
            <v>50766466</v>
          </cell>
          <cell r="H95">
            <v>0</v>
          </cell>
          <cell r="I95">
            <v>5700000</v>
          </cell>
          <cell r="J95">
            <v>0</v>
          </cell>
          <cell r="K95">
            <v>56466466</v>
          </cell>
          <cell r="L95">
            <v>0</v>
          </cell>
          <cell r="M95">
            <v>56466466</v>
          </cell>
          <cell r="N95">
            <v>0</v>
          </cell>
          <cell r="O95">
            <v>0</v>
          </cell>
          <cell r="P95">
            <v>0</v>
          </cell>
          <cell r="Q95" t="b">
            <v>1</v>
          </cell>
          <cell r="R95">
            <v>0</v>
          </cell>
          <cell r="S95">
            <v>0</v>
          </cell>
        </row>
        <row r="96">
          <cell r="A96">
            <v>811004</v>
          </cell>
          <cell r="B96" t="str">
            <v>PEMELIHARAAN KENDARAAN</v>
          </cell>
          <cell r="C96" t="str">
            <v>L</v>
          </cell>
          <cell r="D96" t="str">
            <v>D</v>
          </cell>
          <cell r="E96">
            <v>0</v>
          </cell>
          <cell r="F96">
            <v>0</v>
          </cell>
          <cell r="G96">
            <v>1055000</v>
          </cell>
          <cell r="H96">
            <v>0</v>
          </cell>
          <cell r="I96">
            <v>55672525</v>
          </cell>
          <cell r="J96">
            <v>0</v>
          </cell>
          <cell r="K96">
            <v>56727525</v>
          </cell>
          <cell r="L96">
            <v>0</v>
          </cell>
          <cell r="M96">
            <v>56727525</v>
          </cell>
          <cell r="N96">
            <v>0</v>
          </cell>
          <cell r="O96">
            <v>0</v>
          </cell>
          <cell r="P96">
            <v>0</v>
          </cell>
          <cell r="Q96" t="b">
            <v>1</v>
          </cell>
          <cell r="R96">
            <v>0</v>
          </cell>
          <cell r="S96">
            <v>0</v>
          </cell>
        </row>
        <row r="97">
          <cell r="A97">
            <v>811005</v>
          </cell>
          <cell r="B97" t="str">
            <v>PARKIR &amp; TOL</v>
          </cell>
          <cell r="C97" t="str">
            <v>L</v>
          </cell>
          <cell r="D97" t="str">
            <v>D</v>
          </cell>
          <cell r="E97">
            <v>0</v>
          </cell>
          <cell r="F97">
            <v>0</v>
          </cell>
          <cell r="G97">
            <v>1494000</v>
          </cell>
          <cell r="H97">
            <v>0</v>
          </cell>
          <cell r="I97">
            <v>0</v>
          </cell>
          <cell r="J97">
            <v>0</v>
          </cell>
          <cell r="K97">
            <v>1494000</v>
          </cell>
          <cell r="L97">
            <v>0</v>
          </cell>
          <cell r="M97">
            <v>1494000</v>
          </cell>
          <cell r="N97">
            <v>0</v>
          </cell>
          <cell r="O97">
            <v>0</v>
          </cell>
          <cell r="P97">
            <v>0</v>
          </cell>
          <cell r="Q97" t="b">
            <v>1</v>
          </cell>
          <cell r="R97">
            <v>0</v>
          </cell>
          <cell r="S97">
            <v>0</v>
          </cell>
        </row>
        <row r="98">
          <cell r="A98">
            <v>811006</v>
          </cell>
          <cell r="B98" t="str">
            <v>PAKET/PENGIRIMAN DOKUMEN</v>
          </cell>
          <cell r="C98" t="str">
            <v>L</v>
          </cell>
          <cell r="D98" t="str">
            <v>D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 t="b">
            <v>0</v>
          </cell>
          <cell r="R98">
            <v>0</v>
          </cell>
          <cell r="S98">
            <v>0</v>
          </cell>
        </row>
        <row r="99">
          <cell r="A99">
            <v>811007</v>
          </cell>
          <cell r="B99" t="str">
            <v>BENGKEL</v>
          </cell>
          <cell r="C99" t="str">
            <v>L</v>
          </cell>
          <cell r="D99" t="str">
            <v>D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 t="b">
            <v>0</v>
          </cell>
          <cell r="R99">
            <v>0</v>
          </cell>
          <cell r="S99">
            <v>0</v>
          </cell>
        </row>
        <row r="100">
          <cell r="A100">
            <v>811010</v>
          </cell>
          <cell r="B100" t="str">
            <v>PEM. KEND. AKIBAT KECELAKAAN</v>
          </cell>
          <cell r="C100" t="str">
            <v>L</v>
          </cell>
          <cell r="D100" t="str">
            <v>D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 t="b">
            <v>0</v>
          </cell>
          <cell r="R100">
            <v>0</v>
          </cell>
          <cell r="S100">
            <v>0</v>
          </cell>
        </row>
        <row r="101">
          <cell r="A101">
            <v>821000</v>
          </cell>
          <cell r="B101" t="str">
            <v>PERLENGKAPAN KANTOR</v>
          </cell>
          <cell r="C101" t="str">
            <v>L</v>
          </cell>
          <cell r="D101" t="str">
            <v>D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 t="b">
            <v>0</v>
          </cell>
          <cell r="R101">
            <v>0</v>
          </cell>
          <cell r="S101">
            <v>0</v>
          </cell>
        </row>
        <row r="102">
          <cell r="A102">
            <v>821001</v>
          </cell>
          <cell r="B102" t="str">
            <v>GAJI DAN TUNJANGAN</v>
          </cell>
          <cell r="C102" t="str">
            <v>L</v>
          </cell>
          <cell r="D102" t="str">
            <v>D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398613851.2090385</v>
          </cell>
          <cell r="J102">
            <v>0</v>
          </cell>
          <cell r="K102">
            <v>398613851.2090385</v>
          </cell>
          <cell r="L102">
            <v>0</v>
          </cell>
          <cell r="M102">
            <v>398613851.2090385</v>
          </cell>
          <cell r="N102">
            <v>0</v>
          </cell>
          <cell r="O102">
            <v>0</v>
          </cell>
          <cell r="P102">
            <v>0</v>
          </cell>
          <cell r="Q102" t="b">
            <v>1</v>
          </cell>
          <cell r="R102">
            <v>0</v>
          </cell>
          <cell r="S102">
            <v>0</v>
          </cell>
        </row>
        <row r="103">
          <cell r="A103">
            <v>821002</v>
          </cell>
          <cell r="B103" t="str">
            <v>JAMSOSTEK</v>
          </cell>
          <cell r="C103" t="str">
            <v>L</v>
          </cell>
          <cell r="D103" t="str">
            <v>D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28300298.893600058</v>
          </cell>
          <cell r="J103">
            <v>0</v>
          </cell>
          <cell r="K103">
            <v>28300298.893600058</v>
          </cell>
          <cell r="L103">
            <v>0</v>
          </cell>
          <cell r="M103">
            <v>28300298.893600058</v>
          </cell>
          <cell r="N103">
            <v>0</v>
          </cell>
          <cell r="O103">
            <v>0</v>
          </cell>
          <cell r="P103">
            <v>0</v>
          </cell>
          <cell r="Q103" t="b">
            <v>1</v>
          </cell>
          <cell r="R103">
            <v>0</v>
          </cell>
          <cell r="S103">
            <v>0</v>
          </cell>
        </row>
        <row r="104">
          <cell r="A104">
            <v>821004</v>
          </cell>
          <cell r="B104" t="str">
            <v>KONSUMSI</v>
          </cell>
          <cell r="C104" t="str">
            <v>L</v>
          </cell>
          <cell r="D104" t="str">
            <v>D</v>
          </cell>
          <cell r="E104">
            <v>0</v>
          </cell>
          <cell r="F104">
            <v>0</v>
          </cell>
          <cell r="G104">
            <v>332667</v>
          </cell>
          <cell r="H104">
            <v>0</v>
          </cell>
          <cell r="I104">
            <v>0</v>
          </cell>
          <cell r="J104">
            <v>0</v>
          </cell>
          <cell r="K104">
            <v>332667</v>
          </cell>
          <cell r="L104">
            <v>0</v>
          </cell>
          <cell r="M104">
            <v>332667</v>
          </cell>
          <cell r="N104">
            <v>0</v>
          </cell>
          <cell r="O104">
            <v>0</v>
          </cell>
          <cell r="P104">
            <v>0</v>
          </cell>
          <cell r="Q104" t="b">
            <v>1</v>
          </cell>
          <cell r="R104">
            <v>0</v>
          </cell>
          <cell r="S104">
            <v>0</v>
          </cell>
        </row>
        <row r="105">
          <cell r="A105">
            <v>821005</v>
          </cell>
          <cell r="B105" t="str">
            <v>PENGOBATAN</v>
          </cell>
          <cell r="C105" t="str">
            <v>L</v>
          </cell>
          <cell r="D105" t="str">
            <v>D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 t="b">
            <v>0</v>
          </cell>
          <cell r="R105">
            <v>0</v>
          </cell>
          <cell r="S105">
            <v>0</v>
          </cell>
        </row>
        <row r="106">
          <cell r="A106">
            <v>821006</v>
          </cell>
          <cell r="B106" t="str">
            <v>THR/BONUS</v>
          </cell>
          <cell r="C106" t="str">
            <v>L</v>
          </cell>
          <cell r="D106" t="str">
            <v>D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30021416.166666668</v>
          </cell>
          <cell r="J106">
            <v>0</v>
          </cell>
          <cell r="K106">
            <v>30021416.166666668</v>
          </cell>
          <cell r="L106">
            <v>0</v>
          </cell>
          <cell r="M106">
            <v>30021416.166666668</v>
          </cell>
          <cell r="N106">
            <v>0</v>
          </cell>
          <cell r="O106">
            <v>0</v>
          </cell>
          <cell r="P106">
            <v>0</v>
          </cell>
          <cell r="Q106" t="b">
            <v>1</v>
          </cell>
          <cell r="R106">
            <v>0</v>
          </cell>
          <cell r="S106">
            <v>0</v>
          </cell>
        </row>
        <row r="107">
          <cell r="A107">
            <v>821007</v>
          </cell>
          <cell r="B107" t="str">
            <v>PPH PASAL 21</v>
          </cell>
          <cell r="C107" t="str">
            <v>L</v>
          </cell>
          <cell r="D107" t="str">
            <v>D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 t="b">
            <v>0</v>
          </cell>
          <cell r="R107">
            <v>0</v>
          </cell>
          <cell r="S107">
            <v>0</v>
          </cell>
        </row>
        <row r="108">
          <cell r="A108">
            <v>821008</v>
          </cell>
          <cell r="B108" t="str">
            <v>Biaya Pajak - PPh 25</v>
          </cell>
          <cell r="C108" t="str">
            <v>L</v>
          </cell>
          <cell r="D108" t="str">
            <v>D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 t="b">
            <v>0</v>
          </cell>
          <cell r="R108">
            <v>0</v>
          </cell>
          <cell r="S108">
            <v>0</v>
          </cell>
        </row>
        <row r="109">
          <cell r="A109">
            <v>822001</v>
          </cell>
          <cell r="B109" t="str">
            <v>PEMELIHARAAN BANGUNAN</v>
          </cell>
          <cell r="C109" t="str">
            <v>L</v>
          </cell>
          <cell r="D109" t="str">
            <v>D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 t="b">
            <v>0</v>
          </cell>
          <cell r="R109">
            <v>0</v>
          </cell>
          <cell r="S109">
            <v>0</v>
          </cell>
        </row>
        <row r="110">
          <cell r="A110">
            <v>822005</v>
          </cell>
          <cell r="B110" t="str">
            <v>PEMELIHARAAN KANTOR/BANGUNAN</v>
          </cell>
          <cell r="C110" t="str">
            <v>L</v>
          </cell>
          <cell r="D110" t="str">
            <v>D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1190000</v>
          </cell>
          <cell r="J110">
            <v>0</v>
          </cell>
          <cell r="K110">
            <v>1190000</v>
          </cell>
          <cell r="L110">
            <v>0</v>
          </cell>
          <cell r="M110">
            <v>1190000</v>
          </cell>
          <cell r="N110">
            <v>0</v>
          </cell>
          <cell r="O110">
            <v>0</v>
          </cell>
          <cell r="P110">
            <v>0</v>
          </cell>
          <cell r="Q110" t="b">
            <v>1</v>
          </cell>
          <cell r="R110">
            <v>0</v>
          </cell>
          <cell r="S110">
            <v>0</v>
          </cell>
        </row>
        <row r="111">
          <cell r="A111">
            <v>822015</v>
          </cell>
          <cell r="B111" t="str">
            <v>PEMELIHARAAN INVENTARIS</v>
          </cell>
          <cell r="C111" t="str">
            <v>L</v>
          </cell>
          <cell r="D111" t="str">
            <v>D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 t="b">
            <v>0</v>
          </cell>
          <cell r="R111">
            <v>0</v>
          </cell>
          <cell r="S111">
            <v>0</v>
          </cell>
        </row>
        <row r="112">
          <cell r="A112">
            <v>824001</v>
          </cell>
          <cell r="B112" t="str">
            <v>LISTRIK</v>
          </cell>
          <cell r="C112" t="str">
            <v>L</v>
          </cell>
          <cell r="D112" t="str">
            <v>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6075715</v>
          </cell>
          <cell r="J112">
            <v>0</v>
          </cell>
          <cell r="K112">
            <v>6075715</v>
          </cell>
          <cell r="L112">
            <v>0</v>
          </cell>
          <cell r="M112">
            <v>6075715</v>
          </cell>
          <cell r="N112">
            <v>0</v>
          </cell>
          <cell r="O112">
            <v>0</v>
          </cell>
          <cell r="P112">
            <v>0</v>
          </cell>
          <cell r="Q112" t="b">
            <v>1</v>
          </cell>
          <cell r="R112">
            <v>0</v>
          </cell>
          <cell r="S112">
            <v>0</v>
          </cell>
        </row>
        <row r="113">
          <cell r="A113">
            <v>824002</v>
          </cell>
          <cell r="B113" t="str">
            <v>ALAT TULIS &amp; CETAKAN</v>
          </cell>
          <cell r="C113" t="str">
            <v>L</v>
          </cell>
          <cell r="D113" t="str">
            <v>D</v>
          </cell>
          <cell r="E113">
            <v>0</v>
          </cell>
          <cell r="F113">
            <v>0</v>
          </cell>
          <cell r="G113">
            <v>49500</v>
          </cell>
          <cell r="H113">
            <v>0</v>
          </cell>
          <cell r="I113">
            <v>4011400</v>
          </cell>
          <cell r="J113">
            <v>0</v>
          </cell>
          <cell r="K113">
            <v>4060900</v>
          </cell>
          <cell r="L113">
            <v>0</v>
          </cell>
          <cell r="M113">
            <v>4060900</v>
          </cell>
          <cell r="N113">
            <v>0</v>
          </cell>
          <cell r="O113">
            <v>0</v>
          </cell>
          <cell r="P113">
            <v>0</v>
          </cell>
          <cell r="Q113" t="b">
            <v>1</v>
          </cell>
          <cell r="R113">
            <v>0</v>
          </cell>
          <cell r="S113">
            <v>0</v>
          </cell>
        </row>
        <row r="114">
          <cell r="A114">
            <v>824003</v>
          </cell>
          <cell r="B114" t="str">
            <v>TELEPHONE/FAX/SPEEDY</v>
          </cell>
          <cell r="C114" t="str">
            <v>L</v>
          </cell>
          <cell r="D114" t="str">
            <v>D</v>
          </cell>
          <cell r="E114">
            <v>0</v>
          </cell>
          <cell r="F114">
            <v>0</v>
          </cell>
          <cell r="G114">
            <v>1080000</v>
          </cell>
          <cell r="H114">
            <v>0</v>
          </cell>
          <cell r="I114">
            <v>765803</v>
          </cell>
          <cell r="J114">
            <v>0</v>
          </cell>
          <cell r="K114">
            <v>1845803</v>
          </cell>
          <cell r="L114">
            <v>0</v>
          </cell>
          <cell r="M114">
            <v>1845803</v>
          </cell>
          <cell r="N114">
            <v>0</v>
          </cell>
          <cell r="O114">
            <v>0</v>
          </cell>
          <cell r="P114">
            <v>0</v>
          </cell>
          <cell r="Q114" t="b">
            <v>1</v>
          </cell>
          <cell r="R114">
            <v>0</v>
          </cell>
          <cell r="S114">
            <v>0</v>
          </cell>
        </row>
        <row r="115">
          <cell r="A115">
            <v>824004</v>
          </cell>
          <cell r="B115" t="str">
            <v>SUMBANGAN/IURAN &amp; MAJALAH</v>
          </cell>
          <cell r="C115" t="str">
            <v>L</v>
          </cell>
          <cell r="D115" t="str">
            <v>D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 t="b">
            <v>0</v>
          </cell>
          <cell r="R115">
            <v>0</v>
          </cell>
          <cell r="S115">
            <v>0</v>
          </cell>
        </row>
        <row r="116">
          <cell r="A116">
            <v>824005</v>
          </cell>
          <cell r="B116" t="str">
            <v>PERJALANAN DINAS</v>
          </cell>
          <cell r="C116" t="str">
            <v>L</v>
          </cell>
          <cell r="D116" t="str">
            <v>D</v>
          </cell>
          <cell r="E116">
            <v>0</v>
          </cell>
          <cell r="F116">
            <v>0</v>
          </cell>
          <cell r="G116">
            <v>310000</v>
          </cell>
          <cell r="H116">
            <v>0</v>
          </cell>
          <cell r="I116">
            <v>0</v>
          </cell>
          <cell r="J116">
            <v>0</v>
          </cell>
          <cell r="K116">
            <v>310000</v>
          </cell>
          <cell r="L116">
            <v>0</v>
          </cell>
          <cell r="M116">
            <v>310000</v>
          </cell>
          <cell r="N116">
            <v>0</v>
          </cell>
          <cell r="O116">
            <v>0</v>
          </cell>
          <cell r="P116">
            <v>0</v>
          </cell>
          <cell r="Q116" t="b">
            <v>1</v>
          </cell>
          <cell r="R116">
            <v>0</v>
          </cell>
          <cell r="S116">
            <v>0</v>
          </cell>
        </row>
        <row r="117">
          <cell r="A117">
            <v>824006</v>
          </cell>
          <cell r="B117" t="str">
            <v>TRAINNING/SEMINAR/RAPAT</v>
          </cell>
          <cell r="C117" t="str">
            <v>L</v>
          </cell>
          <cell r="D117" t="str">
            <v>D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 t="b">
            <v>0</v>
          </cell>
          <cell r="R117">
            <v>0</v>
          </cell>
          <cell r="S117">
            <v>0</v>
          </cell>
        </row>
        <row r="118">
          <cell r="A118">
            <v>824007</v>
          </cell>
          <cell r="B118" t="str">
            <v>BIAYA RUMAH TANGGA</v>
          </cell>
          <cell r="C118" t="str">
            <v>L</v>
          </cell>
          <cell r="D118" t="str">
            <v>D</v>
          </cell>
          <cell r="E118">
            <v>0</v>
          </cell>
          <cell r="F118">
            <v>0</v>
          </cell>
          <cell r="G118">
            <v>2602900</v>
          </cell>
          <cell r="H118">
            <v>0</v>
          </cell>
          <cell r="I118">
            <v>39000</v>
          </cell>
          <cell r="J118">
            <v>0</v>
          </cell>
          <cell r="K118">
            <v>2641900</v>
          </cell>
          <cell r="L118">
            <v>0</v>
          </cell>
          <cell r="M118">
            <v>2641900</v>
          </cell>
          <cell r="N118">
            <v>0</v>
          </cell>
          <cell r="O118">
            <v>0</v>
          </cell>
          <cell r="P118">
            <v>0</v>
          </cell>
          <cell r="Q118" t="b">
            <v>1</v>
          </cell>
          <cell r="R118">
            <v>0</v>
          </cell>
          <cell r="S118">
            <v>0</v>
          </cell>
        </row>
        <row r="119">
          <cell r="A119">
            <v>824008</v>
          </cell>
          <cell r="B119" t="str">
            <v>SEWA KENDARAAN</v>
          </cell>
          <cell r="C119" t="str">
            <v>L</v>
          </cell>
          <cell r="D119" t="str">
            <v>D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61059868</v>
          </cell>
          <cell r="J119">
            <v>0</v>
          </cell>
          <cell r="K119">
            <v>61059868</v>
          </cell>
          <cell r="L119">
            <v>0</v>
          </cell>
          <cell r="M119">
            <v>61059868</v>
          </cell>
          <cell r="N119">
            <v>0</v>
          </cell>
          <cell r="O119">
            <v>0</v>
          </cell>
          <cell r="P119">
            <v>0</v>
          </cell>
          <cell r="Q119" t="b">
            <v>1</v>
          </cell>
          <cell r="R119">
            <v>0</v>
          </cell>
          <cell r="S119">
            <v>0</v>
          </cell>
        </row>
        <row r="120">
          <cell r="A120">
            <v>824009</v>
          </cell>
          <cell r="B120" t="str">
            <v>SEWA KANTOR</v>
          </cell>
          <cell r="C120" t="str">
            <v>L</v>
          </cell>
          <cell r="D120" t="str">
            <v>D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41666667</v>
          </cell>
          <cell r="J120">
            <v>0</v>
          </cell>
          <cell r="K120">
            <v>41666667</v>
          </cell>
          <cell r="L120">
            <v>0</v>
          </cell>
          <cell r="M120">
            <v>41666667</v>
          </cell>
          <cell r="N120">
            <v>0</v>
          </cell>
          <cell r="O120">
            <v>0</v>
          </cell>
          <cell r="P120">
            <v>0</v>
          </cell>
          <cell r="Q120" t="b">
            <v>1</v>
          </cell>
          <cell r="R120">
            <v>0</v>
          </cell>
          <cell r="S120">
            <v>0</v>
          </cell>
        </row>
        <row r="121">
          <cell r="A121">
            <v>824010</v>
          </cell>
          <cell r="B121" t="str">
            <v>SEWA INVENTARIS</v>
          </cell>
          <cell r="C121" t="str">
            <v>L</v>
          </cell>
          <cell r="D121" t="str">
            <v>D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9138822</v>
          </cell>
          <cell r="J121">
            <v>0</v>
          </cell>
          <cell r="K121">
            <v>9138822</v>
          </cell>
          <cell r="L121">
            <v>0</v>
          </cell>
          <cell r="M121">
            <v>9138822</v>
          </cell>
          <cell r="N121">
            <v>0</v>
          </cell>
          <cell r="O121">
            <v>0</v>
          </cell>
          <cell r="P121">
            <v>0</v>
          </cell>
          <cell r="Q121" t="b">
            <v>1</v>
          </cell>
          <cell r="R121">
            <v>0</v>
          </cell>
          <cell r="S121">
            <v>0</v>
          </cell>
        </row>
        <row r="122">
          <cell r="A122">
            <v>824011</v>
          </cell>
          <cell r="B122" t="str">
            <v>PEMBELIAN TRIPLEK</v>
          </cell>
          <cell r="C122" t="str">
            <v>L</v>
          </cell>
          <cell r="D122" t="str">
            <v>D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1029200</v>
          </cell>
          <cell r="J122">
            <v>0</v>
          </cell>
          <cell r="K122">
            <v>1029200</v>
          </cell>
          <cell r="L122">
            <v>0</v>
          </cell>
          <cell r="M122">
            <v>1029200</v>
          </cell>
          <cell r="N122">
            <v>0</v>
          </cell>
          <cell r="O122">
            <v>0</v>
          </cell>
          <cell r="P122">
            <v>0</v>
          </cell>
          <cell r="Q122" t="b">
            <v>1</v>
          </cell>
          <cell r="R122">
            <v>0</v>
          </cell>
          <cell r="S122">
            <v>0</v>
          </cell>
        </row>
        <row r="123">
          <cell r="A123">
            <v>824013</v>
          </cell>
          <cell r="B123" t="str">
            <v>PENGHAPUSAN PIUTANG</v>
          </cell>
          <cell r="C123" t="str">
            <v>L</v>
          </cell>
          <cell r="D123" t="str">
            <v>D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 t="b">
            <v>0</v>
          </cell>
          <cell r="R123">
            <v>0</v>
          </cell>
          <cell r="S123">
            <v>0</v>
          </cell>
        </row>
        <row r="124">
          <cell r="A124">
            <v>824019</v>
          </cell>
          <cell r="B124" t="str">
            <v>PERIJINAN DAN PBB</v>
          </cell>
          <cell r="C124" t="str">
            <v>L</v>
          </cell>
          <cell r="D124" t="str">
            <v>D</v>
          </cell>
          <cell r="E124">
            <v>0</v>
          </cell>
          <cell r="F124">
            <v>0</v>
          </cell>
          <cell r="G124">
            <v>114198</v>
          </cell>
          <cell r="H124">
            <v>0</v>
          </cell>
          <cell r="I124">
            <v>0</v>
          </cell>
          <cell r="J124">
            <v>0</v>
          </cell>
          <cell r="K124">
            <v>114198</v>
          </cell>
          <cell r="L124">
            <v>0</v>
          </cell>
          <cell r="M124">
            <v>114198</v>
          </cell>
          <cell r="N124">
            <v>0</v>
          </cell>
          <cell r="O124">
            <v>0</v>
          </cell>
          <cell r="P124">
            <v>0</v>
          </cell>
          <cell r="Q124" t="b">
            <v>1</v>
          </cell>
          <cell r="R124">
            <v>0</v>
          </cell>
          <cell r="S124">
            <v>0</v>
          </cell>
        </row>
        <row r="125">
          <cell r="A125">
            <v>824020</v>
          </cell>
          <cell r="B125" t="str">
            <v>BIAYA PERBAIKAN DISPENSER</v>
          </cell>
          <cell r="C125" t="str">
            <v>L</v>
          </cell>
          <cell r="D125" t="str">
            <v>D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 t="b">
            <v>0</v>
          </cell>
          <cell r="R125">
            <v>0</v>
          </cell>
          <cell r="S125">
            <v>0</v>
          </cell>
        </row>
        <row r="126">
          <cell r="A126">
            <v>824021</v>
          </cell>
          <cell r="B126" t="str">
            <v>BIAYA STNK/KEUR/DISPENSASI</v>
          </cell>
          <cell r="C126" t="str">
            <v>L</v>
          </cell>
          <cell r="D126" t="str">
            <v>D</v>
          </cell>
          <cell r="E126">
            <v>0</v>
          </cell>
          <cell r="F126">
            <v>0</v>
          </cell>
          <cell r="G126">
            <v>175000</v>
          </cell>
          <cell r="H126">
            <v>0</v>
          </cell>
          <cell r="I126">
            <v>2045000</v>
          </cell>
          <cell r="J126">
            <v>0</v>
          </cell>
          <cell r="K126">
            <v>2220000</v>
          </cell>
          <cell r="L126">
            <v>0</v>
          </cell>
          <cell r="M126">
            <v>2220000</v>
          </cell>
          <cell r="N126">
            <v>0</v>
          </cell>
          <cell r="O126">
            <v>0</v>
          </cell>
          <cell r="P126">
            <v>0</v>
          </cell>
          <cell r="Q126" t="b">
            <v>1</v>
          </cell>
          <cell r="R126">
            <v>0</v>
          </cell>
          <cell r="S126">
            <v>0</v>
          </cell>
        </row>
        <row r="127">
          <cell r="A127">
            <v>824027</v>
          </cell>
          <cell r="B127" t="str">
            <v>IT ( PERLENGKAPAN KOMPUTER )</v>
          </cell>
          <cell r="C127" t="str">
            <v>L</v>
          </cell>
          <cell r="D127" t="str">
            <v>D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 t="b">
            <v>0</v>
          </cell>
          <cell r="R127">
            <v>0</v>
          </cell>
          <cell r="S127">
            <v>0</v>
          </cell>
        </row>
        <row r="128">
          <cell r="A128">
            <v>824033</v>
          </cell>
          <cell r="B128" t="str">
            <v>BIAYA KEAMANAN DAN KEBERSIHAN</v>
          </cell>
          <cell r="C128" t="str">
            <v>L</v>
          </cell>
          <cell r="D128" t="str">
            <v>D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38182329</v>
          </cell>
          <cell r="J128">
            <v>0</v>
          </cell>
          <cell r="K128">
            <v>38182329</v>
          </cell>
          <cell r="L128">
            <v>0</v>
          </cell>
          <cell r="M128">
            <v>38182329</v>
          </cell>
          <cell r="N128">
            <v>0</v>
          </cell>
          <cell r="O128">
            <v>0</v>
          </cell>
          <cell r="P128">
            <v>0</v>
          </cell>
          <cell r="Q128" t="b">
            <v>1</v>
          </cell>
          <cell r="R128">
            <v>0</v>
          </cell>
          <cell r="S128">
            <v>0</v>
          </cell>
        </row>
        <row r="129">
          <cell r="A129">
            <v>824037</v>
          </cell>
          <cell r="B129" t="str">
            <v>BENDA POS/MATERAI</v>
          </cell>
          <cell r="C129" t="str">
            <v>L</v>
          </cell>
          <cell r="D129" t="str">
            <v>D</v>
          </cell>
          <cell r="E129">
            <v>0</v>
          </cell>
          <cell r="F129">
            <v>0</v>
          </cell>
          <cell r="G129">
            <v>200000</v>
          </cell>
          <cell r="H129">
            <v>0</v>
          </cell>
          <cell r="I129">
            <v>0</v>
          </cell>
          <cell r="J129">
            <v>0</v>
          </cell>
          <cell r="K129">
            <v>200000</v>
          </cell>
          <cell r="L129">
            <v>0</v>
          </cell>
          <cell r="M129">
            <v>200000</v>
          </cell>
          <cell r="N129">
            <v>0</v>
          </cell>
          <cell r="O129">
            <v>0</v>
          </cell>
          <cell r="P129">
            <v>0</v>
          </cell>
          <cell r="Q129" t="b">
            <v>1</v>
          </cell>
          <cell r="R129">
            <v>0</v>
          </cell>
          <cell r="S129">
            <v>0</v>
          </cell>
        </row>
        <row r="130">
          <cell r="A130">
            <v>824038</v>
          </cell>
          <cell r="B130" t="str">
            <v>PARCEL</v>
          </cell>
          <cell r="C130" t="str">
            <v>L</v>
          </cell>
          <cell r="D130" t="str">
            <v>D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 t="b">
            <v>0</v>
          </cell>
          <cell r="R130">
            <v>0</v>
          </cell>
          <cell r="S130">
            <v>0</v>
          </cell>
        </row>
        <row r="131">
          <cell r="A131">
            <v>824039</v>
          </cell>
          <cell r="B131" t="str">
            <v>SEWA GEDUNG</v>
          </cell>
          <cell r="C131" t="str">
            <v>L</v>
          </cell>
          <cell r="D131" t="str">
            <v>D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 t="b">
            <v>0</v>
          </cell>
          <cell r="R131">
            <v>0</v>
          </cell>
          <cell r="S131">
            <v>0</v>
          </cell>
        </row>
        <row r="132">
          <cell r="A132">
            <v>824041</v>
          </cell>
          <cell r="B132" t="str">
            <v>AIR ( PAM )</v>
          </cell>
          <cell r="C132" t="str">
            <v>L</v>
          </cell>
          <cell r="D132" t="str">
            <v>D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 t="b">
            <v>0</v>
          </cell>
          <cell r="R132">
            <v>0</v>
          </cell>
          <cell r="S132">
            <v>0</v>
          </cell>
        </row>
        <row r="133">
          <cell r="A133">
            <v>824042</v>
          </cell>
          <cell r="B133" t="str">
            <v>REPACKING , BONGKAR MUAT,dll</v>
          </cell>
          <cell r="C133" t="str">
            <v>L</v>
          </cell>
          <cell r="D133" t="str">
            <v>D</v>
          </cell>
          <cell r="E133">
            <v>0</v>
          </cell>
          <cell r="F133">
            <v>0</v>
          </cell>
          <cell r="G133">
            <v>1889600</v>
          </cell>
          <cell r="H133">
            <v>1050</v>
          </cell>
          <cell r="I133">
            <v>0</v>
          </cell>
          <cell r="J133">
            <v>0</v>
          </cell>
          <cell r="K133">
            <v>1888550</v>
          </cell>
          <cell r="L133">
            <v>0</v>
          </cell>
          <cell r="M133">
            <v>1888550</v>
          </cell>
          <cell r="N133">
            <v>0</v>
          </cell>
          <cell r="O133">
            <v>0</v>
          </cell>
          <cell r="P133">
            <v>0</v>
          </cell>
          <cell r="Q133" t="b">
            <v>1</v>
          </cell>
          <cell r="R133">
            <v>0</v>
          </cell>
          <cell r="S133">
            <v>0</v>
          </cell>
        </row>
        <row r="134">
          <cell r="A134">
            <v>824045</v>
          </cell>
          <cell r="B134" t="str">
            <v>SEWA JUGRACK</v>
          </cell>
          <cell r="C134" t="str">
            <v>L</v>
          </cell>
          <cell r="D134" t="str">
            <v>D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18808972.661870502</v>
          </cell>
          <cell r="J134">
            <v>0</v>
          </cell>
          <cell r="K134">
            <v>18808972.661870502</v>
          </cell>
          <cell r="L134">
            <v>0</v>
          </cell>
          <cell r="M134">
            <v>18808972.661870502</v>
          </cell>
          <cell r="N134">
            <v>0</v>
          </cell>
          <cell r="O134">
            <v>0</v>
          </cell>
          <cell r="P134">
            <v>0</v>
          </cell>
          <cell r="Q134" t="b">
            <v>1</v>
          </cell>
          <cell r="R134">
            <v>0</v>
          </cell>
          <cell r="S134">
            <v>0</v>
          </cell>
        </row>
        <row r="135">
          <cell r="A135">
            <v>825002</v>
          </cell>
          <cell r="B135" t="str">
            <v>BUNGA DAN BIAYA BANK</v>
          </cell>
          <cell r="C135" t="str">
            <v>L</v>
          </cell>
          <cell r="D135" t="str">
            <v>D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 t="b">
            <v>0</v>
          </cell>
          <cell r="R135">
            <v>0</v>
          </cell>
          <cell r="S135">
            <v>0</v>
          </cell>
        </row>
        <row r="136">
          <cell r="A136">
            <v>825004</v>
          </cell>
          <cell r="B136" t="str">
            <v>KONSULTAN, AKUNTAN &amp; NOTARIS</v>
          </cell>
          <cell r="C136" t="str">
            <v>L</v>
          </cell>
          <cell r="D136" t="str">
            <v>D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 t="b">
            <v>0</v>
          </cell>
          <cell r="R136">
            <v>0</v>
          </cell>
          <cell r="S136">
            <v>0</v>
          </cell>
        </row>
        <row r="137">
          <cell r="A137">
            <v>825010</v>
          </cell>
          <cell r="B137" t="str">
            <v>BIAYA PENGANGKUTAN</v>
          </cell>
          <cell r="C137" t="str">
            <v>L</v>
          </cell>
          <cell r="D137" t="str">
            <v>D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389368400</v>
          </cell>
          <cell r="J137">
            <v>54430351.500000045</v>
          </cell>
          <cell r="K137">
            <v>334938048.49999994</v>
          </cell>
          <cell r="L137">
            <v>0</v>
          </cell>
          <cell r="M137">
            <v>334938048.49999994</v>
          </cell>
          <cell r="N137">
            <v>0</v>
          </cell>
          <cell r="O137">
            <v>0</v>
          </cell>
          <cell r="P137">
            <v>0</v>
          </cell>
          <cell r="Q137" t="b">
            <v>1</v>
          </cell>
          <cell r="R137">
            <v>0</v>
          </cell>
          <cell r="S137">
            <v>0</v>
          </cell>
        </row>
        <row r="138">
          <cell r="A138">
            <v>825011</v>
          </cell>
          <cell r="B138" t="str">
            <v>BIAYA  PAJAK</v>
          </cell>
          <cell r="C138" t="str">
            <v>L</v>
          </cell>
          <cell r="D138" t="str">
            <v>D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 t="b">
            <v>0</v>
          </cell>
          <cell r="R138">
            <v>0</v>
          </cell>
          <cell r="S138">
            <v>0</v>
          </cell>
        </row>
        <row r="139">
          <cell r="A139">
            <v>825012</v>
          </cell>
          <cell r="B139" t="str">
            <v>ADMINISTRASI BANK</v>
          </cell>
          <cell r="C139" t="str">
            <v>L</v>
          </cell>
          <cell r="D139" t="str">
            <v>D</v>
          </cell>
          <cell r="E139">
            <v>0</v>
          </cell>
          <cell r="F139">
            <v>0</v>
          </cell>
          <cell r="G139">
            <v>263171</v>
          </cell>
          <cell r="H139">
            <v>0</v>
          </cell>
          <cell r="I139">
            <v>0</v>
          </cell>
          <cell r="J139">
            <v>0</v>
          </cell>
          <cell r="K139">
            <v>263171</v>
          </cell>
          <cell r="L139">
            <v>0</v>
          </cell>
          <cell r="M139">
            <v>263171</v>
          </cell>
          <cell r="N139">
            <v>0</v>
          </cell>
          <cell r="O139">
            <v>0</v>
          </cell>
          <cell r="P139">
            <v>0</v>
          </cell>
          <cell r="Q139" t="b">
            <v>1</v>
          </cell>
          <cell r="R139">
            <v>0</v>
          </cell>
          <cell r="S139">
            <v>0</v>
          </cell>
        </row>
        <row r="140">
          <cell r="A140">
            <v>825013</v>
          </cell>
          <cell r="B140" t="str">
            <v>BIAYA JASA MANAGEMENT</v>
          </cell>
          <cell r="C140" t="str">
            <v>L</v>
          </cell>
          <cell r="D140" t="str">
            <v>D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 t="b">
            <v>0</v>
          </cell>
          <cell r="R140">
            <v>0</v>
          </cell>
          <cell r="S140">
            <v>0</v>
          </cell>
        </row>
        <row r="141">
          <cell r="A141">
            <v>825015</v>
          </cell>
          <cell r="B141" t="str">
            <v>REKRUITMEN KARYAWAN</v>
          </cell>
          <cell r="C141" t="str">
            <v>L</v>
          </cell>
          <cell r="D141" t="str">
            <v>D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 t="b">
            <v>0</v>
          </cell>
          <cell r="R141">
            <v>0</v>
          </cell>
          <cell r="S141">
            <v>0</v>
          </cell>
        </row>
        <row r="142">
          <cell r="A142">
            <v>825016</v>
          </cell>
          <cell r="B142" t="str">
            <v>Pemusnahan Pallet &amp; Triplek</v>
          </cell>
          <cell r="C142" t="str">
            <v>L</v>
          </cell>
          <cell r="D142" t="str">
            <v>D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 t="b">
            <v>0</v>
          </cell>
          <cell r="R142">
            <v>0</v>
          </cell>
          <cell r="S142">
            <v>0</v>
          </cell>
        </row>
        <row r="143">
          <cell r="A143">
            <v>825099</v>
          </cell>
          <cell r="B143" t="str">
            <v>LAIN-LAIN</v>
          </cell>
          <cell r="C143" t="str">
            <v>L</v>
          </cell>
          <cell r="D143" t="str">
            <v>D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 t="b">
            <v>0</v>
          </cell>
          <cell r="R143">
            <v>0</v>
          </cell>
          <cell r="S143">
            <v>0</v>
          </cell>
        </row>
        <row r="144">
          <cell r="A144">
            <v>829207</v>
          </cell>
          <cell r="B144" t="str">
            <v>BIAYA PROMOSI DAGANG</v>
          </cell>
          <cell r="C144" t="str">
            <v>L</v>
          </cell>
          <cell r="D144" t="str">
            <v>D</v>
          </cell>
          <cell r="E144">
            <v>0</v>
          </cell>
          <cell r="F144">
            <v>0</v>
          </cell>
          <cell r="G144">
            <v>17025164</v>
          </cell>
          <cell r="H144">
            <v>0</v>
          </cell>
          <cell r="I144">
            <v>0</v>
          </cell>
          <cell r="J144">
            <v>17025164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 t="b">
            <v>1</v>
          </cell>
          <cell r="R144">
            <v>0</v>
          </cell>
          <cell r="S144">
            <v>0</v>
          </cell>
        </row>
        <row r="145">
          <cell r="A145">
            <v>829220</v>
          </cell>
          <cell r="B145" t="str">
            <v>CASH BACK</v>
          </cell>
          <cell r="C145" t="str">
            <v>L</v>
          </cell>
          <cell r="D145" t="str">
            <v>D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17025164</v>
          </cell>
          <cell r="J145">
            <v>0</v>
          </cell>
          <cell r="K145">
            <v>17025164</v>
          </cell>
          <cell r="L145">
            <v>0</v>
          </cell>
          <cell r="M145">
            <v>17025164</v>
          </cell>
          <cell r="N145">
            <v>0</v>
          </cell>
          <cell r="O145">
            <v>0</v>
          </cell>
          <cell r="P145">
            <v>0</v>
          </cell>
          <cell r="Q145" t="b">
            <v>1</v>
          </cell>
          <cell r="R145">
            <v>0</v>
          </cell>
          <cell r="S145">
            <v>0</v>
          </cell>
        </row>
        <row r="146">
          <cell r="A146">
            <v>910200</v>
          </cell>
          <cell r="B146" t="str">
            <v>PENDAPATAN BUNGA</v>
          </cell>
          <cell r="C146" t="str">
            <v>L</v>
          </cell>
          <cell r="D146" t="str">
            <v>D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 t="b">
            <v>0</v>
          </cell>
          <cell r="R146">
            <v>0</v>
          </cell>
          <cell r="S146">
            <v>0</v>
          </cell>
        </row>
        <row r="147">
          <cell r="A147">
            <v>910300</v>
          </cell>
          <cell r="B147" t="str">
            <v>PENDAPATAN SUBSIDI OA</v>
          </cell>
          <cell r="C147" t="str">
            <v>L</v>
          </cell>
          <cell r="D147" t="str">
            <v>D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 t="b">
            <v>0</v>
          </cell>
          <cell r="R147">
            <v>0</v>
          </cell>
          <cell r="S147">
            <v>0</v>
          </cell>
        </row>
        <row r="148">
          <cell r="A148">
            <v>910800</v>
          </cell>
          <cell r="B148" t="str">
            <v>PENJUALAN BARANG BEKAS/SISA BA</v>
          </cell>
          <cell r="C148" t="str">
            <v>L</v>
          </cell>
          <cell r="D148" t="str">
            <v>D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 t="b">
            <v>0</v>
          </cell>
          <cell r="R148">
            <v>0</v>
          </cell>
          <cell r="S148">
            <v>0</v>
          </cell>
        </row>
        <row r="149">
          <cell r="A149">
            <v>910900</v>
          </cell>
          <cell r="B149" t="str">
            <v>LABA PENJUALAN AKTIVA TETAP</v>
          </cell>
          <cell r="C149" t="str">
            <v>L</v>
          </cell>
          <cell r="D149" t="str">
            <v>D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 t="b">
            <v>0</v>
          </cell>
          <cell r="R149">
            <v>0</v>
          </cell>
          <cell r="S149">
            <v>0</v>
          </cell>
        </row>
        <row r="150">
          <cell r="A150">
            <v>919001</v>
          </cell>
          <cell r="B150" t="str">
            <v>SELISIH PEMBAYARAN</v>
          </cell>
          <cell r="C150" t="str">
            <v>L</v>
          </cell>
          <cell r="D150" t="str">
            <v>D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-0.57999968528747559</v>
          </cell>
          <cell r="J150">
            <v>0</v>
          </cell>
          <cell r="K150">
            <v>-0.57999968528747559</v>
          </cell>
          <cell r="L150">
            <v>0</v>
          </cell>
          <cell r="M150">
            <v>-0.57999968528747559</v>
          </cell>
          <cell r="N150">
            <v>0</v>
          </cell>
          <cell r="O150">
            <v>0</v>
          </cell>
          <cell r="P150">
            <v>0</v>
          </cell>
          <cell r="Q150" t="b">
            <v>1</v>
          </cell>
          <cell r="R150">
            <v>0</v>
          </cell>
          <cell r="S150">
            <v>0</v>
          </cell>
        </row>
        <row r="151">
          <cell r="A151">
            <v>919900</v>
          </cell>
          <cell r="B151" t="str">
            <v>PENDAPATAN LAIN-LAIN</v>
          </cell>
          <cell r="C151" t="str">
            <v>L</v>
          </cell>
          <cell r="D151" t="str">
            <v>D</v>
          </cell>
          <cell r="E151">
            <v>0</v>
          </cell>
          <cell r="F151">
            <v>0</v>
          </cell>
          <cell r="G151">
            <v>0</v>
          </cell>
          <cell r="H151">
            <v>2429175</v>
          </cell>
          <cell r="I151">
            <v>280000</v>
          </cell>
          <cell r="J151">
            <v>34500</v>
          </cell>
          <cell r="K151">
            <v>-2183675</v>
          </cell>
          <cell r="L151">
            <v>0</v>
          </cell>
          <cell r="M151">
            <v>-2183675</v>
          </cell>
          <cell r="N151">
            <v>0</v>
          </cell>
          <cell r="O151">
            <v>0</v>
          </cell>
          <cell r="P151">
            <v>0</v>
          </cell>
          <cell r="Q151" t="b">
            <v>1</v>
          </cell>
          <cell r="R151">
            <v>0</v>
          </cell>
          <cell r="S151">
            <v>0</v>
          </cell>
        </row>
        <row r="152">
          <cell r="A152">
            <v>919901</v>
          </cell>
          <cell r="B152" t="str">
            <v>PENDAPATAN KLAIM TIV</v>
          </cell>
          <cell r="C152" t="str">
            <v>L</v>
          </cell>
          <cell r="D152" t="str">
            <v>D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93633961.818181813</v>
          </cell>
          <cell r="K152">
            <v>-93633961.818181813</v>
          </cell>
          <cell r="L152">
            <v>0</v>
          </cell>
          <cell r="M152">
            <v>-93633961.818181813</v>
          </cell>
          <cell r="N152">
            <v>0</v>
          </cell>
          <cell r="O152">
            <v>0</v>
          </cell>
          <cell r="P152">
            <v>0</v>
          </cell>
          <cell r="Q152" t="b">
            <v>1</v>
          </cell>
          <cell r="R152">
            <v>0</v>
          </cell>
          <cell r="S152">
            <v>0</v>
          </cell>
        </row>
        <row r="153">
          <cell r="A153">
            <v>920100</v>
          </cell>
          <cell r="B153" t="str">
            <v>BEBAN BUNGA</v>
          </cell>
          <cell r="C153" t="str">
            <v>L</v>
          </cell>
          <cell r="D153" t="str">
            <v>D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 t="b">
            <v>0</v>
          </cell>
          <cell r="R153">
            <v>0</v>
          </cell>
          <cell r="S153">
            <v>0</v>
          </cell>
        </row>
        <row r="154">
          <cell r="A154">
            <v>920500</v>
          </cell>
          <cell r="B154" t="str">
            <v>KERUGIAN PENJUALAN AKTIVA TETA</v>
          </cell>
          <cell r="C154" t="str">
            <v>L</v>
          </cell>
          <cell r="D154" t="str">
            <v>D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 t="b">
            <v>0</v>
          </cell>
          <cell r="R154">
            <v>0</v>
          </cell>
          <cell r="S154">
            <v>0</v>
          </cell>
        </row>
        <row r="155">
          <cell r="A155">
            <v>929900</v>
          </cell>
          <cell r="B155" t="str">
            <v>BEBAN LAIN-LAIN</v>
          </cell>
          <cell r="C155" t="str">
            <v>L</v>
          </cell>
          <cell r="D155" t="str">
            <v>D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149863.636363636</v>
          </cell>
          <cell r="J155">
            <v>0</v>
          </cell>
          <cell r="K155">
            <v>149863.636363636</v>
          </cell>
          <cell r="L155">
            <v>0</v>
          </cell>
          <cell r="M155">
            <v>149863.636363636</v>
          </cell>
          <cell r="N155">
            <v>0</v>
          </cell>
          <cell r="O155">
            <v>0</v>
          </cell>
          <cell r="P155">
            <v>0</v>
          </cell>
          <cell r="Q155" t="b">
            <v>1</v>
          </cell>
          <cell r="R155">
            <v>0</v>
          </cell>
          <cell r="S155">
            <v>0</v>
          </cell>
        </row>
        <row r="156">
          <cell r="A156" t="str">
            <v>TIV</v>
          </cell>
          <cell r="B156" t="str">
            <v>AKTUAL</v>
          </cell>
          <cell r="C156" t="str">
            <v>N</v>
          </cell>
          <cell r="D156" t="str">
            <v>D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 t="b">
            <v>0</v>
          </cell>
          <cell r="R156">
            <v>0</v>
          </cell>
          <cell r="S156">
            <v>0</v>
          </cell>
        </row>
        <row r="159">
          <cell r="A159" t="str">
            <v>Laba Bulan Berjalan</v>
          </cell>
          <cell r="E159">
            <v>53495684990.696373</v>
          </cell>
          <cell r="F159">
            <v>53495684991.196304</v>
          </cell>
          <cell r="G159">
            <v>25856689870</v>
          </cell>
          <cell r="H159">
            <v>25856689870</v>
          </cell>
          <cell r="I159">
            <v>32657195856.439735</v>
          </cell>
          <cell r="J159">
            <v>32657195856.439732</v>
          </cell>
          <cell r="K159">
            <v>65123823757.617233</v>
          </cell>
          <cell r="L159">
            <v>65123823758.11718</v>
          </cell>
          <cell r="M159">
            <v>5413984069.9693604</v>
          </cell>
          <cell r="N159">
            <v>5549130626.363636</v>
          </cell>
          <cell r="O159">
            <v>59709839687.647881</v>
          </cell>
          <cell r="P159">
            <v>59709839688.147827</v>
          </cell>
          <cell r="R159">
            <v>59709839687.647881</v>
          </cell>
          <cell r="S159">
            <v>59709839688.147827</v>
          </cell>
        </row>
        <row r="160">
          <cell r="F160">
            <v>-0.49993133544921875</v>
          </cell>
          <cell r="G160">
            <v>0</v>
          </cell>
          <cell r="I160">
            <v>0</v>
          </cell>
          <cell r="M160">
            <v>135146556.39427567</v>
          </cell>
          <cell r="P160">
            <v>-0.49994659423828125</v>
          </cell>
          <cell r="S160">
            <v>-0.49994659423828125</v>
          </cell>
        </row>
        <row r="161">
          <cell r="E161">
            <v>53495684990.696373</v>
          </cell>
          <cell r="F161">
            <v>53495684990.696373</v>
          </cell>
          <cell r="G161">
            <v>25856689870</v>
          </cell>
          <cell r="H161">
            <v>25856689870</v>
          </cell>
          <cell r="I161">
            <v>32657195856.439735</v>
          </cell>
          <cell r="J161">
            <v>32657195856.439732</v>
          </cell>
          <cell r="K161">
            <v>65123823757.617233</v>
          </cell>
          <cell r="L161">
            <v>65123823758.11718</v>
          </cell>
          <cell r="M161">
            <v>5549130626.363636</v>
          </cell>
          <cell r="N161">
            <v>5549130626.363636</v>
          </cell>
          <cell r="O161">
            <v>59709839687.647881</v>
          </cell>
          <cell r="P161">
            <v>59709839687.647881</v>
          </cell>
          <cell r="R161">
            <v>59709839687.647881</v>
          </cell>
          <cell r="S161">
            <v>59709839687.647881</v>
          </cell>
        </row>
        <row r="162">
          <cell r="A162">
            <v>1</v>
          </cell>
          <cell r="B162">
            <v>2</v>
          </cell>
          <cell r="C162">
            <v>3</v>
          </cell>
          <cell r="D162">
            <v>4</v>
          </cell>
          <cell r="E162">
            <v>5</v>
          </cell>
          <cell r="F162">
            <v>6</v>
          </cell>
          <cell r="G162">
            <v>7</v>
          </cell>
          <cell r="H162">
            <v>8</v>
          </cell>
          <cell r="I162">
            <v>9</v>
          </cell>
          <cell r="J162">
            <v>10</v>
          </cell>
          <cell r="K162">
            <v>11</v>
          </cell>
          <cell r="L162">
            <v>12</v>
          </cell>
          <cell r="M162">
            <v>13</v>
          </cell>
          <cell r="N162">
            <v>14</v>
          </cell>
          <cell r="O162">
            <v>15</v>
          </cell>
          <cell r="P162">
            <v>16</v>
          </cell>
        </row>
        <row r="163">
          <cell r="B163" t="str">
            <v>Ctrl Jumlah</v>
          </cell>
          <cell r="F163">
            <v>0</v>
          </cell>
          <cell r="H163">
            <v>0</v>
          </cell>
          <cell r="J163">
            <v>0</v>
          </cell>
          <cell r="L163">
            <v>0.49994659423828125</v>
          </cell>
          <cell r="N163">
            <v>0</v>
          </cell>
          <cell r="P163">
            <v>0</v>
          </cell>
        </row>
        <row r="164">
          <cell r="B164" t="str">
            <v>Ctrl vs Rekap GL</v>
          </cell>
          <cell r="G164">
            <v>0</v>
          </cell>
          <cell r="H164">
            <v>0</v>
          </cell>
        </row>
        <row r="165">
          <cell r="B165" t="str">
            <v>Ctrl vs Memo Jurnal</v>
          </cell>
          <cell r="I165">
            <v>0</v>
          </cell>
          <cell r="J165">
            <v>0</v>
          </cell>
        </row>
        <row r="166">
          <cell r="B166" t="str">
            <v>Ctrl vs Rugi Laba</v>
          </cell>
          <cell r="M166">
            <v>-1.7881393432617188E-6</v>
          </cell>
        </row>
        <row r="167">
          <cell r="B167" t="str">
            <v>Ctrl vs Neraca</v>
          </cell>
          <cell r="O167">
            <v>0</v>
          </cell>
          <cell r="P167">
            <v>-0.49994659423828125</v>
          </cell>
        </row>
        <row r="168">
          <cell r="B168" t="str">
            <v>Ctrl vs COGS</v>
          </cell>
          <cell r="K168">
            <v>0</v>
          </cell>
        </row>
        <row r="169">
          <cell r="B169" t="str">
            <v>Ctrl vs Analisa Piutang</v>
          </cell>
          <cell r="O169">
            <v>0</v>
          </cell>
        </row>
        <row r="170">
          <cell r="B170" t="str">
            <v>Ctrl vs So Persed Akir</v>
          </cell>
          <cell r="O170">
            <v>0</v>
          </cell>
        </row>
        <row r="175">
          <cell r="M175">
            <v>0</v>
          </cell>
        </row>
      </sheetData>
      <sheetData sheetId="10">
        <row r="1">
          <cell r="B1" t="str">
            <v>DEPO PASURUAN</v>
          </cell>
          <cell r="E1" t="str">
            <v>lama</v>
          </cell>
        </row>
        <row r="2">
          <cell r="B2" t="str">
            <v>LAPORAN MUTASI PRODUK</v>
          </cell>
          <cell r="E2" t="str">
            <v>baru</v>
          </cell>
        </row>
        <row r="3">
          <cell r="B3" t="str">
            <v>PER 30 NOVEMBER 2021</v>
          </cell>
          <cell r="J3" t="str">
            <v>h baru</v>
          </cell>
          <cell r="P3" t="str">
            <v>h baru</v>
          </cell>
        </row>
        <row r="4">
          <cell r="B4" t="str">
            <v>ID PRODUK</v>
          </cell>
          <cell r="C4" t="str">
            <v>NAMA PRODUK</v>
          </cell>
          <cell r="D4" t="str">
            <v>SALDO AWAL</v>
          </cell>
          <cell r="F4" t="str">
            <v>HPP</v>
          </cell>
          <cell r="J4" t="str">
            <v>SUPP(IN)</v>
          </cell>
          <cell r="L4" t="str">
            <v>DIST(IN)</v>
          </cell>
          <cell r="N4" t="str">
            <v>MUT(IN)</v>
          </cell>
          <cell r="P4" t="str">
            <v>SUPP(OUT)</v>
          </cell>
          <cell r="R4" t="str">
            <v>DIST(OUT)</v>
          </cell>
          <cell r="T4" t="str">
            <v>MUT(OUT)</v>
          </cell>
          <cell r="V4" t="str">
            <v>MORPHING</v>
          </cell>
          <cell r="X4" t="str">
            <v>KOREKSI</v>
          </cell>
          <cell r="Z4" t="str">
            <v>SALDO AKHIR</v>
          </cell>
          <cell r="AB4" t="str">
            <v>PEMBELIAN TIV</v>
          </cell>
          <cell r="AD4" t="str">
            <v>PEMBELIAN TAC</v>
          </cell>
          <cell r="AF4" t="str">
            <v>HPP PABRIK</v>
          </cell>
          <cell r="AH4" t="str">
            <v>CTRL</v>
          </cell>
        </row>
        <row r="5">
          <cell r="D5" t="str">
            <v>QTY</v>
          </cell>
          <cell r="E5" t="str">
            <v>Rp</v>
          </cell>
          <cell r="F5" t="str">
            <v>PABRIK</v>
          </cell>
          <cell r="G5" t="str">
            <v>DPP</v>
          </cell>
          <cell r="H5" t="str">
            <v>DEPO</v>
          </cell>
          <cell r="I5" t="str">
            <v>DPP</v>
          </cell>
          <cell r="J5" t="str">
            <v>QTY</v>
          </cell>
          <cell r="K5" t="str">
            <v>Rp</v>
          </cell>
          <cell r="L5" t="str">
            <v>QTY</v>
          </cell>
          <cell r="M5" t="str">
            <v>Rp</v>
          </cell>
          <cell r="N5" t="str">
            <v>QTY</v>
          </cell>
          <cell r="O5" t="str">
            <v>Rp</v>
          </cell>
          <cell r="P5" t="str">
            <v>QTY</v>
          </cell>
          <cell r="Q5" t="str">
            <v>Rp</v>
          </cell>
          <cell r="R5" t="str">
            <v>QTY</v>
          </cell>
          <cell r="S5" t="str">
            <v>Rp</v>
          </cell>
          <cell r="T5" t="str">
            <v>QTY</v>
          </cell>
          <cell r="U5" t="str">
            <v>Rp</v>
          </cell>
          <cell r="V5" t="str">
            <v>QTY</v>
          </cell>
          <cell r="W5" t="str">
            <v>Rp</v>
          </cell>
          <cell r="X5" t="str">
            <v>QTY</v>
          </cell>
          <cell r="Y5" t="str">
            <v>Rp</v>
          </cell>
          <cell r="Z5" t="str">
            <v>QTY</v>
          </cell>
          <cell r="AA5" t="str">
            <v>Rp</v>
          </cell>
          <cell r="AB5" t="str">
            <v>QTY</v>
          </cell>
          <cell r="AC5" t="str">
            <v>Rp</v>
          </cell>
          <cell r="AD5" t="str">
            <v>QTY</v>
          </cell>
          <cell r="AE5" t="str">
            <v>Rp</v>
          </cell>
          <cell r="AF5" t="str">
            <v>QTY</v>
          </cell>
          <cell r="AG5" t="str">
            <v>Rp</v>
          </cell>
        </row>
        <row r="6">
          <cell r="B6">
            <v>74559</v>
          </cell>
          <cell r="C6" t="str">
            <v>AQ.5GLN ISI</v>
          </cell>
          <cell r="D6">
            <v>6868</v>
          </cell>
          <cell r="E6">
            <v>61499818.18181818</v>
          </cell>
          <cell r="F6">
            <v>9850</v>
          </cell>
          <cell r="G6">
            <v>8954.545454545454</v>
          </cell>
          <cell r="H6">
            <v>13300</v>
          </cell>
          <cell r="I6">
            <v>12090.90909090909</v>
          </cell>
          <cell r="J6">
            <v>169104</v>
          </cell>
          <cell r="K6">
            <v>1514249454.5454545</v>
          </cell>
          <cell r="L6">
            <v>24488</v>
          </cell>
          <cell r="M6">
            <v>219278909.09090909</v>
          </cell>
          <cell r="N6">
            <v>3600</v>
          </cell>
          <cell r="O6">
            <v>32236363.636363633</v>
          </cell>
          <cell r="P6">
            <v>-3505</v>
          </cell>
          <cell r="Q6">
            <v>-31385681.818181816</v>
          </cell>
          <cell r="R6">
            <v>-160462</v>
          </cell>
          <cell r="S6">
            <v>-1436864272.7272727</v>
          </cell>
          <cell r="T6">
            <v>-21923</v>
          </cell>
          <cell r="U6">
            <v>-196310500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18170</v>
          </cell>
          <cell r="AA6">
            <v>162704090.90909091</v>
          </cell>
          <cell r="AB6">
            <v>165599</v>
          </cell>
          <cell r="AC6">
            <v>1482863772.7272727</v>
          </cell>
          <cell r="AD6">
            <v>-18323</v>
          </cell>
          <cell r="AE6">
            <v>-164074136.36363634</v>
          </cell>
          <cell r="AF6">
            <v>135974</v>
          </cell>
          <cell r="AG6">
            <v>1217585363.6363637</v>
          </cell>
          <cell r="AH6">
            <v>0</v>
          </cell>
        </row>
        <row r="7">
          <cell r="B7" t="str">
            <v>74559G</v>
          </cell>
          <cell r="C7" t="str">
            <v>AQ.5GLN BTL</v>
          </cell>
          <cell r="D7">
            <v>22692</v>
          </cell>
          <cell r="E7">
            <v>680760000</v>
          </cell>
          <cell r="F7">
            <v>30000</v>
          </cell>
          <cell r="G7">
            <v>30000</v>
          </cell>
          <cell r="H7">
            <v>30000</v>
          </cell>
          <cell r="I7">
            <v>30000</v>
          </cell>
          <cell r="J7">
            <v>178328</v>
          </cell>
          <cell r="K7">
            <v>5349840000</v>
          </cell>
          <cell r="L7">
            <v>154378</v>
          </cell>
          <cell r="M7">
            <v>4631340000</v>
          </cell>
          <cell r="N7">
            <v>26460</v>
          </cell>
          <cell r="O7">
            <v>793800000</v>
          </cell>
          <cell r="P7">
            <v>-171114</v>
          </cell>
          <cell r="Q7">
            <v>-5133420000</v>
          </cell>
          <cell r="R7">
            <v>-156773</v>
          </cell>
          <cell r="S7">
            <v>-4703190000</v>
          </cell>
          <cell r="T7">
            <v>-22931</v>
          </cell>
          <cell r="U7">
            <v>-687930000</v>
          </cell>
          <cell r="V7">
            <v>195</v>
          </cell>
          <cell r="W7">
            <v>5850000</v>
          </cell>
          <cell r="X7">
            <v>0</v>
          </cell>
          <cell r="Y7">
            <v>0</v>
          </cell>
          <cell r="Z7">
            <v>31235</v>
          </cell>
          <cell r="AA7">
            <v>937050000</v>
          </cell>
          <cell r="AB7">
            <v>7214</v>
          </cell>
          <cell r="AC7">
            <v>216420000</v>
          </cell>
          <cell r="AD7">
            <v>3724</v>
          </cell>
          <cell r="AE7">
            <v>111720000</v>
          </cell>
          <cell r="AF7">
            <v>2395</v>
          </cell>
          <cell r="AG7">
            <v>71850000</v>
          </cell>
          <cell r="AH7">
            <v>0</v>
          </cell>
        </row>
        <row r="8">
          <cell r="B8" t="str">
            <v>1011A</v>
          </cell>
          <cell r="C8" t="str">
            <v>AQ.5GLN ISI R</v>
          </cell>
          <cell r="D8">
            <v>0</v>
          </cell>
          <cell r="E8">
            <v>0</v>
          </cell>
          <cell r="F8">
            <v>9850</v>
          </cell>
          <cell r="G8">
            <v>8954.545454545454</v>
          </cell>
          <cell r="H8">
            <v>13300</v>
          </cell>
          <cell r="I8">
            <v>12090.90909090909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</row>
        <row r="9">
          <cell r="B9" t="str">
            <v>1011B</v>
          </cell>
          <cell r="C9" t="str">
            <v>AQ.5GLN BTL R</v>
          </cell>
          <cell r="D9">
            <v>240</v>
          </cell>
          <cell r="E9">
            <v>7200000</v>
          </cell>
          <cell r="F9">
            <v>30000</v>
          </cell>
          <cell r="G9">
            <v>30000</v>
          </cell>
          <cell r="H9">
            <v>30000</v>
          </cell>
          <cell r="I9">
            <v>30000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451</v>
          </cell>
          <cell r="O9">
            <v>13530000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691</v>
          </cell>
          <cell r="AA9">
            <v>20730000</v>
          </cell>
          <cell r="AB9">
            <v>0</v>
          </cell>
          <cell r="AC9">
            <v>0</v>
          </cell>
          <cell r="AD9">
            <v>451</v>
          </cell>
          <cell r="AE9">
            <v>13530000</v>
          </cell>
          <cell r="AF9">
            <v>0</v>
          </cell>
          <cell r="AG9">
            <v>0</v>
          </cell>
          <cell r="AH9">
            <v>0</v>
          </cell>
        </row>
        <row r="10">
          <cell r="B10">
            <v>74598</v>
          </cell>
          <cell r="C10" t="str">
            <v>AQ.380 ML ISI 1 X 12</v>
          </cell>
          <cell r="D10">
            <v>3</v>
          </cell>
          <cell r="E10">
            <v>219960</v>
          </cell>
          <cell r="F10">
            <v>80652</v>
          </cell>
          <cell r="G10">
            <v>73320</v>
          </cell>
          <cell r="H10">
            <v>77000</v>
          </cell>
          <cell r="I10">
            <v>70000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16</v>
          </cell>
          <cell r="O10">
            <v>1173120</v>
          </cell>
          <cell r="P10">
            <v>0</v>
          </cell>
          <cell r="Q10">
            <v>0</v>
          </cell>
          <cell r="R10">
            <v>-12</v>
          </cell>
          <cell r="S10">
            <v>-879840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7</v>
          </cell>
          <cell r="AA10">
            <v>513240</v>
          </cell>
          <cell r="AB10">
            <v>0</v>
          </cell>
          <cell r="AC10">
            <v>0</v>
          </cell>
          <cell r="AD10">
            <v>16</v>
          </cell>
          <cell r="AE10">
            <v>1173120</v>
          </cell>
          <cell r="AF10">
            <v>12</v>
          </cell>
          <cell r="AG10">
            <v>879840</v>
          </cell>
          <cell r="AH10">
            <v>0</v>
          </cell>
        </row>
        <row r="11">
          <cell r="B11" t="str">
            <v>74598R</v>
          </cell>
          <cell r="C11" t="str">
            <v>AQ.380 REFLECTIONS 1X12 REJECT</v>
          </cell>
          <cell r="D11">
            <v>0</v>
          </cell>
          <cell r="E11">
            <v>0</v>
          </cell>
          <cell r="F11">
            <v>80652</v>
          </cell>
          <cell r="G11">
            <v>73320</v>
          </cell>
          <cell r="H11">
            <v>77000</v>
          </cell>
          <cell r="I11">
            <v>70000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</row>
        <row r="12">
          <cell r="B12" t="str">
            <v>74598P</v>
          </cell>
          <cell r="C12" t="str">
            <v>AQ.380 REFLECTIONS 1X1 PCS</v>
          </cell>
          <cell r="D12">
            <v>0</v>
          </cell>
          <cell r="E12">
            <v>0</v>
          </cell>
          <cell r="F12">
            <v>6721</v>
          </cell>
          <cell r="G12">
            <v>6109.9999999999991</v>
          </cell>
          <cell r="H12">
            <v>6416.666666666667</v>
          </cell>
          <cell r="I12">
            <v>5833.333333333333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</row>
        <row r="13">
          <cell r="B13" t="str">
            <v>74598PR</v>
          </cell>
          <cell r="C13" t="str">
            <v>AQ.380 REFLECTIONS PCS REJECT</v>
          </cell>
          <cell r="D13">
            <v>0</v>
          </cell>
          <cell r="E13">
            <v>0</v>
          </cell>
          <cell r="F13">
            <v>6721</v>
          </cell>
          <cell r="G13">
            <v>6109.9999999999991</v>
          </cell>
          <cell r="H13">
            <v>6416.666666666667</v>
          </cell>
          <cell r="I13">
            <v>5833.333333333333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</row>
        <row r="14">
          <cell r="B14">
            <v>80333</v>
          </cell>
          <cell r="C14" t="str">
            <v>AQUA REFLECTIONS SPARKLING</v>
          </cell>
          <cell r="D14">
            <v>12</v>
          </cell>
          <cell r="E14">
            <v>879840</v>
          </cell>
          <cell r="F14">
            <v>80652</v>
          </cell>
          <cell r="G14">
            <v>73320</v>
          </cell>
          <cell r="H14">
            <v>83500</v>
          </cell>
          <cell r="I14">
            <v>75909.090909090897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12</v>
          </cell>
          <cell r="AA14">
            <v>879840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</row>
        <row r="15">
          <cell r="B15" t="str">
            <v>80333P</v>
          </cell>
          <cell r="C15" t="str">
            <v>AQ 380ML SPARKLING 1X1</v>
          </cell>
          <cell r="D15">
            <v>0</v>
          </cell>
          <cell r="E15">
            <v>0</v>
          </cell>
          <cell r="F15">
            <v>6721</v>
          </cell>
          <cell r="G15">
            <v>6109.9999999999991</v>
          </cell>
          <cell r="H15">
            <v>6958.333333333333</v>
          </cell>
          <cell r="I15">
            <v>6325.7575757575751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</row>
        <row r="16">
          <cell r="B16" t="str">
            <v>80333R</v>
          </cell>
          <cell r="C16" t="str">
            <v>AQ 380ML SPARKLING 1X12 REJECT</v>
          </cell>
          <cell r="D16">
            <v>0</v>
          </cell>
          <cell r="E16">
            <v>0</v>
          </cell>
          <cell r="F16">
            <v>80652</v>
          </cell>
          <cell r="G16">
            <v>73320</v>
          </cell>
          <cell r="H16">
            <v>83500</v>
          </cell>
          <cell r="I16">
            <v>75909.090909090897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</row>
        <row r="17">
          <cell r="B17" t="str">
            <v>80333PR</v>
          </cell>
          <cell r="C17" t="str">
            <v>AQ 380ML SPARKLING PCS REJECT</v>
          </cell>
          <cell r="D17">
            <v>0</v>
          </cell>
          <cell r="E17">
            <v>0</v>
          </cell>
          <cell r="F17">
            <v>6721</v>
          </cell>
          <cell r="G17">
            <v>6109.9999999999991</v>
          </cell>
          <cell r="H17">
            <v>6958.333333333333</v>
          </cell>
          <cell r="I17">
            <v>6325.7575757575751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</row>
        <row r="18">
          <cell r="B18">
            <v>10555</v>
          </cell>
          <cell r="C18" t="str">
            <v>POMPA GALON</v>
          </cell>
          <cell r="D18">
            <v>5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5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</row>
        <row r="19">
          <cell r="B19">
            <v>10269549</v>
          </cell>
          <cell r="C19" t="str">
            <v>KARTON VT 220 ML 1X1</v>
          </cell>
          <cell r="D19">
            <v>533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533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</row>
        <row r="20">
          <cell r="B20">
            <v>10345439</v>
          </cell>
          <cell r="C20" t="str">
            <v>KARTON AQ 220ML LOCAL 1X1</v>
          </cell>
          <cell r="D20">
            <v>912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300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-30</v>
          </cell>
          <cell r="Q20">
            <v>0</v>
          </cell>
          <cell r="R20">
            <v>-19</v>
          </cell>
          <cell r="S20">
            <v>0</v>
          </cell>
          <cell r="T20">
            <v>-132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1031</v>
          </cell>
          <cell r="AA20">
            <v>0</v>
          </cell>
          <cell r="AB20">
            <v>270</v>
          </cell>
          <cell r="AC20">
            <v>0</v>
          </cell>
          <cell r="AD20">
            <v>-132</v>
          </cell>
          <cell r="AE20">
            <v>0</v>
          </cell>
          <cell r="AF20">
            <v>19</v>
          </cell>
          <cell r="AG20">
            <v>0</v>
          </cell>
          <cell r="AH20">
            <v>0</v>
          </cell>
        </row>
        <row r="21">
          <cell r="B21">
            <v>74553</v>
          </cell>
          <cell r="C21" t="str">
            <v>AQ.1500ML 1X12</v>
          </cell>
          <cell r="D21">
            <v>14042</v>
          </cell>
          <cell r="E21">
            <v>517000909.09090906</v>
          </cell>
          <cell r="F21">
            <v>40500</v>
          </cell>
          <cell r="G21">
            <v>36818.181818181816</v>
          </cell>
          <cell r="H21">
            <v>45500</v>
          </cell>
          <cell r="I21">
            <v>41363.63636363636</v>
          </cell>
          <cell r="J21">
            <v>36645</v>
          </cell>
          <cell r="K21">
            <v>1349202272.7272727</v>
          </cell>
          <cell r="L21">
            <v>4034</v>
          </cell>
          <cell r="M21">
            <v>148524545.45454544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-35423</v>
          </cell>
          <cell r="S21">
            <v>-1304210454.5454545</v>
          </cell>
          <cell r="T21">
            <v>-18630</v>
          </cell>
          <cell r="U21">
            <v>-685922727.27272725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668</v>
          </cell>
          <cell r="AA21">
            <v>24594545.454545453</v>
          </cell>
          <cell r="AB21">
            <v>36645</v>
          </cell>
          <cell r="AC21">
            <v>1349202272.7272727</v>
          </cell>
          <cell r="AD21">
            <v>-18630</v>
          </cell>
          <cell r="AE21">
            <v>-685922727.27272725</v>
          </cell>
          <cell r="AF21">
            <v>31389</v>
          </cell>
          <cell r="AG21">
            <v>1155685909.090909</v>
          </cell>
          <cell r="AH21">
            <v>0</v>
          </cell>
        </row>
        <row r="22">
          <cell r="B22" t="str">
            <v>74553P</v>
          </cell>
          <cell r="C22" t="str">
            <v>AQ.1500ML 1X1</v>
          </cell>
          <cell r="D22">
            <v>0</v>
          </cell>
          <cell r="E22">
            <v>0</v>
          </cell>
          <cell r="F22">
            <v>3375</v>
          </cell>
          <cell r="G22">
            <v>3068.181818181818</v>
          </cell>
          <cell r="H22">
            <v>3791.6666666666665</v>
          </cell>
          <cell r="I22">
            <v>3446.9696969696965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</row>
        <row r="23">
          <cell r="B23" t="str">
            <v>74553PR</v>
          </cell>
          <cell r="C23" t="str">
            <v>AQ.1500ML 1X1 PCS REJECT</v>
          </cell>
          <cell r="D23">
            <v>0</v>
          </cell>
          <cell r="E23">
            <v>0</v>
          </cell>
          <cell r="F23">
            <v>3375</v>
          </cell>
          <cell r="G23">
            <v>3068.181818181818</v>
          </cell>
          <cell r="H23">
            <v>3791.6666666666665</v>
          </cell>
          <cell r="I23">
            <v>3446.9696969696965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</row>
        <row r="24">
          <cell r="B24">
            <v>74589</v>
          </cell>
          <cell r="C24" t="str">
            <v>AQ.1500ML MULTIPACK 1X6</v>
          </cell>
          <cell r="D24">
            <v>51</v>
          </cell>
          <cell r="E24">
            <v>938863.63636363635</v>
          </cell>
          <cell r="F24">
            <v>20250</v>
          </cell>
          <cell r="G24">
            <v>18409.090909090908</v>
          </cell>
          <cell r="H24">
            <v>24520</v>
          </cell>
          <cell r="I24">
            <v>22290.909090909088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-15</v>
          </cell>
          <cell r="S24">
            <v>-276136.36363636365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36</v>
          </cell>
          <cell r="AA24">
            <v>662727.27272727271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15</v>
          </cell>
          <cell r="AG24">
            <v>276136.36363636365</v>
          </cell>
          <cell r="AH24">
            <v>0</v>
          </cell>
        </row>
        <row r="25">
          <cell r="B25">
            <v>74561</v>
          </cell>
          <cell r="C25" t="str">
            <v>AQ.600ML 1X24</v>
          </cell>
          <cell r="D25">
            <v>2711</v>
          </cell>
          <cell r="E25">
            <v>91779672.727272704</v>
          </cell>
          <cell r="F25">
            <v>37240</v>
          </cell>
          <cell r="G25">
            <v>33854.545454545449</v>
          </cell>
          <cell r="H25">
            <v>40900</v>
          </cell>
          <cell r="I25">
            <v>37181.818181818177</v>
          </cell>
          <cell r="J25">
            <v>44800</v>
          </cell>
          <cell r="K25">
            <v>1516683636.363636</v>
          </cell>
          <cell r="L25">
            <v>3574</v>
          </cell>
          <cell r="M25">
            <v>120996145.45454544</v>
          </cell>
          <cell r="N25">
            <v>1280</v>
          </cell>
          <cell r="O25">
            <v>43333818.181818172</v>
          </cell>
          <cell r="P25">
            <v>-1280</v>
          </cell>
          <cell r="Q25">
            <v>-43333818.181818172</v>
          </cell>
          <cell r="R25">
            <v>-35870</v>
          </cell>
          <cell r="S25">
            <v>-1214362545.4545453</v>
          </cell>
          <cell r="T25">
            <v>-4570</v>
          </cell>
          <cell r="U25">
            <v>-154715272.72727269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10645</v>
          </cell>
          <cell r="AA25">
            <v>360381636.36363631</v>
          </cell>
          <cell r="AB25">
            <v>43520</v>
          </cell>
          <cell r="AC25">
            <v>1473349818.181818</v>
          </cell>
          <cell r="AD25">
            <v>-3290</v>
          </cell>
          <cell r="AE25">
            <v>-111381454.54545453</v>
          </cell>
          <cell r="AF25">
            <v>32296</v>
          </cell>
          <cell r="AG25">
            <v>1093366400</v>
          </cell>
          <cell r="AH25">
            <v>0</v>
          </cell>
        </row>
        <row r="26">
          <cell r="B26" t="str">
            <v>74561P</v>
          </cell>
          <cell r="C26" t="str">
            <v>AQUA 600ML 1X1</v>
          </cell>
          <cell r="D26">
            <v>0</v>
          </cell>
          <cell r="E26">
            <v>0</v>
          </cell>
          <cell r="F26">
            <v>1551.6666666666667</v>
          </cell>
          <cell r="G26">
            <v>1410.6060606060605</v>
          </cell>
          <cell r="H26">
            <v>1704.1666666666667</v>
          </cell>
          <cell r="I26">
            <v>1549.2424242424242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</row>
        <row r="27">
          <cell r="B27" t="str">
            <v>74561PR</v>
          </cell>
          <cell r="C27" t="str">
            <v>AQ.600ML 1x1 PCS REJECT</v>
          </cell>
          <cell r="D27">
            <v>0</v>
          </cell>
          <cell r="E27">
            <v>0</v>
          </cell>
          <cell r="F27">
            <v>1551.6666666666667</v>
          </cell>
          <cell r="G27">
            <v>1410.6060606060605</v>
          </cell>
          <cell r="H27">
            <v>1704.1666666666667</v>
          </cell>
          <cell r="I27">
            <v>1549.2424242424242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</row>
        <row r="28">
          <cell r="B28">
            <v>122408</v>
          </cell>
          <cell r="C28" t="str">
            <v>AQUA CLICK N GO 450ML 1X24</v>
          </cell>
          <cell r="D28">
            <v>0</v>
          </cell>
          <cell r="E28">
            <v>0</v>
          </cell>
          <cell r="F28">
            <v>73380</v>
          </cell>
          <cell r="G28">
            <v>66709.090909090897</v>
          </cell>
          <cell r="H28">
            <v>76900</v>
          </cell>
          <cell r="I28">
            <v>69909.090909090897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</row>
        <row r="29">
          <cell r="B29">
            <v>122407</v>
          </cell>
          <cell r="C29" t="str">
            <v>AQUA CLICK N GO 450ML 1X6 MULTIPACK</v>
          </cell>
          <cell r="D29">
            <v>0</v>
          </cell>
          <cell r="E29">
            <v>0</v>
          </cell>
          <cell r="F29">
            <v>18345</v>
          </cell>
          <cell r="G29">
            <v>16677.272727272724</v>
          </cell>
          <cell r="H29">
            <v>18610</v>
          </cell>
          <cell r="I29">
            <v>16918.181818181816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</row>
        <row r="30">
          <cell r="B30" t="str">
            <v>122408P</v>
          </cell>
          <cell r="C30" t="str">
            <v>AQUA CLICK N GO 450ML 1X1</v>
          </cell>
          <cell r="D30">
            <v>9</v>
          </cell>
          <cell r="E30">
            <v>25015.909090909092</v>
          </cell>
          <cell r="F30">
            <v>3057.5</v>
          </cell>
          <cell r="G30">
            <v>2779.5454545454545</v>
          </cell>
          <cell r="H30">
            <v>3204.1666666666665</v>
          </cell>
          <cell r="I30">
            <v>2912.8787878787875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9</v>
          </cell>
          <cell r="AA30">
            <v>25015.909090909092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</row>
        <row r="31">
          <cell r="B31">
            <v>135877</v>
          </cell>
          <cell r="C31" t="str">
            <v>AQ.450 ML KIDS Q1 1X24</v>
          </cell>
          <cell r="D31">
            <v>138</v>
          </cell>
          <cell r="E31">
            <v>9205854.5454545431</v>
          </cell>
          <cell r="F31">
            <v>73380</v>
          </cell>
          <cell r="G31">
            <v>66709.090909090897</v>
          </cell>
          <cell r="H31">
            <v>76900</v>
          </cell>
          <cell r="I31">
            <v>69909.090909090897</v>
          </cell>
          <cell r="J31">
            <v>0</v>
          </cell>
          <cell r="K31">
            <v>0</v>
          </cell>
          <cell r="L31">
            <v>1</v>
          </cell>
          <cell r="M31">
            <v>66709.090909090897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-1</v>
          </cell>
          <cell r="S31">
            <v>-66709.090909090897</v>
          </cell>
          <cell r="T31">
            <v>-100</v>
          </cell>
          <cell r="U31">
            <v>-6670909.0909090899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38</v>
          </cell>
          <cell r="AA31">
            <v>2534945.4545454541</v>
          </cell>
          <cell r="AB31">
            <v>0</v>
          </cell>
          <cell r="AC31">
            <v>0</v>
          </cell>
          <cell r="AD31">
            <v>-100</v>
          </cell>
          <cell r="AE31">
            <v>-6670909.0909090899</v>
          </cell>
          <cell r="AF31">
            <v>0</v>
          </cell>
          <cell r="AG31">
            <v>0</v>
          </cell>
          <cell r="AH31">
            <v>0</v>
          </cell>
        </row>
        <row r="32">
          <cell r="B32">
            <v>74556</v>
          </cell>
          <cell r="C32" t="str">
            <v>AQ.330ML 1X24</v>
          </cell>
          <cell r="D32">
            <v>0</v>
          </cell>
          <cell r="E32">
            <v>0</v>
          </cell>
          <cell r="F32">
            <v>29330</v>
          </cell>
          <cell r="G32">
            <v>26663.63636363636</v>
          </cell>
          <cell r="H32">
            <v>31500</v>
          </cell>
          <cell r="I32">
            <v>28636.363636363632</v>
          </cell>
          <cell r="J32">
            <v>14560</v>
          </cell>
          <cell r="K32">
            <v>388222545.45454538</v>
          </cell>
          <cell r="L32">
            <v>454</v>
          </cell>
          <cell r="M32">
            <v>12105290.909090908</v>
          </cell>
          <cell r="N32">
            <v>700</v>
          </cell>
          <cell r="O32">
            <v>18664545.454545453</v>
          </cell>
          <cell r="P32">
            <v>0</v>
          </cell>
          <cell r="Q32">
            <v>0</v>
          </cell>
          <cell r="R32">
            <v>-4796</v>
          </cell>
          <cell r="S32">
            <v>-127878799.99999999</v>
          </cell>
          <cell r="T32">
            <v>-8728</v>
          </cell>
          <cell r="U32">
            <v>-232720218.18181816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2190</v>
          </cell>
          <cell r="AA32">
            <v>58393363.636363626</v>
          </cell>
          <cell r="AB32">
            <v>14560</v>
          </cell>
          <cell r="AC32">
            <v>388222545.45454538</v>
          </cell>
          <cell r="AD32">
            <v>-8028</v>
          </cell>
          <cell r="AE32">
            <v>-214055672.72727269</v>
          </cell>
          <cell r="AF32">
            <v>4342</v>
          </cell>
          <cell r="AG32">
            <v>115773509.09090906</v>
          </cell>
          <cell r="AH32">
            <v>0</v>
          </cell>
        </row>
        <row r="33">
          <cell r="B33" t="str">
            <v>74556P</v>
          </cell>
          <cell r="C33" t="str">
            <v>AQ.330ML 1x1 PCS</v>
          </cell>
          <cell r="D33">
            <v>0</v>
          </cell>
          <cell r="E33">
            <v>0</v>
          </cell>
          <cell r="F33">
            <v>1222.0833333333333</v>
          </cell>
          <cell r="G33">
            <v>1110.9848484848483</v>
          </cell>
          <cell r="H33">
            <v>1312.5</v>
          </cell>
          <cell r="I33">
            <v>1193.181818181818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</row>
        <row r="34">
          <cell r="B34">
            <v>12513</v>
          </cell>
          <cell r="C34" t="str">
            <v>AQ. 330 ML 1 X 24 PCS</v>
          </cell>
          <cell r="D34">
            <v>0</v>
          </cell>
          <cell r="E34">
            <v>0</v>
          </cell>
          <cell r="F34">
            <v>29330</v>
          </cell>
          <cell r="G34">
            <v>26663.63636363636</v>
          </cell>
          <cell r="H34">
            <v>31500</v>
          </cell>
          <cell r="I34">
            <v>28636.363636363632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</row>
        <row r="35">
          <cell r="B35">
            <v>113017</v>
          </cell>
          <cell r="C35" t="str">
            <v>AQUA 330ML BOY 1X24</v>
          </cell>
          <cell r="D35">
            <v>0</v>
          </cell>
          <cell r="E35">
            <v>0</v>
          </cell>
          <cell r="F35">
            <v>77380</v>
          </cell>
          <cell r="G35">
            <v>70345.454545454544</v>
          </cell>
          <cell r="H35">
            <v>81150</v>
          </cell>
          <cell r="I35">
            <v>73772.727272727265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</row>
        <row r="36">
          <cell r="B36" t="str">
            <v>113017P</v>
          </cell>
          <cell r="C36" t="str">
            <v>AQUA 330ML BOY 1X1</v>
          </cell>
          <cell r="D36">
            <v>0</v>
          </cell>
          <cell r="E36">
            <v>0</v>
          </cell>
          <cell r="F36">
            <v>3224.1666666666665</v>
          </cell>
          <cell r="G36">
            <v>2931.0606060606056</v>
          </cell>
          <cell r="H36">
            <v>3381.25</v>
          </cell>
          <cell r="I36">
            <v>3073.863636363636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</row>
        <row r="37">
          <cell r="B37" t="str">
            <v>113017PR</v>
          </cell>
          <cell r="C37" t="str">
            <v>AQ.330ML BOY 1X1 PCS REJECT</v>
          </cell>
          <cell r="D37">
            <v>0</v>
          </cell>
          <cell r="E37">
            <v>0</v>
          </cell>
          <cell r="F37">
            <v>3224.1666666666665</v>
          </cell>
          <cell r="G37">
            <v>2931.0606060606056</v>
          </cell>
          <cell r="H37">
            <v>3381.25</v>
          </cell>
          <cell r="I37">
            <v>3073.863636363636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</row>
        <row r="38">
          <cell r="B38">
            <v>113018</v>
          </cell>
          <cell r="C38" t="str">
            <v>AQUA 330ML GIRL 1X24</v>
          </cell>
          <cell r="D38">
            <v>0</v>
          </cell>
          <cell r="E38">
            <v>0</v>
          </cell>
          <cell r="F38">
            <v>77380</v>
          </cell>
          <cell r="G38">
            <v>70345.454545454544</v>
          </cell>
          <cell r="H38">
            <v>81150</v>
          </cell>
          <cell r="I38">
            <v>73772.727272727265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</row>
        <row r="39">
          <cell r="B39" t="str">
            <v>113018P</v>
          </cell>
          <cell r="C39" t="str">
            <v>AQUA 330ML GIRL 1X1</v>
          </cell>
          <cell r="D39">
            <v>0</v>
          </cell>
          <cell r="E39">
            <v>0</v>
          </cell>
          <cell r="F39">
            <v>3224.1666666666665</v>
          </cell>
          <cell r="G39">
            <v>2931.0606060606056</v>
          </cell>
          <cell r="H39">
            <v>3381.25</v>
          </cell>
          <cell r="I39">
            <v>3073.863636363636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</row>
        <row r="40">
          <cell r="B40" t="str">
            <v>1251A</v>
          </cell>
          <cell r="C40" t="str">
            <v>AQ.330ML 1X24 R</v>
          </cell>
          <cell r="D40">
            <v>0</v>
          </cell>
          <cell r="E40">
            <v>0</v>
          </cell>
          <cell r="F40">
            <v>29330</v>
          </cell>
          <cell r="G40">
            <v>26663.63636363636</v>
          </cell>
          <cell r="H40">
            <v>31500</v>
          </cell>
          <cell r="I40">
            <v>28636.363636363632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</row>
        <row r="41">
          <cell r="B41">
            <v>74548</v>
          </cell>
          <cell r="C41" t="str">
            <v>AQ.240ML 1X48</v>
          </cell>
          <cell r="D41">
            <v>0</v>
          </cell>
          <cell r="E41">
            <v>0</v>
          </cell>
          <cell r="F41">
            <v>22750</v>
          </cell>
          <cell r="G41">
            <v>20681.81818181818</v>
          </cell>
          <cell r="H41">
            <v>25700</v>
          </cell>
          <cell r="I41">
            <v>23363.63636363636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</row>
        <row r="42">
          <cell r="B42">
            <v>81681</v>
          </cell>
          <cell r="C42" t="str">
            <v>AQUA 750ML 1X18</v>
          </cell>
          <cell r="D42">
            <v>20</v>
          </cell>
          <cell r="E42">
            <v>1173818.1818181816</v>
          </cell>
          <cell r="F42">
            <v>64560</v>
          </cell>
          <cell r="G42">
            <v>58690.909090909088</v>
          </cell>
          <cell r="H42">
            <v>71200</v>
          </cell>
          <cell r="I42">
            <v>64727.272727272721</v>
          </cell>
          <cell r="J42">
            <v>0</v>
          </cell>
          <cell r="K42">
            <v>0</v>
          </cell>
          <cell r="L42">
            <v>1</v>
          </cell>
          <cell r="M42">
            <v>58690.909090909088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-1</v>
          </cell>
          <cell r="S42">
            <v>-58690.909090909088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20</v>
          </cell>
          <cell r="AA42">
            <v>1173818.1818181816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</row>
        <row r="43">
          <cell r="B43" t="str">
            <v>81681P</v>
          </cell>
          <cell r="C43" t="str">
            <v>AQUA 750ML 1X1</v>
          </cell>
          <cell r="D43">
            <v>0</v>
          </cell>
          <cell r="E43">
            <v>0</v>
          </cell>
          <cell r="F43">
            <v>3586.6666666666665</v>
          </cell>
          <cell r="G43">
            <v>3260.6060606060601</v>
          </cell>
          <cell r="H43">
            <v>3955.5555555555557</v>
          </cell>
          <cell r="I43">
            <v>3595.9595959595958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B44">
            <v>12814</v>
          </cell>
          <cell r="C44" t="str">
            <v>AQUA CLICK N GO 750ML 1X6 WRAP PACK</v>
          </cell>
          <cell r="D44">
            <v>0</v>
          </cell>
          <cell r="E44">
            <v>0</v>
          </cell>
          <cell r="F44">
            <v>21520</v>
          </cell>
          <cell r="G44">
            <v>19563.63636363636</v>
          </cell>
          <cell r="H44">
            <v>23733.333333333332</v>
          </cell>
          <cell r="I44">
            <v>21575.757575757572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B45" t="str">
            <v>12814E</v>
          </cell>
          <cell r="C45" t="str">
            <v>AQUA CLICK N GO 750ML 1X4 MULTIPACK</v>
          </cell>
          <cell r="D45">
            <v>0</v>
          </cell>
          <cell r="E45">
            <v>0</v>
          </cell>
          <cell r="F45">
            <v>14346.666666666666</v>
          </cell>
          <cell r="G45">
            <v>13042.42424242424</v>
          </cell>
          <cell r="H45">
            <v>16700</v>
          </cell>
          <cell r="I45">
            <v>15181.81818181818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B46">
            <v>15510</v>
          </cell>
          <cell r="C46" t="str">
            <v>AQ.HC STAN/SEWA</v>
          </cell>
          <cell r="D46">
            <v>2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2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B47">
            <v>15530</v>
          </cell>
          <cell r="C47" t="str">
            <v>AQ.HC LIN/SEWA</v>
          </cell>
          <cell r="D47">
            <v>2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2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B48">
            <v>15550</v>
          </cell>
          <cell r="C48" t="str">
            <v>AQ.HC PRIMA LINEA/SEWA</v>
          </cell>
          <cell r="D48">
            <v>31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31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B49">
            <v>17110</v>
          </cell>
          <cell r="C49" t="str">
            <v>AQ.GUCI BIRU</v>
          </cell>
          <cell r="D49">
            <v>2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2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B50">
            <v>19310</v>
          </cell>
          <cell r="C50" t="str">
            <v>AQ.TISSUE</v>
          </cell>
          <cell r="D50">
            <v>6075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169104</v>
          </cell>
          <cell r="K50">
            <v>0</v>
          </cell>
          <cell r="L50">
            <v>24505</v>
          </cell>
          <cell r="M50">
            <v>0</v>
          </cell>
          <cell r="N50">
            <v>3600</v>
          </cell>
          <cell r="O50">
            <v>0</v>
          </cell>
          <cell r="P50">
            <v>-3505</v>
          </cell>
          <cell r="Q50">
            <v>0</v>
          </cell>
          <cell r="R50">
            <v>-160479</v>
          </cell>
          <cell r="S50">
            <v>0</v>
          </cell>
          <cell r="T50">
            <v>-21923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17377</v>
          </cell>
          <cell r="AA50">
            <v>0</v>
          </cell>
          <cell r="AB50">
            <v>165599</v>
          </cell>
          <cell r="AC50">
            <v>0</v>
          </cell>
          <cell r="AD50">
            <v>-18323</v>
          </cell>
          <cell r="AE50">
            <v>0</v>
          </cell>
          <cell r="AF50">
            <v>135974</v>
          </cell>
          <cell r="AG50">
            <v>0</v>
          </cell>
          <cell r="AH50">
            <v>0</v>
          </cell>
        </row>
        <row r="51">
          <cell r="B51">
            <v>127210</v>
          </cell>
          <cell r="C51" t="str">
            <v>CAAYA JASMINE 350 ML 1X12</v>
          </cell>
          <cell r="D51">
            <v>0</v>
          </cell>
          <cell r="E51">
            <v>0</v>
          </cell>
          <cell r="F51">
            <v>47191</v>
          </cell>
          <cell r="G51">
            <v>42900.909090909088</v>
          </cell>
          <cell r="H51">
            <v>53000</v>
          </cell>
          <cell r="I51">
            <v>48181.818181818177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</row>
        <row r="52">
          <cell r="B52" t="str">
            <v>127210P</v>
          </cell>
          <cell r="C52" t="str">
            <v>CAAYA JASMINE 350 ML 1X1</v>
          </cell>
          <cell r="D52">
            <v>0</v>
          </cell>
          <cell r="E52">
            <v>0</v>
          </cell>
          <cell r="F52">
            <v>3932.5833333333335</v>
          </cell>
          <cell r="G52">
            <v>3575.0757575757575</v>
          </cell>
          <cell r="H52">
            <v>4416.666666666667</v>
          </cell>
          <cell r="I52">
            <v>4015.151515151515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</row>
        <row r="53">
          <cell r="B53" t="str">
            <v>127210PR</v>
          </cell>
          <cell r="C53" t="str">
            <v>CAAYA JASMINE 350 ML 1X1 PCS REJECT</v>
          </cell>
          <cell r="D53">
            <v>0</v>
          </cell>
          <cell r="E53">
            <v>0</v>
          </cell>
          <cell r="F53">
            <v>3932.5833333333335</v>
          </cell>
          <cell r="G53">
            <v>3575.0757575757575</v>
          </cell>
          <cell r="H53">
            <v>4416.666666666667</v>
          </cell>
          <cell r="I53">
            <v>4015.151515151515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</row>
        <row r="54">
          <cell r="B54">
            <v>130376</v>
          </cell>
          <cell r="C54" t="str">
            <v>CAAYA TOASTED RICE 350 ML 1X12</v>
          </cell>
          <cell r="D54">
            <v>0</v>
          </cell>
          <cell r="E54">
            <v>0</v>
          </cell>
          <cell r="F54">
            <v>47191</v>
          </cell>
          <cell r="G54">
            <v>42900.909090909088</v>
          </cell>
          <cell r="H54">
            <v>53000</v>
          </cell>
          <cell r="I54">
            <v>48181.818181818177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B55" t="str">
            <v>130376P</v>
          </cell>
          <cell r="C55" t="str">
            <v>CAAYA TOASTED RICE 350 ML 1X1</v>
          </cell>
          <cell r="D55">
            <v>0</v>
          </cell>
          <cell r="E55">
            <v>0</v>
          </cell>
          <cell r="F55">
            <v>3932.5833333333335</v>
          </cell>
          <cell r="G55">
            <v>3575.0757575757575</v>
          </cell>
          <cell r="H55">
            <v>4416.666666666667</v>
          </cell>
          <cell r="I55">
            <v>4015.151515151515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6">
          <cell r="B56" t="str">
            <v>130376PR</v>
          </cell>
          <cell r="C56" t="str">
            <v>CAAYA TOASTED RICE 350 ML 1X1 PCS REJECT</v>
          </cell>
          <cell r="D56">
            <v>0</v>
          </cell>
          <cell r="E56">
            <v>0</v>
          </cell>
          <cell r="F56">
            <v>3932.5833333333335</v>
          </cell>
          <cell r="G56">
            <v>3575.0757575757575</v>
          </cell>
          <cell r="H56">
            <v>4416.666666666667</v>
          </cell>
          <cell r="I56">
            <v>4015.151515151515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</row>
        <row r="57">
          <cell r="B57">
            <v>130377</v>
          </cell>
          <cell r="C57" t="str">
            <v>CAAYA VANILLA PANDAN 350 ML 1X12</v>
          </cell>
          <cell r="D57">
            <v>0</v>
          </cell>
          <cell r="E57">
            <v>0</v>
          </cell>
          <cell r="F57">
            <v>47191</v>
          </cell>
          <cell r="G57">
            <v>42900.909090909088</v>
          </cell>
          <cell r="H57">
            <v>53000</v>
          </cell>
          <cell r="I57">
            <v>48181.818181818177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</row>
        <row r="58">
          <cell r="B58" t="str">
            <v>130377P</v>
          </cell>
          <cell r="C58" t="str">
            <v>CAAYA VANILLA PANDAN 350 ML 1X1</v>
          </cell>
          <cell r="D58">
            <v>0</v>
          </cell>
          <cell r="E58">
            <v>0</v>
          </cell>
          <cell r="F58">
            <v>3932.5833333333335</v>
          </cell>
          <cell r="G58">
            <v>3575.0757575757575</v>
          </cell>
          <cell r="H58">
            <v>4416.666666666667</v>
          </cell>
          <cell r="I58">
            <v>4015.151515151515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B59" t="str">
            <v>130377PR</v>
          </cell>
          <cell r="C59" t="str">
            <v>CAAYA VANILLA PANDAN 350 ML 1X1 PCS REJECT</v>
          </cell>
          <cell r="D59">
            <v>0</v>
          </cell>
          <cell r="E59">
            <v>0</v>
          </cell>
          <cell r="F59">
            <v>3932.5833333333335</v>
          </cell>
          <cell r="G59">
            <v>3575.0757575757575</v>
          </cell>
          <cell r="H59">
            <v>4416.666666666667</v>
          </cell>
          <cell r="I59">
            <v>4015.151515151515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</row>
        <row r="60">
          <cell r="B60">
            <v>134578</v>
          </cell>
          <cell r="C60" t="str">
            <v>AQUA 220ML LOCAL 1X48</v>
          </cell>
          <cell r="D60">
            <v>1223</v>
          </cell>
          <cell r="E60">
            <v>25293863.636363633</v>
          </cell>
          <cell r="F60">
            <v>22750</v>
          </cell>
          <cell r="G60">
            <v>20681.81818181818</v>
          </cell>
          <cell r="H60">
            <v>25700</v>
          </cell>
          <cell r="I60">
            <v>23363.63636363636</v>
          </cell>
          <cell r="K60">
            <v>0</v>
          </cell>
          <cell r="M60">
            <v>0</v>
          </cell>
          <cell r="O60">
            <v>0</v>
          </cell>
          <cell r="Q60">
            <v>0</v>
          </cell>
          <cell r="R60">
            <v>-1223</v>
          </cell>
          <cell r="S60">
            <v>-25293863.636363633</v>
          </cell>
          <cell r="U60">
            <v>0</v>
          </cell>
          <cell r="W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1223</v>
          </cell>
          <cell r="AG60">
            <v>25293863.636363633</v>
          </cell>
          <cell r="AH60">
            <v>0</v>
          </cell>
        </row>
        <row r="61">
          <cell r="B61">
            <v>134578</v>
          </cell>
          <cell r="C61" t="str">
            <v>AQUA 220ML LOCAL 1X48</v>
          </cell>
          <cell r="F61">
            <v>23550</v>
          </cell>
          <cell r="G61">
            <v>21409.090909090908</v>
          </cell>
          <cell r="H61">
            <v>27600</v>
          </cell>
          <cell r="I61">
            <v>24181.81818181818</v>
          </cell>
          <cell r="J61">
            <v>15360</v>
          </cell>
          <cell r="K61">
            <v>328843636.36363637</v>
          </cell>
          <cell r="L61">
            <v>840</v>
          </cell>
          <cell r="M61">
            <v>17983636.363636363</v>
          </cell>
          <cell r="N61">
            <v>1635</v>
          </cell>
          <cell r="O61">
            <v>35003863.636363633</v>
          </cell>
          <cell r="P61">
            <v>-1536</v>
          </cell>
          <cell r="Q61">
            <v>-32884363.636363633</v>
          </cell>
          <cell r="R61">
            <v>-6594</v>
          </cell>
          <cell r="S61">
            <v>-141171545.45454544</v>
          </cell>
          <cell r="T61">
            <v>-2351</v>
          </cell>
          <cell r="U61">
            <v>-50332772.727272727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7354</v>
          </cell>
          <cell r="AA61">
            <v>157442454.54545453</v>
          </cell>
          <cell r="AB61">
            <v>13824</v>
          </cell>
          <cell r="AC61">
            <v>295959272.72727269</v>
          </cell>
          <cell r="AD61">
            <v>-716</v>
          </cell>
          <cell r="AE61">
            <v>-15328909.09090909</v>
          </cell>
          <cell r="AF61">
            <v>5754</v>
          </cell>
          <cell r="AG61">
            <v>123187909.09090909</v>
          </cell>
          <cell r="AH61">
            <v>0</v>
          </cell>
        </row>
        <row r="62">
          <cell r="B62" t="str">
            <v>134578R</v>
          </cell>
          <cell r="C62" t="str">
            <v>AQ.220ML LOCAL 1X48 REJECT</v>
          </cell>
          <cell r="D62">
            <v>0</v>
          </cell>
          <cell r="E62">
            <v>0</v>
          </cell>
          <cell r="F62">
            <v>22750</v>
          </cell>
          <cell r="G62">
            <v>20681.81818181818</v>
          </cell>
          <cell r="H62">
            <v>25700</v>
          </cell>
          <cell r="I62">
            <v>23363.63636363636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</row>
        <row r="63">
          <cell r="B63">
            <v>74560</v>
          </cell>
          <cell r="C63" t="str">
            <v>VT.5GLN ISI</v>
          </cell>
          <cell r="D63">
            <v>924</v>
          </cell>
          <cell r="E63">
            <v>6249599.9999999991</v>
          </cell>
          <cell r="F63">
            <v>7440</v>
          </cell>
          <cell r="G63">
            <v>6763.6363636363631</v>
          </cell>
          <cell r="H63">
            <v>10300</v>
          </cell>
          <cell r="I63">
            <v>9363.6363636363621</v>
          </cell>
          <cell r="J63">
            <v>19520</v>
          </cell>
          <cell r="K63">
            <v>132026181.81818181</v>
          </cell>
          <cell r="L63">
            <v>4346</v>
          </cell>
          <cell r="M63">
            <v>29394763.636363633</v>
          </cell>
          <cell r="N63">
            <v>0</v>
          </cell>
          <cell r="O63">
            <v>0</v>
          </cell>
          <cell r="P63">
            <v>-250</v>
          </cell>
          <cell r="Q63">
            <v>-1690909.0909090908</v>
          </cell>
          <cell r="R63">
            <v>-20456</v>
          </cell>
          <cell r="S63">
            <v>-138356945.45454544</v>
          </cell>
          <cell r="T63">
            <v>-1906</v>
          </cell>
          <cell r="U63">
            <v>-12891490.909090908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2178</v>
          </cell>
          <cell r="AA63">
            <v>14731199.999999998</v>
          </cell>
          <cell r="AB63">
            <v>19270</v>
          </cell>
          <cell r="AC63">
            <v>130335272.72727272</v>
          </cell>
          <cell r="AD63">
            <v>-1906</v>
          </cell>
          <cell r="AE63">
            <v>-12891490.909090908</v>
          </cell>
          <cell r="AF63">
            <v>16110</v>
          </cell>
          <cell r="AG63">
            <v>108962181.81818181</v>
          </cell>
          <cell r="AH63">
            <v>0</v>
          </cell>
        </row>
        <row r="64">
          <cell r="B64" t="str">
            <v>74560G</v>
          </cell>
          <cell r="C64" t="str">
            <v>VT.5GLN BTL</v>
          </cell>
          <cell r="D64">
            <v>6942</v>
          </cell>
          <cell r="E64">
            <v>208260000</v>
          </cell>
          <cell r="F64">
            <v>30000</v>
          </cell>
          <cell r="G64">
            <v>30000</v>
          </cell>
          <cell r="H64">
            <v>30000</v>
          </cell>
          <cell r="I64">
            <v>30000</v>
          </cell>
          <cell r="J64">
            <v>20275</v>
          </cell>
          <cell r="K64">
            <v>608250000</v>
          </cell>
          <cell r="L64">
            <v>20391</v>
          </cell>
          <cell r="M64">
            <v>611730000</v>
          </cell>
          <cell r="N64">
            <v>1914</v>
          </cell>
          <cell r="O64">
            <v>57420000</v>
          </cell>
          <cell r="P64">
            <v>-20160</v>
          </cell>
          <cell r="Q64">
            <v>-604800000</v>
          </cell>
          <cell r="R64">
            <v>-20442</v>
          </cell>
          <cell r="S64">
            <v>-613260000</v>
          </cell>
          <cell r="T64">
            <v>-1906</v>
          </cell>
          <cell r="U64">
            <v>-57180000</v>
          </cell>
          <cell r="V64">
            <v>-195</v>
          </cell>
          <cell r="W64">
            <v>-5850000</v>
          </cell>
          <cell r="X64">
            <v>0</v>
          </cell>
          <cell r="Y64">
            <v>0</v>
          </cell>
          <cell r="Z64">
            <v>6819</v>
          </cell>
          <cell r="AA64">
            <v>204570000</v>
          </cell>
          <cell r="AB64">
            <v>115</v>
          </cell>
          <cell r="AC64">
            <v>3450000</v>
          </cell>
          <cell r="AD64">
            <v>-187</v>
          </cell>
          <cell r="AE64">
            <v>-5610000</v>
          </cell>
          <cell r="AF64">
            <v>51</v>
          </cell>
          <cell r="AG64">
            <v>1530000</v>
          </cell>
          <cell r="AH64">
            <v>0</v>
          </cell>
        </row>
        <row r="65">
          <cell r="B65" t="str">
            <v>2011B</v>
          </cell>
          <cell r="C65" t="str">
            <v>VT.5GLN BTL R</v>
          </cell>
          <cell r="D65">
            <v>0</v>
          </cell>
          <cell r="E65">
            <v>0</v>
          </cell>
          <cell r="F65">
            <v>30000</v>
          </cell>
          <cell r="G65">
            <v>30000</v>
          </cell>
          <cell r="H65">
            <v>10300</v>
          </cell>
          <cell r="I65">
            <v>9363.6363636363621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1</v>
          </cell>
          <cell r="O65">
            <v>30000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1</v>
          </cell>
          <cell r="AA65">
            <v>30000</v>
          </cell>
          <cell r="AB65">
            <v>0</v>
          </cell>
          <cell r="AC65">
            <v>0</v>
          </cell>
          <cell r="AD65">
            <v>1</v>
          </cell>
          <cell r="AE65">
            <v>30000</v>
          </cell>
          <cell r="AF65">
            <v>0</v>
          </cell>
          <cell r="AG65">
            <v>0</v>
          </cell>
          <cell r="AH65">
            <v>0</v>
          </cell>
        </row>
        <row r="66">
          <cell r="B66">
            <v>74565</v>
          </cell>
          <cell r="C66" t="str">
            <v>VT.1500ML 1X12</v>
          </cell>
          <cell r="D66">
            <v>2791</v>
          </cell>
          <cell r="E66">
            <v>65004927.272727266</v>
          </cell>
          <cell r="F66">
            <v>25620</v>
          </cell>
          <cell r="G66">
            <v>23290.909090909088</v>
          </cell>
          <cell r="H66">
            <v>28700</v>
          </cell>
          <cell r="I66">
            <v>26090.909090909088</v>
          </cell>
          <cell r="J66">
            <v>3271</v>
          </cell>
          <cell r="K66">
            <v>76184563.636363626</v>
          </cell>
          <cell r="L66">
            <v>246</v>
          </cell>
          <cell r="M66">
            <v>5729563.6363636358</v>
          </cell>
          <cell r="N66">
            <v>35</v>
          </cell>
          <cell r="O66">
            <v>815181.81818181812</v>
          </cell>
          <cell r="P66">
            <v>0</v>
          </cell>
          <cell r="Q66">
            <v>0</v>
          </cell>
          <cell r="R66">
            <v>-3166</v>
          </cell>
          <cell r="S66">
            <v>-73739018.181818172</v>
          </cell>
          <cell r="T66">
            <v>-370</v>
          </cell>
          <cell r="U66">
            <v>-8617636.3636363633</v>
          </cell>
          <cell r="V66">
            <v>-20</v>
          </cell>
          <cell r="W66">
            <v>-465818.18181818177</v>
          </cell>
          <cell r="X66">
            <v>0</v>
          </cell>
          <cell r="Y66">
            <v>0</v>
          </cell>
          <cell r="Z66">
            <v>2787</v>
          </cell>
          <cell r="AA66">
            <v>64911763.636363626</v>
          </cell>
          <cell r="AB66">
            <v>3271</v>
          </cell>
          <cell r="AC66">
            <v>76184563.636363626</v>
          </cell>
          <cell r="AD66">
            <v>-355</v>
          </cell>
          <cell r="AE66">
            <v>-8268272.7272727266</v>
          </cell>
          <cell r="AF66">
            <v>2920</v>
          </cell>
          <cell r="AG66">
            <v>68009454.545454532</v>
          </cell>
          <cell r="AH66">
            <v>0</v>
          </cell>
        </row>
        <row r="67">
          <cell r="B67" t="str">
            <v>74565P</v>
          </cell>
          <cell r="C67" t="str">
            <v>VT.1500ML 1X1</v>
          </cell>
          <cell r="D67">
            <v>156</v>
          </cell>
          <cell r="E67">
            <v>302781.81818181818</v>
          </cell>
          <cell r="F67">
            <v>2135</v>
          </cell>
          <cell r="G67">
            <v>1940.9090909090908</v>
          </cell>
          <cell r="H67">
            <v>2391.6666666666665</v>
          </cell>
          <cell r="I67">
            <v>2174.242424242424</v>
          </cell>
          <cell r="J67">
            <v>0</v>
          </cell>
          <cell r="K67">
            <v>0</v>
          </cell>
          <cell r="L67">
            <v>12</v>
          </cell>
          <cell r="M67">
            <v>23290.909090909088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-402</v>
          </cell>
          <cell r="S67">
            <v>-780245.45454545447</v>
          </cell>
          <cell r="T67">
            <v>0</v>
          </cell>
          <cell r="U67">
            <v>0</v>
          </cell>
          <cell r="V67">
            <v>240</v>
          </cell>
          <cell r="W67">
            <v>465818.18181818177</v>
          </cell>
          <cell r="X67">
            <v>0</v>
          </cell>
          <cell r="Y67">
            <v>0</v>
          </cell>
          <cell r="Z67">
            <v>6</v>
          </cell>
          <cell r="AA67">
            <v>11645.454545454544</v>
          </cell>
          <cell r="AB67">
            <v>0</v>
          </cell>
          <cell r="AC67">
            <v>0</v>
          </cell>
          <cell r="AD67">
            <v>240</v>
          </cell>
          <cell r="AE67">
            <v>465818.18181818177</v>
          </cell>
          <cell r="AF67">
            <v>390</v>
          </cell>
          <cell r="AG67">
            <v>756954.54545454541</v>
          </cell>
          <cell r="AH67">
            <v>0</v>
          </cell>
        </row>
        <row r="68">
          <cell r="B68" t="str">
            <v>74565PR</v>
          </cell>
          <cell r="C68" t="str">
            <v>VIT.1500ML 1X1 REJECT</v>
          </cell>
          <cell r="D68">
            <v>13</v>
          </cell>
          <cell r="E68">
            <v>25231.81818181818</v>
          </cell>
          <cell r="F68">
            <v>2135</v>
          </cell>
          <cell r="G68">
            <v>1940.9090909090908</v>
          </cell>
          <cell r="H68">
            <v>2391.6666666666665</v>
          </cell>
          <cell r="I68">
            <v>2174.242424242424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1</v>
          </cell>
          <cell r="O68">
            <v>1940.9090909090908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14</v>
          </cell>
          <cell r="AA68">
            <v>27172.727272727272</v>
          </cell>
          <cell r="AB68">
            <v>0</v>
          </cell>
          <cell r="AC68">
            <v>0</v>
          </cell>
          <cell r="AD68">
            <v>1</v>
          </cell>
          <cell r="AE68">
            <v>1940.9090909090908</v>
          </cell>
          <cell r="AF68">
            <v>0</v>
          </cell>
          <cell r="AG68">
            <v>0</v>
          </cell>
          <cell r="AH68">
            <v>0</v>
          </cell>
        </row>
        <row r="69">
          <cell r="B69">
            <v>74566</v>
          </cell>
          <cell r="C69" t="str">
            <v>VT.600ML 1X24</v>
          </cell>
          <cell r="D69">
            <v>0</v>
          </cell>
          <cell r="E69">
            <v>0</v>
          </cell>
          <cell r="F69">
            <v>26680</v>
          </cell>
          <cell r="G69">
            <v>24254.545454545452</v>
          </cell>
          <cell r="H69">
            <v>29650</v>
          </cell>
          <cell r="I69">
            <v>26954.545454545452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</row>
        <row r="70">
          <cell r="B70" t="str">
            <v>74566P</v>
          </cell>
          <cell r="C70" t="str">
            <v>VT.600ML 1X1 PCS</v>
          </cell>
          <cell r="D70">
            <v>0</v>
          </cell>
          <cell r="E70">
            <v>0</v>
          </cell>
          <cell r="F70">
            <v>1111.6666666666667</v>
          </cell>
          <cell r="G70">
            <v>1010.6060606060606</v>
          </cell>
          <cell r="H70">
            <v>1235.4166666666667</v>
          </cell>
          <cell r="I70">
            <v>1123.1060606060605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1">
          <cell r="B71" t="str">
            <v>74566PR</v>
          </cell>
          <cell r="C71" t="str">
            <v>VT.600ML 1X1 REJECT</v>
          </cell>
          <cell r="D71">
            <v>186</v>
          </cell>
          <cell r="E71">
            <v>187972.72727272726</v>
          </cell>
          <cell r="F71">
            <v>1111.6666666666667</v>
          </cell>
          <cell r="G71">
            <v>1010.6060606060606</v>
          </cell>
          <cell r="H71">
            <v>1235.4166666666667</v>
          </cell>
          <cell r="I71">
            <v>1123.1060606060605</v>
          </cell>
          <cell r="J71">
            <v>0</v>
          </cell>
          <cell r="K71">
            <v>0</v>
          </cell>
          <cell r="L71">
            <v>1124</v>
          </cell>
          <cell r="M71">
            <v>1135921.2121212122</v>
          </cell>
          <cell r="N71">
            <v>24</v>
          </cell>
          <cell r="O71">
            <v>24254.545454545456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1334</v>
          </cell>
          <cell r="AA71">
            <v>1348148.4848484849</v>
          </cell>
          <cell r="AB71">
            <v>0</v>
          </cell>
          <cell r="AC71">
            <v>0</v>
          </cell>
          <cell r="AD71">
            <v>24</v>
          </cell>
          <cell r="AE71">
            <v>24254.545454545456</v>
          </cell>
          <cell r="AF71">
            <v>-1124</v>
          </cell>
          <cell r="AG71">
            <v>-1135921.2121212122</v>
          </cell>
          <cell r="AH71">
            <v>0</v>
          </cell>
        </row>
        <row r="72">
          <cell r="B72">
            <v>157095</v>
          </cell>
          <cell r="C72" t="str">
            <v>VT.550 ML 1X24</v>
          </cell>
          <cell r="D72">
            <v>11</v>
          </cell>
          <cell r="E72">
            <v>240300</v>
          </cell>
          <cell r="F72">
            <v>24030</v>
          </cell>
          <cell r="G72">
            <v>21845.454545454544</v>
          </cell>
          <cell r="H72">
            <v>27000</v>
          </cell>
          <cell r="I72">
            <v>24545.454545454544</v>
          </cell>
          <cell r="J72">
            <v>8743</v>
          </cell>
          <cell r="K72">
            <v>190994809.09090909</v>
          </cell>
          <cell r="L72">
            <v>336</v>
          </cell>
          <cell r="M72">
            <v>7340072.7272727266</v>
          </cell>
          <cell r="N72">
            <v>600</v>
          </cell>
          <cell r="O72">
            <v>13107272.727272727</v>
          </cell>
          <cell r="P72">
            <v>0</v>
          </cell>
          <cell r="Q72">
            <v>0</v>
          </cell>
          <cell r="R72">
            <v>-3847</v>
          </cell>
          <cell r="S72">
            <v>-84039463.636363626</v>
          </cell>
          <cell r="T72">
            <v>-3140</v>
          </cell>
          <cell r="U72">
            <v>-68594727.272727266</v>
          </cell>
          <cell r="V72">
            <v>-228</v>
          </cell>
          <cell r="W72">
            <v>-4980763.6363636358</v>
          </cell>
          <cell r="X72">
            <v>0</v>
          </cell>
          <cell r="Y72">
            <v>0</v>
          </cell>
          <cell r="Z72">
            <v>2475</v>
          </cell>
          <cell r="AA72">
            <v>54067500</v>
          </cell>
          <cell r="AB72">
            <v>8743</v>
          </cell>
          <cell r="AC72">
            <v>190994809.09090909</v>
          </cell>
          <cell r="AD72">
            <v>-2768</v>
          </cell>
          <cell r="AE72">
            <v>-60468218.18181818</v>
          </cell>
          <cell r="AF72">
            <v>3511</v>
          </cell>
          <cell r="AG72">
            <v>76699390.909090906</v>
          </cell>
          <cell r="AH72">
            <v>0</v>
          </cell>
        </row>
        <row r="73">
          <cell r="B73" t="str">
            <v>157095P</v>
          </cell>
          <cell r="C73" t="str">
            <v>VT.550 ML 1X1 PCS</v>
          </cell>
          <cell r="D73">
            <v>153</v>
          </cell>
          <cell r="E73">
            <v>139264.77272727271</v>
          </cell>
          <cell r="F73">
            <v>1001.25</v>
          </cell>
          <cell r="G73">
            <v>910.22727272727263</v>
          </cell>
          <cell r="H73">
            <v>1125</v>
          </cell>
          <cell r="I73">
            <v>1022.7272727272726</v>
          </cell>
          <cell r="J73">
            <v>0</v>
          </cell>
          <cell r="K73">
            <v>0</v>
          </cell>
          <cell r="L73">
            <v>455</v>
          </cell>
          <cell r="M73">
            <v>414153.40909090906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-5801</v>
          </cell>
          <cell r="S73">
            <v>-5280228.4090909082</v>
          </cell>
          <cell r="T73">
            <v>0</v>
          </cell>
          <cell r="U73">
            <v>0</v>
          </cell>
          <cell r="V73">
            <v>5472</v>
          </cell>
          <cell r="W73">
            <v>4980763.6363636358</v>
          </cell>
          <cell r="X73">
            <v>0</v>
          </cell>
          <cell r="Y73">
            <v>0</v>
          </cell>
          <cell r="Z73">
            <v>279</v>
          </cell>
          <cell r="AA73">
            <v>253953.40909090906</v>
          </cell>
          <cell r="AB73">
            <v>0</v>
          </cell>
          <cell r="AC73">
            <v>0</v>
          </cell>
          <cell r="AD73">
            <v>5472</v>
          </cell>
          <cell r="AE73">
            <v>4980763.6363636358</v>
          </cell>
          <cell r="AF73">
            <v>5346</v>
          </cell>
          <cell r="AG73">
            <v>4866074.9999999991</v>
          </cell>
          <cell r="AH73">
            <v>0</v>
          </cell>
        </row>
        <row r="74">
          <cell r="B74" t="str">
            <v>157095PR</v>
          </cell>
          <cell r="C74" t="str">
            <v>VT.550 ML 1X1 PCS REJECT</v>
          </cell>
          <cell r="D74">
            <v>40</v>
          </cell>
          <cell r="E74">
            <v>36409.090909090904</v>
          </cell>
          <cell r="F74">
            <v>1001.25</v>
          </cell>
          <cell r="G74">
            <v>910.22727272727263</v>
          </cell>
          <cell r="H74">
            <v>1125</v>
          </cell>
          <cell r="I74">
            <v>1022.7272727272726</v>
          </cell>
          <cell r="J74">
            <v>0</v>
          </cell>
          <cell r="K74">
            <v>0</v>
          </cell>
          <cell r="L74">
            <v>1</v>
          </cell>
          <cell r="M74">
            <v>910.22727272727263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41</v>
          </cell>
          <cell r="AA74">
            <v>37319.318181818177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-1</v>
          </cell>
          <cell r="AG74">
            <v>-910.22727272727207</v>
          </cell>
          <cell r="AH74">
            <v>0</v>
          </cell>
        </row>
        <row r="75">
          <cell r="B75">
            <v>112839</v>
          </cell>
          <cell r="C75" t="str">
            <v>VT.330ML 1X24</v>
          </cell>
          <cell r="D75">
            <v>263</v>
          </cell>
          <cell r="E75">
            <v>5188272.7272727266</v>
          </cell>
          <cell r="F75">
            <v>21700</v>
          </cell>
          <cell r="G75">
            <v>19727.272727272724</v>
          </cell>
          <cell r="H75">
            <v>24700</v>
          </cell>
          <cell r="I75">
            <v>22454.545454545452</v>
          </cell>
          <cell r="J75">
            <v>2400</v>
          </cell>
          <cell r="K75">
            <v>47345454.545454539</v>
          </cell>
          <cell r="L75">
            <v>68</v>
          </cell>
          <cell r="M75">
            <v>1341454.5454545452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-771</v>
          </cell>
          <cell r="S75">
            <v>-15209727.27272727</v>
          </cell>
          <cell r="T75">
            <v>-1350</v>
          </cell>
          <cell r="U75">
            <v>-26631818.181818176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610</v>
          </cell>
          <cell r="AA75">
            <v>12033636.363636361</v>
          </cell>
          <cell r="AB75">
            <v>2400</v>
          </cell>
          <cell r="AC75">
            <v>47345454.545454539</v>
          </cell>
          <cell r="AD75">
            <v>-1350</v>
          </cell>
          <cell r="AE75">
            <v>-26631818.181818176</v>
          </cell>
          <cell r="AF75">
            <v>703</v>
          </cell>
          <cell r="AG75">
            <v>13868272.727272728</v>
          </cell>
          <cell r="AH75">
            <v>0</v>
          </cell>
        </row>
        <row r="76">
          <cell r="B76" t="str">
            <v>112839P</v>
          </cell>
          <cell r="C76" t="str">
            <v>VT.330ML 1X1 PCS</v>
          </cell>
          <cell r="D76">
            <v>0</v>
          </cell>
          <cell r="E76">
            <v>0</v>
          </cell>
          <cell r="F76">
            <v>904.16666666666663</v>
          </cell>
          <cell r="G76">
            <v>821.96969696969688</v>
          </cell>
          <cell r="H76">
            <v>1029.1666666666667</v>
          </cell>
          <cell r="I76">
            <v>935.60606060606062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</row>
        <row r="77">
          <cell r="B77" t="str">
            <v>112839PR</v>
          </cell>
          <cell r="C77" t="str">
            <v>VT.330ML 1X 1 PCS REJECT</v>
          </cell>
          <cell r="D77">
            <v>2</v>
          </cell>
          <cell r="E77">
            <v>1643.9393939393938</v>
          </cell>
          <cell r="F77">
            <v>904.16666666666663</v>
          </cell>
          <cell r="G77">
            <v>821.96969696969688</v>
          </cell>
          <cell r="H77">
            <v>1029.1666666666667</v>
          </cell>
          <cell r="I77">
            <v>935.60606060606062</v>
          </cell>
          <cell r="J77">
            <v>0</v>
          </cell>
          <cell r="K77">
            <v>0</v>
          </cell>
          <cell r="L77">
            <v>1</v>
          </cell>
          <cell r="M77">
            <v>821.96969696969688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3</v>
          </cell>
          <cell r="AA77">
            <v>2465.9090909090905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-1</v>
          </cell>
          <cell r="AG77">
            <v>-821.96969696969677</v>
          </cell>
          <cell r="AH77">
            <v>0</v>
          </cell>
        </row>
        <row r="78">
          <cell r="B78">
            <v>74554</v>
          </cell>
          <cell r="C78" t="str">
            <v>VT.240ML 1X48</v>
          </cell>
          <cell r="D78">
            <v>0</v>
          </cell>
          <cell r="E78">
            <v>0</v>
          </cell>
          <cell r="F78">
            <v>15960</v>
          </cell>
          <cell r="G78">
            <v>14509.090909090908</v>
          </cell>
          <cell r="H78">
            <v>17350</v>
          </cell>
          <cell r="I78">
            <v>15772.727272727272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</row>
        <row r="79">
          <cell r="B79">
            <v>96430</v>
          </cell>
          <cell r="C79" t="str">
            <v>VT 220ML 1X48</v>
          </cell>
          <cell r="D79">
            <v>0</v>
          </cell>
          <cell r="E79">
            <v>0</v>
          </cell>
          <cell r="F79">
            <v>15960</v>
          </cell>
          <cell r="G79">
            <v>14509.090909090908</v>
          </cell>
          <cell r="H79">
            <v>17350</v>
          </cell>
          <cell r="I79">
            <v>15772.727272727272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</row>
        <row r="80">
          <cell r="B80" t="str">
            <v>96430P</v>
          </cell>
          <cell r="C80" t="str">
            <v>VT.220 ML 1X1</v>
          </cell>
          <cell r="D80">
            <v>0</v>
          </cell>
          <cell r="E80">
            <v>0</v>
          </cell>
          <cell r="F80">
            <v>332.5</v>
          </cell>
          <cell r="G80">
            <v>302.27272727272725</v>
          </cell>
          <cell r="H80">
            <v>384.52380952380952</v>
          </cell>
          <cell r="I80">
            <v>349.56709956709955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</row>
        <row r="81">
          <cell r="B81" t="str">
            <v>96430R</v>
          </cell>
          <cell r="C81" t="str">
            <v>VT.220 ML 1X48 REJECT</v>
          </cell>
          <cell r="D81">
            <v>0</v>
          </cell>
          <cell r="E81">
            <v>0</v>
          </cell>
          <cell r="F81">
            <v>15960</v>
          </cell>
          <cell r="G81">
            <v>14509.090909090908</v>
          </cell>
          <cell r="H81">
            <v>17350</v>
          </cell>
          <cell r="I81">
            <v>15772.727272727272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</row>
        <row r="82">
          <cell r="B82">
            <v>173022</v>
          </cell>
          <cell r="C82" t="str">
            <v>VT.200ML LOCAL 1X48</v>
          </cell>
          <cell r="D82">
            <v>2933</v>
          </cell>
          <cell r="E82">
            <v>37062454.545454547</v>
          </cell>
          <cell r="F82">
            <v>13900</v>
          </cell>
          <cell r="G82">
            <v>12636.363636363636</v>
          </cell>
          <cell r="H82">
            <v>15150</v>
          </cell>
          <cell r="I82">
            <v>13772.727272727272</v>
          </cell>
          <cell r="K82">
            <v>0</v>
          </cell>
          <cell r="L82">
            <v>609</v>
          </cell>
          <cell r="M82">
            <v>7695545.4545454541</v>
          </cell>
          <cell r="O82">
            <v>0</v>
          </cell>
          <cell r="Q82">
            <v>0</v>
          </cell>
          <cell r="R82">
            <v>-2409</v>
          </cell>
          <cell r="S82">
            <v>-30441000</v>
          </cell>
          <cell r="T82">
            <v>-605</v>
          </cell>
          <cell r="U82">
            <v>-7645000</v>
          </cell>
          <cell r="W82">
            <v>0</v>
          </cell>
          <cell r="Y82">
            <v>0</v>
          </cell>
          <cell r="Z82">
            <v>528</v>
          </cell>
          <cell r="AA82">
            <v>6672000</v>
          </cell>
          <cell r="AB82">
            <v>0</v>
          </cell>
          <cell r="AC82">
            <v>0</v>
          </cell>
          <cell r="AD82">
            <v>-605</v>
          </cell>
          <cell r="AE82">
            <v>-7645000</v>
          </cell>
          <cell r="AF82">
            <v>1800</v>
          </cell>
          <cell r="AG82">
            <v>22745454.545454547</v>
          </cell>
          <cell r="AH82">
            <v>0</v>
          </cell>
        </row>
        <row r="83">
          <cell r="B83">
            <v>173022</v>
          </cell>
          <cell r="C83" t="str">
            <v>VT.200ML LOCAL 1X48</v>
          </cell>
          <cell r="F83">
            <v>14900</v>
          </cell>
          <cell r="G83">
            <v>13545.454545454544</v>
          </cell>
          <cell r="H83">
            <v>17400</v>
          </cell>
          <cell r="I83">
            <v>14909.090909090908</v>
          </cell>
          <cell r="J83">
            <v>2840</v>
          </cell>
          <cell r="K83">
            <v>38469090.909090906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-420</v>
          </cell>
          <cell r="Q83">
            <v>-5689090.9090909082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2420</v>
          </cell>
          <cell r="AA83">
            <v>32779999.999999996</v>
          </cell>
          <cell r="AB83">
            <v>2420</v>
          </cell>
          <cell r="AC83">
            <v>32779999.999999996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</row>
        <row r="84">
          <cell r="B84" t="str">
            <v>173022R</v>
          </cell>
          <cell r="C84" t="str">
            <v>VT.200ML LOCAL 1X48 REJECT</v>
          </cell>
          <cell r="D84">
            <v>17</v>
          </cell>
          <cell r="E84">
            <v>214818.18181818182</v>
          </cell>
          <cell r="F84">
            <v>13900</v>
          </cell>
          <cell r="G84">
            <v>12636.363636363636</v>
          </cell>
          <cell r="H84">
            <v>15150</v>
          </cell>
          <cell r="I84">
            <v>13772.727272727272</v>
          </cell>
          <cell r="J84">
            <v>0</v>
          </cell>
          <cell r="K84">
            <v>0</v>
          </cell>
          <cell r="L84">
            <v>6</v>
          </cell>
          <cell r="M84">
            <v>75818.181818181823</v>
          </cell>
          <cell r="N84">
            <v>6</v>
          </cell>
          <cell r="O84">
            <v>75818.181818181823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29</v>
          </cell>
          <cell r="AA84">
            <v>366454.54545454547</v>
          </cell>
          <cell r="AB84">
            <v>0</v>
          </cell>
          <cell r="AC84">
            <v>0</v>
          </cell>
          <cell r="AD84">
            <v>6</v>
          </cell>
          <cell r="AE84">
            <v>75818.181818181823</v>
          </cell>
          <cell r="AF84">
            <v>-6</v>
          </cell>
          <cell r="AG84">
            <v>-75818.181818181823</v>
          </cell>
          <cell r="AH84">
            <v>0</v>
          </cell>
        </row>
        <row r="85">
          <cell r="B85" t="str">
            <v>173022R</v>
          </cell>
          <cell r="C85" t="str">
            <v>VT.200ML LOCAL 1X48 REJECT</v>
          </cell>
          <cell r="F85">
            <v>14900</v>
          </cell>
          <cell r="G85">
            <v>13545.454545454544</v>
          </cell>
          <cell r="H85">
            <v>17400</v>
          </cell>
          <cell r="I85">
            <v>14909.090909090908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</row>
        <row r="86">
          <cell r="B86">
            <v>148136</v>
          </cell>
          <cell r="C86" t="str">
            <v>VT.220ML LOCAL 1X42</v>
          </cell>
          <cell r="D86">
            <v>0</v>
          </cell>
          <cell r="E86">
            <v>0</v>
          </cell>
          <cell r="F86">
            <v>14900</v>
          </cell>
          <cell r="G86">
            <v>13545.454545454544</v>
          </cell>
          <cell r="H86">
            <v>16150</v>
          </cell>
          <cell r="I86">
            <v>14681.81818181818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</row>
        <row r="87">
          <cell r="B87" t="str">
            <v>148136P</v>
          </cell>
          <cell r="C87" t="str">
            <v>VT.220ML LOCAL 1X1</v>
          </cell>
          <cell r="D87">
            <v>0</v>
          </cell>
          <cell r="E87">
            <v>0</v>
          </cell>
          <cell r="F87">
            <v>354.76190476190476</v>
          </cell>
          <cell r="G87">
            <v>322.51082251082249</v>
          </cell>
          <cell r="H87">
            <v>384.52380952380952</v>
          </cell>
          <cell r="I87">
            <v>349.56709956709955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</row>
        <row r="88">
          <cell r="B88" t="str">
            <v>148136R</v>
          </cell>
          <cell r="C88" t="str">
            <v>VT.220ML LOCAL 1X42 REJECT</v>
          </cell>
          <cell r="D88">
            <v>247</v>
          </cell>
          <cell r="E88">
            <v>3345727.2727272725</v>
          </cell>
          <cell r="F88">
            <v>14900</v>
          </cell>
          <cell r="G88">
            <v>13545.454545454544</v>
          </cell>
          <cell r="H88">
            <v>16150</v>
          </cell>
          <cell r="I88">
            <v>14681.81818181818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25</v>
          </cell>
          <cell r="O88">
            <v>338636.36363636359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272</v>
          </cell>
          <cell r="AA88">
            <v>3684363.6363636358</v>
          </cell>
          <cell r="AB88">
            <v>0</v>
          </cell>
          <cell r="AC88">
            <v>0</v>
          </cell>
          <cell r="AD88">
            <v>25</v>
          </cell>
          <cell r="AE88">
            <v>338636.36363636359</v>
          </cell>
          <cell r="AF88">
            <v>0</v>
          </cell>
          <cell r="AG88">
            <v>0</v>
          </cell>
          <cell r="AH88">
            <v>0</v>
          </cell>
        </row>
        <row r="89">
          <cell r="B89">
            <v>26000</v>
          </cell>
          <cell r="C89" t="str">
            <v>VIT LEVITE ORANGE 350ML 1 X 12</v>
          </cell>
          <cell r="D89">
            <v>0</v>
          </cell>
          <cell r="E89">
            <v>0</v>
          </cell>
          <cell r="F89">
            <v>32236</v>
          </cell>
          <cell r="G89">
            <v>29305.454545454544</v>
          </cell>
          <cell r="H89">
            <v>33650</v>
          </cell>
          <cell r="I89">
            <v>30590.909090909088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</row>
        <row r="90">
          <cell r="B90" t="str">
            <v>26000P</v>
          </cell>
          <cell r="C90" t="str">
            <v>VIT LEVITE ORANGE 350ML 1 X 1</v>
          </cell>
          <cell r="D90">
            <v>0</v>
          </cell>
          <cell r="E90">
            <v>0</v>
          </cell>
          <cell r="F90">
            <v>2686.3333333333335</v>
          </cell>
          <cell r="G90">
            <v>2442.121212121212</v>
          </cell>
          <cell r="H90">
            <v>2804.1666666666665</v>
          </cell>
          <cell r="I90">
            <v>2549.242424242424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</row>
        <row r="91">
          <cell r="B91">
            <v>26001</v>
          </cell>
          <cell r="C91" t="str">
            <v>VIT LEVITE JAMBU BIJI 350ML 1 X 12</v>
          </cell>
          <cell r="D91">
            <v>0</v>
          </cell>
          <cell r="E91">
            <v>0</v>
          </cell>
          <cell r="F91">
            <v>32236</v>
          </cell>
          <cell r="G91">
            <v>29305.454545454544</v>
          </cell>
          <cell r="H91">
            <v>33650</v>
          </cell>
          <cell r="I91">
            <v>30590.909090909088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</row>
        <row r="92">
          <cell r="B92" t="str">
            <v>26001P</v>
          </cell>
          <cell r="C92" t="str">
            <v>VIT LEVITE JAMBU BIJI 350ML 1 X 1</v>
          </cell>
          <cell r="D92">
            <v>0</v>
          </cell>
          <cell r="E92">
            <v>0</v>
          </cell>
          <cell r="F92">
            <v>2686.3333333333335</v>
          </cell>
          <cell r="G92">
            <v>2442.121212121212</v>
          </cell>
          <cell r="H92">
            <v>2804.1666666666665</v>
          </cell>
          <cell r="I92">
            <v>2549.242424242424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</row>
        <row r="93">
          <cell r="B93" t="str">
            <v>26001PR</v>
          </cell>
          <cell r="C93" t="str">
            <v>LEVITE JAMBU 350ML 1X1 PCS REJECT</v>
          </cell>
          <cell r="D93">
            <v>0</v>
          </cell>
          <cell r="E93">
            <v>0</v>
          </cell>
          <cell r="F93">
            <v>2686.3333333333335</v>
          </cell>
          <cell r="G93">
            <v>2442.121212121212</v>
          </cell>
          <cell r="H93">
            <v>2804.1666666666665</v>
          </cell>
          <cell r="I93">
            <v>2549.242424242424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</row>
        <row r="94">
          <cell r="B94">
            <v>26002</v>
          </cell>
          <cell r="C94" t="str">
            <v>VIT LEVITE COMBO 350ML 1 X 12</v>
          </cell>
          <cell r="D94">
            <v>0</v>
          </cell>
          <cell r="E94">
            <v>0</v>
          </cell>
          <cell r="F94">
            <v>32236</v>
          </cell>
          <cell r="G94">
            <v>29305.454545454544</v>
          </cell>
          <cell r="H94">
            <v>33650</v>
          </cell>
          <cell r="I94">
            <v>30590.909090909088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</row>
        <row r="95">
          <cell r="B95">
            <v>26003</v>
          </cell>
          <cell r="C95" t="str">
            <v>VIT LEVITE COMBO 350ML 1 X 6</v>
          </cell>
          <cell r="D95">
            <v>0</v>
          </cell>
          <cell r="E95">
            <v>0</v>
          </cell>
          <cell r="F95">
            <v>16118</v>
          </cell>
          <cell r="G95">
            <v>14652.727272727272</v>
          </cell>
          <cell r="H95">
            <v>16825</v>
          </cell>
          <cell r="I95">
            <v>15295.454545454544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6">
          <cell r="B96">
            <v>26004</v>
          </cell>
          <cell r="C96" t="str">
            <v>VIT LEVITE SIRSAK 350ML 1X12</v>
          </cell>
          <cell r="D96">
            <v>0</v>
          </cell>
          <cell r="E96">
            <v>0</v>
          </cell>
          <cell r="F96">
            <v>32236</v>
          </cell>
          <cell r="G96">
            <v>29305.454545454544</v>
          </cell>
          <cell r="H96">
            <v>33650</v>
          </cell>
          <cell r="I96">
            <v>30590.909090909088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B97" t="str">
            <v>26004P</v>
          </cell>
          <cell r="C97" t="str">
            <v>LEVITE SIRSAK 350ML 1X1</v>
          </cell>
          <cell r="D97">
            <v>0</v>
          </cell>
          <cell r="E97">
            <v>0</v>
          </cell>
          <cell r="F97">
            <v>2686.3333333333335</v>
          </cell>
          <cell r="G97">
            <v>2442.121212121212</v>
          </cell>
          <cell r="H97">
            <v>2804.1666666666665</v>
          </cell>
          <cell r="I97">
            <v>2549.242424242424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</row>
        <row r="98">
          <cell r="B98" t="str">
            <v>26004PR</v>
          </cell>
          <cell r="C98" t="str">
            <v>LEVITE SIRSAK 350ML 1X1 REJECT</v>
          </cell>
          <cell r="D98">
            <v>0</v>
          </cell>
          <cell r="E98">
            <v>0</v>
          </cell>
          <cell r="F98">
            <v>2686.3333333333335</v>
          </cell>
          <cell r="G98">
            <v>2442.121212121212</v>
          </cell>
          <cell r="H98">
            <v>2804.1666666666665</v>
          </cell>
          <cell r="I98">
            <v>2549.242424242424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B99">
            <v>26012</v>
          </cell>
          <cell r="C99" t="str">
            <v>VIT LEVITE ANGGUR HIJAU 350ML 1 X 12</v>
          </cell>
          <cell r="D99">
            <v>0</v>
          </cell>
          <cell r="E99">
            <v>0</v>
          </cell>
          <cell r="F99">
            <v>32236</v>
          </cell>
          <cell r="G99">
            <v>29305.454545454544</v>
          </cell>
          <cell r="H99">
            <v>33650</v>
          </cell>
          <cell r="I99">
            <v>30590.909090909088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B100" t="str">
            <v>26012P</v>
          </cell>
          <cell r="C100" t="str">
            <v>VIT LEVITE ANGGUR HUJAU 350ML 1 X 1</v>
          </cell>
          <cell r="D100">
            <v>0</v>
          </cell>
          <cell r="E100">
            <v>0</v>
          </cell>
          <cell r="F100">
            <v>2686.3333333333335</v>
          </cell>
          <cell r="G100">
            <v>2442.121212121212</v>
          </cell>
          <cell r="H100">
            <v>2804.1666666666665</v>
          </cell>
          <cell r="I100">
            <v>2549.242424242424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B101">
            <v>142193</v>
          </cell>
          <cell r="C101" t="str">
            <v>LEVITE LEMON CUCUMBER MINT 350ml 1X12</v>
          </cell>
          <cell r="D101">
            <v>0</v>
          </cell>
          <cell r="E101">
            <v>0</v>
          </cell>
          <cell r="F101">
            <v>32236</v>
          </cell>
          <cell r="G101">
            <v>29305.454545454544</v>
          </cell>
          <cell r="H101">
            <v>33650</v>
          </cell>
          <cell r="I101">
            <v>30590.909090909088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B102" t="str">
            <v>142193P</v>
          </cell>
          <cell r="C102" t="str">
            <v>LEVITE LEMON CUCUMBER MINT 350ml 1X1</v>
          </cell>
          <cell r="D102">
            <v>0</v>
          </cell>
          <cell r="E102">
            <v>0</v>
          </cell>
          <cell r="F102">
            <v>2686.3333333333335</v>
          </cell>
          <cell r="G102">
            <v>2442.121212121212</v>
          </cell>
          <cell r="H102">
            <v>2804.1666666666665</v>
          </cell>
          <cell r="I102">
            <v>2549.242424242424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B103">
            <v>142194</v>
          </cell>
          <cell r="C103" t="str">
            <v>LEVITE LYCEE CITRUS MINT 350ml 1X12</v>
          </cell>
          <cell r="D103">
            <v>0</v>
          </cell>
          <cell r="E103">
            <v>0</v>
          </cell>
          <cell r="F103">
            <v>32236</v>
          </cell>
          <cell r="G103">
            <v>29305.454545454544</v>
          </cell>
          <cell r="H103">
            <v>33650</v>
          </cell>
          <cell r="I103">
            <v>30590.909090909088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</row>
        <row r="104">
          <cell r="B104" t="str">
            <v>142194P</v>
          </cell>
          <cell r="C104" t="str">
            <v>LEVITE LYCEE CITRUS MINT 350ml 1X1</v>
          </cell>
          <cell r="D104">
            <v>0</v>
          </cell>
          <cell r="E104">
            <v>0</v>
          </cell>
          <cell r="F104">
            <v>2686.3333333333335</v>
          </cell>
          <cell r="G104">
            <v>2442.121212121212</v>
          </cell>
          <cell r="H104">
            <v>2804.1666666666665</v>
          </cell>
          <cell r="I104">
            <v>2549.242424242424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</row>
        <row r="105">
          <cell r="B105">
            <v>142196</v>
          </cell>
          <cell r="C105" t="str">
            <v>LEVITE WILDBERRIES LIME MINT 350ml 1X12</v>
          </cell>
          <cell r="D105">
            <v>0</v>
          </cell>
          <cell r="E105">
            <v>0</v>
          </cell>
          <cell r="F105">
            <v>32236</v>
          </cell>
          <cell r="G105">
            <v>29305.454545454544</v>
          </cell>
          <cell r="H105">
            <v>33650</v>
          </cell>
          <cell r="I105">
            <v>30590.909090909088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B106" t="str">
            <v>142196P</v>
          </cell>
          <cell r="C106" t="str">
            <v>LEVITE WILDBERRIES LIME MINT 350ml 1X1</v>
          </cell>
          <cell r="D106">
            <v>0</v>
          </cell>
          <cell r="E106">
            <v>0</v>
          </cell>
          <cell r="F106">
            <v>2686.3333333333335</v>
          </cell>
          <cell r="G106">
            <v>2442.121212121212</v>
          </cell>
          <cell r="H106">
            <v>2804.1666666666665</v>
          </cell>
          <cell r="I106">
            <v>2549.242424242424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</row>
        <row r="107">
          <cell r="B107">
            <v>27110</v>
          </cell>
          <cell r="C107" t="str">
            <v>VT.GUCI BIRU</v>
          </cell>
          <cell r="D107">
            <v>8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8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</row>
        <row r="108">
          <cell r="B108">
            <v>29310</v>
          </cell>
          <cell r="C108" t="str">
            <v>VT.TISSUE</v>
          </cell>
          <cell r="D108">
            <v>924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19520</v>
          </cell>
          <cell r="K108">
            <v>0</v>
          </cell>
          <cell r="L108">
            <v>4346</v>
          </cell>
          <cell r="M108">
            <v>0</v>
          </cell>
          <cell r="N108">
            <v>0</v>
          </cell>
          <cell r="O108">
            <v>0</v>
          </cell>
          <cell r="P108">
            <v>-250</v>
          </cell>
          <cell r="Q108">
            <v>0</v>
          </cell>
          <cell r="R108">
            <v>-20456</v>
          </cell>
          <cell r="S108">
            <v>0</v>
          </cell>
          <cell r="T108">
            <v>-1906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2178</v>
          </cell>
          <cell r="AA108">
            <v>0</v>
          </cell>
          <cell r="AB108">
            <v>19270</v>
          </cell>
          <cell r="AC108">
            <v>0</v>
          </cell>
          <cell r="AD108">
            <v>-1906</v>
          </cell>
          <cell r="AE108">
            <v>0</v>
          </cell>
          <cell r="AF108">
            <v>16110</v>
          </cell>
          <cell r="AG108">
            <v>0</v>
          </cell>
          <cell r="AH108">
            <v>0</v>
          </cell>
        </row>
        <row r="109">
          <cell r="B109">
            <v>32886</v>
          </cell>
          <cell r="C109" t="str">
            <v>RACK ANIMASI</v>
          </cell>
          <cell r="D109">
            <v>33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33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</row>
        <row r="110">
          <cell r="B110">
            <v>33110</v>
          </cell>
          <cell r="C110" t="str">
            <v>CHILLER/SHOWCASE AQUA  FV 100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</row>
        <row r="111">
          <cell r="B111">
            <v>33120</v>
          </cell>
          <cell r="C111" t="str">
            <v>CHILLER POLYTRON SCN 183</v>
          </cell>
          <cell r="D111">
            <v>8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</row>
        <row r="112">
          <cell r="B112">
            <v>74568</v>
          </cell>
          <cell r="C112" t="str">
            <v>MIZONE ORANGE LIME  500ML</v>
          </cell>
          <cell r="D112">
            <v>0</v>
          </cell>
          <cell r="E112">
            <v>0</v>
          </cell>
          <cell r="F112">
            <v>30738</v>
          </cell>
          <cell r="G112">
            <v>27943.63636363636</v>
          </cell>
          <cell r="H112">
            <v>35900</v>
          </cell>
          <cell r="I112">
            <v>32636.363636363632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B113" t="str">
            <v>74568P</v>
          </cell>
          <cell r="C113" t="str">
            <v>MIZONE ORANGE LIME  500ML 1X12 PCS</v>
          </cell>
          <cell r="D113">
            <v>0</v>
          </cell>
          <cell r="E113">
            <v>0</v>
          </cell>
          <cell r="F113">
            <v>2561.5</v>
          </cell>
          <cell r="G113">
            <v>2328.6363636363635</v>
          </cell>
          <cell r="H113">
            <v>2991.6666666666665</v>
          </cell>
          <cell r="I113">
            <v>2719.6969696969695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B114" t="str">
            <v>74568PR</v>
          </cell>
          <cell r="C114" t="str">
            <v>MIZONE OL 1X1 REJECT</v>
          </cell>
          <cell r="D114">
            <v>0</v>
          </cell>
          <cell r="E114">
            <v>0</v>
          </cell>
          <cell r="F114">
            <v>2561.5</v>
          </cell>
          <cell r="G114">
            <v>2328.6363636363635</v>
          </cell>
          <cell r="H114">
            <v>2991.6666666666665</v>
          </cell>
          <cell r="I114">
            <v>2719.6969696969695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5">
          <cell r="B115" t="str">
            <v>74568SP</v>
          </cell>
          <cell r="C115" t="str">
            <v>MIZONE OL SPIDERMAN 500ML 1X12</v>
          </cell>
          <cell r="D115">
            <v>0</v>
          </cell>
          <cell r="E115">
            <v>0</v>
          </cell>
          <cell r="F115">
            <v>30738</v>
          </cell>
          <cell r="G115">
            <v>27943.63636363636</v>
          </cell>
          <cell r="H115">
            <v>35900</v>
          </cell>
          <cell r="I115">
            <v>32636.363636363632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</row>
        <row r="116">
          <cell r="B116" t="str">
            <v>74568SPP</v>
          </cell>
          <cell r="C116" t="str">
            <v>MIZONE OL SPIDERMAN 500ML 1X1</v>
          </cell>
          <cell r="D116">
            <v>0</v>
          </cell>
          <cell r="E116">
            <v>0</v>
          </cell>
          <cell r="F116">
            <v>2561.5</v>
          </cell>
          <cell r="G116">
            <v>2328.6363636363635</v>
          </cell>
          <cell r="H116">
            <v>2991.6666666666665</v>
          </cell>
          <cell r="I116">
            <v>2719.6969696969695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</row>
        <row r="117">
          <cell r="B117">
            <v>74567</v>
          </cell>
          <cell r="C117" t="str">
            <v>MIZONE LYCHEE LEMON 500 M 1X12</v>
          </cell>
          <cell r="D117">
            <v>0</v>
          </cell>
          <cell r="E117">
            <v>0</v>
          </cell>
          <cell r="F117">
            <v>30738</v>
          </cell>
          <cell r="G117">
            <v>27943.63636363636</v>
          </cell>
          <cell r="H117">
            <v>35900</v>
          </cell>
          <cell r="I117">
            <v>32636.363636363632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</row>
        <row r="118">
          <cell r="B118" t="str">
            <v>74567P</v>
          </cell>
          <cell r="C118" t="str">
            <v>MIZONE LYCHEE LEMON 500 ML 1X1 PCS</v>
          </cell>
          <cell r="D118">
            <v>0</v>
          </cell>
          <cell r="E118">
            <v>0</v>
          </cell>
          <cell r="F118">
            <v>2561.5</v>
          </cell>
          <cell r="G118">
            <v>2328.6363636363635</v>
          </cell>
          <cell r="H118">
            <v>2991.6666666666665</v>
          </cell>
          <cell r="I118">
            <v>2719.6969696969695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</row>
        <row r="119">
          <cell r="B119" t="str">
            <v>74567PR</v>
          </cell>
          <cell r="C119" t="str">
            <v>MIZONE LL 1X1 REJECT</v>
          </cell>
          <cell r="D119">
            <v>0</v>
          </cell>
          <cell r="E119">
            <v>0</v>
          </cell>
          <cell r="F119">
            <v>2561.5</v>
          </cell>
          <cell r="G119">
            <v>2328.6363636363635</v>
          </cell>
          <cell r="H119">
            <v>2991.6666666666665</v>
          </cell>
          <cell r="I119">
            <v>2719.6969696969695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</row>
        <row r="120">
          <cell r="B120" t="str">
            <v>74567SP</v>
          </cell>
          <cell r="C120" t="str">
            <v>MIZONE LL SPIDERMAN 500ML 1X12</v>
          </cell>
          <cell r="D120">
            <v>0</v>
          </cell>
          <cell r="E120">
            <v>0</v>
          </cell>
          <cell r="F120">
            <v>30738</v>
          </cell>
          <cell r="G120">
            <v>27943.63636363636</v>
          </cell>
          <cell r="H120">
            <v>35900</v>
          </cell>
          <cell r="I120">
            <v>32636.363636363632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21">
          <cell r="B121" t="str">
            <v>74567SPP</v>
          </cell>
          <cell r="C121" t="str">
            <v>MIZONE LL SPIDERMAN 500ML 1X1</v>
          </cell>
          <cell r="D121">
            <v>0</v>
          </cell>
          <cell r="E121">
            <v>0</v>
          </cell>
          <cell r="F121">
            <v>2561.5</v>
          </cell>
          <cell r="G121">
            <v>2328.6363636363635</v>
          </cell>
          <cell r="H121">
            <v>2991.6666666666665</v>
          </cell>
          <cell r="I121">
            <v>2719.6969696969695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</row>
        <row r="122">
          <cell r="B122">
            <v>124771</v>
          </cell>
          <cell r="C122" t="str">
            <v>MIZONE YUZU LEMON 500ML 1X12</v>
          </cell>
          <cell r="D122">
            <v>0</v>
          </cell>
          <cell r="E122">
            <v>0</v>
          </cell>
          <cell r="F122">
            <v>30738</v>
          </cell>
          <cell r="G122">
            <v>27943.63636363636</v>
          </cell>
          <cell r="H122">
            <v>35900</v>
          </cell>
          <cell r="I122">
            <v>32636.363636363632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</row>
        <row r="123">
          <cell r="B123" t="str">
            <v>124771P</v>
          </cell>
          <cell r="C123" t="str">
            <v>MIZONE YUZU LEMON 500ML 500ML 1X1</v>
          </cell>
          <cell r="D123">
            <v>0</v>
          </cell>
          <cell r="E123">
            <v>0</v>
          </cell>
          <cell r="F123">
            <v>2561.5</v>
          </cell>
          <cell r="G123">
            <v>2328.6363636363635</v>
          </cell>
          <cell r="H123">
            <v>2991.6666666666665</v>
          </cell>
          <cell r="I123">
            <v>2719.6969696969695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</row>
        <row r="124">
          <cell r="B124" t="str">
            <v>124771PR</v>
          </cell>
          <cell r="C124" t="str">
            <v>MIZONE YUZU LEMON 500ml 1X1 PCS REJECT</v>
          </cell>
          <cell r="D124">
            <v>0</v>
          </cell>
          <cell r="E124">
            <v>0</v>
          </cell>
          <cell r="F124">
            <v>2561.5</v>
          </cell>
          <cell r="G124">
            <v>2328.6363636363635</v>
          </cell>
          <cell r="H124">
            <v>2991.6666666666665</v>
          </cell>
          <cell r="I124">
            <v>2719.6969696969695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</row>
        <row r="125">
          <cell r="B125">
            <v>74593</v>
          </cell>
          <cell r="C125" t="str">
            <v>MIZONE APPLE GUAVA 500 ML</v>
          </cell>
          <cell r="D125">
            <v>0</v>
          </cell>
          <cell r="E125">
            <v>0</v>
          </cell>
          <cell r="F125">
            <v>30738</v>
          </cell>
          <cell r="G125">
            <v>27943.63636363636</v>
          </cell>
          <cell r="H125">
            <v>35900</v>
          </cell>
          <cell r="I125">
            <v>32636.363636363632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</row>
        <row r="126">
          <cell r="B126" t="str">
            <v>74593P</v>
          </cell>
          <cell r="C126" t="str">
            <v>MIZONE APPLE GUAVA 500 ML 1 X 12 PCS</v>
          </cell>
          <cell r="D126">
            <v>0</v>
          </cell>
          <cell r="E126">
            <v>0</v>
          </cell>
          <cell r="F126">
            <v>2561.5</v>
          </cell>
          <cell r="G126">
            <v>2328.6363636363635</v>
          </cell>
          <cell r="H126">
            <v>2991.6666666666665</v>
          </cell>
          <cell r="I126">
            <v>2719.6969696969695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</row>
        <row r="127">
          <cell r="B127" t="str">
            <v>74593PR</v>
          </cell>
          <cell r="C127" t="str">
            <v>MIZONE AG 1X1 REJECT</v>
          </cell>
          <cell r="D127">
            <v>0</v>
          </cell>
          <cell r="E127">
            <v>0</v>
          </cell>
          <cell r="F127">
            <v>2561.5</v>
          </cell>
          <cell r="G127">
            <v>2328.6363636363635</v>
          </cell>
          <cell r="H127">
            <v>2991.6666666666665</v>
          </cell>
          <cell r="I127">
            <v>2719.6969696969695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</row>
        <row r="128">
          <cell r="B128" t="str">
            <v>74593SP</v>
          </cell>
          <cell r="C128" t="str">
            <v>MIZONE AG SPIDERMAN 500ML 1X12</v>
          </cell>
          <cell r="D128">
            <v>0</v>
          </cell>
          <cell r="E128">
            <v>0</v>
          </cell>
          <cell r="F128">
            <v>30738</v>
          </cell>
          <cell r="G128">
            <v>27943.63636363636</v>
          </cell>
          <cell r="H128">
            <v>35900</v>
          </cell>
          <cell r="I128">
            <v>32636.363636363632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</row>
        <row r="129">
          <cell r="B129" t="str">
            <v>74593SPP</v>
          </cell>
          <cell r="C129" t="str">
            <v>MIZONE AG SPIDERMAN 500ML 1X1</v>
          </cell>
          <cell r="D129">
            <v>0</v>
          </cell>
          <cell r="E129">
            <v>0</v>
          </cell>
          <cell r="F129">
            <v>2561.5</v>
          </cell>
          <cell r="G129">
            <v>2328.6363636363635</v>
          </cell>
          <cell r="H129">
            <v>2991.6666666666665</v>
          </cell>
          <cell r="I129">
            <v>2719.6969696969695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</row>
        <row r="130">
          <cell r="B130">
            <v>87436</v>
          </cell>
          <cell r="C130" t="str">
            <v>MIZONE FRES-IN CRISPY APPLE 500ML1X12</v>
          </cell>
          <cell r="D130">
            <v>0</v>
          </cell>
          <cell r="E130">
            <v>0</v>
          </cell>
          <cell r="F130">
            <v>30738</v>
          </cell>
          <cell r="G130">
            <v>27943.63636363636</v>
          </cell>
          <cell r="H130">
            <v>35900</v>
          </cell>
          <cell r="I130">
            <v>32636.363636363632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</row>
        <row r="131">
          <cell r="B131" t="str">
            <v>87436P</v>
          </cell>
          <cell r="C131" t="str">
            <v>MIZONE FRES-IN CRISPY APPLE 500ML1X1</v>
          </cell>
          <cell r="D131">
            <v>0</v>
          </cell>
          <cell r="E131">
            <v>0</v>
          </cell>
          <cell r="F131">
            <v>2561.5</v>
          </cell>
          <cell r="G131">
            <v>2328.6363636363635</v>
          </cell>
          <cell r="H131">
            <v>2991.6666666666665</v>
          </cell>
          <cell r="I131">
            <v>2719.6969696969695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</row>
        <row r="132">
          <cell r="B132">
            <v>87625</v>
          </cell>
          <cell r="C132" t="str">
            <v>MIZONE FRES-IN JC STRAWBERRY 500ML1X12</v>
          </cell>
          <cell r="D132">
            <v>0</v>
          </cell>
          <cell r="E132">
            <v>0</v>
          </cell>
          <cell r="F132">
            <v>30738</v>
          </cell>
          <cell r="G132">
            <v>27943.63636363636</v>
          </cell>
          <cell r="H132">
            <v>35900</v>
          </cell>
          <cell r="I132">
            <v>32636.363636363632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</row>
        <row r="133">
          <cell r="B133" t="str">
            <v>87625P</v>
          </cell>
          <cell r="C133" t="str">
            <v>MIZONE FRES-IN JC STRAWBERRY 500ML1X1</v>
          </cell>
          <cell r="D133">
            <v>0</v>
          </cell>
          <cell r="E133">
            <v>0</v>
          </cell>
          <cell r="F133">
            <v>2561.5</v>
          </cell>
          <cell r="G133">
            <v>2328.6363636363635</v>
          </cell>
          <cell r="H133">
            <v>2991.6666666666665</v>
          </cell>
          <cell r="I133">
            <v>2719.6969696969695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B134">
            <v>95948</v>
          </cell>
          <cell r="C134" t="str">
            <v>MIZONE FRES-IN JC STRAWBERRY 500ML1X6</v>
          </cell>
          <cell r="D134">
            <v>0</v>
          </cell>
          <cell r="E134">
            <v>0</v>
          </cell>
          <cell r="F134">
            <v>15369</v>
          </cell>
          <cell r="G134">
            <v>13971.81818181818</v>
          </cell>
          <cell r="H134">
            <v>17950</v>
          </cell>
          <cell r="I134">
            <v>16318.181818181816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</row>
        <row r="135">
          <cell r="B135">
            <v>111998</v>
          </cell>
          <cell r="C135" t="str">
            <v>MIZONE ACTIVE 500ML 1X12</v>
          </cell>
          <cell r="D135">
            <v>0</v>
          </cell>
          <cell r="E135">
            <v>0</v>
          </cell>
          <cell r="F135">
            <v>30738</v>
          </cell>
          <cell r="G135">
            <v>27943.63636363636</v>
          </cell>
          <cell r="H135">
            <v>35900</v>
          </cell>
          <cell r="I135">
            <v>32636.363636363632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B136" t="str">
            <v>111998P</v>
          </cell>
          <cell r="C136" t="str">
            <v>MIZONE ACTIVE 500ML 1X1</v>
          </cell>
          <cell r="D136">
            <v>0</v>
          </cell>
          <cell r="E136">
            <v>0</v>
          </cell>
          <cell r="F136">
            <v>2561.5</v>
          </cell>
          <cell r="G136">
            <v>2328.6363636363635</v>
          </cell>
          <cell r="H136">
            <v>2991.6666666666665</v>
          </cell>
          <cell r="I136">
            <v>2719.6969696969695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</row>
        <row r="137">
          <cell r="B137" t="str">
            <v>111998PR</v>
          </cell>
          <cell r="C137" t="str">
            <v>MIZONE ACTIVE 1X1 REJECT</v>
          </cell>
          <cell r="D137">
            <v>0</v>
          </cell>
          <cell r="E137">
            <v>0</v>
          </cell>
          <cell r="F137">
            <v>2561.5</v>
          </cell>
          <cell r="G137">
            <v>2328.6363636363635</v>
          </cell>
          <cell r="H137">
            <v>2991.6666666666665</v>
          </cell>
          <cell r="I137">
            <v>2719.6969696969695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B138" t="str">
            <v>111998SP</v>
          </cell>
          <cell r="C138" t="str">
            <v>MIZONE ACTIVE SPIDERMAN 500ML 1X12</v>
          </cell>
          <cell r="D138">
            <v>0</v>
          </cell>
          <cell r="E138">
            <v>0</v>
          </cell>
          <cell r="F138">
            <v>30738</v>
          </cell>
          <cell r="G138">
            <v>27943.63636363636</v>
          </cell>
          <cell r="H138">
            <v>35900</v>
          </cell>
          <cell r="I138">
            <v>32636.363636363632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39">
          <cell r="B139" t="str">
            <v>111998SPP</v>
          </cell>
          <cell r="C139" t="str">
            <v>MIZONE ACTIVE SPIDERMAN 500ML 1X1</v>
          </cell>
          <cell r="D139">
            <v>0</v>
          </cell>
          <cell r="E139">
            <v>0</v>
          </cell>
          <cell r="F139">
            <v>2561.5</v>
          </cell>
          <cell r="G139">
            <v>2328.6363636363635</v>
          </cell>
          <cell r="H139">
            <v>2991.6666666666665</v>
          </cell>
          <cell r="I139">
            <v>2719.6969696969695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</row>
        <row r="140">
          <cell r="B140">
            <v>137295</v>
          </cell>
          <cell r="C140" t="str">
            <v>MIZONE ACTIV LYCHEE LEMON 350ML 1X12</v>
          </cell>
          <cell r="D140">
            <v>3</v>
          </cell>
          <cell r="E140">
            <v>71727.272727272721</v>
          </cell>
          <cell r="F140">
            <v>26300</v>
          </cell>
          <cell r="G140">
            <v>23909.090909090908</v>
          </cell>
          <cell r="H140">
            <v>27600</v>
          </cell>
          <cell r="I140">
            <v>25090.909090909088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-3</v>
          </cell>
          <cell r="S140">
            <v>-71727.272727272721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3</v>
          </cell>
          <cell r="AG140">
            <v>71727.272727272721</v>
          </cell>
          <cell r="AH140">
            <v>0</v>
          </cell>
        </row>
        <row r="141">
          <cell r="B141" t="str">
            <v>137295P</v>
          </cell>
          <cell r="C141" t="str">
            <v>MIZONE ACTIV LYCHEE LEMON 350ML PCS 1X1</v>
          </cell>
          <cell r="D141">
            <v>0</v>
          </cell>
          <cell r="E141">
            <v>0</v>
          </cell>
          <cell r="F141">
            <v>2191.6666666666665</v>
          </cell>
          <cell r="G141">
            <v>1992.424242424242</v>
          </cell>
          <cell r="H141">
            <v>2300</v>
          </cell>
          <cell r="I141">
            <v>2090.9090909090905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2">
          <cell r="B142" t="str">
            <v>145141P</v>
          </cell>
          <cell r="C142" t="str">
            <v>MIZONE ACTIVE LYCHEE LEMON 500ML 1X1 PCS</v>
          </cell>
          <cell r="D142">
            <v>306</v>
          </cell>
          <cell r="E142">
            <v>785863.63636363635</v>
          </cell>
          <cell r="F142">
            <v>2825</v>
          </cell>
          <cell r="G142">
            <v>2568.181818181818</v>
          </cell>
          <cell r="H142">
            <v>2991.6666666666665</v>
          </cell>
          <cell r="I142">
            <v>2719.6969696969695</v>
          </cell>
          <cell r="J142">
            <v>0</v>
          </cell>
          <cell r="K142">
            <v>0</v>
          </cell>
          <cell r="L142">
            <v>1158</v>
          </cell>
          <cell r="M142">
            <v>2973954.5454545454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-5754</v>
          </cell>
          <cell r="S142">
            <v>-14777318.181818182</v>
          </cell>
          <cell r="T142">
            <v>0</v>
          </cell>
          <cell r="U142">
            <v>0</v>
          </cell>
          <cell r="V142">
            <v>4440</v>
          </cell>
          <cell r="W142">
            <v>11402727.272727272</v>
          </cell>
          <cell r="X142">
            <v>0</v>
          </cell>
          <cell r="Y142">
            <v>0</v>
          </cell>
          <cell r="Z142">
            <v>150</v>
          </cell>
          <cell r="AA142">
            <v>385227.27272727271</v>
          </cell>
          <cell r="AB142">
            <v>0</v>
          </cell>
          <cell r="AC142">
            <v>0</v>
          </cell>
          <cell r="AD142">
            <v>4440</v>
          </cell>
          <cell r="AE142">
            <v>11402727.272727272</v>
          </cell>
          <cell r="AF142">
            <v>4596</v>
          </cell>
          <cell r="AG142">
            <v>11803363.636363635</v>
          </cell>
          <cell r="AH142">
            <v>0</v>
          </cell>
        </row>
        <row r="143">
          <cell r="B143">
            <v>145141</v>
          </cell>
          <cell r="C143" t="str">
            <v>MIZONE ACTIVE LYCHEE LEMON 500ML 1X12</v>
          </cell>
          <cell r="D143">
            <v>33</v>
          </cell>
          <cell r="E143">
            <v>1016999.9999999999</v>
          </cell>
          <cell r="F143">
            <v>33900</v>
          </cell>
          <cell r="G143">
            <v>30818.181818181816</v>
          </cell>
          <cell r="H143">
            <v>35900</v>
          </cell>
          <cell r="I143">
            <v>32636.363636363632</v>
          </cell>
          <cell r="J143">
            <v>2112</v>
          </cell>
          <cell r="K143">
            <v>65087999.999999993</v>
          </cell>
          <cell r="L143">
            <v>70</v>
          </cell>
          <cell r="M143">
            <v>2157272.7272727271</v>
          </cell>
          <cell r="N143">
            <v>200</v>
          </cell>
          <cell r="O143">
            <v>6163636.3636363633</v>
          </cell>
          <cell r="P143">
            <v>0</v>
          </cell>
          <cell r="Q143">
            <v>0</v>
          </cell>
          <cell r="R143">
            <v>-1555</v>
          </cell>
          <cell r="S143">
            <v>-47922272.727272727</v>
          </cell>
          <cell r="T143">
            <v>-325</v>
          </cell>
          <cell r="U143">
            <v>-10015909.09090909</v>
          </cell>
          <cell r="V143">
            <v>-300</v>
          </cell>
          <cell r="W143">
            <v>-9245454.5454545449</v>
          </cell>
          <cell r="X143">
            <v>0</v>
          </cell>
          <cell r="Y143">
            <v>0</v>
          </cell>
          <cell r="Z143">
            <v>235</v>
          </cell>
          <cell r="AA143">
            <v>7242272.7272727266</v>
          </cell>
          <cell r="AB143">
            <v>2112</v>
          </cell>
          <cell r="AC143">
            <v>65087999.999999993</v>
          </cell>
          <cell r="AD143">
            <v>-425</v>
          </cell>
          <cell r="AE143">
            <v>-13097727.272727272</v>
          </cell>
          <cell r="AF143">
            <v>1485</v>
          </cell>
          <cell r="AG143">
            <v>45764999.999999993</v>
          </cell>
          <cell r="AH143">
            <v>0</v>
          </cell>
        </row>
        <row r="144">
          <cell r="B144" t="str">
            <v>145143P</v>
          </cell>
          <cell r="C144" t="str">
            <v>MIZONE MOOD UP CRANBERRY 500ML 1X1 PCS</v>
          </cell>
          <cell r="D144">
            <v>279</v>
          </cell>
          <cell r="E144">
            <v>716522.72727272718</v>
          </cell>
          <cell r="F144">
            <v>2825</v>
          </cell>
          <cell r="G144">
            <v>2568.181818181818</v>
          </cell>
          <cell r="H144">
            <v>2991.6666666666665</v>
          </cell>
          <cell r="I144">
            <v>2719.6969696969695</v>
          </cell>
          <cell r="J144">
            <v>0</v>
          </cell>
          <cell r="K144">
            <v>0</v>
          </cell>
          <cell r="L144">
            <v>1062</v>
          </cell>
          <cell r="M144">
            <v>2727409.0909090908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-5322</v>
          </cell>
          <cell r="S144">
            <v>-13667863.636363635</v>
          </cell>
          <cell r="T144">
            <v>0</v>
          </cell>
          <cell r="U144">
            <v>0</v>
          </cell>
          <cell r="V144">
            <v>4368</v>
          </cell>
          <cell r="W144">
            <v>11217818.181818182</v>
          </cell>
          <cell r="X144">
            <v>0</v>
          </cell>
          <cell r="Y144">
            <v>0</v>
          </cell>
          <cell r="Z144">
            <v>387</v>
          </cell>
          <cell r="AA144">
            <v>993886.36363636353</v>
          </cell>
          <cell r="AB144">
            <v>0</v>
          </cell>
          <cell r="AC144">
            <v>0</v>
          </cell>
          <cell r="AD144">
            <v>4368</v>
          </cell>
          <cell r="AE144">
            <v>11217818.181818182</v>
          </cell>
          <cell r="AF144">
            <v>4260</v>
          </cell>
          <cell r="AG144">
            <v>10940454.545454545</v>
          </cell>
          <cell r="AH144">
            <v>0</v>
          </cell>
        </row>
        <row r="145">
          <cell r="B145">
            <v>145143</v>
          </cell>
          <cell r="C145" t="str">
            <v>MIZONE MOOD UP CRANBERRY 500ML 1X12</v>
          </cell>
          <cell r="D145">
            <v>9</v>
          </cell>
          <cell r="E145">
            <v>277363.63636363635</v>
          </cell>
          <cell r="F145">
            <v>33900</v>
          </cell>
          <cell r="G145">
            <v>30818.181818181816</v>
          </cell>
          <cell r="H145">
            <v>35900</v>
          </cell>
          <cell r="I145">
            <v>32636.363636363632</v>
          </cell>
          <cell r="J145">
            <v>880</v>
          </cell>
          <cell r="K145">
            <v>27120000</v>
          </cell>
          <cell r="L145">
            <v>24</v>
          </cell>
          <cell r="M145">
            <v>739636.36363636353</v>
          </cell>
          <cell r="N145">
            <v>100</v>
          </cell>
          <cell r="O145">
            <v>3081818.1818181816</v>
          </cell>
          <cell r="P145">
            <v>0</v>
          </cell>
          <cell r="Q145">
            <v>0</v>
          </cell>
          <cell r="R145">
            <v>-397</v>
          </cell>
          <cell r="S145">
            <v>-12234818.181818182</v>
          </cell>
          <cell r="T145">
            <v>-125</v>
          </cell>
          <cell r="U145">
            <v>-3852272.7272727271</v>
          </cell>
          <cell r="V145">
            <v>-369</v>
          </cell>
          <cell r="W145">
            <v>-11371909.09090909</v>
          </cell>
          <cell r="X145">
            <v>0</v>
          </cell>
          <cell r="Y145">
            <v>0</v>
          </cell>
          <cell r="Z145">
            <v>122</v>
          </cell>
          <cell r="AA145">
            <v>3759818.1818181816</v>
          </cell>
          <cell r="AB145">
            <v>880</v>
          </cell>
          <cell r="AC145">
            <v>27120000</v>
          </cell>
          <cell r="AD145">
            <v>-394</v>
          </cell>
          <cell r="AE145">
            <v>-12142363.636363635</v>
          </cell>
          <cell r="AF145">
            <v>373</v>
          </cell>
          <cell r="AG145">
            <v>11495181.81818182</v>
          </cell>
          <cell r="AH145">
            <v>0</v>
          </cell>
        </row>
        <row r="146">
          <cell r="B146" t="str">
            <v>145143KR</v>
          </cell>
          <cell r="C146" t="str">
            <v>KARTON MZ MOOD UP CRANBERRY 500ML 1X1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</row>
        <row r="147">
          <cell r="B147" t="str">
            <v>145144P</v>
          </cell>
          <cell r="C147" t="str">
            <v>MIZONE BREAK FREE CHERRY BLOSSOM 500ML 1x1 PCS</v>
          </cell>
          <cell r="D147">
            <v>293</v>
          </cell>
          <cell r="E147">
            <v>752477.27272727271</v>
          </cell>
          <cell r="F147">
            <v>2825</v>
          </cell>
          <cell r="G147">
            <v>2568.181818181818</v>
          </cell>
          <cell r="H147">
            <v>2991.6666666666665</v>
          </cell>
          <cell r="I147">
            <v>2719.6969696969695</v>
          </cell>
          <cell r="J147">
            <v>0</v>
          </cell>
          <cell r="K147">
            <v>0</v>
          </cell>
          <cell r="L147">
            <v>1032</v>
          </cell>
          <cell r="M147">
            <v>2650363.6363636362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-5226</v>
          </cell>
          <cell r="S147">
            <v>-13421318.181818182</v>
          </cell>
          <cell r="T147">
            <v>0</v>
          </cell>
          <cell r="U147">
            <v>0</v>
          </cell>
          <cell r="V147">
            <v>4332</v>
          </cell>
          <cell r="W147">
            <v>11125363.636363635</v>
          </cell>
          <cell r="X147">
            <v>0</v>
          </cell>
          <cell r="Y147">
            <v>0</v>
          </cell>
          <cell r="Z147">
            <v>431</v>
          </cell>
          <cell r="AA147">
            <v>1106886.3636363635</v>
          </cell>
          <cell r="AB147">
            <v>0</v>
          </cell>
          <cell r="AC147">
            <v>0</v>
          </cell>
          <cell r="AD147">
            <v>4332</v>
          </cell>
          <cell r="AE147">
            <v>11125363.636363635</v>
          </cell>
          <cell r="AF147">
            <v>4194</v>
          </cell>
          <cell r="AG147">
            <v>10770954.545454545</v>
          </cell>
          <cell r="AH147">
            <v>0</v>
          </cell>
        </row>
        <row r="148">
          <cell r="B148">
            <v>145144</v>
          </cell>
          <cell r="C148" t="str">
            <v>MIZONE BREAK FREE CHERRY BLOSSOM 500ML 1x12</v>
          </cell>
          <cell r="D148">
            <v>4</v>
          </cell>
          <cell r="E148">
            <v>123272.72727272726</v>
          </cell>
          <cell r="F148">
            <v>33900</v>
          </cell>
          <cell r="G148">
            <v>30818.181818181816</v>
          </cell>
          <cell r="H148">
            <v>35900</v>
          </cell>
          <cell r="I148">
            <v>32636.363636363632</v>
          </cell>
          <cell r="J148">
            <v>792</v>
          </cell>
          <cell r="K148">
            <v>24408000</v>
          </cell>
          <cell r="L148">
            <v>11</v>
          </cell>
          <cell r="M148">
            <v>339000</v>
          </cell>
          <cell r="N148">
            <v>100</v>
          </cell>
          <cell r="O148">
            <v>3081818.1818181816</v>
          </cell>
          <cell r="P148">
            <v>0</v>
          </cell>
          <cell r="Q148">
            <v>0</v>
          </cell>
          <cell r="R148">
            <v>-268</v>
          </cell>
          <cell r="S148">
            <v>-8259272.7272727266</v>
          </cell>
          <cell r="T148">
            <v>-100</v>
          </cell>
          <cell r="U148">
            <v>-3081818.1818181816</v>
          </cell>
          <cell r="V148">
            <v>-428</v>
          </cell>
          <cell r="W148">
            <v>-13190181.818181816</v>
          </cell>
          <cell r="X148">
            <v>0</v>
          </cell>
          <cell r="Y148">
            <v>0</v>
          </cell>
          <cell r="Z148">
            <v>111</v>
          </cell>
          <cell r="AA148">
            <v>3420818.1818181816</v>
          </cell>
          <cell r="AB148">
            <v>792</v>
          </cell>
          <cell r="AC148">
            <v>24408000</v>
          </cell>
          <cell r="AD148">
            <v>-428</v>
          </cell>
          <cell r="AE148">
            <v>-13190181.818181816</v>
          </cell>
          <cell r="AF148">
            <v>257</v>
          </cell>
          <cell r="AG148">
            <v>7920272.7272727285</v>
          </cell>
          <cell r="AH148">
            <v>0</v>
          </cell>
        </row>
        <row r="149">
          <cell r="B149" t="str">
            <v>145679P</v>
          </cell>
          <cell r="C149" t="str">
            <v>MIZONE MOVE ON STARFRUIT 500ML 1X1 PCS</v>
          </cell>
          <cell r="D149">
            <v>270</v>
          </cell>
          <cell r="E149">
            <v>693409.09090909082</v>
          </cell>
          <cell r="F149">
            <v>2825</v>
          </cell>
          <cell r="G149">
            <v>2568.181818181818</v>
          </cell>
          <cell r="H149">
            <v>2991.6666666666665</v>
          </cell>
          <cell r="I149">
            <v>2719.6969696969695</v>
          </cell>
          <cell r="J149">
            <v>0</v>
          </cell>
          <cell r="K149">
            <v>0</v>
          </cell>
          <cell r="L149">
            <v>1032</v>
          </cell>
          <cell r="M149">
            <v>2650363.6363636362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-5220</v>
          </cell>
          <cell r="S149">
            <v>-13405909.09090909</v>
          </cell>
          <cell r="T149">
            <v>0</v>
          </cell>
          <cell r="U149">
            <v>0</v>
          </cell>
          <cell r="V149">
            <v>4380</v>
          </cell>
          <cell r="W149">
            <v>11248636.363636363</v>
          </cell>
          <cell r="X149">
            <v>0</v>
          </cell>
          <cell r="Y149">
            <v>0</v>
          </cell>
          <cell r="Z149">
            <v>462</v>
          </cell>
          <cell r="AA149">
            <v>1186500</v>
          </cell>
          <cell r="AB149">
            <v>0</v>
          </cell>
          <cell r="AC149">
            <v>0</v>
          </cell>
          <cell r="AD149">
            <v>4380</v>
          </cell>
          <cell r="AE149">
            <v>11248636.363636363</v>
          </cell>
          <cell r="AF149">
            <v>4188</v>
          </cell>
          <cell r="AG149">
            <v>10755545.454545453</v>
          </cell>
          <cell r="AH149">
            <v>0</v>
          </cell>
        </row>
        <row r="150">
          <cell r="B150">
            <v>145679</v>
          </cell>
          <cell r="C150" t="str">
            <v>MIZONE MOVE ON STARFRUIT 500ML 1X12</v>
          </cell>
          <cell r="D150">
            <v>35</v>
          </cell>
          <cell r="E150">
            <v>1078636.3636363635</v>
          </cell>
          <cell r="F150">
            <v>33900</v>
          </cell>
          <cell r="G150">
            <v>30818.181818181816</v>
          </cell>
          <cell r="H150">
            <v>35900</v>
          </cell>
          <cell r="I150">
            <v>32636.363636363632</v>
          </cell>
          <cell r="J150">
            <v>616</v>
          </cell>
          <cell r="K150">
            <v>18984000</v>
          </cell>
          <cell r="L150">
            <v>15</v>
          </cell>
          <cell r="M150">
            <v>462272.72727272724</v>
          </cell>
          <cell r="N150">
            <v>100</v>
          </cell>
          <cell r="O150">
            <v>3081818.1818181816</v>
          </cell>
          <cell r="P150">
            <v>0</v>
          </cell>
          <cell r="Q150">
            <v>0</v>
          </cell>
          <cell r="R150">
            <v>-148</v>
          </cell>
          <cell r="S150">
            <v>-4561090.9090909092</v>
          </cell>
          <cell r="T150">
            <v>-100</v>
          </cell>
          <cell r="U150">
            <v>-3081818.1818181816</v>
          </cell>
          <cell r="V150">
            <v>-365</v>
          </cell>
          <cell r="W150">
            <v>-11248636.363636363</v>
          </cell>
          <cell r="X150">
            <v>0</v>
          </cell>
          <cell r="Y150">
            <v>0</v>
          </cell>
          <cell r="Z150">
            <v>153</v>
          </cell>
          <cell r="AA150">
            <v>4715181.8181818174</v>
          </cell>
          <cell r="AB150">
            <v>616</v>
          </cell>
          <cell r="AC150">
            <v>18984000</v>
          </cell>
          <cell r="AD150">
            <v>-365</v>
          </cell>
          <cell r="AE150">
            <v>-11248636.363636363</v>
          </cell>
          <cell r="AF150">
            <v>133</v>
          </cell>
          <cell r="AG150">
            <v>4098818.1818181826</v>
          </cell>
          <cell r="AH150">
            <v>0</v>
          </cell>
        </row>
        <row r="151">
          <cell r="B151">
            <v>161138</v>
          </cell>
          <cell r="C151" t="str">
            <v>MIZONE MOVE ON STARFRUIT HD 500ML 1X12</v>
          </cell>
          <cell r="D151">
            <v>0</v>
          </cell>
          <cell r="E151">
            <v>0</v>
          </cell>
          <cell r="F151">
            <v>33900</v>
          </cell>
          <cell r="G151">
            <v>30818.181818181816</v>
          </cell>
          <cell r="H151">
            <v>35900</v>
          </cell>
          <cell r="I151">
            <v>32636.363636363632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</row>
        <row r="152">
          <cell r="B152">
            <v>161139</v>
          </cell>
          <cell r="C152" t="str">
            <v>MIZONE ACTIVE LYCHEE LEMON HD 500ML 1X12</v>
          </cell>
          <cell r="D152">
            <v>0</v>
          </cell>
          <cell r="E152">
            <v>0</v>
          </cell>
          <cell r="F152">
            <v>33900</v>
          </cell>
          <cell r="G152">
            <v>30818.181818181816</v>
          </cell>
          <cell r="H152">
            <v>35900</v>
          </cell>
          <cell r="I152">
            <v>32636.363636363632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</row>
        <row r="153">
          <cell r="B153">
            <v>161162</v>
          </cell>
          <cell r="C153" t="str">
            <v>MIZONE BREAK FREE CHERRY BLOSSOM HD 500ML 1x12</v>
          </cell>
          <cell r="D153">
            <v>0</v>
          </cell>
          <cell r="E153">
            <v>0</v>
          </cell>
          <cell r="F153">
            <v>33900</v>
          </cell>
          <cell r="G153">
            <v>30818.181818181816</v>
          </cell>
          <cell r="H153">
            <v>35900</v>
          </cell>
          <cell r="I153">
            <v>32636.363636363632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</row>
        <row r="154">
          <cell r="B154">
            <v>161163</v>
          </cell>
          <cell r="C154" t="str">
            <v>MIZONE MOOD UP CRANBERRY HD 500ML 1X12</v>
          </cell>
          <cell r="D154">
            <v>0</v>
          </cell>
          <cell r="E154">
            <v>0</v>
          </cell>
          <cell r="F154">
            <v>33900</v>
          </cell>
          <cell r="G154">
            <v>30818.181818181816</v>
          </cell>
          <cell r="H154">
            <v>35900</v>
          </cell>
          <cell r="I154">
            <v>32636.363636363632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</row>
        <row r="155">
          <cell r="B155" t="str">
            <v>161162P</v>
          </cell>
          <cell r="C155" t="str">
            <v>MIZONE BREAK FREE CHERRY BLOSSOM HD 500ML PCS</v>
          </cell>
          <cell r="D155">
            <v>0</v>
          </cell>
          <cell r="E155">
            <v>0</v>
          </cell>
          <cell r="F155">
            <v>2825</v>
          </cell>
          <cell r="G155">
            <v>2568.181818181818</v>
          </cell>
          <cell r="H155">
            <v>2991.6666666666665</v>
          </cell>
          <cell r="I155">
            <v>2719.6969696969695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</row>
        <row r="156">
          <cell r="B156" t="str">
            <v>161163P</v>
          </cell>
          <cell r="C156" t="str">
            <v>MIZONE MOOD UP CRANBERRY HD 500ML PCS</v>
          </cell>
          <cell r="D156">
            <v>0</v>
          </cell>
          <cell r="E156">
            <v>0</v>
          </cell>
          <cell r="F156">
            <v>2825</v>
          </cell>
          <cell r="G156">
            <v>2568.181818181818</v>
          </cell>
          <cell r="H156">
            <v>2991.6666666666665</v>
          </cell>
          <cell r="I156">
            <v>2719.6969696969695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</row>
        <row r="157">
          <cell r="B157" t="str">
            <v>161138P</v>
          </cell>
          <cell r="C157" t="str">
            <v>MIZONE MOVE ON STARFRUIT HD 500ML PCS</v>
          </cell>
          <cell r="D157">
            <v>0</v>
          </cell>
          <cell r="E157">
            <v>0</v>
          </cell>
          <cell r="F157">
            <v>2825</v>
          </cell>
          <cell r="G157">
            <v>2568.181818181818</v>
          </cell>
          <cell r="H157">
            <v>2991.6666666666665</v>
          </cell>
          <cell r="I157">
            <v>2719.6969696969695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</row>
        <row r="158">
          <cell r="B158" t="str">
            <v>161139P</v>
          </cell>
          <cell r="C158" t="str">
            <v>MIZONE ACTIVE LYCHEE LEMON HD 500ML PCS</v>
          </cell>
          <cell r="D158">
            <v>0</v>
          </cell>
          <cell r="E158">
            <v>0</v>
          </cell>
          <cell r="F158">
            <v>2825</v>
          </cell>
          <cell r="G158">
            <v>2568.181818181818</v>
          </cell>
          <cell r="H158">
            <v>2991.6666666666665</v>
          </cell>
          <cell r="I158">
            <v>2719.6969696969695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</row>
        <row r="159">
          <cell r="B159" t="str">
            <v>142193PR</v>
          </cell>
          <cell r="C159" t="str">
            <v>LEVITE LEMON CUCUMBER MINT 350ml 1X1 PCS REJECT</v>
          </cell>
          <cell r="D159">
            <v>0</v>
          </cell>
          <cell r="E159">
            <v>0</v>
          </cell>
          <cell r="F159">
            <v>2686.3333333333335</v>
          </cell>
          <cell r="G159">
            <v>2442.121212121212</v>
          </cell>
          <cell r="H159">
            <v>2804.1666666666665</v>
          </cell>
          <cell r="I159">
            <v>2549.242424242424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0">
          <cell r="B160" t="str">
            <v>142193R</v>
          </cell>
          <cell r="C160" t="str">
            <v>LEVITE LEMON CUCUMBER MINT 350ml 1X12 REJECT</v>
          </cell>
          <cell r="D160">
            <v>0</v>
          </cell>
          <cell r="E160">
            <v>0</v>
          </cell>
          <cell r="F160">
            <v>32236</v>
          </cell>
          <cell r="G160">
            <v>29305.454545454544</v>
          </cell>
          <cell r="H160">
            <v>33650</v>
          </cell>
          <cell r="I160">
            <v>30590.909090909088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</row>
        <row r="161">
          <cell r="B161" t="str">
            <v>142194PR</v>
          </cell>
          <cell r="C161" t="str">
            <v>LEVITE LYCEE CITRUS MINT 350ml 1X1 PCS REJECT</v>
          </cell>
          <cell r="D161">
            <v>0</v>
          </cell>
          <cell r="E161">
            <v>0</v>
          </cell>
          <cell r="F161">
            <v>2686.3333333333335</v>
          </cell>
          <cell r="G161">
            <v>2442.121212121212</v>
          </cell>
          <cell r="H161">
            <v>2804.1666666666665</v>
          </cell>
          <cell r="I161">
            <v>2549.242424242424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B162" t="str">
            <v>142194R</v>
          </cell>
          <cell r="C162" t="str">
            <v>LEVITE LYCEE CITRUS MINT 350ml 1X12 REJECT</v>
          </cell>
          <cell r="D162">
            <v>0</v>
          </cell>
          <cell r="E162">
            <v>0</v>
          </cell>
          <cell r="F162">
            <v>32236</v>
          </cell>
          <cell r="G162">
            <v>29305.454545454544</v>
          </cell>
          <cell r="H162">
            <v>33650</v>
          </cell>
          <cell r="I162">
            <v>30590.909090909088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B163" t="str">
            <v>142196PR</v>
          </cell>
          <cell r="C163" t="str">
            <v>LEVITE WILDBERRIES LIME MINT 350ml 1X1 PCS REJECT</v>
          </cell>
          <cell r="D163">
            <v>0</v>
          </cell>
          <cell r="E163">
            <v>0</v>
          </cell>
          <cell r="F163">
            <v>2686.3333333333335</v>
          </cell>
          <cell r="G163">
            <v>2442.121212121212</v>
          </cell>
          <cell r="H163">
            <v>2804.1666666666665</v>
          </cell>
          <cell r="I163">
            <v>2549.242424242424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</row>
        <row r="164">
          <cell r="B164" t="str">
            <v>142196R</v>
          </cell>
          <cell r="C164" t="str">
            <v>LEVITE WILDBERRIES LIME MINT 350ml 1X12 REJECT</v>
          </cell>
          <cell r="D164">
            <v>0</v>
          </cell>
          <cell r="E164">
            <v>0</v>
          </cell>
          <cell r="F164">
            <v>32236</v>
          </cell>
          <cell r="G164">
            <v>29305.454545454544</v>
          </cell>
          <cell r="H164">
            <v>33650</v>
          </cell>
          <cell r="I164">
            <v>30590.909090909088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</row>
        <row r="165">
          <cell r="B165" t="str">
            <v>137295R</v>
          </cell>
          <cell r="C165" t="str">
            <v>MIZONE ACTIV LYCHEE LEMON 350ML 1X12 RJCT</v>
          </cell>
          <cell r="D165">
            <v>0</v>
          </cell>
          <cell r="E165">
            <v>0</v>
          </cell>
          <cell r="F165">
            <v>26300</v>
          </cell>
          <cell r="G165">
            <v>23909.090909090908</v>
          </cell>
          <cell r="H165">
            <v>27600</v>
          </cell>
          <cell r="I165">
            <v>25090.909090909088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</row>
        <row r="166">
          <cell r="B166" t="str">
            <v>137295PR</v>
          </cell>
          <cell r="C166" t="str">
            <v>MIZONE ACTIV LYCHEE LEMON 350ML PCS RJCT</v>
          </cell>
          <cell r="D166">
            <v>0</v>
          </cell>
          <cell r="E166">
            <v>0</v>
          </cell>
          <cell r="F166">
            <v>2191.6666666666665</v>
          </cell>
          <cell r="G166">
            <v>1992.424242424242</v>
          </cell>
          <cell r="H166">
            <v>2300</v>
          </cell>
          <cell r="I166">
            <v>2090.9090909090905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</row>
        <row r="167">
          <cell r="B167" t="str">
            <v>145141PR</v>
          </cell>
          <cell r="C167" t="str">
            <v>MIZONE ACTIVE LYCHEE LEMON 500ML 1X1 PCS REJECT</v>
          </cell>
          <cell r="D167">
            <v>0</v>
          </cell>
          <cell r="E167">
            <v>0</v>
          </cell>
          <cell r="F167">
            <v>2825</v>
          </cell>
          <cell r="G167">
            <v>2568.181818181818</v>
          </cell>
          <cell r="H167">
            <v>2991.6666666666665</v>
          </cell>
          <cell r="I167">
            <v>2719.6969696969695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</row>
        <row r="168">
          <cell r="B168" t="str">
            <v>145141R</v>
          </cell>
          <cell r="C168" t="str">
            <v>MIZONE ACTIVE LYCHEE LEMON 500ML 1X12 REJECT</v>
          </cell>
          <cell r="D168">
            <v>0</v>
          </cell>
          <cell r="E168">
            <v>0</v>
          </cell>
          <cell r="F168">
            <v>33900</v>
          </cell>
          <cell r="G168">
            <v>30818.181818181816</v>
          </cell>
          <cell r="H168">
            <v>35900</v>
          </cell>
          <cell r="I168">
            <v>32636.363636363632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</row>
        <row r="169">
          <cell r="B169" t="str">
            <v>145144R</v>
          </cell>
          <cell r="C169" t="str">
            <v>MIZONE BREAK FREE CHERRY BLOSSOM 500ML 1x12 REJECT</v>
          </cell>
          <cell r="D169">
            <v>0</v>
          </cell>
          <cell r="E169">
            <v>0</v>
          </cell>
          <cell r="F169">
            <v>33900</v>
          </cell>
          <cell r="G169">
            <v>30818.181818181816</v>
          </cell>
          <cell r="H169">
            <v>35900</v>
          </cell>
          <cell r="I169">
            <v>32636.363636363632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</row>
        <row r="170">
          <cell r="B170" t="str">
            <v>145144PR</v>
          </cell>
          <cell r="C170" t="str">
            <v>MIZONE BREAK FREE CHERRY BLOSSOM 500ML PCS REJECT</v>
          </cell>
          <cell r="D170">
            <v>0</v>
          </cell>
          <cell r="E170">
            <v>0</v>
          </cell>
          <cell r="F170">
            <v>2825</v>
          </cell>
          <cell r="G170">
            <v>2568.181818181818</v>
          </cell>
          <cell r="H170">
            <v>2991.6666666666665</v>
          </cell>
          <cell r="I170">
            <v>2719.6969696969695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</row>
        <row r="171">
          <cell r="B171" t="str">
            <v>74567R</v>
          </cell>
          <cell r="C171" t="str">
            <v>MIZONE LL 1X12 REJECT</v>
          </cell>
          <cell r="D171">
            <v>0</v>
          </cell>
          <cell r="E171">
            <v>0</v>
          </cell>
          <cell r="F171">
            <v>30738</v>
          </cell>
          <cell r="G171">
            <v>27943.63636363636</v>
          </cell>
          <cell r="H171">
            <v>35900</v>
          </cell>
          <cell r="I171">
            <v>32636.363636363632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</row>
        <row r="172">
          <cell r="B172" t="str">
            <v>145143R</v>
          </cell>
          <cell r="C172" t="str">
            <v>MIZONE MOOD UP CRANBERRY 500ML 1X12 REJECT</v>
          </cell>
          <cell r="D172">
            <v>0</v>
          </cell>
          <cell r="E172">
            <v>0</v>
          </cell>
          <cell r="F172">
            <v>33900</v>
          </cell>
          <cell r="G172">
            <v>30818.181818181816</v>
          </cell>
          <cell r="H172">
            <v>35900</v>
          </cell>
          <cell r="I172">
            <v>32636.363636363632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</row>
        <row r="173">
          <cell r="B173" t="str">
            <v>145143PR</v>
          </cell>
          <cell r="C173" t="str">
            <v>MIZONE MOOD UP CRANBERRY 500ML PCS REJECT</v>
          </cell>
          <cell r="D173">
            <v>0</v>
          </cell>
          <cell r="E173">
            <v>0</v>
          </cell>
          <cell r="F173">
            <v>2825</v>
          </cell>
          <cell r="G173">
            <v>2568.181818181818</v>
          </cell>
          <cell r="H173">
            <v>2991.6666666666665</v>
          </cell>
          <cell r="I173">
            <v>2719.6969696969695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</row>
        <row r="174">
          <cell r="B174" t="str">
            <v>145679R</v>
          </cell>
          <cell r="C174" t="str">
            <v>MIZONE MOVE ON STARFRUIT 500ML 1X12 REJECT</v>
          </cell>
          <cell r="D174">
            <v>0</v>
          </cell>
          <cell r="E174">
            <v>0</v>
          </cell>
          <cell r="F174">
            <v>33900</v>
          </cell>
          <cell r="G174">
            <v>30818.181818181816</v>
          </cell>
          <cell r="H174">
            <v>35900</v>
          </cell>
          <cell r="I174">
            <v>32636.363636363632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</row>
        <row r="175">
          <cell r="B175" t="str">
            <v>145679PR</v>
          </cell>
          <cell r="C175" t="str">
            <v>MIZONE MOVE ON STARFRUIT 500ML PCS REJECT</v>
          </cell>
          <cell r="D175">
            <v>0</v>
          </cell>
          <cell r="E175">
            <v>0</v>
          </cell>
          <cell r="F175">
            <v>2825</v>
          </cell>
          <cell r="G175">
            <v>2568.181818181818</v>
          </cell>
          <cell r="H175">
            <v>2991.6666666666665</v>
          </cell>
          <cell r="I175">
            <v>2719.6969696969695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</row>
        <row r="176">
          <cell r="B176">
            <v>81111</v>
          </cell>
          <cell r="C176" t="str">
            <v>AQ.KRTN 1500 ML 1X1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92</v>
          </cell>
          <cell r="O176">
            <v>0</v>
          </cell>
          <cell r="P176">
            <v>0</v>
          </cell>
          <cell r="Q176">
            <v>0</v>
          </cell>
          <cell r="R176">
            <v>-92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92</v>
          </cell>
          <cell r="AE176">
            <v>0</v>
          </cell>
          <cell r="AF176">
            <v>92</v>
          </cell>
          <cell r="AG176">
            <v>0</v>
          </cell>
          <cell r="AH176">
            <v>0</v>
          </cell>
        </row>
        <row r="177">
          <cell r="B177">
            <v>81312</v>
          </cell>
          <cell r="C177" t="str">
            <v>AQ.KRTN 600 ML 1X1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</row>
        <row r="178">
          <cell r="B178">
            <v>81512</v>
          </cell>
          <cell r="C178" t="str">
            <v>AQ.KARTON 330 1X1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</row>
        <row r="179">
          <cell r="B179">
            <v>81613</v>
          </cell>
          <cell r="C179" t="str">
            <v>AQ.KRTN 240 ML 1X1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</row>
        <row r="180">
          <cell r="B180" t="str">
            <v>81681KR</v>
          </cell>
          <cell r="C180" t="str">
            <v>KARTON AQ.750ML 1X1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</row>
        <row r="181">
          <cell r="B181" t="str">
            <v>157095KR</v>
          </cell>
          <cell r="C181" t="str">
            <v>KARTON VT.550 ML 1X1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</row>
        <row r="182">
          <cell r="B182">
            <v>70022</v>
          </cell>
          <cell r="C182" t="str">
            <v>KARTON VIT 200 ML</v>
          </cell>
          <cell r="D182">
            <v>382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56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-8</v>
          </cell>
          <cell r="Q182">
            <v>0</v>
          </cell>
          <cell r="R182">
            <v>-8</v>
          </cell>
          <cell r="S182">
            <v>0</v>
          </cell>
          <cell r="T182">
            <v>-67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355</v>
          </cell>
          <cell r="AA182">
            <v>0</v>
          </cell>
          <cell r="AB182">
            <v>48</v>
          </cell>
          <cell r="AC182">
            <v>0</v>
          </cell>
          <cell r="AD182">
            <v>-67</v>
          </cell>
          <cell r="AE182">
            <v>0</v>
          </cell>
          <cell r="AF182">
            <v>8</v>
          </cell>
          <cell r="AG182">
            <v>0</v>
          </cell>
          <cell r="AH182">
            <v>0</v>
          </cell>
        </row>
        <row r="183">
          <cell r="B183">
            <v>82111</v>
          </cell>
          <cell r="C183" t="str">
            <v>VIT KRTN 1500 ML 1X1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</row>
        <row r="184">
          <cell r="B184">
            <v>82312</v>
          </cell>
          <cell r="C184" t="str">
            <v>VIT KRTN 600 ML 1X1</v>
          </cell>
          <cell r="D184">
            <v>23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23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</row>
        <row r="185">
          <cell r="B185">
            <v>82512</v>
          </cell>
          <cell r="C185" t="str">
            <v>VIT KARTON 330 ML 1X1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</row>
        <row r="186">
          <cell r="B186">
            <v>82613</v>
          </cell>
          <cell r="C186" t="str">
            <v>VIT KRTN 240 ML 1X1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</row>
        <row r="187">
          <cell r="B187">
            <v>84121</v>
          </cell>
          <cell r="C187" t="str">
            <v>MIZONE KARTON LL/500ML 1X12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</row>
        <row r="188">
          <cell r="B188">
            <v>84127</v>
          </cell>
          <cell r="C188" t="str">
            <v>KARTON MIZ YUZU LEMON 1X12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</row>
        <row r="189">
          <cell r="B189">
            <v>84128</v>
          </cell>
          <cell r="C189" t="str">
            <v>KARTON MIZ APPLE GUAVA 1X12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B190" t="str">
            <v>3311H</v>
          </cell>
          <cell r="C190" t="str">
            <v>CHILLER  AQUA FV 280 / R</v>
          </cell>
          <cell r="D190">
            <v>1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1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1">
          <cell r="B191" t="str">
            <v>P9904</v>
          </cell>
          <cell r="C191" t="str">
            <v>CHILLER MIZONE FV 100</v>
          </cell>
          <cell r="D191">
            <v>1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1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</row>
        <row r="192">
          <cell r="B192" t="str">
            <v>P9911</v>
          </cell>
          <cell r="C192" t="str">
            <v>CHILLER AQUA S240SC</v>
          </cell>
          <cell r="D192">
            <v>16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16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193">
          <cell r="B193" t="str">
            <v>P9914</v>
          </cell>
          <cell r="C193" t="str">
            <v>CHILLER S880 SLIM DOUBLE DOOR</v>
          </cell>
          <cell r="D193">
            <v>1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1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</row>
        <row r="194">
          <cell r="B194" t="str">
            <v>S5523</v>
          </cell>
          <cell r="C194" t="str">
            <v>TENDA AQUA</v>
          </cell>
          <cell r="D194">
            <v>1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</row>
        <row r="195">
          <cell r="B195">
            <v>10114</v>
          </cell>
          <cell r="C195" t="str">
            <v>PALLET KAYU</v>
          </cell>
          <cell r="D195">
            <v>107</v>
          </cell>
          <cell r="E195">
            <v>10700000</v>
          </cell>
          <cell r="F195">
            <v>100000</v>
          </cell>
          <cell r="G195">
            <v>100000</v>
          </cell>
          <cell r="H195">
            <v>100000</v>
          </cell>
          <cell r="I195">
            <v>100000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107</v>
          </cell>
          <cell r="AA195">
            <v>10700000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B196">
            <v>10116</v>
          </cell>
          <cell r="C196" t="str">
            <v>PALLET KAYU LOSCAM</v>
          </cell>
          <cell r="D196">
            <v>1409</v>
          </cell>
          <cell r="E196">
            <v>140900000</v>
          </cell>
          <cell r="F196">
            <v>100000</v>
          </cell>
          <cell r="G196">
            <v>100000</v>
          </cell>
          <cell r="H196">
            <v>100000</v>
          </cell>
          <cell r="I196">
            <v>100000</v>
          </cell>
          <cell r="J196">
            <v>1951</v>
          </cell>
          <cell r="K196">
            <v>195100000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-1891</v>
          </cell>
          <cell r="Q196">
            <v>-189100000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1469</v>
          </cell>
          <cell r="AA196">
            <v>146900000</v>
          </cell>
          <cell r="AB196">
            <v>60</v>
          </cell>
          <cell r="AC196">
            <v>6000000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7">
          <cell r="B197">
            <v>90002</v>
          </cell>
          <cell r="C197" t="str">
            <v>TRIPLEK/TRAY RIJECT</v>
          </cell>
          <cell r="D197">
            <v>334</v>
          </cell>
          <cell r="E197">
            <v>63376500</v>
          </cell>
          <cell r="F197">
            <v>189750</v>
          </cell>
          <cell r="G197">
            <v>189750</v>
          </cell>
          <cell r="H197">
            <v>189750</v>
          </cell>
          <cell r="I197">
            <v>189750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334</v>
          </cell>
          <cell r="AA197">
            <v>63376500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</row>
        <row r="198">
          <cell r="B198" t="str">
            <v>9002R</v>
          </cell>
          <cell r="C198" t="str">
            <v>TRIPLEK/TRAY RIJECT</v>
          </cell>
          <cell r="D198">
            <v>0</v>
          </cell>
          <cell r="E198">
            <v>0</v>
          </cell>
          <cell r="F198">
            <v>189750</v>
          </cell>
          <cell r="G198">
            <v>189750</v>
          </cell>
          <cell r="H198">
            <v>189750</v>
          </cell>
          <cell r="I198">
            <v>189750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</row>
        <row r="199">
          <cell r="B199">
            <v>33300</v>
          </cell>
          <cell r="C199" t="str">
            <v>JUG RACK</v>
          </cell>
          <cell r="D199">
            <v>229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3708</v>
          </cell>
          <cell r="K199">
            <v>0</v>
          </cell>
          <cell r="L199">
            <v>0</v>
          </cell>
          <cell r="M199">
            <v>0</v>
          </cell>
          <cell r="N199">
            <v>48</v>
          </cell>
          <cell r="O199">
            <v>0</v>
          </cell>
          <cell r="P199">
            <v>-3756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229</v>
          </cell>
          <cell r="AA199">
            <v>0</v>
          </cell>
          <cell r="AB199">
            <v>-48</v>
          </cell>
          <cell r="AC199">
            <v>0</v>
          </cell>
          <cell r="AD199">
            <v>48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B200" t="str">
            <v>74569P</v>
          </cell>
          <cell r="C200" t="str">
            <v>MIZONE PF/PCS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</row>
        <row r="201">
          <cell r="B201" t="str">
            <v>74567YLP</v>
          </cell>
          <cell r="C201" t="str">
            <v>MIZONE YUZU LEMON 500ML 1X1</v>
          </cell>
          <cell r="D201">
            <v>0</v>
          </cell>
          <cell r="E201">
            <v>0</v>
          </cell>
          <cell r="F201">
            <v>2561.5</v>
          </cell>
          <cell r="G201">
            <v>2328.6363636363635</v>
          </cell>
          <cell r="H201">
            <v>2991.6666666666665</v>
          </cell>
          <cell r="I201">
            <v>2719.6969696969695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</row>
        <row r="202">
          <cell r="B202" t="str">
            <v>74567YL</v>
          </cell>
          <cell r="C202" t="str">
            <v>MIZONE YUZU LEMON 500ML 1X12</v>
          </cell>
          <cell r="D202">
            <v>0</v>
          </cell>
          <cell r="E202">
            <v>0</v>
          </cell>
          <cell r="F202">
            <v>30738</v>
          </cell>
          <cell r="G202">
            <v>27943.63636363636</v>
          </cell>
          <cell r="H202">
            <v>35900</v>
          </cell>
          <cell r="I202">
            <v>32636.363636363632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</row>
        <row r="203">
          <cell r="B203">
            <v>1020003876</v>
          </cell>
          <cell r="C203" t="str">
            <v>(blank)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</row>
        <row r="204">
          <cell r="B204">
            <v>1020005984</v>
          </cell>
          <cell r="C204" t="str">
            <v>(blank)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</row>
        <row r="209">
          <cell r="C209" t="str">
            <v>TOTAL</v>
          </cell>
          <cell r="D209">
            <v>74958</v>
          </cell>
          <cell r="E209">
            <v>1942729792.8030305</v>
          </cell>
          <cell r="J209">
            <v>714885</v>
          </cell>
          <cell r="K209">
            <v>11871011645.454546</v>
          </cell>
          <cell r="L209">
            <v>248620</v>
          </cell>
          <cell r="M209">
            <v>5829936515.9090919</v>
          </cell>
          <cell r="N209">
            <v>40988</v>
          </cell>
          <cell r="O209">
            <v>1024963906.3636361</v>
          </cell>
          <cell r="P209">
            <v>-207705</v>
          </cell>
          <cell r="Q209">
            <v>-6042303863.636364</v>
          </cell>
          <cell r="R209">
            <v>-663411</v>
          </cell>
          <cell r="S209">
            <v>-10043681077.500002</v>
          </cell>
          <cell r="T209">
            <v>-113188</v>
          </cell>
          <cell r="U209">
            <v>-2216194890.90909</v>
          </cell>
          <cell r="V209">
            <v>21522</v>
          </cell>
          <cell r="W209">
            <v>-61636.363636363298</v>
          </cell>
          <cell r="X209">
            <v>0</v>
          </cell>
          <cell r="Y209">
            <v>0</v>
          </cell>
          <cell r="Z209">
            <v>116669</v>
          </cell>
          <cell r="AA209">
            <v>2366400392.121212</v>
          </cell>
          <cell r="AB209">
            <v>507180</v>
          </cell>
          <cell r="AC209">
            <v>5828707781.8181829</v>
          </cell>
          <cell r="AD209">
            <v>-50678</v>
          </cell>
          <cell r="AE209">
            <v>-1191292620.9090908</v>
          </cell>
          <cell r="AF209">
            <v>414791</v>
          </cell>
          <cell r="AG209">
            <v>4213744561.5909095</v>
          </cell>
          <cell r="AH209">
            <v>0</v>
          </cell>
        </row>
        <row r="210">
          <cell r="J210">
            <v>4</v>
          </cell>
          <cell r="L210">
            <v>5</v>
          </cell>
          <cell r="N210">
            <v>6</v>
          </cell>
          <cell r="P210">
            <v>7</v>
          </cell>
          <cell r="R210">
            <v>8</v>
          </cell>
          <cell r="T210">
            <v>9</v>
          </cell>
          <cell r="V210">
            <v>10</v>
          </cell>
          <cell r="X210">
            <v>12</v>
          </cell>
        </row>
        <row r="211">
          <cell r="D211">
            <v>0</v>
          </cell>
          <cell r="E211">
            <v>0</v>
          </cell>
          <cell r="J211">
            <v>0</v>
          </cell>
          <cell r="L211">
            <v>0</v>
          </cell>
          <cell r="N211">
            <v>0</v>
          </cell>
          <cell r="P211">
            <v>0</v>
          </cell>
          <cell r="R211">
            <v>0</v>
          </cell>
          <cell r="T211">
            <v>0</v>
          </cell>
          <cell r="V211">
            <v>0</v>
          </cell>
          <cell r="X211">
            <v>0</v>
          </cell>
          <cell r="Z211">
            <v>0</v>
          </cell>
          <cell r="AA211">
            <v>0</v>
          </cell>
          <cell r="AF211">
            <v>0</v>
          </cell>
        </row>
        <row r="213">
          <cell r="B213">
            <v>1</v>
          </cell>
          <cell r="C213">
            <v>2</v>
          </cell>
          <cell r="D213">
            <v>3</v>
          </cell>
          <cell r="Y213">
            <v>5828707781.8181829</v>
          </cell>
          <cell r="AA213" t="str">
            <v>74559G</v>
          </cell>
          <cell r="AB213" t="str">
            <v>AQ GLN</v>
          </cell>
          <cell r="AC213">
            <v>216420000</v>
          </cell>
          <cell r="AG213">
            <v>71850000</v>
          </cell>
        </row>
        <row r="214">
          <cell r="Y214">
            <v>-1191292620.9090903</v>
          </cell>
          <cell r="AA214" t="str">
            <v>74560G</v>
          </cell>
          <cell r="AB214" t="str">
            <v>VIT GLN</v>
          </cell>
          <cell r="AC214">
            <v>3450000</v>
          </cell>
          <cell r="AG214">
            <v>1530000</v>
          </cell>
        </row>
        <row r="215">
          <cell r="AA215">
            <v>10116</v>
          </cell>
          <cell r="AB215" t="str">
            <v>Pallet</v>
          </cell>
          <cell r="AC215">
            <v>6000000</v>
          </cell>
          <cell r="AG215">
            <v>73380000</v>
          </cell>
        </row>
        <row r="216">
          <cell r="AA216">
            <v>90002</v>
          </cell>
          <cell r="AB216" t="str">
            <v>Triplek</v>
          </cell>
          <cell r="AC216">
            <v>0</v>
          </cell>
        </row>
        <row r="217">
          <cell r="AC217">
            <v>225870000</v>
          </cell>
          <cell r="AF217" t="str">
            <v>HPP PABRIK SPS</v>
          </cell>
          <cell r="AG217">
            <v>4140364561.5909095</v>
          </cell>
        </row>
        <row r="218">
          <cell r="AB218" t="str">
            <v>DPP TNP GLN BTL DAN PALLET</v>
          </cell>
          <cell r="AC218">
            <v>5602837781.8181829</v>
          </cell>
          <cell r="AF218" t="str">
            <v>HPP PABRIK GLN BTL</v>
          </cell>
          <cell r="AG218">
            <v>73380000</v>
          </cell>
        </row>
        <row r="219">
          <cell r="AB219" t="str">
            <v>PPN TNP GLN BTL DAN PALLET</v>
          </cell>
          <cell r="AC219">
            <v>560283778.18181837</v>
          </cell>
          <cell r="AF219" t="str">
            <v>HPP PABRIK PALLET</v>
          </cell>
          <cell r="AG219">
            <v>0</v>
          </cell>
        </row>
        <row r="222">
          <cell r="D222">
            <v>43235</v>
          </cell>
          <cell r="E222">
            <v>830547500</v>
          </cell>
          <cell r="G222">
            <v>456050</v>
          </cell>
          <cell r="J222">
            <v>470451</v>
          </cell>
          <cell r="K222">
            <v>11282033900</v>
          </cell>
          <cell r="L222">
            <v>157071</v>
          </cell>
          <cell r="M222">
            <v>3832365950</v>
          </cell>
          <cell r="N222">
            <v>0</v>
          </cell>
          <cell r="O222">
            <v>0</v>
          </cell>
          <cell r="P222">
            <v>76384</v>
          </cell>
          <cell r="Q222">
            <v>1954768850</v>
          </cell>
          <cell r="R222">
            <v>73518</v>
          </cell>
          <cell r="S222">
            <v>2185967800</v>
          </cell>
          <cell r="T222">
            <v>468827</v>
          </cell>
          <cell r="U222">
            <v>10960412250</v>
          </cell>
          <cell r="V222">
            <v>0</v>
          </cell>
          <cell r="W222">
            <v>0</v>
          </cell>
          <cell r="X222">
            <v>11325</v>
          </cell>
          <cell r="Y222">
            <v>236757300</v>
          </cell>
          <cell r="Z222">
            <v>348473</v>
          </cell>
          <cell r="AA222">
            <v>7958283550</v>
          </cell>
          <cell r="AF222">
            <v>0</v>
          </cell>
        </row>
        <row r="223">
          <cell r="D223">
            <v>31723</v>
          </cell>
          <cell r="AA223">
            <v>3744538988.4090905</v>
          </cell>
          <cell r="AB223">
            <v>311756</v>
          </cell>
          <cell r="AC223">
            <v>7128046300</v>
          </cell>
        </row>
        <row r="224">
          <cell r="E224" t="str">
            <v>HPP NEW APRIL</v>
          </cell>
          <cell r="Q224">
            <v>-172122</v>
          </cell>
        </row>
        <row r="225">
          <cell r="D225">
            <v>15300</v>
          </cell>
          <cell r="E225" t="str">
            <v>Aqua 240 ml</v>
          </cell>
          <cell r="G225">
            <v>15900</v>
          </cell>
          <cell r="K225" t="e">
            <v>#REF!</v>
          </cell>
        </row>
        <row r="226">
          <cell r="D226">
            <v>22450</v>
          </cell>
          <cell r="E226" t="str">
            <v>Aqua 330 ml</v>
          </cell>
          <cell r="G226">
            <v>23350</v>
          </cell>
          <cell r="K226">
            <v>680760000</v>
          </cell>
        </row>
        <row r="227">
          <cell r="D227">
            <v>15000</v>
          </cell>
          <cell r="E227" t="str">
            <v>Aqua 380 ml</v>
          </cell>
          <cell r="G227">
            <v>17400</v>
          </cell>
          <cell r="K227" t="e">
            <v>#REF!</v>
          </cell>
        </row>
        <row r="228">
          <cell r="D228">
            <v>28700</v>
          </cell>
          <cell r="E228" t="str">
            <v>Aqua 600 ml</v>
          </cell>
          <cell r="G228">
            <v>29700</v>
          </cell>
          <cell r="K228" t="e">
            <v>#REF!</v>
          </cell>
        </row>
        <row r="229">
          <cell r="D229">
            <v>28200</v>
          </cell>
          <cell r="E229" t="str">
            <v>Aqua 1500 ml</v>
          </cell>
          <cell r="G229">
            <v>29150</v>
          </cell>
          <cell r="K229" t="e">
            <v>#REF!</v>
          </cell>
        </row>
        <row r="230">
          <cell r="D230">
            <v>27450</v>
          </cell>
          <cell r="E230" t="str">
            <v>MIZONE</v>
          </cell>
          <cell r="G230">
            <v>29200</v>
          </cell>
          <cell r="K230" t="e">
            <v>#REF!</v>
          </cell>
        </row>
        <row r="231">
          <cell r="E231" t="str">
            <v>MILKUAT</v>
          </cell>
          <cell r="K231" t="e">
            <v>#REF!</v>
          </cell>
        </row>
        <row r="232">
          <cell r="E232" t="str">
            <v>MILKUAT CHC-135</v>
          </cell>
          <cell r="K232" t="e">
            <v>#REF!</v>
          </cell>
        </row>
        <row r="233">
          <cell r="E233" t="str">
            <v>MILKUAT CHC-70</v>
          </cell>
          <cell r="K233" t="e">
            <v>#REF!</v>
          </cell>
        </row>
        <row r="234">
          <cell r="E234" t="str">
            <v>MILKUAT PREB./40</v>
          </cell>
          <cell r="K234">
            <v>3672000</v>
          </cell>
        </row>
        <row r="235">
          <cell r="D235">
            <v>11800</v>
          </cell>
          <cell r="E235" t="str">
            <v>Vit 240 ml</v>
          </cell>
          <cell r="G235">
            <v>12250</v>
          </cell>
          <cell r="K235" t="e">
            <v>#REF!</v>
          </cell>
        </row>
        <row r="236">
          <cell r="D236">
            <v>19900</v>
          </cell>
          <cell r="E236" t="str">
            <v>Vit 600 ml</v>
          </cell>
          <cell r="G236">
            <v>20550</v>
          </cell>
          <cell r="K236">
            <v>0</v>
          </cell>
        </row>
        <row r="237">
          <cell r="D237">
            <v>19000</v>
          </cell>
          <cell r="E237" t="str">
            <v>Vit 1500 ml</v>
          </cell>
          <cell r="G237">
            <v>19650</v>
          </cell>
          <cell r="K237">
            <v>0</v>
          </cell>
        </row>
        <row r="238">
          <cell r="K238">
            <v>0</v>
          </cell>
        </row>
        <row r="239">
          <cell r="D239">
            <v>8150</v>
          </cell>
          <cell r="E239" t="str">
            <v>Aqua 5 Gallon</v>
          </cell>
          <cell r="G239">
            <v>8500</v>
          </cell>
          <cell r="K239">
            <v>0</v>
          </cell>
        </row>
        <row r="240">
          <cell r="D240">
            <v>5900</v>
          </cell>
          <cell r="E240" t="str">
            <v>Vit 5 Gallon</v>
          </cell>
          <cell r="G240">
            <v>6100</v>
          </cell>
          <cell r="K240" t="e">
            <v>#REF!</v>
          </cell>
        </row>
        <row r="241">
          <cell r="K241" t="e">
            <v>#REF!</v>
          </cell>
        </row>
        <row r="242">
          <cell r="K242">
            <v>1942729792.8030305</v>
          </cell>
        </row>
        <row r="243">
          <cell r="K243" t="e">
            <v>#REF!</v>
          </cell>
        </row>
      </sheetData>
      <sheetData sheetId="11">
        <row r="50">
          <cell r="L50">
            <v>3786902672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037">
          <cell r="G4037">
            <v>1818144060.4200001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47">
          <cell r="E147">
            <v>148248.25999996066</v>
          </cell>
        </row>
      </sheetData>
      <sheetData sheetId="38"/>
      <sheetData sheetId="39">
        <row r="168">
          <cell r="H168">
            <v>54972927095.32</v>
          </cell>
        </row>
      </sheetData>
      <sheetData sheetId="40"/>
      <sheetData sheetId="41"/>
      <sheetData sheetId="42"/>
      <sheetData sheetId="43"/>
      <sheetData sheetId="44">
        <row r="7">
          <cell r="H7">
            <v>75298215.5</v>
          </cell>
        </row>
      </sheetData>
      <sheetData sheetId="45">
        <row r="16">
          <cell r="H16">
            <v>24221231</v>
          </cell>
        </row>
      </sheetData>
      <sheetData sheetId="46"/>
      <sheetData sheetId="47">
        <row r="35">
          <cell r="H35">
            <v>9425403</v>
          </cell>
        </row>
      </sheetData>
      <sheetData sheetId="48"/>
      <sheetData sheetId="49"/>
      <sheetData sheetId="50">
        <row r="63">
          <cell r="FV63">
            <v>176134199</v>
          </cell>
        </row>
      </sheetData>
      <sheetData sheetId="51"/>
      <sheetData sheetId="52">
        <row r="7">
          <cell r="E7">
            <v>0</v>
          </cell>
        </row>
      </sheetData>
      <sheetData sheetId="53"/>
      <sheetData sheetId="54">
        <row r="15">
          <cell r="H15">
            <v>0</v>
          </cell>
        </row>
      </sheetData>
      <sheetData sheetId="55">
        <row r="9">
          <cell r="H9">
            <v>9599705</v>
          </cell>
        </row>
      </sheetData>
      <sheetData sheetId="56">
        <row r="244">
          <cell r="G244">
            <v>731896935.52999997</v>
          </cell>
        </row>
      </sheetData>
      <sheetData sheetId="57">
        <row r="9">
          <cell r="H9">
            <v>1610000</v>
          </cell>
        </row>
      </sheetData>
      <sheetData sheetId="58">
        <row r="17">
          <cell r="F17">
            <v>136745468.95999998</v>
          </cell>
        </row>
      </sheetData>
      <sheetData sheetId="59"/>
      <sheetData sheetId="60"/>
      <sheetData sheetId="61"/>
      <sheetData sheetId="62"/>
      <sheetData sheetId="6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Du_lieu"/>
      <sheetName val="Tong_gia"/>
      <sheetName val="Chi_tiet_gia"/>
      <sheetName val="KL_dao_Lap_dat"/>
      <sheetName val="THKP_don_gia_chao"/>
      <sheetName val="Tong_GT_khac_Pbo_vao_GT"/>
      <sheetName val="THKP_XL_Khac"/>
      <sheetName val="Lan_trai_tam"/>
      <sheetName val="Chuyen_quan"/>
      <sheetName val="Den_bu"/>
      <sheetName val="VL_NC_M_XL_khac"/>
      <sheetName val="BT_cot_thep"/>
      <sheetName val="KL_cot_thep"/>
      <sheetName val="Dap_Dat"/>
      <sheetName val="Tinh_CT_dao_dat_Luu"/>
      <sheetName val="Tinh_CT_dao_dat"/>
      <sheetName val="Chi_tiet_cot_pha"/>
      <sheetName val="Chiet_tinh_don_gia"/>
      <sheetName val="Don_gia_VCTC"/>
      <sheetName val="Gia_HTXL+VC"/>
      <sheetName val="XL4Poppy"/>
    </sheetNames>
    <sheetDataSet>
      <sheetData sheetId="0"/>
      <sheetData sheetId="1" refreshError="1">
        <row r="6">
          <cell r="C6">
            <v>1.5644349070100143</v>
          </cell>
        </row>
        <row r="19">
          <cell r="C19">
            <v>8761.9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aft"/>
      <sheetName val="COV"/>
      <sheetName val="DAF_ISI"/>
      <sheetName val="LPK-D"/>
      <sheetName val="LA"/>
      <sheetName val="LPAB"/>
      <sheetName val="LAK"/>
      <sheetName val="PLPK"/>
      <sheetName val="L1A1-kas"/>
      <sheetName val="L1A2-BS"/>
      <sheetName val="L1B-DepIDR"/>
      <sheetName val="L1B1-DepIDR"/>
      <sheetName val="L1C-DepUSD"/>
      <sheetName val="L1C1-DepUSD"/>
      <sheetName val="L2-PK"/>
      <sheetName val="L3-TUS"/>
      <sheetName val="L4-PdAD"/>
      <sheetName val="L5-AT"/>
      <sheetName val="L5A-ST"/>
      <sheetName val="L6-PdMUS"/>
      <sheetName val="L7-PdMDU"/>
      <sheetName val="L8-TPD"/>
      <sheetName val="L9-PdUS"/>
      <sheetName val="L10-PMB"/>
      <sheetName val="L11-PdBD"/>
      <sheetName val="L12-PFDU"/>
      <sheetName val="L13-PFMB"/>
      <sheetName val="L14-SKPL"/>
      <sheetName val="L15-BPP"/>
      <sheetName val="L16-BUL"/>
      <sheetName val="L17-BLS"/>
      <sheetName val="JK"/>
      <sheetName val="Kor. AT"/>
      <sheetName val="AK Ber"/>
      <sheetName val="LPK"/>
      <sheetName val="WWb"/>
      <sheetName val="Penghapusan"/>
      <sheetName val="Asuransi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KP"/>
      <sheetName val="INPUT"/>
      <sheetName val="memo"/>
      <sheetName val="aje"/>
      <sheetName val="BB"/>
      <sheetName val="PPN"/>
      <sheetName val="Lap Stock"/>
      <sheetName val="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pt"/>
      <sheetName val="Invoice"/>
      <sheetName val="Customers"/>
      <sheetName val="TermsOfUse"/>
    </sheetNames>
    <sheetDataSet>
      <sheetData sheetId="0"/>
      <sheetData sheetId="1"/>
      <sheetData sheetId="2">
        <row r="1">
          <cell r="A1" t="str">
            <v>Customer ID</v>
          </cell>
        </row>
        <row r="2">
          <cell r="A2">
            <v>1</v>
          </cell>
        </row>
        <row r="3">
          <cell r="A3">
            <v>2</v>
          </cell>
        </row>
        <row r="4">
          <cell r="A4">
            <v>3</v>
          </cell>
        </row>
        <row r="5">
          <cell r="A5">
            <v>4</v>
          </cell>
        </row>
        <row r="6">
          <cell r="A6">
            <v>5</v>
          </cell>
        </row>
        <row r="7">
          <cell r="A7">
            <v>6</v>
          </cell>
        </row>
        <row r="8">
          <cell r="A8">
            <v>7</v>
          </cell>
        </row>
        <row r="9">
          <cell r="A9">
            <v>8</v>
          </cell>
        </row>
        <row r="10">
          <cell r="A10">
            <v>9</v>
          </cell>
        </row>
        <row r="11">
          <cell r="A11">
            <v>10</v>
          </cell>
        </row>
        <row r="12">
          <cell r="A12">
            <v>11</v>
          </cell>
        </row>
        <row r="13">
          <cell r="A13" t="str">
            <v>12a</v>
          </cell>
        </row>
        <row r="14">
          <cell r="A14" t="str">
            <v>12b</v>
          </cell>
        </row>
        <row r="15">
          <cell r="A15" t="str">
            <v>12c</v>
          </cell>
        </row>
        <row r="16">
          <cell r="A16">
            <v>13</v>
          </cell>
        </row>
        <row r="17">
          <cell r="A17">
            <v>14</v>
          </cell>
        </row>
        <row r="18">
          <cell r="A18">
            <v>15</v>
          </cell>
        </row>
        <row r="19">
          <cell r="A19">
            <v>16</v>
          </cell>
        </row>
        <row r="20">
          <cell r="A20">
            <v>17</v>
          </cell>
        </row>
        <row r="21">
          <cell r="A21" t="str">
            <v>18a</v>
          </cell>
        </row>
        <row r="22">
          <cell r="A22" t="str">
            <v>18b</v>
          </cell>
        </row>
        <row r="23">
          <cell r="A23" t="str">
            <v>18c</v>
          </cell>
        </row>
        <row r="24">
          <cell r="A24" t="str">
            <v>18d</v>
          </cell>
        </row>
        <row r="25">
          <cell r="A25">
            <v>19</v>
          </cell>
        </row>
        <row r="26">
          <cell r="A26" t="str">
            <v>20a</v>
          </cell>
        </row>
        <row r="27">
          <cell r="A27" t="str">
            <v>20b</v>
          </cell>
        </row>
        <row r="28">
          <cell r="A28">
            <v>21</v>
          </cell>
        </row>
        <row r="29">
          <cell r="A29">
            <v>22</v>
          </cell>
        </row>
        <row r="30">
          <cell r="A30">
            <v>23</v>
          </cell>
        </row>
        <row r="31">
          <cell r="A31">
            <v>24</v>
          </cell>
        </row>
        <row r="32">
          <cell r="A32">
            <v>25</v>
          </cell>
        </row>
        <row r="33">
          <cell r="A33">
            <v>26</v>
          </cell>
        </row>
        <row r="34">
          <cell r="A34">
            <v>27</v>
          </cell>
        </row>
        <row r="35">
          <cell r="A35">
            <v>28</v>
          </cell>
        </row>
        <row r="36">
          <cell r="A36">
            <v>29</v>
          </cell>
        </row>
        <row r="37">
          <cell r="A37">
            <v>30</v>
          </cell>
        </row>
        <row r="38">
          <cell r="A38">
            <v>31</v>
          </cell>
        </row>
        <row r="39">
          <cell r="A39" t="str">
            <v>32a</v>
          </cell>
        </row>
        <row r="40">
          <cell r="A40" t="str">
            <v>32b</v>
          </cell>
        </row>
        <row r="41">
          <cell r="A41">
            <v>33</v>
          </cell>
        </row>
        <row r="42">
          <cell r="A42">
            <v>34</v>
          </cell>
        </row>
        <row r="43">
          <cell r="A43">
            <v>35</v>
          </cell>
        </row>
        <row r="44">
          <cell r="A44">
            <v>36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48">
          <cell r="A48" t="str">
            <v>40a</v>
          </cell>
        </row>
        <row r="49">
          <cell r="A49" t="str">
            <v>40b</v>
          </cell>
        </row>
        <row r="50">
          <cell r="A50" t="str">
            <v>40c</v>
          </cell>
        </row>
        <row r="51">
          <cell r="A51" t="str">
            <v>40d</v>
          </cell>
        </row>
        <row r="52">
          <cell r="A52" t="str">
            <v>40e</v>
          </cell>
        </row>
        <row r="53">
          <cell r="A53" t="str">
            <v>40f</v>
          </cell>
        </row>
        <row r="54">
          <cell r="A54" t="str">
            <v>40g</v>
          </cell>
        </row>
        <row r="55">
          <cell r="A55" t="str">
            <v>40h</v>
          </cell>
        </row>
        <row r="56">
          <cell r="A56" t="str">
            <v>40i</v>
          </cell>
        </row>
        <row r="57">
          <cell r="A57" t="str">
            <v>40j</v>
          </cell>
        </row>
        <row r="58">
          <cell r="A58" t="str">
            <v>40k</v>
          </cell>
        </row>
        <row r="59">
          <cell r="A59" t="str">
            <v>40l</v>
          </cell>
        </row>
        <row r="60">
          <cell r="A60" t="str">
            <v>40m</v>
          </cell>
        </row>
        <row r="61">
          <cell r="A61" t="str">
            <v>40n</v>
          </cell>
        </row>
        <row r="62">
          <cell r="A62" t="str">
            <v>40o</v>
          </cell>
        </row>
        <row r="63">
          <cell r="A63" t="str">
            <v>40p</v>
          </cell>
        </row>
        <row r="64">
          <cell r="A64">
            <v>41</v>
          </cell>
        </row>
        <row r="65">
          <cell r="A65">
            <v>42</v>
          </cell>
        </row>
        <row r="66">
          <cell r="A66">
            <v>43</v>
          </cell>
        </row>
        <row r="67">
          <cell r="A67">
            <v>44</v>
          </cell>
        </row>
        <row r="68">
          <cell r="A68">
            <v>45</v>
          </cell>
        </row>
      </sheetData>
      <sheetData sheetId="3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gct"/>
      <sheetName val="dtct"/>
      <sheetName val="gvl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 refreshError="1">
        <row r="9">
          <cell r="N9">
            <v>118182</v>
          </cell>
        </row>
        <row r="16">
          <cell r="N16">
            <v>759</v>
          </cell>
        </row>
        <row r="17">
          <cell r="N17">
            <v>55000</v>
          </cell>
        </row>
        <row r="38">
          <cell r="N38">
            <v>4.5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RSEDIAAN"/>
      <sheetName val="REKAP PENJUALAN"/>
      <sheetName val="REKAP HPP"/>
      <sheetName val="LKH"/>
      <sheetName val="MANEY KROSCEK"/>
      <sheetName val="SEGMEN 1-31"/>
      <sheetName val="tbg"/>
      <sheetName val="Supplier in"/>
      <sheetName val="BANK"/>
      <sheetName val="KB "/>
      <sheetName val="KO"/>
      <sheetName val="BD"/>
      <sheetName val="REKAP BIAYA"/>
      <sheetName val="PIUT SUPPORT"/>
      <sheetName val="hutang ms support"/>
      <sheetName val="KENJERAN"/>
    </sheetNames>
    <sheetDataSet>
      <sheetData sheetId="0"/>
      <sheetData sheetId="1"/>
      <sheetData sheetId="2">
        <row r="1">
          <cell r="A1" t="e">
            <v>#REF!</v>
          </cell>
        </row>
        <row r="2">
          <cell r="A2" t="str">
            <v>NERACA LAJUR</v>
          </cell>
        </row>
        <row r="3">
          <cell r="A3" t="e">
            <v>#REF!</v>
          </cell>
        </row>
        <row r="4">
          <cell r="A4" t="str">
            <v>NO.</v>
          </cell>
          <cell r="B4" t="str">
            <v>NAMA AKUN</v>
          </cell>
          <cell r="C4" t="str">
            <v>N/L</v>
          </cell>
          <cell r="D4" t="str">
            <v>D/K</v>
          </cell>
          <cell r="E4" t="str">
            <v>SALDO  AWAL</v>
          </cell>
          <cell r="G4" t="str">
            <v>MUTASI KAS BANK</v>
          </cell>
          <cell r="I4" t="str">
            <v>PENYESUAIAN</v>
          </cell>
          <cell r="K4" t="str">
            <v>SALDO AKHIR</v>
          </cell>
          <cell r="M4" t="str">
            <v>LABA - RUGI</v>
          </cell>
          <cell r="O4" t="str">
            <v>N E R A C A</v>
          </cell>
          <cell r="R4" t="str">
            <v>Neraca awal bulan berikut</v>
          </cell>
        </row>
        <row r="5">
          <cell r="A5" t="str">
            <v>AKUN</v>
          </cell>
          <cell r="E5" t="str">
            <v>DEBET</v>
          </cell>
          <cell r="F5" t="str">
            <v>KREDIT</v>
          </cell>
          <cell r="G5" t="str">
            <v>DEBET</v>
          </cell>
          <cell r="H5" t="str">
            <v>KREDIT</v>
          </cell>
          <cell r="I5" t="str">
            <v>DEBET</v>
          </cell>
          <cell r="J5" t="str">
            <v>KREDIT</v>
          </cell>
          <cell r="K5" t="str">
            <v>DEBET</v>
          </cell>
          <cell r="L5" t="str">
            <v>KREDIT</v>
          </cell>
          <cell r="M5" t="str">
            <v>DEBET</v>
          </cell>
          <cell r="N5" t="str">
            <v>KREDIT</v>
          </cell>
          <cell r="O5" t="str">
            <v>DEBET</v>
          </cell>
          <cell r="P5" t="str">
            <v>KREDIT</v>
          </cell>
          <cell r="R5" t="str">
            <v>DEBET</v>
          </cell>
          <cell r="S5" t="str">
            <v>KREDIT</v>
          </cell>
        </row>
        <row r="6">
          <cell r="A6">
            <v>110101</v>
          </cell>
          <cell r="B6" t="str">
            <v>KAS BESAR</v>
          </cell>
          <cell r="C6" t="str">
            <v>N</v>
          </cell>
          <cell r="D6" t="str">
            <v>D</v>
          </cell>
          <cell r="E6">
            <v>26538500</v>
          </cell>
          <cell r="F6">
            <v>0</v>
          </cell>
          <cell r="G6">
            <v>364865300</v>
          </cell>
          <cell r="H6">
            <v>369656900</v>
          </cell>
          <cell r="K6">
            <v>21746900</v>
          </cell>
          <cell r="L6">
            <v>0</v>
          </cell>
          <cell r="M6">
            <v>0</v>
          </cell>
          <cell r="N6">
            <v>0</v>
          </cell>
          <cell r="O6">
            <v>21746900</v>
          </cell>
          <cell r="P6">
            <v>0</v>
          </cell>
          <cell r="R6">
            <v>21746900</v>
          </cell>
          <cell r="S6">
            <v>0</v>
          </cell>
        </row>
        <row r="7">
          <cell r="A7">
            <v>110102</v>
          </cell>
          <cell r="B7" t="str">
            <v>KAS OPERASI</v>
          </cell>
          <cell r="C7" t="str">
            <v>N</v>
          </cell>
          <cell r="D7" t="str">
            <v>D</v>
          </cell>
          <cell r="E7">
            <v>500000</v>
          </cell>
          <cell r="F7">
            <v>0</v>
          </cell>
          <cell r="G7">
            <v>62906175</v>
          </cell>
          <cell r="H7">
            <v>62906175</v>
          </cell>
          <cell r="K7">
            <v>500000</v>
          </cell>
          <cell r="L7">
            <v>0</v>
          </cell>
          <cell r="M7">
            <v>0</v>
          </cell>
          <cell r="N7">
            <v>0</v>
          </cell>
          <cell r="O7">
            <v>500000</v>
          </cell>
          <cell r="P7">
            <v>0</v>
          </cell>
          <cell r="R7">
            <v>500000</v>
          </cell>
          <cell r="S7">
            <v>0</v>
          </cell>
        </row>
        <row r="8">
          <cell r="A8">
            <v>110201</v>
          </cell>
          <cell r="B8" t="str">
            <v>BANK BCA DIREKSI</v>
          </cell>
          <cell r="C8" t="str">
            <v>N</v>
          </cell>
          <cell r="D8" t="str">
            <v>D</v>
          </cell>
          <cell r="E8">
            <v>109511.39999997616</v>
          </cell>
          <cell r="F8">
            <v>0</v>
          </cell>
          <cell r="G8">
            <v>338278326</v>
          </cell>
          <cell r="H8">
            <v>338356600</v>
          </cell>
          <cell r="K8">
            <v>31237.399999976158</v>
          </cell>
          <cell r="L8">
            <v>0</v>
          </cell>
          <cell r="M8">
            <v>0</v>
          </cell>
          <cell r="N8">
            <v>0</v>
          </cell>
          <cell r="O8">
            <v>31237.399999976158</v>
          </cell>
          <cell r="P8">
            <v>0</v>
          </cell>
          <cell r="R8">
            <v>31237.399999976158</v>
          </cell>
          <cell r="S8">
            <v>0</v>
          </cell>
        </row>
        <row r="9">
          <cell r="A9">
            <v>110202</v>
          </cell>
          <cell r="B9" t="str">
            <v>BANK PUSAT</v>
          </cell>
          <cell r="C9" t="str">
            <v>N</v>
          </cell>
          <cell r="D9" t="str">
            <v>D</v>
          </cell>
          <cell r="E9">
            <v>3971167077.8699999</v>
          </cell>
          <cell r="F9">
            <v>0</v>
          </cell>
          <cell r="G9">
            <v>330442601</v>
          </cell>
          <cell r="H9">
            <v>23032651</v>
          </cell>
          <cell r="I9">
            <v>50000</v>
          </cell>
          <cell r="J9">
            <v>110937408</v>
          </cell>
          <cell r="K9">
            <v>4167689619.8699999</v>
          </cell>
          <cell r="L9">
            <v>0</v>
          </cell>
          <cell r="M9">
            <v>0</v>
          </cell>
          <cell r="N9">
            <v>0</v>
          </cell>
          <cell r="O9">
            <v>4167689619.8699999</v>
          </cell>
          <cell r="P9">
            <v>0</v>
          </cell>
          <cell r="R9">
            <v>4167689619.8699999</v>
          </cell>
          <cell r="S9">
            <v>0</v>
          </cell>
        </row>
        <row r="10">
          <cell r="A10">
            <v>130121</v>
          </cell>
          <cell r="B10" t="str">
            <v>PIUTANG DAGANG TUNAI</v>
          </cell>
          <cell r="C10" t="str">
            <v>N</v>
          </cell>
          <cell r="D10" t="str">
            <v>D</v>
          </cell>
          <cell r="E10">
            <v>0</v>
          </cell>
          <cell r="F10">
            <v>0</v>
          </cell>
          <cell r="G10">
            <v>0</v>
          </cell>
          <cell r="H10">
            <v>313846350</v>
          </cell>
          <cell r="I10">
            <v>313846350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0</v>
          </cell>
          <cell r="S10">
            <v>0</v>
          </cell>
        </row>
        <row r="11">
          <cell r="A11">
            <v>130120</v>
          </cell>
          <cell r="B11" t="str">
            <v>PIUTANG DAGANG KREDIT</v>
          </cell>
          <cell r="C11" t="str">
            <v>N</v>
          </cell>
          <cell r="D11" t="str">
            <v>D</v>
          </cell>
          <cell r="E11">
            <v>30903000</v>
          </cell>
          <cell r="F11">
            <v>0</v>
          </cell>
          <cell r="G11">
            <v>15460200</v>
          </cell>
          <cell r="H11">
            <v>45928100</v>
          </cell>
          <cell r="I11">
            <v>29734500</v>
          </cell>
          <cell r="K11">
            <v>30169600</v>
          </cell>
          <cell r="L11">
            <v>0</v>
          </cell>
          <cell r="M11">
            <v>0</v>
          </cell>
          <cell r="N11">
            <v>0</v>
          </cell>
          <cell r="O11">
            <v>30169600</v>
          </cell>
          <cell r="P11">
            <v>0</v>
          </cell>
          <cell r="R11">
            <v>30169600</v>
          </cell>
          <cell r="S11">
            <v>0</v>
          </cell>
        </row>
        <row r="12">
          <cell r="A12">
            <v>311100</v>
          </cell>
          <cell r="B12" t="str">
            <v>JAMINAN PELANGGAN</v>
          </cell>
          <cell r="C12" t="str">
            <v>N</v>
          </cell>
          <cell r="D12" t="str">
            <v>D</v>
          </cell>
          <cell r="E12">
            <v>0</v>
          </cell>
          <cell r="F12">
            <v>0</v>
          </cell>
          <cell r="G12">
            <v>28320000</v>
          </cell>
          <cell r="H12">
            <v>0</v>
          </cell>
          <cell r="I12">
            <v>0</v>
          </cell>
          <cell r="J12">
            <v>28320000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</row>
        <row r="13">
          <cell r="A13">
            <v>130131</v>
          </cell>
          <cell r="B13" t="str">
            <v>PIUTANG PUSAT</v>
          </cell>
          <cell r="C13" t="str">
            <v>N</v>
          </cell>
          <cell r="D13" t="str">
            <v>D</v>
          </cell>
          <cell r="E13">
            <v>31022650</v>
          </cell>
          <cell r="F13">
            <v>0</v>
          </cell>
          <cell r="G13">
            <v>8286050</v>
          </cell>
          <cell r="H13">
            <v>8314950</v>
          </cell>
          <cell r="K13">
            <v>30993750</v>
          </cell>
          <cell r="L13">
            <v>0</v>
          </cell>
          <cell r="M13">
            <v>0</v>
          </cell>
          <cell r="N13">
            <v>0</v>
          </cell>
          <cell r="O13">
            <v>30993750</v>
          </cell>
          <cell r="P13">
            <v>0</v>
          </cell>
          <cell r="R13">
            <v>30993750</v>
          </cell>
          <cell r="S13">
            <v>0</v>
          </cell>
        </row>
        <row r="14">
          <cell r="A14">
            <v>130130</v>
          </cell>
          <cell r="B14" t="str">
            <v>PIUTANG TIV</v>
          </cell>
          <cell r="C14" t="str">
            <v>N</v>
          </cell>
          <cell r="D14" t="str">
            <v>D</v>
          </cell>
          <cell r="E14">
            <v>1112650</v>
          </cell>
          <cell r="F14">
            <v>0</v>
          </cell>
          <cell r="G14">
            <v>0</v>
          </cell>
          <cell r="H14">
            <v>0</v>
          </cell>
          <cell r="I14">
            <v>744200</v>
          </cell>
          <cell r="K14">
            <v>1856850</v>
          </cell>
          <cell r="L14">
            <v>0</v>
          </cell>
          <cell r="M14">
            <v>0</v>
          </cell>
          <cell r="N14">
            <v>0</v>
          </cell>
          <cell r="O14">
            <v>1856850</v>
          </cell>
          <cell r="P14">
            <v>0</v>
          </cell>
          <cell r="R14">
            <v>1856850</v>
          </cell>
          <cell r="S14">
            <v>0</v>
          </cell>
        </row>
        <row r="15">
          <cell r="A15">
            <v>130501</v>
          </cell>
          <cell r="B15" t="str">
            <v>PIUTANG MSSUPPORT</v>
          </cell>
          <cell r="C15" t="str">
            <v>N</v>
          </cell>
          <cell r="D15" t="str">
            <v>D</v>
          </cell>
          <cell r="E15">
            <v>125500</v>
          </cell>
          <cell r="F15">
            <v>0</v>
          </cell>
          <cell r="G15">
            <v>761076</v>
          </cell>
          <cell r="H15">
            <v>0</v>
          </cell>
          <cell r="I15">
            <v>0</v>
          </cell>
          <cell r="K15">
            <v>886576</v>
          </cell>
          <cell r="L15">
            <v>0</v>
          </cell>
          <cell r="M15">
            <v>0</v>
          </cell>
          <cell r="N15">
            <v>0</v>
          </cell>
          <cell r="O15">
            <v>886576</v>
          </cell>
          <cell r="P15">
            <v>0</v>
          </cell>
          <cell r="R15">
            <v>886576</v>
          </cell>
          <cell r="S15">
            <v>0</v>
          </cell>
        </row>
        <row r="16">
          <cell r="A16">
            <v>311110</v>
          </cell>
          <cell r="B16" t="str">
            <v xml:space="preserve">TITIPAN PELANGGAN </v>
          </cell>
          <cell r="C16" t="str">
            <v>N</v>
          </cell>
          <cell r="D16" t="str">
            <v>D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A17">
            <v>114001</v>
          </cell>
          <cell r="B17" t="str">
            <v>PERSEDIAAN</v>
          </cell>
          <cell r="C17" t="str">
            <v>N</v>
          </cell>
          <cell r="D17" t="str">
            <v>D</v>
          </cell>
          <cell r="E17">
            <v>241429850</v>
          </cell>
          <cell r="F17">
            <v>0</v>
          </cell>
          <cell r="G17">
            <v>0</v>
          </cell>
          <cell r="H17">
            <v>0</v>
          </cell>
          <cell r="I17">
            <v>188010450</v>
          </cell>
          <cell r="J17">
            <v>241429850</v>
          </cell>
          <cell r="K17">
            <v>188010450</v>
          </cell>
          <cell r="L17">
            <v>0</v>
          </cell>
          <cell r="M17">
            <v>0</v>
          </cell>
          <cell r="N17">
            <v>0</v>
          </cell>
          <cell r="O17">
            <v>188010450</v>
          </cell>
          <cell r="P17">
            <v>0</v>
          </cell>
          <cell r="R17">
            <v>188010450</v>
          </cell>
          <cell r="S17">
            <v>0</v>
          </cell>
        </row>
        <row r="18">
          <cell r="A18">
            <v>211001</v>
          </cell>
          <cell r="B18" t="str">
            <v>HUTANG DAGANG</v>
          </cell>
          <cell r="C18" t="str">
            <v>N</v>
          </cell>
          <cell r="D18" t="str">
            <v>K</v>
          </cell>
          <cell r="E18">
            <v>0</v>
          </cell>
          <cell r="F18">
            <v>5708048256</v>
          </cell>
          <cell r="G18">
            <v>0</v>
          </cell>
          <cell r="H18">
            <v>0</v>
          </cell>
          <cell r="J18">
            <v>229297650</v>
          </cell>
          <cell r="K18">
            <v>0</v>
          </cell>
          <cell r="L18">
            <v>5937345906</v>
          </cell>
          <cell r="M18">
            <v>0</v>
          </cell>
          <cell r="N18">
            <v>0</v>
          </cell>
          <cell r="O18">
            <v>0</v>
          </cell>
          <cell r="P18">
            <v>5937345906</v>
          </cell>
          <cell r="R18">
            <v>0</v>
          </cell>
          <cell r="S18">
            <v>5937345906</v>
          </cell>
        </row>
        <row r="19">
          <cell r="A19">
            <v>211101</v>
          </cell>
          <cell r="B19" t="str">
            <v>HUTANG GAJI</v>
          </cell>
          <cell r="C19" t="str">
            <v>N</v>
          </cell>
          <cell r="D19" t="str">
            <v>K</v>
          </cell>
          <cell r="E19">
            <v>0</v>
          </cell>
          <cell r="F19">
            <v>40755100</v>
          </cell>
          <cell r="G19">
            <v>0</v>
          </cell>
          <cell r="H19">
            <v>0</v>
          </cell>
          <cell r="I19">
            <v>40755100</v>
          </cell>
          <cell r="J19">
            <v>44527500</v>
          </cell>
          <cell r="K19">
            <v>0</v>
          </cell>
          <cell r="L19">
            <v>44527500</v>
          </cell>
          <cell r="M19">
            <v>0</v>
          </cell>
          <cell r="N19">
            <v>0</v>
          </cell>
          <cell r="O19">
            <v>0</v>
          </cell>
          <cell r="P19">
            <v>44527500</v>
          </cell>
          <cell r="R19">
            <v>0</v>
          </cell>
          <cell r="S19">
            <v>44527500</v>
          </cell>
        </row>
        <row r="20">
          <cell r="A20">
            <v>211201</v>
          </cell>
          <cell r="B20" t="str">
            <v>HUTANG MS SUPPORT</v>
          </cell>
          <cell r="C20" t="str">
            <v>N</v>
          </cell>
          <cell r="D20" t="str">
            <v>K</v>
          </cell>
          <cell r="E20">
            <v>0</v>
          </cell>
          <cell r="F20">
            <v>35909308</v>
          </cell>
          <cell r="G20">
            <v>0</v>
          </cell>
          <cell r="H20">
            <v>0</v>
          </cell>
          <cell r="I20">
            <v>35909308</v>
          </cell>
          <cell r="J20">
            <v>41598075</v>
          </cell>
          <cell r="K20">
            <v>0</v>
          </cell>
          <cell r="L20">
            <v>41598075</v>
          </cell>
          <cell r="M20">
            <v>0</v>
          </cell>
          <cell r="N20">
            <v>0</v>
          </cell>
          <cell r="O20">
            <v>0</v>
          </cell>
          <cell r="P20">
            <v>41598075</v>
          </cell>
          <cell r="R20">
            <v>0</v>
          </cell>
          <cell r="S20">
            <v>41598075</v>
          </cell>
        </row>
        <row r="21">
          <cell r="A21">
            <v>211202</v>
          </cell>
          <cell r="B21" t="str">
            <v>HUTANG INSENTIVE</v>
          </cell>
          <cell r="C21" t="str">
            <v>N</v>
          </cell>
          <cell r="D21" t="str">
            <v>K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J21">
            <v>10668900</v>
          </cell>
          <cell r="K21">
            <v>0</v>
          </cell>
          <cell r="L21">
            <v>10668900</v>
          </cell>
          <cell r="M21">
            <v>0</v>
          </cell>
          <cell r="N21">
            <v>0</v>
          </cell>
          <cell r="O21">
            <v>0</v>
          </cell>
          <cell r="P21">
            <v>10668900</v>
          </cell>
          <cell r="R21">
            <v>0</v>
          </cell>
          <cell r="S21">
            <v>10668900</v>
          </cell>
        </row>
        <row r="22">
          <cell r="A22">
            <v>311001</v>
          </cell>
          <cell r="B22" t="str">
            <v>MODAL</v>
          </cell>
          <cell r="C22" t="str">
            <v>N</v>
          </cell>
          <cell r="D22" t="str">
            <v>K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A23">
            <v>311101</v>
          </cell>
          <cell r="B23" t="str">
            <v>LABA DITAHAN</v>
          </cell>
          <cell r="C23" t="str">
            <v>N</v>
          </cell>
          <cell r="D23" t="str">
            <v>K</v>
          </cell>
          <cell r="E23">
            <v>0</v>
          </cell>
          <cell r="F23">
            <v>-35764713.686669603</v>
          </cell>
          <cell r="G23">
            <v>0</v>
          </cell>
          <cell r="H23">
            <v>0</v>
          </cell>
          <cell r="K23">
            <v>0</v>
          </cell>
          <cell r="L23">
            <v>-35764713.686669603</v>
          </cell>
          <cell r="M23">
            <v>0</v>
          </cell>
          <cell r="N23">
            <v>0</v>
          </cell>
          <cell r="O23">
            <v>0</v>
          </cell>
          <cell r="P23">
            <v>-35764713.686669603</v>
          </cell>
          <cell r="R23">
            <v>0</v>
          </cell>
          <cell r="S23">
            <v>-35764713.686669603</v>
          </cell>
        </row>
        <row r="24">
          <cell r="A24">
            <v>311201</v>
          </cell>
          <cell r="B24" t="str">
            <v>LABA TAHUN TAHUN LALU</v>
          </cell>
          <cell r="C24" t="str">
            <v>N</v>
          </cell>
          <cell r="D24" t="str">
            <v>K</v>
          </cell>
          <cell r="E24">
            <v>0</v>
          </cell>
          <cell r="F24">
            <v>-963951374.97000003</v>
          </cell>
          <cell r="G24">
            <v>0</v>
          </cell>
          <cell r="H24">
            <v>0</v>
          </cell>
          <cell r="K24">
            <v>0</v>
          </cell>
          <cell r="L24">
            <v>-963951374.97000003</v>
          </cell>
          <cell r="M24">
            <v>0</v>
          </cell>
          <cell r="N24">
            <v>0</v>
          </cell>
          <cell r="O24">
            <v>0</v>
          </cell>
          <cell r="P24">
            <v>-963951374.97000003</v>
          </cell>
          <cell r="R24">
            <v>0</v>
          </cell>
          <cell r="S24">
            <v>-963951374.97000003</v>
          </cell>
        </row>
        <row r="25">
          <cell r="A25">
            <v>312002</v>
          </cell>
          <cell r="B25" t="str">
            <v>LABA  TAHUN BERJALAN</v>
          </cell>
          <cell r="C25" t="str">
            <v>N</v>
          </cell>
          <cell r="D25" t="str">
            <v>K</v>
          </cell>
          <cell r="E25">
            <v>0</v>
          </cell>
          <cell r="F25">
            <v>-482087835.60000002</v>
          </cell>
          <cell r="G25">
            <v>0</v>
          </cell>
          <cell r="H25">
            <v>0</v>
          </cell>
          <cell r="K25">
            <v>0</v>
          </cell>
          <cell r="L25">
            <v>-482087835.60000002</v>
          </cell>
          <cell r="M25">
            <v>0</v>
          </cell>
          <cell r="N25">
            <v>0</v>
          </cell>
          <cell r="O25">
            <v>0</v>
          </cell>
          <cell r="P25">
            <v>-482087835.60000002</v>
          </cell>
          <cell r="R25">
            <v>0</v>
          </cell>
          <cell r="S25">
            <v>-592539308.60000002</v>
          </cell>
        </row>
        <row r="26">
          <cell r="A26">
            <v>312003</v>
          </cell>
          <cell r="B26" t="str">
            <v>LABA BULAN BERJALAN</v>
          </cell>
          <cell r="C26" t="str">
            <v>N</v>
          </cell>
          <cell r="D26" t="str">
            <v>K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-110451473</v>
          </cell>
          <cell r="R26">
            <v>0</v>
          </cell>
          <cell r="S26">
            <v>0</v>
          </cell>
        </row>
        <row r="27">
          <cell r="A27">
            <v>411001</v>
          </cell>
          <cell r="B27" t="str">
            <v>PENJUALAN TUNAI</v>
          </cell>
          <cell r="C27" t="str">
            <v>L</v>
          </cell>
          <cell r="D27" t="str">
            <v>K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J27">
            <v>286270550</v>
          </cell>
          <cell r="K27">
            <v>0</v>
          </cell>
          <cell r="L27">
            <v>286270550</v>
          </cell>
          <cell r="M27">
            <v>0</v>
          </cell>
          <cell r="N27">
            <v>286270550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A28">
            <v>411101</v>
          </cell>
          <cell r="B28" t="str">
            <v>PENJUALAN KREDIT</v>
          </cell>
          <cell r="C28" t="str">
            <v>L</v>
          </cell>
          <cell r="D28" t="str">
            <v>K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J28">
            <v>29734500</v>
          </cell>
          <cell r="K28">
            <v>0</v>
          </cell>
          <cell r="L28">
            <v>29734500</v>
          </cell>
          <cell r="M28">
            <v>0</v>
          </cell>
          <cell r="N28">
            <v>29734500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A29">
            <v>510001</v>
          </cell>
          <cell r="B29" t="str">
            <v>HPP</v>
          </cell>
          <cell r="C29" t="str">
            <v>L</v>
          </cell>
          <cell r="D29" t="str">
            <v>D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470727500</v>
          </cell>
          <cell r="J29">
            <v>188010450</v>
          </cell>
          <cell r="K29">
            <v>282717050</v>
          </cell>
          <cell r="L29">
            <v>0</v>
          </cell>
          <cell r="M29">
            <v>282717050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A30">
            <v>511001</v>
          </cell>
          <cell r="B30" t="str">
            <v>PEMBELIAN</v>
          </cell>
          <cell r="C30" t="str">
            <v>L</v>
          </cell>
          <cell r="D30" t="str">
            <v>D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229297650</v>
          </cell>
          <cell r="J30">
            <v>229297650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A31">
            <v>811001</v>
          </cell>
          <cell r="B31" t="str">
            <v>LEMBUR</v>
          </cell>
          <cell r="C31" t="str">
            <v>L</v>
          </cell>
          <cell r="D31" t="str">
            <v>D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A32">
            <v>811002</v>
          </cell>
          <cell r="B32" t="str">
            <v>INCENTIVE</v>
          </cell>
          <cell r="C32" t="str">
            <v>L</v>
          </cell>
          <cell r="D32" t="str">
            <v>D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10668900</v>
          </cell>
          <cell r="K32">
            <v>10668900</v>
          </cell>
          <cell r="L32">
            <v>0</v>
          </cell>
          <cell r="M32">
            <v>10668900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A33">
            <v>811003</v>
          </cell>
          <cell r="B33" t="str">
            <v>BBM</v>
          </cell>
          <cell r="C33" t="str">
            <v>L</v>
          </cell>
          <cell r="D33" t="str">
            <v>D</v>
          </cell>
          <cell r="E33">
            <v>0</v>
          </cell>
          <cell r="F33">
            <v>0</v>
          </cell>
          <cell r="G33">
            <v>7263595</v>
          </cell>
          <cell r="H33">
            <v>0</v>
          </cell>
          <cell r="I33">
            <v>0</v>
          </cell>
          <cell r="K33">
            <v>7263595</v>
          </cell>
          <cell r="L33">
            <v>0</v>
          </cell>
          <cell r="M33">
            <v>7263595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A34">
            <v>811004</v>
          </cell>
          <cell r="B34" t="str">
            <v>PEMELIHARAAN KENDARAAN</v>
          </cell>
          <cell r="C34" t="str">
            <v>L</v>
          </cell>
          <cell r="D34" t="str">
            <v>D</v>
          </cell>
          <cell r="E34">
            <v>0</v>
          </cell>
          <cell r="F34">
            <v>0</v>
          </cell>
          <cell r="G34">
            <v>50000</v>
          </cell>
          <cell r="H34">
            <v>0</v>
          </cell>
          <cell r="I34">
            <v>2547300</v>
          </cell>
          <cell r="J34">
            <v>50000</v>
          </cell>
          <cell r="K34">
            <v>2547300</v>
          </cell>
          <cell r="L34">
            <v>0</v>
          </cell>
          <cell r="M34">
            <v>2547300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A35">
            <v>811005</v>
          </cell>
          <cell r="B35" t="str">
            <v>PARKIR &amp; TOL</v>
          </cell>
          <cell r="C35" t="str">
            <v>L</v>
          </cell>
          <cell r="D35" t="str">
            <v>D</v>
          </cell>
          <cell r="E35">
            <v>0</v>
          </cell>
          <cell r="F35">
            <v>0</v>
          </cell>
          <cell r="G35">
            <v>1553500</v>
          </cell>
          <cell r="H35">
            <v>0</v>
          </cell>
          <cell r="K35">
            <v>1553500</v>
          </cell>
          <cell r="L35">
            <v>0</v>
          </cell>
          <cell r="M35">
            <v>1553500</v>
          </cell>
          <cell r="N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A36">
            <v>811006</v>
          </cell>
          <cell r="B36" t="str">
            <v>PAKET/PENGIRIMAN DOKUMEN</v>
          </cell>
          <cell r="C36" t="str">
            <v>L</v>
          </cell>
          <cell r="D36" t="str">
            <v>D</v>
          </cell>
          <cell r="E36">
            <v>0</v>
          </cell>
          <cell r="F36">
            <v>0</v>
          </cell>
          <cell r="G36">
            <v>90000</v>
          </cell>
          <cell r="H36">
            <v>0</v>
          </cell>
          <cell r="I36">
            <v>0</v>
          </cell>
          <cell r="K36">
            <v>90000</v>
          </cell>
          <cell r="L36">
            <v>0</v>
          </cell>
          <cell r="M36">
            <v>90000</v>
          </cell>
          <cell r="N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</row>
        <row r="37">
          <cell r="A37">
            <v>821000</v>
          </cell>
          <cell r="B37" t="str">
            <v>PERLENGKAPAN KANTOR</v>
          </cell>
          <cell r="C37" t="str">
            <v>L</v>
          </cell>
          <cell r="D37" t="str">
            <v>D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</row>
        <row r="38">
          <cell r="A38">
            <v>821001</v>
          </cell>
          <cell r="B38" t="str">
            <v>GAJI DAN TUNJANGAN</v>
          </cell>
          <cell r="C38" t="str">
            <v>L</v>
          </cell>
          <cell r="D38" t="str">
            <v>D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44527500</v>
          </cell>
          <cell r="K38">
            <v>44527500</v>
          </cell>
          <cell r="L38">
            <v>0</v>
          </cell>
          <cell r="M38">
            <v>44527500</v>
          </cell>
          <cell r="N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</row>
        <row r="39">
          <cell r="A39">
            <v>821004</v>
          </cell>
          <cell r="B39" t="str">
            <v>KONSUMSI</v>
          </cell>
          <cell r="C39" t="str">
            <v>L</v>
          </cell>
          <cell r="D39" t="str">
            <v>D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</row>
        <row r="40">
          <cell r="A40">
            <v>821005</v>
          </cell>
          <cell r="B40" t="str">
            <v>PENGOBATAN</v>
          </cell>
          <cell r="C40" t="str">
            <v>L</v>
          </cell>
          <cell r="D40" t="str">
            <v>D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</row>
        <row r="41">
          <cell r="A41">
            <v>821006</v>
          </cell>
          <cell r="B41" t="str">
            <v>THR/BONUS</v>
          </cell>
          <cell r="C41" t="str">
            <v>L</v>
          </cell>
          <cell r="D41" t="str">
            <v>D</v>
          </cell>
          <cell r="E41">
            <v>0</v>
          </cell>
          <cell r="F41">
            <v>0</v>
          </cell>
          <cell r="G41">
            <v>350000</v>
          </cell>
          <cell r="H41">
            <v>0</v>
          </cell>
          <cell r="I41">
            <v>34273000</v>
          </cell>
          <cell r="K41">
            <v>34623000</v>
          </cell>
          <cell r="L41">
            <v>0</v>
          </cell>
          <cell r="M41">
            <v>34623000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</row>
        <row r="42">
          <cell r="A42">
            <v>822005</v>
          </cell>
          <cell r="B42" t="str">
            <v>PEMELIHARAAN KANTOR/BANGUNAN</v>
          </cell>
          <cell r="C42" t="str">
            <v>L</v>
          </cell>
          <cell r="D42" t="str">
            <v>D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</row>
        <row r="43">
          <cell r="A43">
            <v>822015</v>
          </cell>
          <cell r="B43" t="str">
            <v>PEMELIHARAAN INVENTARIS</v>
          </cell>
          <cell r="C43" t="str">
            <v>L</v>
          </cell>
          <cell r="D43" t="str">
            <v>D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2245700</v>
          </cell>
          <cell r="J43">
            <v>0</v>
          </cell>
          <cell r="K43">
            <v>2245700</v>
          </cell>
          <cell r="L43">
            <v>0</v>
          </cell>
          <cell r="M43">
            <v>2245700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</row>
        <row r="44">
          <cell r="A44">
            <v>824001</v>
          </cell>
          <cell r="B44" t="str">
            <v>LISTRIK</v>
          </cell>
          <cell r="C44" t="str">
            <v>L</v>
          </cell>
          <cell r="D44" t="str">
            <v>D</v>
          </cell>
          <cell r="E44">
            <v>0</v>
          </cell>
          <cell r="F44">
            <v>0</v>
          </cell>
          <cell r="G44">
            <v>838539</v>
          </cell>
          <cell r="H44">
            <v>0</v>
          </cell>
          <cell r="K44">
            <v>838539</v>
          </cell>
          <cell r="L44">
            <v>0</v>
          </cell>
          <cell r="M44">
            <v>838539</v>
          </cell>
          <cell r="N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</row>
        <row r="45">
          <cell r="A45">
            <v>824002</v>
          </cell>
          <cell r="B45" t="str">
            <v>ALAT TULIS &amp; CETAKAN</v>
          </cell>
          <cell r="C45" t="str">
            <v>L</v>
          </cell>
          <cell r="D45" t="str">
            <v>D</v>
          </cell>
          <cell r="E45">
            <v>0</v>
          </cell>
          <cell r="F45">
            <v>0</v>
          </cell>
          <cell r="G45">
            <v>39825</v>
          </cell>
          <cell r="H45">
            <v>0</v>
          </cell>
          <cell r="I45">
            <v>556875</v>
          </cell>
          <cell r="J45">
            <v>0</v>
          </cell>
          <cell r="K45">
            <v>596700</v>
          </cell>
          <cell r="L45">
            <v>0</v>
          </cell>
          <cell r="M45">
            <v>596700</v>
          </cell>
          <cell r="N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</row>
        <row r="46">
          <cell r="A46">
            <v>824003</v>
          </cell>
          <cell r="B46" t="str">
            <v>TELEPHONE/FAX/SPEEDY</v>
          </cell>
          <cell r="C46" t="str">
            <v>L</v>
          </cell>
          <cell r="D46" t="str">
            <v>D</v>
          </cell>
          <cell r="E46">
            <v>0</v>
          </cell>
          <cell r="F46">
            <v>0</v>
          </cell>
          <cell r="G46">
            <v>95000</v>
          </cell>
          <cell r="H46">
            <v>0</v>
          </cell>
          <cell r="K46">
            <v>95000</v>
          </cell>
          <cell r="L46">
            <v>0</v>
          </cell>
          <cell r="M46">
            <v>95000</v>
          </cell>
          <cell r="N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</row>
        <row r="47">
          <cell r="A47">
            <v>824004</v>
          </cell>
          <cell r="B47" t="str">
            <v>SUMBANGAN/IURAN &amp; MAJALAH</v>
          </cell>
          <cell r="C47" t="str">
            <v>L</v>
          </cell>
          <cell r="D47" t="str">
            <v>D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</row>
        <row r="48">
          <cell r="A48">
            <v>824005</v>
          </cell>
          <cell r="B48" t="str">
            <v>PERJALANAN DINAS</v>
          </cell>
          <cell r="C48" t="str">
            <v>L</v>
          </cell>
          <cell r="D48" t="str">
            <v>D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</row>
        <row r="49">
          <cell r="A49">
            <v>824006</v>
          </cell>
          <cell r="B49" t="str">
            <v>TRAINNING/SEMINAR/RAPAT</v>
          </cell>
          <cell r="C49" t="str">
            <v>L</v>
          </cell>
          <cell r="D49" t="str">
            <v>D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</row>
        <row r="50">
          <cell r="A50">
            <v>824007</v>
          </cell>
          <cell r="B50" t="str">
            <v>BIAYA RUMAH TANGGA</v>
          </cell>
          <cell r="C50" t="str">
            <v>L</v>
          </cell>
          <cell r="D50" t="str">
            <v>D</v>
          </cell>
          <cell r="E50">
            <v>0</v>
          </cell>
          <cell r="F50">
            <v>0</v>
          </cell>
          <cell r="G50">
            <v>461900</v>
          </cell>
          <cell r="H50">
            <v>5000</v>
          </cell>
          <cell r="I50">
            <v>0</v>
          </cell>
          <cell r="K50">
            <v>456900</v>
          </cell>
          <cell r="L50">
            <v>0</v>
          </cell>
          <cell r="M50">
            <v>456900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</row>
        <row r="51">
          <cell r="A51">
            <v>824008</v>
          </cell>
          <cell r="B51" t="str">
            <v>SEWA KENDARAAN</v>
          </cell>
          <cell r="C51" t="str">
            <v>L</v>
          </cell>
          <cell r="D51" t="str">
            <v>D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26807500</v>
          </cell>
          <cell r="K51">
            <v>26807500</v>
          </cell>
          <cell r="L51">
            <v>0</v>
          </cell>
          <cell r="M51">
            <v>26807500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A52">
            <v>824009</v>
          </cell>
          <cell r="B52" t="str">
            <v>SEWA KANTOR</v>
          </cell>
          <cell r="C52" t="str">
            <v>L</v>
          </cell>
          <cell r="D52" t="str">
            <v>D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4166700</v>
          </cell>
          <cell r="J52">
            <v>0</v>
          </cell>
          <cell r="K52">
            <v>4166700</v>
          </cell>
          <cell r="L52">
            <v>0</v>
          </cell>
          <cell r="M52">
            <v>4166700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A53">
            <v>824010</v>
          </cell>
          <cell r="B53" t="str">
            <v>SEWA INVENTARIS</v>
          </cell>
          <cell r="C53" t="str">
            <v>L</v>
          </cell>
          <cell r="D53" t="str">
            <v>D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1829500</v>
          </cell>
          <cell r="J53">
            <v>0</v>
          </cell>
          <cell r="K53">
            <v>1829500</v>
          </cell>
          <cell r="L53">
            <v>0</v>
          </cell>
          <cell r="M53">
            <v>1829500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A54">
            <v>824011</v>
          </cell>
          <cell r="B54" t="str">
            <v>PEMBELIAN TRIPLEK</v>
          </cell>
          <cell r="C54" t="str">
            <v>L</v>
          </cell>
          <cell r="D54" t="str">
            <v>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A55">
            <v>824013</v>
          </cell>
          <cell r="B55" t="str">
            <v>PENGHAPUSAN PIUTANG</v>
          </cell>
          <cell r="C55" t="str">
            <v>L</v>
          </cell>
          <cell r="D55" t="str">
            <v>D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A56">
            <v>824019</v>
          </cell>
          <cell r="B56" t="str">
            <v>PERIJINAN DAN PBB</v>
          </cell>
          <cell r="C56" t="str">
            <v>L</v>
          </cell>
          <cell r="D56" t="str">
            <v>D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A57">
            <v>824021</v>
          </cell>
          <cell r="B57" t="str">
            <v>BIAYA STNK/KEUR/DISPENSASI</v>
          </cell>
          <cell r="C57" t="str">
            <v>L</v>
          </cell>
          <cell r="D57" t="str">
            <v>D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3444500</v>
          </cell>
          <cell r="K57">
            <v>3444500</v>
          </cell>
          <cell r="L57">
            <v>0</v>
          </cell>
          <cell r="M57">
            <v>3444500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A58">
            <v>824033</v>
          </cell>
          <cell r="B58" t="str">
            <v>BIAYA KEAMANAN DAN KEBERSIHAN</v>
          </cell>
          <cell r="C58" t="str">
            <v>L</v>
          </cell>
          <cell r="D58" t="str">
            <v>D</v>
          </cell>
          <cell r="E58">
            <v>0</v>
          </cell>
          <cell r="F58">
            <v>0</v>
          </cell>
          <cell r="G58">
            <v>350000</v>
          </cell>
          <cell r="H58">
            <v>0</v>
          </cell>
          <cell r="K58">
            <v>350000</v>
          </cell>
          <cell r="L58">
            <v>0</v>
          </cell>
          <cell r="M58">
            <v>350000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A59">
            <v>824037</v>
          </cell>
          <cell r="B59" t="str">
            <v>BENDA POS/MATERAI</v>
          </cell>
          <cell r="C59" t="str">
            <v>L</v>
          </cell>
          <cell r="D59" t="str">
            <v>D</v>
          </cell>
          <cell r="E59">
            <v>0</v>
          </cell>
          <cell r="F59">
            <v>0</v>
          </cell>
          <cell r="G59">
            <v>36500</v>
          </cell>
          <cell r="H59">
            <v>0</v>
          </cell>
          <cell r="K59">
            <v>36500</v>
          </cell>
          <cell r="L59">
            <v>0</v>
          </cell>
          <cell r="M59">
            <v>36500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A60">
            <v>824041</v>
          </cell>
          <cell r="B60" t="str">
            <v>AIR ( PAM )</v>
          </cell>
          <cell r="C60" t="str">
            <v>L</v>
          </cell>
          <cell r="D60" t="str">
            <v>D</v>
          </cell>
          <cell r="E60">
            <v>0</v>
          </cell>
          <cell r="F60">
            <v>0</v>
          </cell>
          <cell r="G60">
            <v>549140</v>
          </cell>
          <cell r="H60">
            <v>0</v>
          </cell>
          <cell r="K60">
            <v>549140</v>
          </cell>
          <cell r="L60">
            <v>0</v>
          </cell>
          <cell r="M60">
            <v>549140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A61">
            <v>824042</v>
          </cell>
          <cell r="B61" t="str">
            <v>REPACKING , BONGKAR MUAT,dll</v>
          </cell>
          <cell r="C61" t="str">
            <v>L</v>
          </cell>
          <cell r="D61" t="str">
            <v>D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A62">
            <v>825011</v>
          </cell>
          <cell r="B62" t="str">
            <v>BIAYA  PAJAK</v>
          </cell>
          <cell r="C62" t="str">
            <v>L</v>
          </cell>
          <cell r="D62" t="str">
            <v>D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A63">
            <v>825012</v>
          </cell>
          <cell r="B63" t="str">
            <v>ADMINISTRASI BANK</v>
          </cell>
          <cell r="C63" t="str">
            <v>L</v>
          </cell>
          <cell r="D63" t="str">
            <v>D</v>
          </cell>
          <cell r="E63">
            <v>0</v>
          </cell>
          <cell r="F63">
            <v>0</v>
          </cell>
          <cell r="G63">
            <v>12000</v>
          </cell>
          <cell r="H63">
            <v>0</v>
          </cell>
          <cell r="K63">
            <v>12000</v>
          </cell>
          <cell r="L63">
            <v>0</v>
          </cell>
          <cell r="M63">
            <v>12000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A64">
            <v>825013</v>
          </cell>
          <cell r="B64" t="str">
            <v>BIAYA JASA MANAGEMENT</v>
          </cell>
          <cell r="C64" t="str">
            <v>L</v>
          </cell>
          <cell r="D64" t="str">
            <v>D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A65">
            <v>825015</v>
          </cell>
          <cell r="B65" t="str">
            <v>REKRUITMEN KARYAWAN</v>
          </cell>
          <cell r="C65" t="str">
            <v>L</v>
          </cell>
          <cell r="D65" t="str">
            <v>D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A66">
            <v>825099</v>
          </cell>
          <cell r="B66" t="str">
            <v>LAIN-LAIN</v>
          </cell>
          <cell r="C66" t="str">
            <v>L</v>
          </cell>
          <cell r="D66" t="str">
            <v>D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A67">
            <v>829207</v>
          </cell>
          <cell r="B67" t="str">
            <v>BIAYA PROMOSI DAGANG</v>
          </cell>
          <cell r="C67" t="str">
            <v>L</v>
          </cell>
          <cell r="D67" t="str">
            <v>D</v>
          </cell>
          <cell r="E67">
            <v>0</v>
          </cell>
          <cell r="F67">
            <v>0</v>
          </cell>
          <cell r="G67">
            <v>1039500</v>
          </cell>
          <cell r="H67">
            <v>0</v>
          </cell>
          <cell r="I67">
            <v>0</v>
          </cell>
          <cell r="K67">
            <v>1039500</v>
          </cell>
          <cell r="L67">
            <v>0</v>
          </cell>
          <cell r="M67">
            <v>1039500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A68">
            <v>910200</v>
          </cell>
          <cell r="B68" t="str">
            <v>PENDAPATAN BUNGA</v>
          </cell>
          <cell r="C68" t="str">
            <v>L</v>
          </cell>
          <cell r="D68" t="str">
            <v>D</v>
          </cell>
          <cell r="E68">
            <v>0</v>
          </cell>
          <cell r="F68">
            <v>0</v>
          </cell>
          <cell r="G68">
            <v>2501</v>
          </cell>
          <cell r="H68">
            <v>5002</v>
          </cell>
          <cell r="K68">
            <v>-2501</v>
          </cell>
          <cell r="L68">
            <v>0</v>
          </cell>
          <cell r="M68">
            <v>-2501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A69">
            <v>910800</v>
          </cell>
          <cell r="B69" t="str">
            <v>PENJUALAN BARANG BEKAS/SISA BA</v>
          </cell>
          <cell r="C69" t="str">
            <v>L</v>
          </cell>
          <cell r="D69" t="str">
            <v>D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A70">
            <v>910900</v>
          </cell>
          <cell r="B70" t="str">
            <v>LABA PENJUALAN AKTIVA TETAP</v>
          </cell>
          <cell r="C70" t="str">
            <v>L</v>
          </cell>
          <cell r="D70" t="str">
            <v>D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A71">
            <v>919900</v>
          </cell>
          <cell r="B71" t="str">
            <v>PENDAPATAN LAIN-LAIN</v>
          </cell>
          <cell r="C71" t="str">
            <v>L</v>
          </cell>
          <cell r="D71" t="str">
            <v>D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A72">
            <v>920100</v>
          </cell>
          <cell r="B72" t="str">
            <v>BEBAN BUNGA</v>
          </cell>
          <cell r="C72" t="str">
            <v>L</v>
          </cell>
          <cell r="D72" t="str">
            <v>D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A73">
            <v>920500</v>
          </cell>
          <cell r="B73" t="str">
            <v>KERUGIAN PENJUALAN AKTIVA TETA</v>
          </cell>
          <cell r="C73" t="str">
            <v>L</v>
          </cell>
          <cell r="D73" t="str">
            <v>D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A74">
            <v>929900</v>
          </cell>
          <cell r="B74" t="str">
            <v>BEBAN LAIN-LAIN</v>
          </cell>
          <cell r="C74" t="str">
            <v>L</v>
          </cell>
          <cell r="D74" t="str">
            <v>D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</row>
        <row r="75">
          <cell r="A75" t="str">
            <v>Rugi Bulan Berjalan</v>
          </cell>
          <cell r="E75">
            <v>4302908739.2700005</v>
          </cell>
          <cell r="F75">
            <v>4302908739.74333</v>
          </cell>
          <cell r="G75">
            <v>1162051728</v>
          </cell>
          <cell r="H75">
            <v>1162051728</v>
          </cell>
          <cell r="I75">
            <v>1440142533</v>
          </cell>
          <cell r="J75">
            <v>1440142533</v>
          </cell>
          <cell r="K75">
            <v>4868341506.2700005</v>
          </cell>
          <cell r="L75">
            <v>4868341506.74333</v>
          </cell>
          <cell r="M75">
            <v>426456523</v>
          </cell>
          <cell r="N75">
            <v>316005050</v>
          </cell>
          <cell r="O75">
            <v>4441884983.2700005</v>
          </cell>
          <cell r="P75">
            <v>4441884983.74333</v>
          </cell>
          <cell r="R75">
            <v>4441884983.2700005</v>
          </cell>
          <cell r="S75">
            <v>4441884983.74333</v>
          </cell>
        </row>
        <row r="76">
          <cell r="F76">
            <v>0</v>
          </cell>
          <cell r="G76">
            <v>0</v>
          </cell>
          <cell r="I76">
            <v>0</v>
          </cell>
          <cell r="M76">
            <v>-110451473</v>
          </cell>
          <cell r="P76">
            <v>-0.47332954406738281</v>
          </cell>
          <cell r="S76">
            <v>-0.47332954406738281</v>
          </cell>
        </row>
        <row r="77">
          <cell r="E77">
            <v>4302908739.2700005</v>
          </cell>
          <cell r="F77">
            <v>4302908739.74333</v>
          </cell>
          <cell r="G77">
            <v>1162051728</v>
          </cell>
          <cell r="H77">
            <v>1162051728</v>
          </cell>
          <cell r="I77">
            <v>1440142533</v>
          </cell>
          <cell r="J77">
            <v>1440142533</v>
          </cell>
          <cell r="K77">
            <v>4868341506.2700005</v>
          </cell>
          <cell r="L77">
            <v>4868341506.74333</v>
          </cell>
          <cell r="M77">
            <v>316005050</v>
          </cell>
          <cell r="N77">
            <v>316005050</v>
          </cell>
          <cell r="O77">
            <v>4441884983.2700005</v>
          </cell>
          <cell r="P77">
            <v>4441884983.2700005</v>
          </cell>
          <cell r="R77">
            <v>4441884983.2700005</v>
          </cell>
          <cell r="S77">
            <v>4441884983.2700005</v>
          </cell>
        </row>
        <row r="79">
          <cell r="B79" t="str">
            <v>Ctrl Jumlah</v>
          </cell>
          <cell r="F79">
            <v>0.47332954406738281</v>
          </cell>
          <cell r="H79">
            <v>0</v>
          </cell>
          <cell r="J79">
            <v>0</v>
          </cell>
          <cell r="L79">
            <v>0.47332954406738281</v>
          </cell>
          <cell r="N79">
            <v>0</v>
          </cell>
          <cell r="P79">
            <v>0</v>
          </cell>
        </row>
        <row r="80">
          <cell r="B80" t="str">
            <v>Ctrl vs Rekap GL</v>
          </cell>
          <cell r="G80">
            <v>0</v>
          </cell>
          <cell r="H80">
            <v>0</v>
          </cell>
        </row>
        <row r="81">
          <cell r="B81" t="str">
            <v>Ctrl vs Memo Jurnal</v>
          </cell>
          <cell r="I81">
            <v>0</v>
          </cell>
          <cell r="J81">
            <v>0</v>
          </cell>
        </row>
        <row r="82">
          <cell r="B82" t="str">
            <v>Ctrl vs Rugi Laba</v>
          </cell>
          <cell r="M82">
            <v>0</v>
          </cell>
        </row>
        <row r="83">
          <cell r="B83" t="str">
            <v>Ctrl vs Neraca</v>
          </cell>
          <cell r="O83">
            <v>0</v>
          </cell>
          <cell r="P83">
            <v>-0.47332954406738281</v>
          </cell>
        </row>
        <row r="84">
          <cell r="B84" t="str">
            <v>Ctrl vs COGS</v>
          </cell>
          <cell r="K84">
            <v>0</v>
          </cell>
        </row>
        <row r="85">
          <cell r="B85" t="str">
            <v>Ctrl vs Analisa Piutang</v>
          </cell>
          <cell r="O85">
            <v>0</v>
          </cell>
        </row>
        <row r="86">
          <cell r="B86" t="str">
            <v>Ctrl vs So Persed Akir</v>
          </cell>
          <cell r="O86">
            <v>0</v>
          </cell>
        </row>
      </sheetData>
      <sheetData sheetId="3">
        <row r="2">
          <cell r="B2" t="e">
            <v>#REF!</v>
          </cell>
        </row>
        <row r="3">
          <cell r="B3" t="str">
            <v>LAPORAN MUTASI PRODUK</v>
          </cell>
        </row>
        <row r="4">
          <cell r="B4" t="e">
            <v>#REF!</v>
          </cell>
        </row>
        <row r="5">
          <cell r="B5" t="str">
            <v>ID PRODUK</v>
          </cell>
          <cell r="C5" t="str">
            <v>NAMA PRODUK</v>
          </cell>
          <cell r="D5" t="str">
            <v>SALDO AWAL</v>
          </cell>
          <cell r="F5" t="str">
            <v>HARGA BELI</v>
          </cell>
          <cell r="G5" t="str">
            <v>SUPP(IN)</v>
          </cell>
          <cell r="I5" t="str">
            <v>DIST(IN)</v>
          </cell>
          <cell r="K5" t="str">
            <v>DEPO(IN)</v>
          </cell>
          <cell r="M5" t="str">
            <v>CABANG(IN)</v>
          </cell>
          <cell r="O5" t="str">
            <v>SUPP(OUT)</v>
          </cell>
          <cell r="Q5" t="str">
            <v>DIST(OUT)</v>
          </cell>
          <cell r="S5" t="str">
            <v>DEPO(OUT)</v>
          </cell>
          <cell r="U5" t="str">
            <v>CABANG(OUT)</v>
          </cell>
          <cell r="W5" t="str">
            <v>KOREKSI</v>
          </cell>
          <cell r="Y5" t="str">
            <v>SALDO AKHIR</v>
          </cell>
          <cell r="AA5" t="str">
            <v>PEMBELIAN</v>
          </cell>
          <cell r="AC5" t="str">
            <v>HPP</v>
          </cell>
          <cell r="AE5" t="str">
            <v>CTRL</v>
          </cell>
        </row>
        <row r="6">
          <cell r="D6" t="str">
            <v>QTY</v>
          </cell>
          <cell r="E6" t="str">
            <v>Rp</v>
          </cell>
          <cell r="F6" t="str">
            <v>(HPP)</v>
          </cell>
          <cell r="G6" t="str">
            <v>QTY</v>
          </cell>
          <cell r="H6" t="str">
            <v>Rp</v>
          </cell>
          <cell r="I6" t="str">
            <v>QTY</v>
          </cell>
          <cell r="J6" t="str">
            <v>Rp</v>
          </cell>
          <cell r="K6" t="str">
            <v>QTY</v>
          </cell>
          <cell r="L6" t="str">
            <v>Rp</v>
          </cell>
          <cell r="M6" t="str">
            <v>QTY</v>
          </cell>
          <cell r="N6" t="str">
            <v>Rp</v>
          </cell>
          <cell r="O6" t="str">
            <v>QTY</v>
          </cell>
          <cell r="P6" t="str">
            <v>Rp</v>
          </cell>
          <cell r="Q6" t="str">
            <v>QTY</v>
          </cell>
          <cell r="R6" t="str">
            <v>Rp</v>
          </cell>
          <cell r="S6" t="str">
            <v>QTY</v>
          </cell>
          <cell r="T6" t="str">
            <v>Rp</v>
          </cell>
          <cell r="U6" t="str">
            <v>QTY</v>
          </cell>
          <cell r="V6" t="str">
            <v>Rp</v>
          </cell>
          <cell r="W6" t="str">
            <v>QTY</v>
          </cell>
          <cell r="X6" t="str">
            <v>Rp</v>
          </cell>
          <cell r="Y6" t="str">
            <v>QTY</v>
          </cell>
          <cell r="Z6" t="str">
            <v>Rp</v>
          </cell>
          <cell r="AA6" t="str">
            <v>QTY</v>
          </cell>
          <cell r="AB6" t="str">
            <v>Rp</v>
          </cell>
          <cell r="AC6" t="str">
            <v>QTY</v>
          </cell>
          <cell r="AD6" t="str">
            <v>Rp</v>
          </cell>
        </row>
        <row r="7">
          <cell r="B7">
            <v>10110</v>
          </cell>
          <cell r="C7" t="str">
            <v>AQ.5GLN ISI</v>
          </cell>
          <cell r="D7">
            <v>1219</v>
          </cell>
          <cell r="E7">
            <v>10727200</v>
          </cell>
          <cell r="F7">
            <v>8800</v>
          </cell>
          <cell r="G7">
            <v>25210</v>
          </cell>
          <cell r="H7">
            <v>221848000</v>
          </cell>
          <cell r="I7">
            <v>4048</v>
          </cell>
          <cell r="J7">
            <v>35622400</v>
          </cell>
          <cell r="K7">
            <v>0</v>
          </cell>
          <cell r="L7">
            <v>0</v>
          </cell>
          <cell r="M7">
            <v>3890</v>
          </cell>
          <cell r="N7">
            <v>34232000</v>
          </cell>
          <cell r="O7">
            <v>380</v>
          </cell>
          <cell r="P7">
            <v>3344000</v>
          </cell>
          <cell r="Q7">
            <v>33419</v>
          </cell>
          <cell r="R7">
            <v>294087200</v>
          </cell>
          <cell r="S7">
            <v>0</v>
          </cell>
          <cell r="T7">
            <v>0</v>
          </cell>
          <cell r="U7">
            <v>457</v>
          </cell>
          <cell r="V7">
            <v>4021600</v>
          </cell>
          <cell r="W7">
            <v>0</v>
          </cell>
          <cell r="X7">
            <v>0</v>
          </cell>
          <cell r="Y7">
            <v>111</v>
          </cell>
          <cell r="Z7">
            <v>976800</v>
          </cell>
          <cell r="AA7">
            <v>28263</v>
          </cell>
          <cell r="AB7">
            <v>248714400</v>
          </cell>
          <cell r="AC7">
            <v>29371</v>
          </cell>
          <cell r="AD7">
            <v>258464800</v>
          </cell>
          <cell r="AE7">
            <v>0</v>
          </cell>
        </row>
        <row r="8">
          <cell r="B8">
            <v>10111</v>
          </cell>
          <cell r="C8" t="str">
            <v>AQ.5GLN BTL</v>
          </cell>
          <cell r="D8">
            <v>4105</v>
          </cell>
          <cell r="E8">
            <v>123150000</v>
          </cell>
          <cell r="F8">
            <v>30000</v>
          </cell>
          <cell r="G8">
            <v>25808</v>
          </cell>
          <cell r="H8">
            <v>774240000</v>
          </cell>
          <cell r="I8">
            <v>33289</v>
          </cell>
          <cell r="J8">
            <v>998670000</v>
          </cell>
          <cell r="K8">
            <v>0</v>
          </cell>
          <cell r="L8">
            <v>0</v>
          </cell>
          <cell r="M8">
            <v>4128</v>
          </cell>
          <cell r="N8">
            <v>123840000</v>
          </cell>
          <cell r="O8">
            <v>26300</v>
          </cell>
          <cell r="P8">
            <v>789000000</v>
          </cell>
          <cell r="Q8">
            <v>33552</v>
          </cell>
          <cell r="R8">
            <v>1006560000</v>
          </cell>
          <cell r="S8">
            <v>0</v>
          </cell>
          <cell r="T8">
            <v>0</v>
          </cell>
          <cell r="U8">
            <v>3198</v>
          </cell>
          <cell r="V8">
            <v>95940000</v>
          </cell>
          <cell r="W8">
            <v>25</v>
          </cell>
          <cell r="X8">
            <v>750000</v>
          </cell>
          <cell r="Y8">
            <v>4255</v>
          </cell>
          <cell r="Z8">
            <v>127650000</v>
          </cell>
          <cell r="AA8">
            <v>413</v>
          </cell>
          <cell r="AB8">
            <v>12390000</v>
          </cell>
          <cell r="AC8">
            <v>263</v>
          </cell>
          <cell r="AD8">
            <v>7890000</v>
          </cell>
          <cell r="AE8">
            <v>0</v>
          </cell>
        </row>
        <row r="9">
          <cell r="B9">
            <v>15530</v>
          </cell>
          <cell r="C9" t="str">
            <v>AQ.HC LIN/SEWA</v>
          </cell>
          <cell r="D9">
            <v>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1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</row>
        <row r="10">
          <cell r="B10">
            <v>19310</v>
          </cell>
          <cell r="C10" t="str">
            <v>AQ.TISSUE</v>
          </cell>
          <cell r="D10">
            <v>1208</v>
          </cell>
          <cell r="E10">
            <v>0</v>
          </cell>
          <cell r="F10">
            <v>0</v>
          </cell>
          <cell r="G10">
            <v>25210</v>
          </cell>
          <cell r="H10">
            <v>0</v>
          </cell>
          <cell r="I10">
            <v>3957</v>
          </cell>
          <cell r="J10">
            <v>0</v>
          </cell>
          <cell r="K10">
            <v>0</v>
          </cell>
          <cell r="L10">
            <v>0</v>
          </cell>
          <cell r="M10">
            <v>3890</v>
          </cell>
          <cell r="N10">
            <v>0</v>
          </cell>
          <cell r="O10">
            <v>380</v>
          </cell>
          <cell r="P10">
            <v>0</v>
          </cell>
          <cell r="Q10">
            <v>33328</v>
          </cell>
          <cell r="R10">
            <v>0</v>
          </cell>
          <cell r="S10">
            <v>0</v>
          </cell>
          <cell r="T10">
            <v>0</v>
          </cell>
          <cell r="U10">
            <v>457</v>
          </cell>
          <cell r="V10">
            <v>0</v>
          </cell>
          <cell r="W10">
            <v>0</v>
          </cell>
          <cell r="X10">
            <v>0</v>
          </cell>
          <cell r="Y10">
            <v>100</v>
          </cell>
          <cell r="Z10">
            <v>0</v>
          </cell>
          <cell r="AA10">
            <v>28263</v>
          </cell>
          <cell r="AB10">
            <v>0</v>
          </cell>
          <cell r="AC10">
            <v>29371</v>
          </cell>
          <cell r="AD10">
            <v>0</v>
          </cell>
          <cell r="AE10">
            <v>0</v>
          </cell>
        </row>
        <row r="11">
          <cell r="B11">
            <v>20110</v>
          </cell>
          <cell r="C11" t="str">
            <v>VT.5GLN ISI</v>
          </cell>
          <cell r="D11">
            <v>648</v>
          </cell>
          <cell r="E11">
            <v>3952800</v>
          </cell>
          <cell r="F11">
            <v>6100</v>
          </cell>
          <cell r="G11">
            <v>1008</v>
          </cell>
          <cell r="H11">
            <v>6148800</v>
          </cell>
          <cell r="I11">
            <v>219</v>
          </cell>
          <cell r="J11">
            <v>1335900</v>
          </cell>
          <cell r="K11">
            <v>0</v>
          </cell>
          <cell r="L11">
            <v>0</v>
          </cell>
          <cell r="M11">
            <v>5</v>
          </cell>
          <cell r="N11">
            <v>30500</v>
          </cell>
          <cell r="O11">
            <v>7</v>
          </cell>
          <cell r="P11">
            <v>42700</v>
          </cell>
          <cell r="Q11">
            <v>1094</v>
          </cell>
          <cell r="R11">
            <v>6673400</v>
          </cell>
          <cell r="S11">
            <v>0</v>
          </cell>
          <cell r="T11">
            <v>0</v>
          </cell>
          <cell r="U11">
            <v>541</v>
          </cell>
          <cell r="V11">
            <v>3300100</v>
          </cell>
          <cell r="W11">
            <v>0</v>
          </cell>
          <cell r="X11">
            <v>0</v>
          </cell>
          <cell r="Y11">
            <v>238</v>
          </cell>
          <cell r="Z11">
            <v>1451800</v>
          </cell>
          <cell r="AA11">
            <v>465</v>
          </cell>
          <cell r="AB11">
            <v>2836500</v>
          </cell>
          <cell r="AC11">
            <v>875</v>
          </cell>
          <cell r="AD11">
            <v>5337500</v>
          </cell>
          <cell r="AE11">
            <v>0</v>
          </cell>
        </row>
        <row r="12">
          <cell r="B12">
            <v>20111</v>
          </cell>
          <cell r="C12" t="str">
            <v>VT.5GLN BTL</v>
          </cell>
          <cell r="D12">
            <v>3140</v>
          </cell>
          <cell r="E12">
            <v>94200000</v>
          </cell>
          <cell r="F12">
            <v>30000</v>
          </cell>
          <cell r="G12">
            <v>1008</v>
          </cell>
          <cell r="H12">
            <v>30240000</v>
          </cell>
          <cell r="I12">
            <v>1044</v>
          </cell>
          <cell r="J12">
            <v>31320000</v>
          </cell>
          <cell r="K12">
            <v>0</v>
          </cell>
          <cell r="L12">
            <v>0</v>
          </cell>
          <cell r="M12">
            <v>477</v>
          </cell>
          <cell r="N12">
            <v>14310000</v>
          </cell>
          <cell r="O12">
            <v>2406</v>
          </cell>
          <cell r="P12">
            <v>72180000</v>
          </cell>
          <cell r="Q12">
            <v>1094</v>
          </cell>
          <cell r="R12">
            <v>32820000</v>
          </cell>
          <cell r="S12">
            <v>0</v>
          </cell>
          <cell r="T12">
            <v>0</v>
          </cell>
          <cell r="U12">
            <v>541</v>
          </cell>
          <cell r="V12">
            <v>16230000</v>
          </cell>
          <cell r="W12">
            <v>0</v>
          </cell>
          <cell r="X12">
            <v>0</v>
          </cell>
          <cell r="Y12">
            <v>1628</v>
          </cell>
          <cell r="Z12">
            <v>48840000</v>
          </cell>
          <cell r="AA12">
            <v>-1462</v>
          </cell>
          <cell r="AB12">
            <v>-43860000</v>
          </cell>
          <cell r="AC12">
            <v>50</v>
          </cell>
          <cell r="AD12">
            <v>1500000</v>
          </cell>
          <cell r="AE12">
            <v>0</v>
          </cell>
        </row>
        <row r="13">
          <cell r="B13">
            <v>22111</v>
          </cell>
          <cell r="C13" t="str">
            <v>VT.1500ML 1X12</v>
          </cell>
          <cell r="D13">
            <v>84</v>
          </cell>
          <cell r="E13">
            <v>1650600</v>
          </cell>
          <cell r="F13">
            <v>19650</v>
          </cell>
          <cell r="G13">
            <v>0</v>
          </cell>
          <cell r="H13">
            <v>0</v>
          </cell>
          <cell r="I13">
            <v>15</v>
          </cell>
          <cell r="J13">
            <v>294750</v>
          </cell>
          <cell r="K13">
            <v>0</v>
          </cell>
          <cell r="L13">
            <v>0</v>
          </cell>
          <cell r="M13">
            <v>50</v>
          </cell>
          <cell r="N13">
            <v>982500</v>
          </cell>
          <cell r="O13">
            <v>0</v>
          </cell>
          <cell r="P13">
            <v>0</v>
          </cell>
          <cell r="Q13">
            <v>105</v>
          </cell>
          <cell r="R13">
            <v>2063250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44</v>
          </cell>
          <cell r="Z13">
            <v>864600</v>
          </cell>
          <cell r="AA13">
            <v>50</v>
          </cell>
          <cell r="AB13">
            <v>982500</v>
          </cell>
          <cell r="AC13">
            <v>90</v>
          </cell>
          <cell r="AD13">
            <v>1768500</v>
          </cell>
          <cell r="AE13">
            <v>0</v>
          </cell>
        </row>
        <row r="14">
          <cell r="B14">
            <v>22312</v>
          </cell>
          <cell r="C14" t="str">
            <v>VT.600ML 1X24</v>
          </cell>
          <cell r="D14">
            <v>30</v>
          </cell>
          <cell r="E14">
            <v>616500</v>
          </cell>
          <cell r="F14">
            <v>20550</v>
          </cell>
          <cell r="G14">
            <v>0</v>
          </cell>
          <cell r="H14">
            <v>0</v>
          </cell>
          <cell r="I14">
            <v>50</v>
          </cell>
          <cell r="J14">
            <v>1027500</v>
          </cell>
          <cell r="K14">
            <v>0</v>
          </cell>
          <cell r="L14">
            <v>0</v>
          </cell>
          <cell r="M14">
            <v>250</v>
          </cell>
          <cell r="N14">
            <v>5137500</v>
          </cell>
          <cell r="O14">
            <v>0</v>
          </cell>
          <cell r="P14">
            <v>0</v>
          </cell>
          <cell r="Q14">
            <v>144</v>
          </cell>
          <cell r="R14">
            <v>2959200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186</v>
          </cell>
          <cell r="Z14">
            <v>3822300</v>
          </cell>
          <cell r="AA14">
            <v>250</v>
          </cell>
          <cell r="AB14">
            <v>5137500</v>
          </cell>
          <cell r="AC14">
            <v>94</v>
          </cell>
          <cell r="AD14">
            <v>1931700</v>
          </cell>
          <cell r="AE14">
            <v>0</v>
          </cell>
        </row>
        <row r="15">
          <cell r="B15">
            <v>22613</v>
          </cell>
          <cell r="C15" t="str">
            <v>VT.240ML 1X48</v>
          </cell>
          <cell r="D15">
            <v>505</v>
          </cell>
          <cell r="E15">
            <v>6186250</v>
          </cell>
          <cell r="F15">
            <v>12250</v>
          </cell>
          <cell r="G15">
            <v>0</v>
          </cell>
          <cell r="H15">
            <v>0</v>
          </cell>
          <cell r="I15">
            <v>28</v>
          </cell>
          <cell r="J15">
            <v>343000</v>
          </cell>
          <cell r="K15">
            <v>0</v>
          </cell>
          <cell r="L15">
            <v>0</v>
          </cell>
          <cell r="M15">
            <v>125</v>
          </cell>
          <cell r="N15">
            <v>1531250</v>
          </cell>
          <cell r="O15">
            <v>0</v>
          </cell>
          <cell r="P15">
            <v>0</v>
          </cell>
          <cell r="Q15">
            <v>345</v>
          </cell>
          <cell r="R15">
            <v>4226250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313</v>
          </cell>
          <cell r="Z15">
            <v>3834250</v>
          </cell>
          <cell r="AA15">
            <v>125</v>
          </cell>
          <cell r="AB15">
            <v>1531250</v>
          </cell>
          <cell r="AC15">
            <v>317</v>
          </cell>
          <cell r="AD15">
            <v>3883250</v>
          </cell>
          <cell r="AE15">
            <v>0</v>
          </cell>
        </row>
        <row r="16">
          <cell r="B16">
            <v>29310</v>
          </cell>
          <cell r="C16" t="str">
            <v>VT.TISSUE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B17">
            <v>90002</v>
          </cell>
          <cell r="C17" t="str">
            <v>TRIPLEK/TRAY</v>
          </cell>
          <cell r="D17">
            <v>94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</v>
          </cell>
          <cell r="V17">
            <v>0</v>
          </cell>
          <cell r="W17">
            <v>0</v>
          </cell>
          <cell r="X17">
            <v>0</v>
          </cell>
          <cell r="Y17">
            <v>84</v>
          </cell>
          <cell r="Z17">
            <v>0</v>
          </cell>
          <cell r="AA17">
            <v>-10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B18">
            <v>15512</v>
          </cell>
          <cell r="C18" t="str">
            <v>PORTABLE GG</v>
          </cell>
          <cell r="D18">
            <v>3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3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B19">
            <v>12111</v>
          </cell>
          <cell r="C19" t="str">
            <v>AQ.1500ML 1X12</v>
          </cell>
          <cell r="D19">
            <v>11</v>
          </cell>
          <cell r="E19">
            <v>333300</v>
          </cell>
          <cell r="F19">
            <v>30300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11</v>
          </cell>
          <cell r="R19">
            <v>333300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11</v>
          </cell>
          <cell r="AD19">
            <v>333300</v>
          </cell>
          <cell r="AE19">
            <v>0</v>
          </cell>
        </row>
        <row r="20">
          <cell r="B20">
            <v>12312</v>
          </cell>
          <cell r="C20" t="str">
            <v>AQ.600ML 1X24</v>
          </cell>
          <cell r="D20">
            <v>0</v>
          </cell>
          <cell r="E20">
            <v>0</v>
          </cell>
          <cell r="F20">
            <v>32350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B21">
            <v>12613</v>
          </cell>
          <cell r="C21" t="str">
            <v>AQ.240ML 1X48</v>
          </cell>
          <cell r="D21">
            <v>0</v>
          </cell>
          <cell r="E21">
            <v>0</v>
          </cell>
          <cell r="F21">
            <v>15900</v>
          </cell>
          <cell r="G21">
            <v>0</v>
          </cell>
          <cell r="H21">
            <v>0</v>
          </cell>
          <cell r="I21">
            <v>1</v>
          </cell>
          <cell r="J21">
            <v>15900</v>
          </cell>
          <cell r="K21">
            <v>0</v>
          </cell>
          <cell r="L21">
            <v>0</v>
          </cell>
          <cell r="M21">
            <v>25</v>
          </cell>
          <cell r="N21">
            <v>397500</v>
          </cell>
          <cell r="O21">
            <v>0</v>
          </cell>
          <cell r="P21">
            <v>0</v>
          </cell>
          <cell r="Q21">
            <v>25</v>
          </cell>
          <cell r="R21">
            <v>397500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1</v>
          </cell>
          <cell r="Z21">
            <v>15900</v>
          </cell>
          <cell r="AA21">
            <v>25</v>
          </cell>
          <cell r="AB21">
            <v>397500</v>
          </cell>
          <cell r="AC21">
            <v>24</v>
          </cell>
          <cell r="AD21">
            <v>381600</v>
          </cell>
          <cell r="AE21">
            <v>0</v>
          </cell>
        </row>
        <row r="22">
          <cell r="B22">
            <v>40410</v>
          </cell>
          <cell r="C22" t="str">
            <v>MIZONE ORANGE LIME  500ML</v>
          </cell>
          <cell r="D22">
            <v>4</v>
          </cell>
          <cell r="E22">
            <v>116800</v>
          </cell>
          <cell r="F22">
            <v>29200</v>
          </cell>
          <cell r="G22">
            <v>0</v>
          </cell>
          <cell r="H22">
            <v>0</v>
          </cell>
          <cell r="I22">
            <v>12</v>
          </cell>
          <cell r="J22">
            <v>350400</v>
          </cell>
          <cell r="K22">
            <v>0</v>
          </cell>
          <cell r="L22">
            <v>0</v>
          </cell>
          <cell r="M22">
            <v>10</v>
          </cell>
          <cell r="N22">
            <v>292000</v>
          </cell>
          <cell r="O22">
            <v>0</v>
          </cell>
          <cell r="P22">
            <v>0</v>
          </cell>
          <cell r="Q22">
            <v>22</v>
          </cell>
          <cell r="R22">
            <v>642400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</v>
          </cell>
          <cell r="Z22">
            <v>116800</v>
          </cell>
          <cell r="AA22">
            <v>10</v>
          </cell>
          <cell r="AB22">
            <v>292000</v>
          </cell>
          <cell r="AC22">
            <v>10</v>
          </cell>
          <cell r="AD22">
            <v>292000</v>
          </cell>
          <cell r="AE22">
            <v>0</v>
          </cell>
        </row>
        <row r="23">
          <cell r="B23">
            <v>40411</v>
          </cell>
          <cell r="C23" t="str">
            <v>MIZONE PASSION FRUIT 500M</v>
          </cell>
          <cell r="D23">
            <v>4</v>
          </cell>
          <cell r="E23">
            <v>116800</v>
          </cell>
          <cell r="F23">
            <v>29200</v>
          </cell>
          <cell r="G23">
            <v>0</v>
          </cell>
          <cell r="H23">
            <v>0</v>
          </cell>
          <cell r="I23">
            <v>1</v>
          </cell>
          <cell r="J23">
            <v>29200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</v>
          </cell>
          <cell r="R23">
            <v>87600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2</v>
          </cell>
          <cell r="Z23">
            <v>58400</v>
          </cell>
          <cell r="AA23">
            <v>0</v>
          </cell>
          <cell r="AB23">
            <v>0</v>
          </cell>
          <cell r="AC23">
            <v>2</v>
          </cell>
          <cell r="AD23">
            <v>58400</v>
          </cell>
          <cell r="AE23">
            <v>0</v>
          </cell>
        </row>
        <row r="24">
          <cell r="B24">
            <v>40412</v>
          </cell>
          <cell r="C24" t="str">
            <v>MIZONE LYCHEE LEMON 500 M</v>
          </cell>
          <cell r="D24">
            <v>3</v>
          </cell>
          <cell r="E24">
            <v>87600</v>
          </cell>
          <cell r="F24">
            <v>29200</v>
          </cell>
          <cell r="G24">
            <v>0</v>
          </cell>
          <cell r="H24">
            <v>0</v>
          </cell>
          <cell r="I24">
            <v>14</v>
          </cell>
          <cell r="J24">
            <v>408800</v>
          </cell>
          <cell r="K24">
            <v>0</v>
          </cell>
          <cell r="L24">
            <v>0</v>
          </cell>
          <cell r="M24">
            <v>10</v>
          </cell>
          <cell r="N24">
            <v>292000</v>
          </cell>
          <cell r="O24">
            <v>0</v>
          </cell>
          <cell r="P24">
            <v>0</v>
          </cell>
          <cell r="Q24">
            <v>23</v>
          </cell>
          <cell r="R24">
            <v>671600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4</v>
          </cell>
          <cell r="Z24">
            <v>116800</v>
          </cell>
          <cell r="AA24">
            <v>10</v>
          </cell>
          <cell r="AB24">
            <v>292000</v>
          </cell>
          <cell r="AC24">
            <v>9</v>
          </cell>
          <cell r="AD24">
            <v>262800</v>
          </cell>
          <cell r="AE24">
            <v>0</v>
          </cell>
        </row>
        <row r="25">
          <cell r="B25">
            <v>40418</v>
          </cell>
          <cell r="C25" t="str">
            <v>MIZONE APPLE GUAVA 500 ML</v>
          </cell>
          <cell r="D25">
            <v>5</v>
          </cell>
          <cell r="E25">
            <v>146000</v>
          </cell>
          <cell r="F25">
            <v>29200</v>
          </cell>
          <cell r="G25">
            <v>0</v>
          </cell>
          <cell r="H25">
            <v>0</v>
          </cell>
          <cell r="I25">
            <v>10</v>
          </cell>
          <cell r="J25">
            <v>292000</v>
          </cell>
          <cell r="K25">
            <v>0</v>
          </cell>
          <cell r="L25">
            <v>0</v>
          </cell>
          <cell r="M25">
            <v>10</v>
          </cell>
          <cell r="N25">
            <v>292000</v>
          </cell>
          <cell r="O25">
            <v>0</v>
          </cell>
          <cell r="P25">
            <v>0</v>
          </cell>
          <cell r="Q25">
            <v>20</v>
          </cell>
          <cell r="R25">
            <v>584000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5</v>
          </cell>
          <cell r="Z25">
            <v>146000</v>
          </cell>
          <cell r="AA25">
            <v>10</v>
          </cell>
          <cell r="AB25">
            <v>292000</v>
          </cell>
          <cell r="AC25">
            <v>10</v>
          </cell>
          <cell r="AD25">
            <v>292000</v>
          </cell>
          <cell r="AE25">
            <v>0</v>
          </cell>
        </row>
        <row r="26">
          <cell r="B26">
            <v>40419</v>
          </cell>
          <cell r="C26" t="str">
            <v>MIZONE MANGGA KWENI 500ML</v>
          </cell>
          <cell r="D26">
            <v>5</v>
          </cell>
          <cell r="E26">
            <v>146000</v>
          </cell>
          <cell r="F26">
            <v>29200</v>
          </cell>
          <cell r="G26">
            <v>0</v>
          </cell>
          <cell r="H26">
            <v>0</v>
          </cell>
          <cell r="I26">
            <v>11</v>
          </cell>
          <cell r="J26">
            <v>321200</v>
          </cell>
          <cell r="K26">
            <v>0</v>
          </cell>
          <cell r="L26">
            <v>0</v>
          </cell>
          <cell r="M26">
            <v>10</v>
          </cell>
          <cell r="N26">
            <v>292000</v>
          </cell>
          <cell r="O26">
            <v>0</v>
          </cell>
          <cell r="P26">
            <v>0</v>
          </cell>
          <cell r="Q26">
            <v>22</v>
          </cell>
          <cell r="R26">
            <v>642400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4</v>
          </cell>
          <cell r="Z26">
            <v>116800</v>
          </cell>
          <cell r="AA26">
            <v>10</v>
          </cell>
          <cell r="AB26">
            <v>292000</v>
          </cell>
          <cell r="AC26">
            <v>11</v>
          </cell>
          <cell r="AD26">
            <v>321200</v>
          </cell>
          <cell r="AE26">
            <v>0</v>
          </cell>
        </row>
        <row r="27">
          <cell r="AA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A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A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A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A31">
            <v>0</v>
          </cell>
          <cell r="AC31">
            <v>0</v>
          </cell>
          <cell r="AE31">
            <v>0</v>
          </cell>
        </row>
        <row r="32">
          <cell r="C32" t="str">
            <v>TOTAL</v>
          </cell>
          <cell r="D32">
            <v>11069</v>
          </cell>
          <cell r="E32">
            <v>241429850</v>
          </cell>
          <cell r="F32">
            <v>351900</v>
          </cell>
          <cell r="G32">
            <v>78244</v>
          </cell>
          <cell r="H32">
            <v>1032476800</v>
          </cell>
          <cell r="I32">
            <v>42699</v>
          </cell>
          <cell r="J32">
            <v>1070031050</v>
          </cell>
          <cell r="K32">
            <v>0</v>
          </cell>
          <cell r="L32">
            <v>0</v>
          </cell>
          <cell r="M32">
            <v>12880</v>
          </cell>
          <cell r="N32">
            <v>181629250</v>
          </cell>
          <cell r="O32">
            <v>29473</v>
          </cell>
          <cell r="P32">
            <v>864566700</v>
          </cell>
          <cell r="Q32">
            <v>103207</v>
          </cell>
          <cell r="R32">
            <v>1352748100</v>
          </cell>
          <cell r="S32">
            <v>0</v>
          </cell>
          <cell r="T32">
            <v>0</v>
          </cell>
          <cell r="U32">
            <v>5204</v>
          </cell>
          <cell r="V32">
            <v>119491700</v>
          </cell>
          <cell r="W32">
            <v>25</v>
          </cell>
          <cell r="X32">
            <v>750000</v>
          </cell>
          <cell r="Y32">
            <v>6983</v>
          </cell>
          <cell r="Z32">
            <v>188010450</v>
          </cell>
          <cell r="AA32">
            <v>56422</v>
          </cell>
          <cell r="AB32">
            <v>229297650</v>
          </cell>
          <cell r="AC32">
            <v>60508</v>
          </cell>
          <cell r="AD32">
            <v>282717050</v>
          </cell>
          <cell r="AE32">
            <v>0</v>
          </cell>
        </row>
        <row r="33">
          <cell r="G33">
            <v>4</v>
          </cell>
          <cell r="I33">
            <v>5</v>
          </cell>
          <cell r="K33">
            <v>6</v>
          </cell>
          <cell r="M33">
            <v>7</v>
          </cell>
          <cell r="O33">
            <v>8</v>
          </cell>
          <cell r="Q33">
            <v>9</v>
          </cell>
          <cell r="S33">
            <v>10</v>
          </cell>
          <cell r="U33">
            <v>11</v>
          </cell>
          <cell r="W33">
            <v>12</v>
          </cell>
        </row>
        <row r="34">
          <cell r="E34">
            <v>0</v>
          </cell>
          <cell r="G34">
            <v>0</v>
          </cell>
          <cell r="I34">
            <v>0</v>
          </cell>
          <cell r="K34">
            <v>0</v>
          </cell>
          <cell r="M34">
            <v>0</v>
          </cell>
          <cell r="O34">
            <v>0</v>
          </cell>
          <cell r="Q34">
            <v>0</v>
          </cell>
          <cell r="S34">
            <v>0</v>
          </cell>
          <cell r="U34">
            <v>0</v>
          </cell>
          <cell r="W34">
            <v>25</v>
          </cell>
          <cell r="Y34">
            <v>0</v>
          </cell>
          <cell r="AC34">
            <v>0</v>
          </cell>
          <cell r="AD34">
            <v>282717050</v>
          </cell>
        </row>
        <row r="35">
          <cell r="AD35">
            <v>0</v>
          </cell>
        </row>
        <row r="36">
          <cell r="Z36">
            <v>470727500</v>
          </cell>
        </row>
        <row r="37">
          <cell r="Z37">
            <v>282717050</v>
          </cell>
        </row>
        <row r="39">
          <cell r="C39" t="str">
            <v>HPP</v>
          </cell>
        </row>
        <row r="40">
          <cell r="C40" t="str">
            <v>Aqua 240 ml</v>
          </cell>
          <cell r="D40">
            <v>15300</v>
          </cell>
        </row>
        <row r="41">
          <cell r="C41" t="str">
            <v>Aqua 330 ml</v>
          </cell>
          <cell r="D41">
            <v>22450</v>
          </cell>
        </row>
        <row r="42">
          <cell r="C42" t="str">
            <v>Aqua 380 ml</v>
          </cell>
          <cell r="D42">
            <v>15000</v>
          </cell>
        </row>
        <row r="43">
          <cell r="C43" t="str">
            <v>Aqua 380 ml</v>
          </cell>
          <cell r="D43">
            <v>500</v>
          </cell>
        </row>
        <row r="44">
          <cell r="C44" t="str">
            <v>Aqua 380 ml</v>
          </cell>
          <cell r="D44">
            <v>13000</v>
          </cell>
        </row>
        <row r="45">
          <cell r="C45" t="str">
            <v>Aqua 600 ml</v>
          </cell>
          <cell r="D45">
            <v>28700</v>
          </cell>
        </row>
        <row r="46">
          <cell r="C46" t="str">
            <v>Aqua 1500 ml</v>
          </cell>
          <cell r="D46">
            <v>28200</v>
          </cell>
        </row>
        <row r="47">
          <cell r="C47" t="str">
            <v>MIZONE</v>
          </cell>
          <cell r="D47">
            <v>27450</v>
          </cell>
        </row>
        <row r="48">
          <cell r="C48" t="str">
            <v>MILKUAT</v>
          </cell>
        </row>
        <row r="49">
          <cell r="C49" t="str">
            <v>MILKUAT CHC-135</v>
          </cell>
        </row>
        <row r="50">
          <cell r="C50" t="str">
            <v>MILKUAT CHC-70</v>
          </cell>
        </row>
        <row r="51">
          <cell r="C51" t="str">
            <v>MILKUAT PREB./40</v>
          </cell>
        </row>
        <row r="52">
          <cell r="C52" t="str">
            <v>Vit 240 ml</v>
          </cell>
          <cell r="D52">
            <v>11800</v>
          </cell>
        </row>
        <row r="53">
          <cell r="C53" t="str">
            <v>Vit 600 ml</v>
          </cell>
          <cell r="D53">
            <v>19900</v>
          </cell>
        </row>
        <row r="54">
          <cell r="C54" t="str">
            <v>Vit 1500 ml</v>
          </cell>
          <cell r="D54">
            <v>19000</v>
          </cell>
        </row>
        <row r="56">
          <cell r="C56" t="str">
            <v>Aqua 5 Gallon</v>
          </cell>
          <cell r="D56">
            <v>8150</v>
          </cell>
        </row>
        <row r="57">
          <cell r="C57" t="str">
            <v>Vit 5 Gallon</v>
          </cell>
          <cell r="D57">
            <v>5900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DETAIL BIAYA"/>
      <sheetName val="REKAP PERSEDIAAN"/>
      <sheetName val="REKAP PENJUALAN"/>
      <sheetName val="REKAP HPP"/>
      <sheetName val="TBG"/>
      <sheetName val="SEGMEN 1-31"/>
      <sheetName val="LKH"/>
      <sheetName val="MONEYCROSCEK "/>
      <sheetName val="BANK"/>
      <sheetName val="BANK LIVIA"/>
      <sheetName val="KB"/>
      <sheetName val="KO"/>
      <sheetName val="BD"/>
      <sheetName val="REKAP BIAYA"/>
      <sheetName val="PIUT MSSUPPORT"/>
      <sheetName val="GRESIK"/>
      <sheetName val="HUTANG MS SUPPORT"/>
    </sheetNames>
    <sheetDataSet>
      <sheetData sheetId="0"/>
      <sheetData sheetId="1"/>
      <sheetData sheetId="2"/>
      <sheetData sheetId="3"/>
      <sheetData sheetId="4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12003</v>
          </cell>
          <cell r="E7">
            <v>120176200</v>
          </cell>
          <cell r="F7">
            <v>134900</v>
          </cell>
          <cell r="G7">
            <v>120041300</v>
          </cell>
        </row>
        <row r="8">
          <cell r="B8">
            <v>10111</v>
          </cell>
          <cell r="C8" t="str">
            <v>AQ.5GLN BTL</v>
          </cell>
          <cell r="D8">
            <v>494</v>
          </cell>
          <cell r="E8">
            <v>14820000</v>
          </cell>
          <cell r="F8">
            <v>0</v>
          </cell>
          <cell r="G8">
            <v>14820000</v>
          </cell>
        </row>
        <row r="9">
          <cell r="B9">
            <v>19310</v>
          </cell>
          <cell r="C9" t="str">
            <v>AQ.TISSUE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B10">
            <v>20110</v>
          </cell>
          <cell r="C10" t="str">
            <v>VT.5GLN ISI</v>
          </cell>
          <cell r="D10">
            <v>828</v>
          </cell>
          <cell r="E10">
            <v>5682200</v>
          </cell>
          <cell r="F10">
            <v>0</v>
          </cell>
          <cell r="G10">
            <v>5682200</v>
          </cell>
        </row>
        <row r="11">
          <cell r="B11">
            <v>20111</v>
          </cell>
          <cell r="C11" t="str">
            <v>VT.5GLN BTL</v>
          </cell>
          <cell r="D11">
            <v>-8</v>
          </cell>
          <cell r="E11">
            <v>-240000</v>
          </cell>
          <cell r="F11">
            <v>0</v>
          </cell>
          <cell r="G11">
            <v>-240000</v>
          </cell>
        </row>
        <row r="12">
          <cell r="B12">
            <v>29310</v>
          </cell>
          <cell r="C12" t="str">
            <v>VT.TISSUE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6">
          <cell r="D26">
            <v>13317</v>
          </cell>
          <cell r="E26">
            <v>140438400</v>
          </cell>
          <cell r="F26">
            <v>134900</v>
          </cell>
          <cell r="G26">
            <v>140303500</v>
          </cell>
          <cell r="H26">
            <v>0</v>
          </cell>
          <cell r="I26">
            <v>0</v>
          </cell>
        </row>
        <row r="27">
          <cell r="B27">
            <v>1</v>
          </cell>
          <cell r="C27">
            <v>2</v>
          </cell>
          <cell r="D27">
            <v>3</v>
          </cell>
          <cell r="E27">
            <v>4</v>
          </cell>
          <cell r="F27">
            <v>5</v>
          </cell>
          <cell r="G27">
            <v>6</v>
          </cell>
        </row>
        <row r="28">
          <cell r="D28">
            <v>14119</v>
          </cell>
          <cell r="E28" t="str">
            <v>ttlunit</v>
          </cell>
          <cell r="G28">
            <v>-134900</v>
          </cell>
        </row>
        <row r="29">
          <cell r="D29">
            <v>0</v>
          </cell>
        </row>
        <row r="30">
          <cell r="I30">
            <v>134900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 WIN '20"/>
      <sheetName val="POO HIND '20"/>
      <sheetName val="YUDI LP '20"/>
      <sheetName val="REKAP TRANSAKSI LP 2020"/>
    </sheetNames>
    <definedNames>
      <definedName name="Data.Top.Left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 WIN '20"/>
      <sheetName val="POO HIND '20"/>
      <sheetName val="YUDI LP '20"/>
      <sheetName val="REKAP TRANSAKSI LP 2020"/>
    </sheetNames>
    <definedNames>
      <definedName name="Data.Top.Left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RSEDIAAN"/>
      <sheetName val="REKAP PENJUALAN"/>
      <sheetName val="REKAP HPP"/>
      <sheetName val="DETAIL BIAYA"/>
      <sheetName val="TBG"/>
      <sheetName val="SEGMEN 1-30"/>
      <sheetName val="LKH"/>
      <sheetName val="MONEY CROSCEK"/>
      <sheetName val="BANK STATEMENT"/>
      <sheetName val="BANK LIVIA"/>
      <sheetName val="KB"/>
      <sheetName val="KO"/>
      <sheetName val="BD"/>
      <sheetName val="BG"/>
      <sheetName val="REKAP BIAYA"/>
      <sheetName val="PIUT MS SUPPORT"/>
      <sheetName val="HUTANG MS SUPPORT"/>
      <sheetName val="GRESIK"/>
    </sheetNames>
    <sheetDataSet>
      <sheetData sheetId="0"/>
      <sheetData sheetId="1"/>
      <sheetData sheetId="2"/>
      <sheetData sheetId="3"/>
      <sheetData sheetId="4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5391</v>
          </cell>
          <cell r="E7">
            <v>53743250</v>
          </cell>
          <cell r="F7">
            <v>0</v>
          </cell>
          <cell r="G7">
            <v>53743250</v>
          </cell>
        </row>
        <row r="8">
          <cell r="B8">
            <v>10111</v>
          </cell>
          <cell r="C8" t="str">
            <v>AQ.5GLN BTL</v>
          </cell>
          <cell r="D8">
            <v>309</v>
          </cell>
          <cell r="E8">
            <v>9270000</v>
          </cell>
          <cell r="F8">
            <v>0</v>
          </cell>
          <cell r="G8">
            <v>9270000</v>
          </cell>
        </row>
        <row r="9">
          <cell r="B9">
            <v>12111</v>
          </cell>
          <cell r="C9" t="str">
            <v>AQ.1500ML 1X12</v>
          </cell>
          <cell r="D9">
            <v>7546</v>
          </cell>
          <cell r="E9">
            <v>239087400</v>
          </cell>
          <cell r="F9">
            <v>0</v>
          </cell>
          <cell r="G9">
            <v>239087400</v>
          </cell>
        </row>
        <row r="10">
          <cell r="B10">
            <v>12312</v>
          </cell>
          <cell r="C10" t="str">
            <v>AQ.600ML 1X24</v>
          </cell>
          <cell r="D10">
            <v>11886</v>
          </cell>
          <cell r="E10">
            <v>397504750</v>
          </cell>
          <cell r="F10">
            <v>0</v>
          </cell>
          <cell r="G10">
            <v>397504750</v>
          </cell>
        </row>
        <row r="11">
          <cell r="B11">
            <v>12512</v>
          </cell>
          <cell r="C11" t="str">
            <v>AQ.330ML 1X24</v>
          </cell>
          <cell r="D11">
            <v>1686</v>
          </cell>
          <cell r="E11">
            <v>40505000</v>
          </cell>
          <cell r="F11">
            <v>0</v>
          </cell>
          <cell r="G11">
            <v>40505000</v>
          </cell>
        </row>
        <row r="12">
          <cell r="B12">
            <v>12613</v>
          </cell>
          <cell r="C12" t="str">
            <v>AQ.240ML 1X48</v>
          </cell>
          <cell r="D12">
            <v>11947</v>
          </cell>
          <cell r="E12">
            <v>199182000</v>
          </cell>
          <cell r="F12">
            <v>0</v>
          </cell>
          <cell r="G12">
            <v>199182000</v>
          </cell>
        </row>
        <row r="13">
          <cell r="B13">
            <v>19310</v>
          </cell>
          <cell r="C13" t="str">
            <v>AQ.TISSUE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>
            <v>20110</v>
          </cell>
          <cell r="C14" t="str">
            <v>VT.5GLN ISI</v>
          </cell>
          <cell r="D14">
            <v>323</v>
          </cell>
          <cell r="E14">
            <v>2221700</v>
          </cell>
          <cell r="F14">
            <v>0</v>
          </cell>
          <cell r="G14">
            <v>2221700</v>
          </cell>
        </row>
        <row r="15">
          <cell r="B15">
            <v>20111</v>
          </cell>
          <cell r="C15" t="str">
            <v>VT.5GLN BTL</v>
          </cell>
          <cell r="D15">
            <v>20</v>
          </cell>
          <cell r="E15">
            <v>600000</v>
          </cell>
          <cell r="F15">
            <v>0</v>
          </cell>
          <cell r="G15">
            <v>600000</v>
          </cell>
        </row>
        <row r="16">
          <cell r="B16">
            <v>22111</v>
          </cell>
          <cell r="C16" t="str">
            <v>VT.1500ML 1X12</v>
          </cell>
          <cell r="D16">
            <v>1451</v>
          </cell>
          <cell r="E16">
            <v>29553700</v>
          </cell>
          <cell r="F16">
            <v>0</v>
          </cell>
          <cell r="G16">
            <v>29553700</v>
          </cell>
        </row>
        <row r="17">
          <cell r="B17">
            <v>22312</v>
          </cell>
          <cell r="C17" t="str">
            <v>VT.600ML 1X24</v>
          </cell>
          <cell r="D17">
            <v>1508</v>
          </cell>
          <cell r="E17">
            <v>32171250</v>
          </cell>
          <cell r="F17">
            <v>0</v>
          </cell>
          <cell r="G17">
            <v>32171250</v>
          </cell>
        </row>
        <row r="18">
          <cell r="B18">
            <v>22613</v>
          </cell>
          <cell r="C18" t="str">
            <v>VT.240ML 1X48</v>
          </cell>
          <cell r="D18">
            <v>700</v>
          </cell>
          <cell r="E18">
            <v>9106000</v>
          </cell>
          <cell r="F18">
            <v>0</v>
          </cell>
          <cell r="G18">
            <v>9106000</v>
          </cell>
        </row>
        <row r="19">
          <cell r="B19">
            <v>29310</v>
          </cell>
          <cell r="C19" t="str">
            <v>VT.TISSUE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40410</v>
          </cell>
          <cell r="C20" t="str">
            <v>Mizone Orange Lime  500ML 1x12</v>
          </cell>
          <cell r="D20">
            <v>1056</v>
          </cell>
          <cell r="E20">
            <v>32209850</v>
          </cell>
          <cell r="F20">
            <v>29000</v>
          </cell>
          <cell r="G20">
            <v>32180850</v>
          </cell>
        </row>
        <row r="21">
          <cell r="B21">
            <v>40411</v>
          </cell>
          <cell r="C21" t="str">
            <v>Mizone Passion Fruit 500ML 1x12</v>
          </cell>
          <cell r="D21">
            <v>472</v>
          </cell>
          <cell r="E21">
            <v>14221450</v>
          </cell>
          <cell r="F21">
            <v>615000</v>
          </cell>
          <cell r="G21">
            <v>13606450</v>
          </cell>
        </row>
        <row r="22">
          <cell r="B22">
            <v>40412</v>
          </cell>
          <cell r="C22" t="str">
            <v>MIZONE LYCHEE LEMON 500 ML 1X12</v>
          </cell>
          <cell r="D22">
            <v>509</v>
          </cell>
          <cell r="E22">
            <v>15601450</v>
          </cell>
          <cell r="F22">
            <v>121000</v>
          </cell>
          <cell r="G22">
            <v>15480450</v>
          </cell>
        </row>
        <row r="23">
          <cell r="B23">
            <v>40418</v>
          </cell>
          <cell r="C23" t="str">
            <v>MIZONE APPLE GUAVA 500 ML 1X12</v>
          </cell>
          <cell r="D23">
            <v>1620</v>
          </cell>
          <cell r="E23">
            <v>48889350</v>
          </cell>
          <cell r="F23">
            <v>902000</v>
          </cell>
          <cell r="G23">
            <v>47987350</v>
          </cell>
        </row>
        <row r="24">
          <cell r="B24">
            <v>40419</v>
          </cell>
          <cell r="C24" t="str">
            <v>MIZONE MANGGO KWENI 500ML 1X12</v>
          </cell>
          <cell r="D24">
            <v>565</v>
          </cell>
          <cell r="E24">
            <v>17089200</v>
          </cell>
          <cell r="F24">
            <v>29000</v>
          </cell>
          <cell r="G24">
            <v>17060200</v>
          </cell>
        </row>
        <row r="25">
          <cell r="G25">
            <v>0</v>
          </cell>
        </row>
        <row r="26">
          <cell r="D26">
            <v>46989</v>
          </cell>
          <cell r="E26">
            <v>1140956350</v>
          </cell>
          <cell r="F26">
            <v>1696000</v>
          </cell>
          <cell r="G26">
            <v>1139260350</v>
          </cell>
          <cell r="H26">
            <v>0</v>
          </cell>
          <cell r="I26">
            <v>0</v>
          </cell>
        </row>
        <row r="27">
          <cell r="B27">
            <v>1</v>
          </cell>
          <cell r="C27">
            <v>2</v>
          </cell>
          <cell r="D27">
            <v>3</v>
          </cell>
          <cell r="E27">
            <v>4</v>
          </cell>
          <cell r="F27">
            <v>5</v>
          </cell>
          <cell r="G27">
            <v>6</v>
          </cell>
        </row>
        <row r="28">
          <cell r="D28">
            <v>50356</v>
          </cell>
          <cell r="E28" t="str">
            <v>ttlunit</v>
          </cell>
          <cell r="G28">
            <v>-2260000</v>
          </cell>
        </row>
        <row r="29">
          <cell r="D29">
            <v>0</v>
          </cell>
        </row>
        <row r="30">
          <cell r="I30">
            <v>2260000</v>
          </cell>
        </row>
      </sheetData>
      <sheetData sheetId="5"/>
      <sheetData sheetId="6">
        <row r="3">
          <cell r="B3" t="str">
            <v>NO PERKIRAAN</v>
          </cell>
          <cell r="C3" t="str">
            <v>NO SUB PERKIRA</v>
          </cell>
          <cell r="D3" t="str">
            <v>NAMA PERKIRAAN</v>
          </cell>
          <cell r="E3" t="str">
            <v>SALDO AWAL</v>
          </cell>
          <cell r="F3" t="str">
            <v>DEBIT</v>
          </cell>
          <cell r="G3" t="str">
            <v>KREDIT</v>
          </cell>
          <cell r="H3" t="str">
            <v>SALDO AKHIR</v>
          </cell>
        </row>
        <row r="4">
          <cell r="B4">
            <v>110101</v>
          </cell>
          <cell r="C4">
            <v>99999999</v>
          </cell>
          <cell r="D4" t="str">
            <v>KAS BESAR</v>
          </cell>
          <cell r="E4">
            <v>66910700</v>
          </cell>
          <cell r="F4">
            <v>1158766650</v>
          </cell>
          <cell r="G4">
            <v>1198758500</v>
          </cell>
          <cell r="H4">
            <v>26918850</v>
          </cell>
        </row>
        <row r="5">
          <cell r="B5">
            <v>110102</v>
          </cell>
          <cell r="C5">
            <v>99999999</v>
          </cell>
          <cell r="D5" t="str">
            <v>KAS OPERASI</v>
          </cell>
          <cell r="E5">
            <v>500000</v>
          </cell>
          <cell r="F5">
            <v>32854436</v>
          </cell>
          <cell r="G5">
            <v>32354436</v>
          </cell>
          <cell r="H5">
            <v>1000000</v>
          </cell>
        </row>
        <row r="6">
          <cell r="B6">
            <v>110201</v>
          </cell>
          <cell r="C6">
            <v>99999999</v>
          </cell>
          <cell r="D6" t="str">
            <v>BANK BCA DIREKSI</v>
          </cell>
          <cell r="E6">
            <v>20411</v>
          </cell>
          <cell r="F6">
            <v>1274493764</v>
          </cell>
          <cell r="G6">
            <v>1274468140</v>
          </cell>
          <cell r="H6">
            <v>46035</v>
          </cell>
        </row>
        <row r="7">
          <cell r="B7">
            <v>110202</v>
          </cell>
          <cell r="C7">
            <v>99999999</v>
          </cell>
          <cell r="D7" t="str">
            <v>BANK PUSAT</v>
          </cell>
          <cell r="E7">
            <v>1939796801</v>
          </cell>
          <cell r="F7">
            <v>1291046905</v>
          </cell>
          <cell r="G7">
            <v>81371700</v>
          </cell>
          <cell r="H7">
            <v>3149472006</v>
          </cell>
        </row>
        <row r="8">
          <cell r="B8">
            <v>130120</v>
          </cell>
          <cell r="C8">
            <v>99999999</v>
          </cell>
          <cell r="D8" t="str">
            <v>PIUTANG DAGANG K</v>
          </cell>
          <cell r="E8">
            <v>8590694772</v>
          </cell>
          <cell r="F8">
            <v>0</v>
          </cell>
          <cell r="G8">
            <v>61045265</v>
          </cell>
          <cell r="H8">
            <v>8651740037</v>
          </cell>
        </row>
        <row r="9">
          <cell r="B9">
            <v>130121</v>
          </cell>
          <cell r="C9">
            <v>99999999</v>
          </cell>
          <cell r="D9" t="str">
            <v>PIUTANG DAGANG T</v>
          </cell>
          <cell r="E9">
            <v>7452852940</v>
          </cell>
          <cell r="F9">
            <v>13000</v>
          </cell>
          <cell r="G9">
            <v>1139273350</v>
          </cell>
          <cell r="H9">
            <v>8592113290</v>
          </cell>
        </row>
        <row r="10">
          <cell r="B10">
            <v>130501</v>
          </cell>
          <cell r="C10">
            <v>99999999</v>
          </cell>
          <cell r="D10" t="str">
            <v>PIUTANG MSSUPPOR</v>
          </cell>
          <cell r="E10">
            <v>403500</v>
          </cell>
          <cell r="F10">
            <v>1091500</v>
          </cell>
          <cell r="G10">
            <v>403500</v>
          </cell>
          <cell r="H10">
            <v>1091500</v>
          </cell>
        </row>
        <row r="11">
          <cell r="B11">
            <v>811003</v>
          </cell>
          <cell r="C11">
            <v>99999999</v>
          </cell>
          <cell r="D11" t="str">
            <v>BBM</v>
          </cell>
          <cell r="E11">
            <v>343413105</v>
          </cell>
          <cell r="F11">
            <v>16561000</v>
          </cell>
          <cell r="G11">
            <v>150000</v>
          </cell>
          <cell r="H11">
            <v>359824105</v>
          </cell>
        </row>
        <row r="12">
          <cell r="B12">
            <v>811004</v>
          </cell>
          <cell r="C12">
            <v>99999999</v>
          </cell>
          <cell r="D12" t="str">
            <v>PEMELIHARAAN KEN</v>
          </cell>
          <cell r="E12">
            <v>36755424</v>
          </cell>
          <cell r="F12">
            <v>145000</v>
          </cell>
          <cell r="G12">
            <v>0</v>
          </cell>
          <cell r="H12">
            <v>36900424</v>
          </cell>
        </row>
        <row r="13">
          <cell r="B13">
            <v>811005</v>
          </cell>
          <cell r="C13">
            <v>99999999</v>
          </cell>
          <cell r="D13" t="str">
            <v>PARKIR &amp; TOL</v>
          </cell>
          <cell r="E13">
            <v>22839000</v>
          </cell>
          <cell r="F13">
            <v>1004500</v>
          </cell>
          <cell r="G13">
            <v>0</v>
          </cell>
          <cell r="H13">
            <v>23843500</v>
          </cell>
        </row>
        <row r="14">
          <cell r="B14">
            <v>811006</v>
          </cell>
          <cell r="C14">
            <v>99999999</v>
          </cell>
          <cell r="D14" t="str">
            <v>PAKET/PENGIRIMAN</v>
          </cell>
          <cell r="E14">
            <v>2338000</v>
          </cell>
          <cell r="F14">
            <v>189000</v>
          </cell>
          <cell r="G14">
            <v>0</v>
          </cell>
          <cell r="H14">
            <v>2527000</v>
          </cell>
        </row>
        <row r="15">
          <cell r="B15">
            <v>821001</v>
          </cell>
          <cell r="C15">
            <v>99999999</v>
          </cell>
          <cell r="D15" t="str">
            <v>GAJI DAN TUNJANG</v>
          </cell>
          <cell r="E15">
            <v>308905984</v>
          </cell>
          <cell r="F15">
            <v>7843703</v>
          </cell>
          <cell r="G15">
            <v>0</v>
          </cell>
          <cell r="H15">
            <v>316749687</v>
          </cell>
        </row>
        <row r="16">
          <cell r="B16">
            <v>824001</v>
          </cell>
          <cell r="C16">
            <v>99999999</v>
          </cell>
          <cell r="D16" t="str">
            <v>LISTRIK</v>
          </cell>
          <cell r="E16">
            <v>46222768</v>
          </cell>
          <cell r="F16">
            <v>1473567</v>
          </cell>
          <cell r="G16">
            <v>0</v>
          </cell>
          <cell r="H16">
            <v>47696335</v>
          </cell>
        </row>
        <row r="17">
          <cell r="B17">
            <v>824002</v>
          </cell>
          <cell r="C17">
            <v>99999999</v>
          </cell>
          <cell r="D17" t="str">
            <v>ALAT TULIS &amp; CET</v>
          </cell>
          <cell r="E17">
            <v>10788511</v>
          </cell>
          <cell r="F17">
            <v>257400</v>
          </cell>
          <cell r="G17">
            <v>0</v>
          </cell>
          <cell r="H17">
            <v>11045911</v>
          </cell>
        </row>
        <row r="18">
          <cell r="B18">
            <v>824003</v>
          </cell>
          <cell r="C18">
            <v>99999999</v>
          </cell>
          <cell r="D18" t="str">
            <v>TELEPHONE/FAX/SP</v>
          </cell>
          <cell r="E18">
            <v>22545998</v>
          </cell>
          <cell r="F18">
            <v>1054916</v>
          </cell>
          <cell r="G18">
            <v>0</v>
          </cell>
          <cell r="H18">
            <v>23600914</v>
          </cell>
        </row>
        <row r="19">
          <cell r="B19">
            <v>824005</v>
          </cell>
          <cell r="C19">
            <v>99999999</v>
          </cell>
          <cell r="D19" t="str">
            <v>PERJALANAN DINAS</v>
          </cell>
          <cell r="E19">
            <v>60000</v>
          </cell>
          <cell r="F19">
            <v>11000</v>
          </cell>
          <cell r="G19">
            <v>0</v>
          </cell>
          <cell r="H19">
            <v>71000</v>
          </cell>
        </row>
        <row r="20">
          <cell r="B20">
            <v>824007</v>
          </cell>
          <cell r="C20">
            <v>99999999</v>
          </cell>
          <cell r="D20" t="str">
            <v>BIAYA RUMAH TANG</v>
          </cell>
          <cell r="E20">
            <v>5417055</v>
          </cell>
          <cell r="F20">
            <v>824550</v>
          </cell>
          <cell r="G20">
            <v>4500</v>
          </cell>
          <cell r="H20">
            <v>6237105</v>
          </cell>
        </row>
        <row r="21">
          <cell r="B21">
            <v>824033</v>
          </cell>
          <cell r="C21">
            <v>99999999</v>
          </cell>
          <cell r="D21" t="str">
            <v>BIAYA KEAMANAN D</v>
          </cell>
          <cell r="E21">
            <v>6785000</v>
          </cell>
          <cell r="F21">
            <v>300000</v>
          </cell>
          <cell r="G21">
            <v>0</v>
          </cell>
          <cell r="H21">
            <v>7085000</v>
          </cell>
        </row>
        <row r="22">
          <cell r="B22">
            <v>824037</v>
          </cell>
          <cell r="C22">
            <v>99999999</v>
          </cell>
          <cell r="D22" t="str">
            <v>BENDA POS/MATERA</v>
          </cell>
          <cell r="E22">
            <v>33500</v>
          </cell>
          <cell r="F22">
            <v>6500</v>
          </cell>
          <cell r="G22">
            <v>0</v>
          </cell>
          <cell r="H22">
            <v>40000</v>
          </cell>
        </row>
        <row r="23">
          <cell r="B23">
            <v>825012</v>
          </cell>
          <cell r="C23">
            <v>99999999</v>
          </cell>
          <cell r="D23" t="str">
            <v>ADMINISTRASI BAN</v>
          </cell>
          <cell r="E23">
            <v>1098000</v>
          </cell>
          <cell r="F23">
            <v>52000</v>
          </cell>
          <cell r="G23">
            <v>0</v>
          </cell>
          <cell r="H23">
            <v>1150000</v>
          </cell>
        </row>
        <row r="24">
          <cell r="B24">
            <v>825099</v>
          </cell>
          <cell r="C24">
            <v>99999999</v>
          </cell>
          <cell r="D24" t="str">
            <v>LAIN-LAIN</v>
          </cell>
          <cell r="E24">
            <v>49376479</v>
          </cell>
          <cell r="F24">
            <v>480000</v>
          </cell>
          <cell r="G24">
            <v>640000</v>
          </cell>
          <cell r="H24">
            <v>49216479</v>
          </cell>
        </row>
        <row r="25">
          <cell r="B25">
            <v>919900</v>
          </cell>
          <cell r="C25">
            <v>99999999</v>
          </cell>
          <cell r="D25" t="str">
            <v>PENDAPATAN LAIN-</v>
          </cell>
          <cell r="E25">
            <v>-4775300</v>
          </cell>
          <cell r="F25">
            <v>4500</v>
          </cell>
          <cell r="G25">
            <v>4500</v>
          </cell>
          <cell r="H25">
            <v>-4775300</v>
          </cell>
        </row>
        <row r="31">
          <cell r="F31">
            <v>3788473891</v>
          </cell>
          <cell r="G31">
            <v>3788473891</v>
          </cell>
        </row>
        <row r="32">
          <cell r="G32">
            <v>0</v>
          </cell>
        </row>
        <row r="33">
          <cell r="F33">
            <v>0</v>
          </cell>
          <cell r="G33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"/>
      <sheetName val="RUGILABA"/>
      <sheetName val="NERACA LAJUR"/>
      <sheetName val="COGS"/>
      <sheetName val="LAP PENJUALAN"/>
      <sheetName val="MEMO JURNAL"/>
      <sheetName val="LAP MUTASI PRODUK"/>
      <sheetName val="REKAP GL"/>
      <sheetName val="ANALISA PIUTANG"/>
      <sheetName val="LAPORAN LAIN"/>
      <sheetName val="REKAP PERSEDIAAN"/>
      <sheetName val="REKAP PENJUALAN"/>
      <sheetName val="REKAP HPP"/>
      <sheetName val="DETAIL BIAYA"/>
      <sheetName val="SUPIN MARGO"/>
      <sheetName val="SUPIN P8"/>
      <sheetName val="TBG ALL"/>
      <sheetName val="SEGMEN"/>
      <sheetName val="LKH"/>
      <sheetName val="money crosscek"/>
      <sheetName val="BANK STATEMENT"/>
      <sheetName val="BANK LIVIA"/>
      <sheetName val="BANK BTN"/>
      <sheetName val="KB"/>
      <sheetName val="KO"/>
      <sheetName val="BD"/>
      <sheetName val="BG"/>
      <sheetName val="Rekap Biaya"/>
      <sheetName val="TP"/>
      <sheetName val="Titipan plgn"/>
      <sheetName val="piut ms support"/>
      <sheetName val="margo"/>
      <sheetName val="Hutang ms support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DEPO SPS</v>
          </cell>
        </row>
        <row r="4">
          <cell r="B4" t="str">
            <v>LAPORAN MUTASI PRODUK</v>
          </cell>
        </row>
        <row r="5">
          <cell r="B5" t="str">
            <v>PER  28 FEBRUARI  2013</v>
          </cell>
        </row>
        <row r="6">
          <cell r="B6" t="str">
            <v>ID PRODUK</v>
          </cell>
          <cell r="C6" t="str">
            <v>NAMA PRODUK</v>
          </cell>
          <cell r="D6" t="str">
            <v>SALDO AWAL</v>
          </cell>
          <cell r="F6" t="str">
            <v>OLD</v>
          </cell>
          <cell r="G6" t="str">
            <v>NEW</v>
          </cell>
          <cell r="H6" t="str">
            <v>SUPP(IN)</v>
          </cell>
          <cell r="J6" t="str">
            <v>DIST(IN)</v>
          </cell>
          <cell r="L6" t="str">
            <v>DEPO(IN)</v>
          </cell>
          <cell r="N6" t="str">
            <v>CABANG(IN)</v>
          </cell>
          <cell r="P6" t="str">
            <v>SUPP(OUT)</v>
          </cell>
          <cell r="R6" t="str">
            <v>DIST(OUT)</v>
          </cell>
          <cell r="T6" t="str">
            <v>DEPO(OUT)</v>
          </cell>
          <cell r="V6" t="str">
            <v>CABANG(OUT)</v>
          </cell>
          <cell r="X6" t="str">
            <v>KOREKSI</v>
          </cell>
          <cell r="Z6" t="str">
            <v>SALDO AKHIR</v>
          </cell>
          <cell r="AB6" t="str">
            <v>PEMBELIAN</v>
          </cell>
          <cell r="AD6" t="str">
            <v>HPP</v>
          </cell>
          <cell r="AF6" t="str">
            <v>CTRL</v>
          </cell>
        </row>
        <row r="7">
          <cell r="D7" t="str">
            <v>QTY</v>
          </cell>
          <cell r="E7" t="str">
            <v>Rp</v>
          </cell>
          <cell r="F7" t="str">
            <v>(HPP)</v>
          </cell>
          <cell r="G7" t="str">
            <v>(HPP)</v>
          </cell>
          <cell r="H7" t="str">
            <v>QTY</v>
          </cell>
          <cell r="I7" t="str">
            <v>Rp</v>
          </cell>
          <cell r="J7" t="str">
            <v>QTY</v>
          </cell>
          <cell r="K7" t="str">
            <v>Rp</v>
          </cell>
          <cell r="L7" t="str">
            <v>QTY</v>
          </cell>
          <cell r="M7" t="str">
            <v>Rp</v>
          </cell>
          <cell r="N7" t="str">
            <v>QTY</v>
          </cell>
          <cell r="O7" t="str">
            <v>Rp</v>
          </cell>
          <cell r="P7" t="str">
            <v>QTY</v>
          </cell>
          <cell r="Q7" t="str">
            <v>Rp</v>
          </cell>
          <cell r="R7" t="str">
            <v>QTY</v>
          </cell>
          <cell r="S7" t="str">
            <v>Rp</v>
          </cell>
          <cell r="T7" t="str">
            <v>QTY</v>
          </cell>
          <cell r="U7" t="str">
            <v>Rp</v>
          </cell>
          <cell r="V7" t="str">
            <v>QTY</v>
          </cell>
          <cell r="W7" t="str">
            <v>Rp</v>
          </cell>
          <cell r="X7" t="str">
            <v>QTY</v>
          </cell>
          <cell r="Y7" t="str">
            <v>Rp</v>
          </cell>
          <cell r="Z7" t="str">
            <v>QTY</v>
          </cell>
          <cell r="AA7" t="str">
            <v>Rp</v>
          </cell>
          <cell r="AB7" t="str">
            <v>QTY</v>
          </cell>
          <cell r="AC7" t="str">
            <v>Rp</v>
          </cell>
          <cell r="AD7" t="str">
            <v>QTY</v>
          </cell>
          <cell r="AE7" t="str">
            <v>Rp</v>
          </cell>
        </row>
        <row r="8">
          <cell r="B8">
            <v>10110</v>
          </cell>
          <cell r="C8" t="str">
            <v>AQ.5GLN ISI</v>
          </cell>
          <cell r="D8">
            <v>30314</v>
          </cell>
          <cell r="E8">
            <v>271310300</v>
          </cell>
          <cell r="F8">
            <v>8500</v>
          </cell>
          <cell r="G8">
            <v>8950</v>
          </cell>
          <cell r="H8">
            <v>33744</v>
          </cell>
          <cell r="I8">
            <v>302008800</v>
          </cell>
          <cell r="J8">
            <v>16246</v>
          </cell>
          <cell r="K8">
            <v>145401700</v>
          </cell>
          <cell r="L8">
            <v>93444</v>
          </cell>
          <cell r="M8">
            <v>836323800</v>
          </cell>
          <cell r="N8">
            <v>13</v>
          </cell>
          <cell r="O8">
            <v>116350</v>
          </cell>
          <cell r="P8">
            <v>889</v>
          </cell>
          <cell r="Q8">
            <v>7956550</v>
          </cell>
          <cell r="R8">
            <v>68815</v>
          </cell>
          <cell r="S8">
            <v>615894250</v>
          </cell>
          <cell r="T8">
            <v>93444</v>
          </cell>
          <cell r="U8">
            <v>836323800</v>
          </cell>
          <cell r="V8">
            <v>10114</v>
          </cell>
          <cell r="W8">
            <v>90520300</v>
          </cell>
          <cell r="X8">
            <v>0</v>
          </cell>
          <cell r="Y8">
            <v>0</v>
          </cell>
          <cell r="Z8">
            <v>499</v>
          </cell>
          <cell r="AA8">
            <v>4466050</v>
          </cell>
          <cell r="AB8">
            <v>22754</v>
          </cell>
          <cell r="AC8">
            <v>203648300</v>
          </cell>
          <cell r="AD8">
            <v>52569</v>
          </cell>
          <cell r="AE8">
            <v>470492550</v>
          </cell>
          <cell r="AF8">
            <v>0</v>
          </cell>
        </row>
        <row r="9">
          <cell r="B9">
            <v>10111</v>
          </cell>
          <cell r="C9" t="str">
            <v>AQ.5GLN BTL</v>
          </cell>
          <cell r="D9">
            <v>39825</v>
          </cell>
          <cell r="E9">
            <v>1194750000</v>
          </cell>
          <cell r="F9">
            <v>30000</v>
          </cell>
          <cell r="G9">
            <v>30000</v>
          </cell>
          <cell r="H9">
            <v>33744</v>
          </cell>
          <cell r="I9">
            <v>1012320000</v>
          </cell>
          <cell r="J9">
            <v>64336</v>
          </cell>
          <cell r="K9">
            <v>1930080000</v>
          </cell>
          <cell r="L9">
            <v>161654</v>
          </cell>
          <cell r="M9">
            <v>4849620000</v>
          </cell>
          <cell r="N9">
            <v>15051</v>
          </cell>
          <cell r="O9">
            <v>451530000</v>
          </cell>
          <cell r="P9">
            <v>43216</v>
          </cell>
          <cell r="Q9">
            <v>1296480000</v>
          </cell>
          <cell r="R9">
            <v>70498</v>
          </cell>
          <cell r="S9">
            <v>2114940000</v>
          </cell>
          <cell r="T9">
            <v>161654</v>
          </cell>
          <cell r="U9">
            <v>4849620000</v>
          </cell>
          <cell r="V9">
            <v>15729</v>
          </cell>
          <cell r="W9">
            <v>471870000</v>
          </cell>
          <cell r="X9">
            <v>0</v>
          </cell>
          <cell r="Y9">
            <v>0</v>
          </cell>
          <cell r="Z9">
            <v>23513</v>
          </cell>
          <cell r="AA9">
            <v>705390000</v>
          </cell>
          <cell r="AB9">
            <v>-10150</v>
          </cell>
          <cell r="AC9">
            <v>-304500000</v>
          </cell>
          <cell r="AD9">
            <v>6162</v>
          </cell>
          <cell r="AE9">
            <v>184860000</v>
          </cell>
          <cell r="AF9">
            <v>0</v>
          </cell>
        </row>
        <row r="10">
          <cell r="B10">
            <v>10114</v>
          </cell>
          <cell r="C10" t="str">
            <v>PALLET KAYU</v>
          </cell>
          <cell r="D10">
            <v>945</v>
          </cell>
          <cell r="E10">
            <v>19845000</v>
          </cell>
          <cell r="F10">
            <v>21000</v>
          </cell>
          <cell r="G10">
            <v>21000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48</v>
          </cell>
          <cell r="M10">
            <v>1008000</v>
          </cell>
          <cell r="N10">
            <v>4</v>
          </cell>
          <cell r="O10">
            <v>84000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48</v>
          </cell>
          <cell r="U10">
            <v>1008000</v>
          </cell>
          <cell r="V10">
            <v>0</v>
          </cell>
          <cell r="W10">
            <v>0</v>
          </cell>
          <cell r="Y10">
            <v>0</v>
          </cell>
          <cell r="Z10">
            <v>949</v>
          </cell>
          <cell r="AA10">
            <v>19929000</v>
          </cell>
          <cell r="AB10">
            <v>4</v>
          </cell>
          <cell r="AC10">
            <v>84000</v>
          </cell>
          <cell r="AD10">
            <v>0</v>
          </cell>
          <cell r="AE10">
            <v>0</v>
          </cell>
          <cell r="AF10">
            <v>0</v>
          </cell>
        </row>
        <row r="11">
          <cell r="B11">
            <v>102000556</v>
          </cell>
          <cell r="C11" t="str">
            <v>1 MILKUAT INSTAN STROWBERI</v>
          </cell>
          <cell r="E11">
            <v>0</v>
          </cell>
          <cell r="F11">
            <v>17400</v>
          </cell>
          <cell r="AD11">
            <v>0</v>
          </cell>
          <cell r="AE11">
            <v>0</v>
          </cell>
        </row>
        <row r="12">
          <cell r="B12">
            <v>102000556</v>
          </cell>
          <cell r="C12" t="str">
            <v>2 MILKUAT INSTAN ORANGE</v>
          </cell>
          <cell r="E12">
            <v>0</v>
          </cell>
          <cell r="F12">
            <v>500</v>
          </cell>
          <cell r="AD12">
            <v>0</v>
          </cell>
          <cell r="AE12">
            <v>0</v>
          </cell>
        </row>
        <row r="13">
          <cell r="B13">
            <v>102000556</v>
          </cell>
          <cell r="C13" t="str">
            <v>3 MILKUAT INSTANT COKLAT</v>
          </cell>
          <cell r="E13">
            <v>0</v>
          </cell>
          <cell r="F13">
            <v>13000</v>
          </cell>
          <cell r="AD13">
            <v>0</v>
          </cell>
          <cell r="AE13">
            <v>0</v>
          </cell>
        </row>
        <row r="14">
          <cell r="B14">
            <v>10510</v>
          </cell>
          <cell r="C14" t="str">
            <v>AQ.380 ML ISI 1X24</v>
          </cell>
          <cell r="D14">
            <v>9</v>
          </cell>
          <cell r="E14">
            <v>156600</v>
          </cell>
          <cell r="F14">
            <v>29150</v>
          </cell>
          <cell r="G14">
            <v>17400</v>
          </cell>
          <cell r="H14">
            <v>0</v>
          </cell>
          <cell r="I14">
            <v>0</v>
          </cell>
          <cell r="J14">
            <v>9</v>
          </cell>
          <cell r="K14">
            <v>156600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9</v>
          </cell>
          <cell r="S14">
            <v>156600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Y14">
            <v>0</v>
          </cell>
          <cell r="Z14">
            <v>9</v>
          </cell>
          <cell r="AA14">
            <v>156600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B15">
            <v>10511</v>
          </cell>
          <cell r="C15" t="str">
            <v>AQ.380 ML BTL</v>
          </cell>
          <cell r="D15">
            <v>548</v>
          </cell>
          <cell r="E15">
            <v>274000</v>
          </cell>
          <cell r="F15">
            <v>29700</v>
          </cell>
          <cell r="G15">
            <v>500</v>
          </cell>
          <cell r="H15">
            <v>0</v>
          </cell>
          <cell r="I15">
            <v>0</v>
          </cell>
          <cell r="J15">
            <v>216</v>
          </cell>
          <cell r="K15">
            <v>108000</v>
          </cell>
          <cell r="L15">
            <v>0</v>
          </cell>
          <cell r="M15">
            <v>0</v>
          </cell>
          <cell r="N15">
            <v>105</v>
          </cell>
          <cell r="O15">
            <v>52500</v>
          </cell>
          <cell r="P15">
            <v>0</v>
          </cell>
          <cell r="Q15">
            <v>0</v>
          </cell>
          <cell r="R15">
            <v>216</v>
          </cell>
          <cell r="S15">
            <v>108000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Y15">
            <v>0</v>
          </cell>
          <cell r="Z15">
            <v>653</v>
          </cell>
          <cell r="AA15">
            <v>326500</v>
          </cell>
          <cell r="AB15">
            <v>105</v>
          </cell>
          <cell r="AC15">
            <v>52500</v>
          </cell>
          <cell r="AD15">
            <v>0</v>
          </cell>
          <cell r="AE15">
            <v>0</v>
          </cell>
          <cell r="AF15">
            <v>0</v>
          </cell>
        </row>
        <row r="16">
          <cell r="B16">
            <v>10512</v>
          </cell>
          <cell r="C16" t="str">
            <v>AQ.380 ML KRAT/PALET</v>
          </cell>
          <cell r="D16">
            <v>23</v>
          </cell>
          <cell r="E16">
            <v>299000</v>
          </cell>
          <cell r="F16">
            <v>23350</v>
          </cell>
          <cell r="G16">
            <v>13000</v>
          </cell>
          <cell r="H16">
            <v>0</v>
          </cell>
          <cell r="I16">
            <v>0</v>
          </cell>
          <cell r="J16">
            <v>9</v>
          </cell>
          <cell r="K16">
            <v>117000</v>
          </cell>
          <cell r="L16">
            <v>0</v>
          </cell>
          <cell r="M16">
            <v>0</v>
          </cell>
          <cell r="N16">
            <v>4</v>
          </cell>
          <cell r="O16">
            <v>52000</v>
          </cell>
          <cell r="P16">
            <v>0</v>
          </cell>
          <cell r="Q16">
            <v>0</v>
          </cell>
          <cell r="R16">
            <v>9</v>
          </cell>
          <cell r="S16">
            <v>117000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Y16">
            <v>0</v>
          </cell>
          <cell r="Z16">
            <v>27</v>
          </cell>
          <cell r="AA16">
            <v>351000</v>
          </cell>
          <cell r="AB16">
            <v>4</v>
          </cell>
          <cell r="AC16">
            <v>52000</v>
          </cell>
          <cell r="AD16">
            <v>0</v>
          </cell>
          <cell r="AE16">
            <v>0</v>
          </cell>
          <cell r="AF16">
            <v>0</v>
          </cell>
        </row>
        <row r="17">
          <cell r="B17">
            <v>12111</v>
          </cell>
          <cell r="C17" t="str">
            <v>AQ.1500ML 1X12</v>
          </cell>
          <cell r="D17">
            <v>1538</v>
          </cell>
          <cell r="E17">
            <v>46601400</v>
          </cell>
          <cell r="F17">
            <v>15900</v>
          </cell>
          <cell r="G17">
            <v>30300</v>
          </cell>
          <cell r="H17">
            <v>53885</v>
          </cell>
          <cell r="I17">
            <v>1632715500</v>
          </cell>
          <cell r="J17">
            <v>3852</v>
          </cell>
          <cell r="K17">
            <v>116715600</v>
          </cell>
          <cell r="L17">
            <v>692</v>
          </cell>
          <cell r="M17">
            <v>20967600</v>
          </cell>
          <cell r="N17">
            <v>624</v>
          </cell>
          <cell r="O17">
            <v>18907200</v>
          </cell>
          <cell r="P17">
            <v>0</v>
          </cell>
          <cell r="Q17">
            <v>0</v>
          </cell>
          <cell r="R17">
            <v>52992</v>
          </cell>
          <cell r="S17">
            <v>1605657600</v>
          </cell>
          <cell r="T17">
            <v>692</v>
          </cell>
          <cell r="U17">
            <v>20967600</v>
          </cell>
          <cell r="V17">
            <v>3531</v>
          </cell>
          <cell r="W17">
            <v>106989300</v>
          </cell>
          <cell r="X17">
            <v>2600</v>
          </cell>
          <cell r="Y17">
            <v>78780000</v>
          </cell>
          <cell r="Z17">
            <v>776</v>
          </cell>
          <cell r="AA17">
            <v>23512800</v>
          </cell>
          <cell r="AB17">
            <v>48378</v>
          </cell>
          <cell r="AC17">
            <v>1465853400</v>
          </cell>
          <cell r="AD17">
            <v>49140</v>
          </cell>
          <cell r="AE17">
            <v>1488942000</v>
          </cell>
          <cell r="AF17">
            <v>0</v>
          </cell>
        </row>
        <row r="18">
          <cell r="B18">
            <v>12312</v>
          </cell>
          <cell r="C18" t="str">
            <v>AQ.600ML 1X24</v>
          </cell>
          <cell r="D18">
            <v>46194</v>
          </cell>
          <cell r="E18">
            <v>1494375900</v>
          </cell>
          <cell r="F18">
            <v>0</v>
          </cell>
          <cell r="G18">
            <v>32350</v>
          </cell>
          <cell r="H18">
            <v>105840</v>
          </cell>
          <cell r="I18">
            <v>3423924000</v>
          </cell>
          <cell r="J18">
            <v>14127</v>
          </cell>
          <cell r="K18">
            <v>457008450</v>
          </cell>
          <cell r="L18">
            <v>33704</v>
          </cell>
          <cell r="M18">
            <v>1090324400</v>
          </cell>
          <cell r="N18">
            <v>18</v>
          </cell>
          <cell r="O18">
            <v>582300</v>
          </cell>
          <cell r="P18">
            <v>0</v>
          </cell>
          <cell r="Q18">
            <v>0</v>
          </cell>
          <cell r="R18">
            <v>135105</v>
          </cell>
          <cell r="S18">
            <v>4370646750</v>
          </cell>
          <cell r="T18">
            <v>33704</v>
          </cell>
          <cell r="U18">
            <v>1090324400</v>
          </cell>
          <cell r="V18">
            <v>1298</v>
          </cell>
          <cell r="W18">
            <v>41990300</v>
          </cell>
          <cell r="X18">
            <v>4536</v>
          </cell>
          <cell r="Y18">
            <v>146739600</v>
          </cell>
          <cell r="Z18">
            <v>25240</v>
          </cell>
          <cell r="AA18">
            <v>816514000</v>
          </cell>
          <cell r="AB18">
            <v>100024</v>
          </cell>
          <cell r="AC18">
            <v>3235776400</v>
          </cell>
          <cell r="AD18">
            <v>120978</v>
          </cell>
          <cell r="AE18">
            <v>3913638300</v>
          </cell>
          <cell r="AF18">
            <v>0</v>
          </cell>
        </row>
        <row r="19">
          <cell r="B19">
            <v>12512</v>
          </cell>
          <cell r="C19" t="str">
            <v>AQ.330ML 1X24</v>
          </cell>
          <cell r="D19">
            <v>13948</v>
          </cell>
          <cell r="E19">
            <v>325685800</v>
          </cell>
          <cell r="F19">
            <v>6100</v>
          </cell>
          <cell r="G19">
            <v>23350</v>
          </cell>
          <cell r="H19">
            <v>5850</v>
          </cell>
          <cell r="I19">
            <v>136597500</v>
          </cell>
          <cell r="J19">
            <v>1556</v>
          </cell>
          <cell r="K19">
            <v>36332600</v>
          </cell>
          <cell r="L19">
            <v>3677</v>
          </cell>
          <cell r="M19">
            <v>85857950</v>
          </cell>
          <cell r="N19">
            <v>100</v>
          </cell>
          <cell r="O19">
            <v>2335000</v>
          </cell>
          <cell r="P19">
            <v>0</v>
          </cell>
          <cell r="Q19">
            <v>0</v>
          </cell>
          <cell r="R19">
            <v>6337</v>
          </cell>
          <cell r="S19">
            <v>147968950</v>
          </cell>
          <cell r="T19">
            <v>3677</v>
          </cell>
          <cell r="U19">
            <v>85857950</v>
          </cell>
          <cell r="V19">
            <v>2788</v>
          </cell>
          <cell r="W19">
            <v>65099800</v>
          </cell>
          <cell r="X19">
            <v>0</v>
          </cell>
          <cell r="Y19">
            <v>0</v>
          </cell>
          <cell r="Z19">
            <v>12329</v>
          </cell>
          <cell r="AA19">
            <v>287882150</v>
          </cell>
          <cell r="AB19">
            <v>3162</v>
          </cell>
          <cell r="AC19">
            <v>73832700</v>
          </cell>
          <cell r="AD19">
            <v>4781</v>
          </cell>
          <cell r="AE19">
            <v>111636350</v>
          </cell>
          <cell r="AF19">
            <v>0</v>
          </cell>
        </row>
        <row r="20">
          <cell r="B20">
            <v>12613</v>
          </cell>
          <cell r="C20" t="str">
            <v>AQ.240ML 1X48</v>
          </cell>
          <cell r="D20">
            <v>10606</v>
          </cell>
          <cell r="E20">
            <v>178180800</v>
          </cell>
          <cell r="F20">
            <v>30000</v>
          </cell>
          <cell r="G20">
            <v>16800</v>
          </cell>
          <cell r="H20">
            <v>42984</v>
          </cell>
          <cell r="I20">
            <v>722131200</v>
          </cell>
          <cell r="J20">
            <v>4746</v>
          </cell>
          <cell r="K20">
            <v>79732800</v>
          </cell>
          <cell r="L20">
            <v>9134</v>
          </cell>
          <cell r="M20">
            <v>153451200</v>
          </cell>
          <cell r="N20">
            <v>311</v>
          </cell>
          <cell r="O20">
            <v>5224800</v>
          </cell>
          <cell r="P20">
            <v>0</v>
          </cell>
          <cell r="Q20">
            <v>0</v>
          </cell>
          <cell r="R20">
            <v>47312</v>
          </cell>
          <cell r="S20">
            <v>794841600</v>
          </cell>
          <cell r="T20">
            <v>9134</v>
          </cell>
          <cell r="U20">
            <v>153451200</v>
          </cell>
          <cell r="V20">
            <v>3404</v>
          </cell>
          <cell r="W20">
            <v>57187200</v>
          </cell>
          <cell r="X20">
            <v>4968</v>
          </cell>
          <cell r="Y20">
            <v>83462400</v>
          </cell>
          <cell r="Z20">
            <v>2963</v>
          </cell>
          <cell r="AA20">
            <v>49778400</v>
          </cell>
          <cell r="AB20">
            <v>34923</v>
          </cell>
          <cell r="AC20">
            <v>586706400</v>
          </cell>
          <cell r="AD20">
            <v>42566</v>
          </cell>
          <cell r="AE20">
            <v>715108800</v>
          </cell>
          <cell r="AF20">
            <v>0</v>
          </cell>
        </row>
        <row r="21">
          <cell r="B21">
            <v>19310</v>
          </cell>
          <cell r="C21" t="str">
            <v>AQ.TISSUE</v>
          </cell>
          <cell r="D21">
            <v>0</v>
          </cell>
          <cell r="E21">
            <v>0</v>
          </cell>
          <cell r="F21">
            <v>19650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Y21">
            <v>0</v>
          </cell>
          <cell r="Z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B22">
            <v>20110</v>
          </cell>
          <cell r="C22" t="str">
            <v>VT.5GLN ISI</v>
          </cell>
          <cell r="D22">
            <v>3855</v>
          </cell>
          <cell r="E22">
            <v>23515500</v>
          </cell>
          <cell r="F22">
            <v>20550</v>
          </cell>
          <cell r="G22">
            <v>6100</v>
          </cell>
          <cell r="H22">
            <v>0</v>
          </cell>
          <cell r="I22">
            <v>0</v>
          </cell>
          <cell r="J22">
            <v>941</v>
          </cell>
          <cell r="K22">
            <v>5740100</v>
          </cell>
          <cell r="L22">
            <v>4525</v>
          </cell>
          <cell r="M22">
            <v>27602500</v>
          </cell>
          <cell r="N22">
            <v>2</v>
          </cell>
          <cell r="O22">
            <v>12200</v>
          </cell>
          <cell r="P22">
            <v>0</v>
          </cell>
          <cell r="Q22">
            <v>0</v>
          </cell>
          <cell r="R22">
            <v>2806</v>
          </cell>
          <cell r="S22">
            <v>17116600</v>
          </cell>
          <cell r="T22">
            <v>4525</v>
          </cell>
          <cell r="U22">
            <v>27602500</v>
          </cell>
          <cell r="V22">
            <v>750</v>
          </cell>
          <cell r="W22">
            <v>4575000</v>
          </cell>
          <cell r="X22">
            <v>0</v>
          </cell>
          <cell r="Y22">
            <v>0</v>
          </cell>
          <cell r="Z22">
            <v>1242</v>
          </cell>
          <cell r="AA22">
            <v>7576200</v>
          </cell>
          <cell r="AB22">
            <v>-748</v>
          </cell>
          <cell r="AC22">
            <v>-4562800</v>
          </cell>
          <cell r="AD22">
            <v>1865</v>
          </cell>
          <cell r="AE22">
            <v>11376500</v>
          </cell>
          <cell r="AF22">
            <v>0</v>
          </cell>
        </row>
        <row r="23">
          <cell r="B23">
            <v>20111</v>
          </cell>
          <cell r="C23" t="str">
            <v>VT.5GLN BTL</v>
          </cell>
          <cell r="D23">
            <v>5489</v>
          </cell>
          <cell r="E23">
            <v>164670000</v>
          </cell>
          <cell r="F23">
            <v>12250</v>
          </cell>
          <cell r="G23">
            <v>30000</v>
          </cell>
          <cell r="H23">
            <v>0</v>
          </cell>
          <cell r="I23">
            <v>0</v>
          </cell>
          <cell r="J23">
            <v>2679</v>
          </cell>
          <cell r="K23">
            <v>80370000</v>
          </cell>
          <cell r="L23">
            <v>6426</v>
          </cell>
          <cell r="M23">
            <v>192780000</v>
          </cell>
          <cell r="N23">
            <v>335</v>
          </cell>
          <cell r="O23">
            <v>10050000</v>
          </cell>
          <cell r="P23">
            <v>0</v>
          </cell>
          <cell r="Q23">
            <v>0</v>
          </cell>
          <cell r="R23">
            <v>2889</v>
          </cell>
          <cell r="S23">
            <v>86670000</v>
          </cell>
          <cell r="T23">
            <v>6426</v>
          </cell>
          <cell r="U23">
            <v>192780000</v>
          </cell>
          <cell r="V23">
            <v>791</v>
          </cell>
          <cell r="W23">
            <v>23730000</v>
          </cell>
          <cell r="X23">
            <v>0</v>
          </cell>
          <cell r="Y23">
            <v>0</v>
          </cell>
          <cell r="Z23">
            <v>4823</v>
          </cell>
          <cell r="AA23">
            <v>144690000</v>
          </cell>
          <cell r="AB23">
            <v>-456</v>
          </cell>
          <cell r="AC23">
            <v>-13680000</v>
          </cell>
          <cell r="AD23">
            <v>210</v>
          </cell>
          <cell r="AE23">
            <v>6300000</v>
          </cell>
          <cell r="AF23">
            <v>0</v>
          </cell>
        </row>
        <row r="24">
          <cell r="B24">
            <v>22111</v>
          </cell>
          <cell r="C24" t="str">
            <v>VT.1500ML 1X12</v>
          </cell>
          <cell r="D24">
            <v>540</v>
          </cell>
          <cell r="E24">
            <v>10611000</v>
          </cell>
          <cell r="F24">
            <v>0</v>
          </cell>
          <cell r="G24">
            <v>19650</v>
          </cell>
          <cell r="H24">
            <v>1330</v>
          </cell>
          <cell r="I24">
            <v>26134500</v>
          </cell>
          <cell r="J24">
            <v>190</v>
          </cell>
          <cell r="K24">
            <v>3733500</v>
          </cell>
          <cell r="L24">
            <v>20</v>
          </cell>
          <cell r="M24">
            <v>393000</v>
          </cell>
          <cell r="N24">
            <v>303</v>
          </cell>
          <cell r="O24">
            <v>5953950</v>
          </cell>
          <cell r="P24">
            <v>0</v>
          </cell>
          <cell r="Q24">
            <v>0</v>
          </cell>
          <cell r="R24">
            <v>1007</v>
          </cell>
          <cell r="S24">
            <v>19787550</v>
          </cell>
          <cell r="T24">
            <v>20</v>
          </cell>
          <cell r="U24">
            <v>393000</v>
          </cell>
          <cell r="V24">
            <v>439</v>
          </cell>
          <cell r="W24">
            <v>8626350</v>
          </cell>
          <cell r="X24">
            <v>0</v>
          </cell>
          <cell r="Y24">
            <v>0</v>
          </cell>
          <cell r="Z24">
            <v>917</v>
          </cell>
          <cell r="AA24">
            <v>18019050</v>
          </cell>
          <cell r="AB24">
            <v>1194</v>
          </cell>
          <cell r="AC24">
            <v>23462100</v>
          </cell>
          <cell r="AD24">
            <v>817</v>
          </cell>
          <cell r="AE24">
            <v>16054050</v>
          </cell>
          <cell r="AF24">
            <v>0</v>
          </cell>
        </row>
        <row r="25">
          <cell r="B25">
            <v>22312</v>
          </cell>
          <cell r="C25" t="str">
            <v>VT.600ML 1X24</v>
          </cell>
          <cell r="D25">
            <v>3218</v>
          </cell>
          <cell r="E25">
            <v>66129900</v>
          </cell>
          <cell r="F25">
            <v>29200</v>
          </cell>
          <cell r="G25">
            <v>20550</v>
          </cell>
          <cell r="H25">
            <v>0</v>
          </cell>
          <cell r="I25">
            <v>0</v>
          </cell>
          <cell r="J25">
            <v>299</v>
          </cell>
          <cell r="K25">
            <v>6144450</v>
          </cell>
          <cell r="L25">
            <v>1574</v>
          </cell>
          <cell r="M25">
            <v>32345700</v>
          </cell>
          <cell r="N25">
            <v>18</v>
          </cell>
          <cell r="O25">
            <v>369900</v>
          </cell>
          <cell r="P25">
            <v>0</v>
          </cell>
          <cell r="Q25">
            <v>0</v>
          </cell>
          <cell r="R25">
            <v>1211</v>
          </cell>
          <cell r="S25">
            <v>24886050</v>
          </cell>
          <cell r="T25">
            <v>1574</v>
          </cell>
          <cell r="U25">
            <v>32345700</v>
          </cell>
          <cell r="V25">
            <v>1395</v>
          </cell>
          <cell r="W25">
            <v>28667250</v>
          </cell>
          <cell r="X25">
            <v>0</v>
          </cell>
          <cell r="Y25">
            <v>0</v>
          </cell>
          <cell r="Z25">
            <v>929</v>
          </cell>
          <cell r="AA25">
            <v>19090950</v>
          </cell>
          <cell r="AB25">
            <v>-1377</v>
          </cell>
          <cell r="AC25">
            <v>-28297350</v>
          </cell>
          <cell r="AD25">
            <v>912</v>
          </cell>
          <cell r="AE25">
            <v>18741600</v>
          </cell>
          <cell r="AF25">
            <v>0</v>
          </cell>
        </row>
        <row r="26">
          <cell r="B26">
            <v>22613</v>
          </cell>
          <cell r="C26" t="str">
            <v>VT.240ML 1X48</v>
          </cell>
          <cell r="D26">
            <v>1010</v>
          </cell>
          <cell r="E26">
            <v>12372500</v>
          </cell>
          <cell r="F26">
            <v>29200</v>
          </cell>
          <cell r="G26">
            <v>12250</v>
          </cell>
          <cell r="H26">
            <v>0</v>
          </cell>
          <cell r="I26">
            <v>0</v>
          </cell>
          <cell r="J26">
            <v>219</v>
          </cell>
          <cell r="K26">
            <v>2682750</v>
          </cell>
          <cell r="L26">
            <v>1063</v>
          </cell>
          <cell r="M26">
            <v>13021750</v>
          </cell>
          <cell r="N26">
            <v>916</v>
          </cell>
          <cell r="O26">
            <v>11221000</v>
          </cell>
          <cell r="P26">
            <v>0</v>
          </cell>
          <cell r="Q26">
            <v>0</v>
          </cell>
          <cell r="R26">
            <v>1386</v>
          </cell>
          <cell r="S26">
            <v>16978500</v>
          </cell>
          <cell r="T26">
            <v>1063</v>
          </cell>
          <cell r="U26">
            <v>13021750</v>
          </cell>
          <cell r="V26">
            <v>587</v>
          </cell>
          <cell r="W26">
            <v>7190750</v>
          </cell>
          <cell r="X26">
            <v>0</v>
          </cell>
          <cell r="Y26">
            <v>0</v>
          </cell>
          <cell r="Z26">
            <v>172</v>
          </cell>
          <cell r="AA26">
            <v>2107000</v>
          </cell>
          <cell r="AB26">
            <v>329</v>
          </cell>
          <cell r="AC26">
            <v>4030250</v>
          </cell>
          <cell r="AD26">
            <v>1167</v>
          </cell>
          <cell r="AE26">
            <v>14295750</v>
          </cell>
          <cell r="AF26">
            <v>0</v>
          </cell>
        </row>
        <row r="27">
          <cell r="B27">
            <v>29310</v>
          </cell>
          <cell r="C27" t="str">
            <v>VT.TISSUE</v>
          </cell>
          <cell r="D27">
            <v>0</v>
          </cell>
          <cell r="E27">
            <v>0</v>
          </cell>
          <cell r="F27">
            <v>29200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</row>
        <row r="28">
          <cell r="B28">
            <v>40410</v>
          </cell>
          <cell r="C28" t="str">
            <v>MIZONE ORANGE LIME  500ML</v>
          </cell>
          <cell r="D28">
            <v>725</v>
          </cell>
          <cell r="E28">
            <v>21170000</v>
          </cell>
          <cell r="F28">
            <v>29200</v>
          </cell>
          <cell r="G28">
            <v>29200</v>
          </cell>
          <cell r="H28">
            <v>18487</v>
          </cell>
          <cell r="I28">
            <v>539820400</v>
          </cell>
          <cell r="J28">
            <v>775</v>
          </cell>
          <cell r="K28">
            <v>22630000</v>
          </cell>
          <cell r="L28">
            <v>12518</v>
          </cell>
          <cell r="M28">
            <v>365525600</v>
          </cell>
          <cell r="N28">
            <v>2052</v>
          </cell>
          <cell r="O28">
            <v>59918400</v>
          </cell>
          <cell r="P28">
            <v>0</v>
          </cell>
          <cell r="Q28">
            <v>0</v>
          </cell>
          <cell r="R28">
            <v>9452</v>
          </cell>
          <cell r="S28">
            <v>275998400</v>
          </cell>
          <cell r="T28">
            <v>12518</v>
          </cell>
          <cell r="U28">
            <v>365525600</v>
          </cell>
          <cell r="V28">
            <v>1164</v>
          </cell>
          <cell r="W28">
            <v>33988800</v>
          </cell>
          <cell r="X28">
            <v>0</v>
          </cell>
          <cell r="Y28">
            <v>0</v>
          </cell>
          <cell r="Z28">
            <v>11423</v>
          </cell>
          <cell r="AA28">
            <v>333551600</v>
          </cell>
          <cell r="AB28">
            <v>19375</v>
          </cell>
          <cell r="AC28">
            <v>565750000</v>
          </cell>
          <cell r="AD28">
            <v>8677</v>
          </cell>
          <cell r="AE28">
            <v>253368400</v>
          </cell>
          <cell r="AF28">
            <v>0</v>
          </cell>
        </row>
        <row r="29">
          <cell r="B29">
            <v>40411</v>
          </cell>
          <cell r="C29" t="str">
            <v>MIZONE PASSION FRUIT 500M</v>
          </cell>
          <cell r="D29">
            <v>473</v>
          </cell>
          <cell r="E29">
            <v>13811600</v>
          </cell>
          <cell r="F29">
            <v>29200</v>
          </cell>
          <cell r="G29">
            <v>29200</v>
          </cell>
          <cell r="H29">
            <v>4620</v>
          </cell>
          <cell r="I29">
            <v>134904000</v>
          </cell>
          <cell r="J29">
            <v>871</v>
          </cell>
          <cell r="K29">
            <v>25433200</v>
          </cell>
          <cell r="L29">
            <v>0</v>
          </cell>
          <cell r="M29">
            <v>0</v>
          </cell>
          <cell r="N29">
            <v>1600</v>
          </cell>
          <cell r="O29">
            <v>46720000</v>
          </cell>
          <cell r="P29">
            <v>0</v>
          </cell>
          <cell r="Q29">
            <v>0</v>
          </cell>
          <cell r="R29">
            <v>6956</v>
          </cell>
          <cell r="S29">
            <v>203115200</v>
          </cell>
          <cell r="T29">
            <v>0</v>
          </cell>
          <cell r="U29">
            <v>0</v>
          </cell>
          <cell r="V29">
            <v>265</v>
          </cell>
          <cell r="W29">
            <v>7738000</v>
          </cell>
          <cell r="X29">
            <v>0</v>
          </cell>
          <cell r="Y29">
            <v>0</v>
          </cell>
          <cell r="Z29">
            <v>343</v>
          </cell>
          <cell r="AA29">
            <v>10015600</v>
          </cell>
          <cell r="AB29">
            <v>5955</v>
          </cell>
          <cell r="AC29">
            <v>173886000</v>
          </cell>
          <cell r="AD29">
            <v>6085</v>
          </cell>
          <cell r="AE29">
            <v>177682000</v>
          </cell>
          <cell r="AF29">
            <v>0</v>
          </cell>
        </row>
        <row r="30">
          <cell r="B30">
            <v>40412</v>
          </cell>
          <cell r="C30" t="str">
            <v>MIZONE LYCHEE LEMON 500 M</v>
          </cell>
          <cell r="D30">
            <v>838</v>
          </cell>
          <cell r="E30">
            <v>24469600</v>
          </cell>
          <cell r="F30">
            <v>29200</v>
          </cell>
          <cell r="G30">
            <v>29200</v>
          </cell>
          <cell r="H30">
            <v>77742</v>
          </cell>
          <cell r="I30">
            <v>2270066400</v>
          </cell>
          <cell r="J30">
            <v>1469</v>
          </cell>
          <cell r="K30">
            <v>42894800</v>
          </cell>
          <cell r="L30">
            <v>34435</v>
          </cell>
          <cell r="M30">
            <v>1005502000</v>
          </cell>
          <cell r="N30">
            <v>160</v>
          </cell>
          <cell r="O30">
            <v>4672000</v>
          </cell>
          <cell r="P30">
            <v>0</v>
          </cell>
          <cell r="Q30">
            <v>0</v>
          </cell>
          <cell r="R30">
            <v>53666</v>
          </cell>
          <cell r="S30">
            <v>1567047200</v>
          </cell>
          <cell r="T30">
            <v>34435</v>
          </cell>
          <cell r="U30">
            <v>1005502000</v>
          </cell>
          <cell r="V30">
            <v>7638</v>
          </cell>
          <cell r="W30">
            <v>223029600</v>
          </cell>
          <cell r="X30">
            <v>3080</v>
          </cell>
          <cell r="Y30">
            <v>89936000</v>
          </cell>
          <cell r="Z30">
            <v>15825</v>
          </cell>
          <cell r="AA30">
            <v>462090000</v>
          </cell>
          <cell r="AB30">
            <v>67184</v>
          </cell>
          <cell r="AC30">
            <v>1961772800</v>
          </cell>
          <cell r="AD30">
            <v>52197</v>
          </cell>
          <cell r="AE30">
            <v>1524152400</v>
          </cell>
          <cell r="AF30">
            <v>0</v>
          </cell>
        </row>
        <row r="31">
          <cell r="B31">
            <v>40413</v>
          </cell>
          <cell r="C31" t="str">
            <v>MIZONE M.PACK TT 500ML 1X</v>
          </cell>
          <cell r="D31">
            <v>0</v>
          </cell>
          <cell r="E31">
            <v>0</v>
          </cell>
          <cell r="G31">
            <v>29200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B32">
            <v>40418</v>
          </cell>
          <cell r="C32" t="str">
            <v>MIZONE APPLE GUAVA 500 ML</v>
          </cell>
          <cell r="D32">
            <v>1014</v>
          </cell>
          <cell r="E32">
            <v>29608800</v>
          </cell>
          <cell r="G32">
            <v>29200</v>
          </cell>
          <cell r="H32">
            <v>14056</v>
          </cell>
          <cell r="I32">
            <v>410435200</v>
          </cell>
          <cell r="J32">
            <v>521</v>
          </cell>
          <cell r="K32">
            <v>15213200</v>
          </cell>
          <cell r="L32">
            <v>8642</v>
          </cell>
          <cell r="M32">
            <v>252346400</v>
          </cell>
          <cell r="N32">
            <v>652</v>
          </cell>
          <cell r="O32">
            <v>19038400</v>
          </cell>
          <cell r="P32">
            <v>0</v>
          </cell>
          <cell r="Q32">
            <v>0</v>
          </cell>
          <cell r="R32">
            <v>9357</v>
          </cell>
          <cell r="S32">
            <v>273224400</v>
          </cell>
          <cell r="T32">
            <v>8642</v>
          </cell>
          <cell r="U32">
            <v>252346400</v>
          </cell>
          <cell r="V32">
            <v>655</v>
          </cell>
          <cell r="W32">
            <v>19126000</v>
          </cell>
          <cell r="X32">
            <v>0</v>
          </cell>
          <cell r="Y32">
            <v>0</v>
          </cell>
          <cell r="Z32">
            <v>6231</v>
          </cell>
          <cell r="AA32">
            <v>181945200</v>
          </cell>
          <cell r="AB32">
            <v>14053</v>
          </cell>
          <cell r="AC32">
            <v>410347600</v>
          </cell>
          <cell r="AD32">
            <v>8836</v>
          </cell>
          <cell r="AE32">
            <v>258011200</v>
          </cell>
          <cell r="AF32">
            <v>0</v>
          </cell>
        </row>
        <row r="33">
          <cell r="B33" t="str">
            <v>40419</v>
          </cell>
          <cell r="C33" t="str">
            <v>MIZONE MANGGO KWENI 500ML</v>
          </cell>
          <cell r="D33">
            <v>663</v>
          </cell>
          <cell r="E33">
            <v>19359600</v>
          </cell>
          <cell r="G33">
            <v>29200</v>
          </cell>
          <cell r="H33">
            <v>6755</v>
          </cell>
          <cell r="I33">
            <v>197246000</v>
          </cell>
          <cell r="J33">
            <v>531</v>
          </cell>
          <cell r="K33">
            <v>15505200</v>
          </cell>
          <cell r="L33">
            <v>3675</v>
          </cell>
          <cell r="M33">
            <v>107310000</v>
          </cell>
          <cell r="N33">
            <v>3050</v>
          </cell>
          <cell r="O33">
            <v>89060000</v>
          </cell>
          <cell r="P33">
            <v>0</v>
          </cell>
          <cell r="Q33">
            <v>0</v>
          </cell>
          <cell r="R33">
            <v>7630</v>
          </cell>
          <cell r="S33">
            <v>222796000</v>
          </cell>
          <cell r="T33">
            <v>3675</v>
          </cell>
          <cell r="U33">
            <v>107310000</v>
          </cell>
          <cell r="V33">
            <v>717</v>
          </cell>
          <cell r="W33">
            <v>20936400</v>
          </cell>
          <cell r="X33">
            <v>0</v>
          </cell>
          <cell r="Y33">
            <v>0</v>
          </cell>
          <cell r="Z33">
            <v>2652</v>
          </cell>
          <cell r="AA33">
            <v>77438400</v>
          </cell>
          <cell r="AB33">
            <v>9088</v>
          </cell>
          <cell r="AC33">
            <v>265369600</v>
          </cell>
          <cell r="AD33">
            <v>7099</v>
          </cell>
          <cell r="AE33">
            <v>207290800</v>
          </cell>
          <cell r="AF33">
            <v>0</v>
          </cell>
        </row>
        <row r="34">
          <cell r="B34">
            <v>40426</v>
          </cell>
          <cell r="C34" t="str">
            <v>MIZONE LYCHEE LEMON 1500</v>
          </cell>
          <cell r="D34">
            <v>160</v>
          </cell>
          <cell r="E34">
            <v>6256000</v>
          </cell>
          <cell r="G34">
            <v>39100</v>
          </cell>
          <cell r="H34">
            <v>0</v>
          </cell>
          <cell r="I34">
            <v>0</v>
          </cell>
          <cell r="J34">
            <v>174</v>
          </cell>
          <cell r="K34">
            <v>6803400</v>
          </cell>
          <cell r="L34">
            <v>0</v>
          </cell>
          <cell r="M34">
            <v>0</v>
          </cell>
          <cell r="N34">
            <v>60</v>
          </cell>
          <cell r="O34">
            <v>2346000</v>
          </cell>
          <cell r="P34">
            <v>0</v>
          </cell>
          <cell r="Q34">
            <v>0</v>
          </cell>
          <cell r="R34">
            <v>315</v>
          </cell>
          <cell r="S34">
            <v>12316500</v>
          </cell>
          <cell r="T34">
            <v>0</v>
          </cell>
          <cell r="U34">
            <v>0</v>
          </cell>
          <cell r="V34">
            <v>79</v>
          </cell>
          <cell r="W34">
            <v>3088900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-19</v>
          </cell>
          <cell r="AC34">
            <v>-742900</v>
          </cell>
          <cell r="AD34">
            <v>141</v>
          </cell>
          <cell r="AE34">
            <v>5513100</v>
          </cell>
          <cell r="AF34">
            <v>0</v>
          </cell>
        </row>
        <row r="35">
          <cell r="B35">
            <v>40420</v>
          </cell>
          <cell r="C35" t="str">
            <v>VITZON</v>
          </cell>
          <cell r="D35">
            <v>0</v>
          </cell>
          <cell r="E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</row>
        <row r="36">
          <cell r="B36">
            <v>15510</v>
          </cell>
          <cell r="C36" t="str">
            <v>AQ.HC STAN/SEWA</v>
          </cell>
          <cell r="D36">
            <v>14</v>
          </cell>
          <cell r="E36">
            <v>0</v>
          </cell>
          <cell r="H36">
            <v>0</v>
          </cell>
          <cell r="I36">
            <v>0</v>
          </cell>
          <cell r="J36">
            <v>1</v>
          </cell>
          <cell r="K36">
            <v>0</v>
          </cell>
          <cell r="L36">
            <v>0</v>
          </cell>
          <cell r="M36">
            <v>0</v>
          </cell>
          <cell r="N36">
            <v>9</v>
          </cell>
          <cell r="O36">
            <v>0</v>
          </cell>
          <cell r="P36">
            <v>0</v>
          </cell>
          <cell r="Q36">
            <v>0</v>
          </cell>
          <cell r="R36">
            <v>4</v>
          </cell>
          <cell r="S36">
            <v>0</v>
          </cell>
          <cell r="T36">
            <v>0</v>
          </cell>
          <cell r="U36">
            <v>0</v>
          </cell>
          <cell r="V36">
            <v>5</v>
          </cell>
          <cell r="W36">
            <v>0</v>
          </cell>
          <cell r="Y36">
            <v>0</v>
          </cell>
          <cell r="Z36">
            <v>15</v>
          </cell>
          <cell r="AA36">
            <v>0</v>
          </cell>
          <cell r="AB36">
            <v>4</v>
          </cell>
          <cell r="AC36">
            <v>0</v>
          </cell>
          <cell r="AD36">
            <v>3</v>
          </cell>
          <cell r="AE36">
            <v>0</v>
          </cell>
          <cell r="AF36">
            <v>0</v>
          </cell>
        </row>
        <row r="37">
          <cell r="B37">
            <v>15511</v>
          </cell>
          <cell r="C37" t="str">
            <v>PORTABLE</v>
          </cell>
          <cell r="D37">
            <v>9</v>
          </cell>
          <cell r="E37">
            <v>0</v>
          </cell>
          <cell r="G37">
            <v>0</v>
          </cell>
          <cell r="H37">
            <v>0</v>
          </cell>
          <cell r="I37">
            <v>0</v>
          </cell>
          <cell r="J37">
            <v>1</v>
          </cell>
          <cell r="K37">
            <v>0</v>
          </cell>
          <cell r="L37">
            <v>0</v>
          </cell>
          <cell r="M37">
            <v>0</v>
          </cell>
          <cell r="N37">
            <v>107</v>
          </cell>
          <cell r="O37">
            <v>0</v>
          </cell>
          <cell r="P37">
            <v>0</v>
          </cell>
          <cell r="Q37">
            <v>0</v>
          </cell>
          <cell r="R37">
            <v>10</v>
          </cell>
          <cell r="S37">
            <v>0</v>
          </cell>
          <cell r="T37">
            <v>0</v>
          </cell>
          <cell r="U37">
            <v>0</v>
          </cell>
          <cell r="V37">
            <v>16</v>
          </cell>
          <cell r="W37">
            <v>0</v>
          </cell>
          <cell r="Y37">
            <v>0</v>
          </cell>
          <cell r="Z37">
            <v>91</v>
          </cell>
          <cell r="AA37">
            <v>0</v>
          </cell>
          <cell r="AB37">
            <v>91</v>
          </cell>
          <cell r="AC37">
            <v>0</v>
          </cell>
          <cell r="AD37">
            <v>9</v>
          </cell>
          <cell r="AE37">
            <v>0</v>
          </cell>
          <cell r="AF37">
            <v>0</v>
          </cell>
        </row>
        <row r="38">
          <cell r="B38">
            <v>90002</v>
          </cell>
          <cell r="C38" t="str">
            <v>TRIPLEK/TRAY</v>
          </cell>
          <cell r="D38">
            <v>502</v>
          </cell>
          <cell r="E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Y38">
            <v>0</v>
          </cell>
          <cell r="Z38">
            <v>502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B39">
            <v>17110</v>
          </cell>
          <cell r="C39" t="str">
            <v>AQ.GUCI BIRU</v>
          </cell>
          <cell r="D39">
            <v>27</v>
          </cell>
          <cell r="E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Y39">
            <v>0</v>
          </cell>
          <cell r="Z39">
            <v>27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</row>
        <row r="40">
          <cell r="B40">
            <v>33115</v>
          </cell>
          <cell r="C40" t="str">
            <v>Chiller FV Mizone ada roda</v>
          </cell>
          <cell r="D40">
            <v>11</v>
          </cell>
          <cell r="E40">
            <v>0</v>
          </cell>
          <cell r="G40">
            <v>0</v>
          </cell>
          <cell r="H40">
            <v>0</v>
          </cell>
          <cell r="I40">
            <v>0</v>
          </cell>
          <cell r="J40">
            <v>2</v>
          </cell>
          <cell r="K40">
            <v>0</v>
          </cell>
          <cell r="L40">
            <v>0</v>
          </cell>
          <cell r="M40">
            <v>0</v>
          </cell>
          <cell r="N40">
            <v>15</v>
          </cell>
          <cell r="O40">
            <v>0</v>
          </cell>
          <cell r="P40">
            <v>0</v>
          </cell>
          <cell r="Q40">
            <v>0</v>
          </cell>
          <cell r="R40">
            <v>3</v>
          </cell>
          <cell r="S40">
            <v>0</v>
          </cell>
          <cell r="T40">
            <v>0</v>
          </cell>
          <cell r="U40">
            <v>0</v>
          </cell>
          <cell r="V40">
            <v>20</v>
          </cell>
          <cell r="W40">
            <v>0</v>
          </cell>
          <cell r="Y40">
            <v>0</v>
          </cell>
          <cell r="Z40">
            <v>5</v>
          </cell>
          <cell r="AA40">
            <v>0</v>
          </cell>
          <cell r="AB40">
            <v>-5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</row>
        <row r="41">
          <cell r="B41">
            <v>95059</v>
          </cell>
          <cell r="C41" t="str">
            <v>POMPA DISPENSER</v>
          </cell>
          <cell r="D41">
            <v>0</v>
          </cell>
          <cell r="E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33</v>
          </cell>
          <cell r="O41">
            <v>0</v>
          </cell>
          <cell r="P41">
            <v>0</v>
          </cell>
          <cell r="Q41">
            <v>0</v>
          </cell>
          <cell r="R41">
            <v>3</v>
          </cell>
          <cell r="S41">
            <v>0</v>
          </cell>
          <cell r="T41">
            <v>0</v>
          </cell>
          <cell r="U41">
            <v>0</v>
          </cell>
          <cell r="V41">
            <v>18</v>
          </cell>
          <cell r="W41">
            <v>0</v>
          </cell>
          <cell r="Y41">
            <v>0</v>
          </cell>
          <cell r="Z41">
            <v>12</v>
          </cell>
          <cell r="AA41">
            <v>0</v>
          </cell>
          <cell r="AB41">
            <v>15</v>
          </cell>
          <cell r="AC41">
            <v>0</v>
          </cell>
          <cell r="AD41">
            <v>3</v>
          </cell>
          <cell r="AE41">
            <v>0</v>
          </cell>
          <cell r="AF41">
            <v>0</v>
          </cell>
        </row>
        <row r="42">
          <cell r="AB42">
            <v>0</v>
          </cell>
        </row>
        <row r="43">
          <cell r="C43" t="str">
            <v>TOTAL</v>
          </cell>
          <cell r="D43">
            <v>162498</v>
          </cell>
          <cell r="E43">
            <v>3923453300</v>
          </cell>
          <cell r="F43">
            <v>452250</v>
          </cell>
          <cell r="G43">
            <v>496500</v>
          </cell>
          <cell r="H43">
            <v>399037</v>
          </cell>
          <cell r="I43">
            <v>10808303500</v>
          </cell>
          <cell r="J43">
            <v>113770</v>
          </cell>
          <cell r="K43">
            <v>2992803350</v>
          </cell>
          <cell r="L43">
            <v>375231</v>
          </cell>
          <cell r="M43">
            <v>9034379900</v>
          </cell>
          <cell r="N43">
            <v>25542</v>
          </cell>
          <cell r="O43">
            <v>728246000</v>
          </cell>
          <cell r="P43">
            <v>44105</v>
          </cell>
          <cell r="Q43">
            <v>1304436550</v>
          </cell>
          <cell r="R43">
            <v>477988</v>
          </cell>
          <cell r="S43">
            <v>12370267150</v>
          </cell>
          <cell r="T43">
            <v>375231</v>
          </cell>
          <cell r="U43">
            <v>9034379900</v>
          </cell>
          <cell r="V43">
            <v>51403</v>
          </cell>
          <cell r="W43">
            <v>1214353950</v>
          </cell>
          <cell r="X43">
            <v>15184</v>
          </cell>
          <cell r="Y43">
            <v>398918000</v>
          </cell>
          <cell r="Z43">
            <v>112167</v>
          </cell>
          <cell r="AA43">
            <v>3164830500</v>
          </cell>
          <cell r="AB43">
            <v>313887</v>
          </cell>
          <cell r="AC43">
            <v>8618841000</v>
          </cell>
          <cell r="AD43">
            <v>364218</v>
          </cell>
          <cell r="AE43">
            <v>9377463800</v>
          </cell>
          <cell r="AF43">
            <v>0</v>
          </cell>
        </row>
        <row r="44">
          <cell r="H44">
            <v>4</v>
          </cell>
          <cell r="J44">
            <v>5</v>
          </cell>
          <cell r="L44">
            <v>6</v>
          </cell>
          <cell r="N44">
            <v>7</v>
          </cell>
          <cell r="P44">
            <v>8</v>
          </cell>
          <cell r="R44">
            <v>9</v>
          </cell>
          <cell r="T44">
            <v>10</v>
          </cell>
          <cell r="V44">
            <v>11</v>
          </cell>
          <cell r="X44">
            <v>12</v>
          </cell>
        </row>
        <row r="45">
          <cell r="D45">
            <v>0</v>
          </cell>
          <cell r="E45">
            <v>0</v>
          </cell>
          <cell r="H45">
            <v>0</v>
          </cell>
          <cell r="J45">
            <v>0</v>
          </cell>
          <cell r="L45">
            <v>0</v>
          </cell>
          <cell r="N45">
            <v>0</v>
          </cell>
          <cell r="P45">
            <v>0</v>
          </cell>
          <cell r="R45">
            <v>0</v>
          </cell>
          <cell r="T45">
            <v>0</v>
          </cell>
          <cell r="V45">
            <v>0</v>
          </cell>
          <cell r="X45">
            <v>0</v>
          </cell>
          <cell r="Z45">
            <v>0</v>
          </cell>
          <cell r="AD45">
            <v>0</v>
          </cell>
          <cell r="AE45">
            <v>9377463800</v>
          </cell>
        </row>
        <row r="46">
          <cell r="AE46">
            <v>0</v>
          </cell>
        </row>
        <row r="47">
          <cell r="AA47">
            <v>0</v>
          </cell>
        </row>
        <row r="48">
          <cell r="D48">
            <v>43235</v>
          </cell>
          <cell r="E48">
            <v>830547500</v>
          </cell>
          <cell r="F48">
            <v>452250</v>
          </cell>
          <cell r="G48">
            <v>456050</v>
          </cell>
          <cell r="H48">
            <v>470451</v>
          </cell>
          <cell r="I48">
            <v>11282033900</v>
          </cell>
          <cell r="J48">
            <v>157071</v>
          </cell>
          <cell r="K48">
            <v>3832365950</v>
          </cell>
          <cell r="L48">
            <v>0</v>
          </cell>
          <cell r="M48">
            <v>0</v>
          </cell>
          <cell r="N48">
            <v>76384</v>
          </cell>
          <cell r="O48">
            <v>1954768850</v>
          </cell>
          <cell r="P48">
            <v>73518</v>
          </cell>
          <cell r="Q48">
            <v>2185967800</v>
          </cell>
          <cell r="R48">
            <v>468827</v>
          </cell>
          <cell r="S48">
            <v>10960412250</v>
          </cell>
          <cell r="T48">
            <v>0</v>
          </cell>
          <cell r="U48">
            <v>0</v>
          </cell>
          <cell r="V48">
            <v>113519</v>
          </cell>
          <cell r="W48">
            <v>2855794100</v>
          </cell>
          <cell r="X48">
            <v>11325</v>
          </cell>
          <cell r="Y48">
            <v>236757300</v>
          </cell>
          <cell r="Z48">
            <v>79952</v>
          </cell>
          <cell r="AA48">
            <v>1660784750</v>
          </cell>
          <cell r="AB48">
            <v>348473</v>
          </cell>
          <cell r="AC48">
            <v>7958283550</v>
          </cell>
          <cell r="AD48">
            <v>311756</v>
          </cell>
          <cell r="AE48">
            <v>7128046300</v>
          </cell>
          <cell r="AF48">
            <v>0</v>
          </cell>
        </row>
        <row r="49">
          <cell r="D49">
            <v>119263</v>
          </cell>
          <cell r="AC49">
            <v>-1419180250</v>
          </cell>
        </row>
        <row r="50">
          <cell r="C50" t="str">
            <v>HPP</v>
          </cell>
          <cell r="E50" t="str">
            <v>HPP NEW APRIL</v>
          </cell>
          <cell r="O50">
            <v>-172122</v>
          </cell>
        </row>
        <row r="51">
          <cell r="C51" t="str">
            <v>Aqua 240 ml</v>
          </cell>
          <cell r="D51">
            <v>15300</v>
          </cell>
          <cell r="E51" t="str">
            <v>Aqua 240 ml</v>
          </cell>
          <cell r="G51">
            <v>15900</v>
          </cell>
          <cell r="I51">
            <v>247059100</v>
          </cell>
        </row>
        <row r="52">
          <cell r="C52" t="str">
            <v>Aqua 330 ml</v>
          </cell>
          <cell r="D52">
            <v>22450</v>
          </cell>
          <cell r="E52" t="str">
            <v>Aqua 330 ml</v>
          </cell>
          <cell r="G52">
            <v>23350</v>
          </cell>
          <cell r="I52">
            <v>1194750000</v>
          </cell>
        </row>
        <row r="53">
          <cell r="C53" t="str">
            <v>Aqua 380 ml</v>
          </cell>
          <cell r="D53">
            <v>15000</v>
          </cell>
          <cell r="E53" t="str">
            <v>Aqua 380 ml</v>
          </cell>
          <cell r="G53">
            <v>17400</v>
          </cell>
          <cell r="I53">
            <v>19845000</v>
          </cell>
        </row>
        <row r="54">
          <cell r="C54" t="str">
            <v>Aqua 600 ml</v>
          </cell>
          <cell r="D54">
            <v>28700</v>
          </cell>
          <cell r="E54" t="str">
            <v>Aqua 600 ml</v>
          </cell>
          <cell r="G54">
            <v>29700</v>
          </cell>
          <cell r="I54">
            <v>0</v>
          </cell>
        </row>
        <row r="55">
          <cell r="C55" t="str">
            <v>Aqua 1500 ml</v>
          </cell>
          <cell r="D55">
            <v>28200</v>
          </cell>
          <cell r="E55" t="str">
            <v>Aqua 1500 ml</v>
          </cell>
          <cell r="G55">
            <v>29150</v>
          </cell>
          <cell r="I55">
            <v>0</v>
          </cell>
        </row>
        <row r="56">
          <cell r="C56" t="str">
            <v>MIZONE</v>
          </cell>
          <cell r="D56">
            <v>27450</v>
          </cell>
          <cell r="E56" t="str">
            <v>MIZONE</v>
          </cell>
          <cell r="G56">
            <v>29200</v>
          </cell>
          <cell r="I56">
            <v>0</v>
          </cell>
        </row>
        <row r="57">
          <cell r="C57" t="str">
            <v>MILKUAT</v>
          </cell>
          <cell r="E57" t="str">
            <v>MILKUAT</v>
          </cell>
          <cell r="I57">
            <v>253800</v>
          </cell>
        </row>
        <row r="58">
          <cell r="C58" t="str">
            <v>MILKUAT CHC-135</v>
          </cell>
          <cell r="E58" t="str">
            <v>MILKUAT CHC-135</v>
          </cell>
          <cell r="I58">
            <v>15727600</v>
          </cell>
        </row>
        <row r="59">
          <cell r="C59" t="str">
            <v>MILKUAT CHC-70</v>
          </cell>
          <cell r="E59" t="str">
            <v>MILKUAT CHC-70</v>
          </cell>
          <cell r="I59">
            <v>516350</v>
          </cell>
        </row>
        <row r="60">
          <cell r="C60" t="str">
            <v>MILKUAT PREB./40</v>
          </cell>
          <cell r="E60" t="str">
            <v>MILKUAT PREB./40</v>
          </cell>
          <cell r="I60">
            <v>23531400</v>
          </cell>
        </row>
        <row r="61">
          <cell r="C61" t="str">
            <v>Vit 240 ml</v>
          </cell>
          <cell r="D61">
            <v>11800</v>
          </cell>
          <cell r="E61" t="str">
            <v>Vit 240 ml</v>
          </cell>
          <cell r="G61">
            <v>12250</v>
          </cell>
          <cell r="I61">
            <v>82293200</v>
          </cell>
        </row>
        <row r="62">
          <cell r="C62" t="str">
            <v>Vit 600 ml</v>
          </cell>
          <cell r="D62">
            <v>19900</v>
          </cell>
          <cell r="E62" t="str">
            <v>Vit 600 ml</v>
          </cell>
          <cell r="G62">
            <v>20550</v>
          </cell>
          <cell r="I62">
            <v>178180800</v>
          </cell>
        </row>
        <row r="63">
          <cell r="C63" t="str">
            <v>Vit 1500 ml</v>
          </cell>
          <cell r="D63">
            <v>19000</v>
          </cell>
          <cell r="E63" t="str">
            <v>Vit 1500 ml</v>
          </cell>
          <cell r="G63">
            <v>19650</v>
          </cell>
          <cell r="I63">
            <v>0</v>
          </cell>
        </row>
        <row r="64">
          <cell r="I64">
            <v>76714500</v>
          </cell>
        </row>
        <row r="65">
          <cell r="C65" t="str">
            <v>Aqua 5 Gallon</v>
          </cell>
          <cell r="D65">
            <v>8150</v>
          </cell>
          <cell r="E65" t="str">
            <v>Aqua 5 Gallon</v>
          </cell>
          <cell r="G65">
            <v>8500</v>
          </cell>
          <cell r="I65">
            <v>64770200</v>
          </cell>
        </row>
        <row r="66">
          <cell r="C66" t="str">
            <v>Vit 5 Gallon</v>
          </cell>
          <cell r="D66">
            <v>5900</v>
          </cell>
          <cell r="E66" t="str">
            <v>Vit 5 Gallon</v>
          </cell>
          <cell r="G66">
            <v>6100</v>
          </cell>
          <cell r="I66">
            <v>152045550</v>
          </cell>
        </row>
        <row r="67">
          <cell r="I67">
            <v>2055687500</v>
          </cell>
        </row>
        <row r="68">
          <cell r="I68">
            <v>3923453300</v>
          </cell>
        </row>
        <row r="69">
          <cell r="I69">
            <v>-1867765800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RSEDIAAN"/>
      <sheetName val="REKAP PENJUALAN"/>
      <sheetName val="REKAP HPP"/>
      <sheetName val="TBG"/>
      <sheetName val="SEGMEN"/>
      <sheetName val="LKH"/>
      <sheetName val="maney kroscek"/>
      <sheetName val="BANK STATEMENT"/>
      <sheetName val="KB "/>
      <sheetName val="KO"/>
      <sheetName val="BD"/>
      <sheetName val="piut ms.support"/>
      <sheetName val="REKAP BIAYA"/>
      <sheetName val="TIV"/>
      <sheetName val="kenjeran"/>
      <sheetName val="HUTANG MS SUPPORT"/>
    </sheetNames>
    <sheetDataSet>
      <sheetData sheetId="0" refreshError="1"/>
      <sheetData sheetId="1" refreshError="1"/>
      <sheetData sheetId="2" refreshError="1"/>
      <sheetData sheetId="3">
        <row r="2">
          <cell r="B2" t="e">
            <v>#REF!</v>
          </cell>
        </row>
        <row r="3">
          <cell r="B3" t="str">
            <v>LAPORAN MUTASI PRODUK</v>
          </cell>
        </row>
        <row r="4">
          <cell r="B4" t="e">
            <v>#REF!</v>
          </cell>
        </row>
        <row r="5">
          <cell r="B5" t="str">
            <v>ID PRODUK</v>
          </cell>
          <cell r="C5" t="str">
            <v>NAMA PRODUK</v>
          </cell>
          <cell r="D5" t="str">
            <v>SALDO AWAL</v>
          </cell>
          <cell r="F5" t="str">
            <v>HARGA BELI</v>
          </cell>
          <cell r="G5" t="str">
            <v>SUPP(IN)</v>
          </cell>
          <cell r="I5" t="str">
            <v>DIST(IN)</v>
          </cell>
          <cell r="K5" t="str">
            <v>DEPO(IN)</v>
          </cell>
          <cell r="M5" t="str">
            <v>CABANG(IN)</v>
          </cell>
          <cell r="O5" t="str">
            <v>SUPP(OUT)</v>
          </cell>
          <cell r="Q5" t="str">
            <v>DIST(OUT)</v>
          </cell>
          <cell r="S5" t="str">
            <v>DEPO(OUT)</v>
          </cell>
          <cell r="U5" t="str">
            <v>CABANG(OUT)</v>
          </cell>
          <cell r="W5" t="str">
            <v>KOREKSI</v>
          </cell>
          <cell r="Y5" t="str">
            <v>SALDO AKHIR</v>
          </cell>
          <cell r="AA5" t="str">
            <v>PEMBELIAN</v>
          </cell>
          <cell r="AC5" t="str">
            <v>HPP</v>
          </cell>
          <cell r="AE5" t="str">
            <v>CTRL</v>
          </cell>
        </row>
        <row r="6">
          <cell r="D6" t="str">
            <v>QTY</v>
          </cell>
          <cell r="E6" t="str">
            <v>Rp</v>
          </cell>
          <cell r="F6" t="str">
            <v>(HPP)</v>
          </cell>
          <cell r="G6" t="str">
            <v>QTY</v>
          </cell>
          <cell r="H6" t="str">
            <v>Rp</v>
          </cell>
          <cell r="I6" t="str">
            <v>QTY</v>
          </cell>
          <cell r="J6" t="str">
            <v>Rp</v>
          </cell>
          <cell r="K6" t="str">
            <v>QTY</v>
          </cell>
          <cell r="L6" t="str">
            <v>Rp</v>
          </cell>
          <cell r="M6" t="str">
            <v>QTY</v>
          </cell>
          <cell r="N6" t="str">
            <v>Rp</v>
          </cell>
          <cell r="O6" t="str">
            <v>QTY</v>
          </cell>
          <cell r="P6" t="str">
            <v>Rp</v>
          </cell>
          <cell r="Q6" t="str">
            <v>QTY</v>
          </cell>
          <cell r="R6" t="str">
            <v>Rp</v>
          </cell>
          <cell r="S6" t="str">
            <v>QTY</v>
          </cell>
          <cell r="T6" t="str">
            <v>Rp</v>
          </cell>
          <cell r="U6" t="str">
            <v>QTY</v>
          </cell>
          <cell r="V6" t="str">
            <v>Rp</v>
          </cell>
          <cell r="W6" t="str">
            <v>QTY</v>
          </cell>
          <cell r="X6" t="str">
            <v>Rp</v>
          </cell>
          <cell r="Y6" t="str">
            <v>QTY</v>
          </cell>
          <cell r="Z6" t="str">
            <v>Rp</v>
          </cell>
          <cell r="AA6" t="str">
            <v>QTY</v>
          </cell>
          <cell r="AB6" t="str">
            <v>Rp</v>
          </cell>
          <cell r="AC6" t="str">
            <v>QTY</v>
          </cell>
          <cell r="AD6" t="str">
            <v>Rp</v>
          </cell>
        </row>
        <row r="7">
          <cell r="B7">
            <v>10110</v>
          </cell>
          <cell r="C7" t="str">
            <v>AQ.5GLN ISI</v>
          </cell>
          <cell r="D7">
            <v>17</v>
          </cell>
          <cell r="E7">
            <v>149600</v>
          </cell>
          <cell r="F7">
            <v>8950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18</v>
          </cell>
          <cell r="N7">
            <v>161100</v>
          </cell>
          <cell r="O7">
            <v>0</v>
          </cell>
          <cell r="P7">
            <v>0</v>
          </cell>
          <cell r="Q7">
            <v>25</v>
          </cell>
          <cell r="R7">
            <v>223750</v>
          </cell>
          <cell r="S7">
            <v>0</v>
          </cell>
          <cell r="T7">
            <v>0</v>
          </cell>
          <cell r="U7">
            <v>10</v>
          </cell>
          <cell r="V7">
            <v>89500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8</v>
          </cell>
          <cell r="AB7">
            <v>71600</v>
          </cell>
          <cell r="AC7">
            <v>25</v>
          </cell>
          <cell r="AD7">
            <v>221200</v>
          </cell>
          <cell r="AE7">
            <v>0</v>
          </cell>
        </row>
        <row r="8">
          <cell r="B8">
            <v>10111</v>
          </cell>
          <cell r="C8" t="str">
            <v>AQ.5GLN BTL</v>
          </cell>
          <cell r="D8">
            <v>3015</v>
          </cell>
          <cell r="E8">
            <v>90450000</v>
          </cell>
          <cell r="F8">
            <v>30000</v>
          </cell>
          <cell r="G8">
            <v>0</v>
          </cell>
          <cell r="H8">
            <v>0</v>
          </cell>
          <cell r="I8">
            <v>539</v>
          </cell>
          <cell r="J8">
            <v>16170000</v>
          </cell>
          <cell r="K8">
            <v>0</v>
          </cell>
          <cell r="L8">
            <v>0</v>
          </cell>
          <cell r="M8">
            <v>643</v>
          </cell>
          <cell r="N8">
            <v>19290000</v>
          </cell>
          <cell r="O8">
            <v>0</v>
          </cell>
          <cell r="P8">
            <v>0</v>
          </cell>
          <cell r="Q8">
            <v>423</v>
          </cell>
          <cell r="R8">
            <v>12690000</v>
          </cell>
          <cell r="S8">
            <v>0</v>
          </cell>
          <cell r="T8">
            <v>0</v>
          </cell>
          <cell r="U8">
            <v>3675</v>
          </cell>
          <cell r="V8">
            <v>110250000</v>
          </cell>
          <cell r="W8">
            <v>0</v>
          </cell>
          <cell r="X8">
            <v>0</v>
          </cell>
          <cell r="Y8">
            <v>99</v>
          </cell>
          <cell r="Z8">
            <v>2970000</v>
          </cell>
          <cell r="AA8">
            <v>-3032</v>
          </cell>
          <cell r="AB8">
            <v>-90960000</v>
          </cell>
          <cell r="AC8">
            <v>-116</v>
          </cell>
          <cell r="AD8">
            <v>-3480000</v>
          </cell>
          <cell r="AE8">
            <v>0</v>
          </cell>
        </row>
        <row r="9">
          <cell r="B9">
            <v>15530</v>
          </cell>
          <cell r="C9" t="str">
            <v>AQ.HC LIN/SEWA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</row>
        <row r="10">
          <cell r="B10">
            <v>19310</v>
          </cell>
          <cell r="C10" t="str">
            <v>AQ.TISSUE</v>
          </cell>
          <cell r="D10">
            <v>349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8</v>
          </cell>
          <cell r="N10">
            <v>0</v>
          </cell>
          <cell r="O10">
            <v>0</v>
          </cell>
          <cell r="P10">
            <v>0</v>
          </cell>
          <cell r="Q10">
            <v>25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332</v>
          </cell>
          <cell r="Z10">
            <v>0</v>
          </cell>
          <cell r="AA10">
            <v>8</v>
          </cell>
          <cell r="AB10">
            <v>0</v>
          </cell>
          <cell r="AC10">
            <v>25</v>
          </cell>
          <cell r="AD10">
            <v>0</v>
          </cell>
          <cell r="AE10">
            <v>0</v>
          </cell>
        </row>
        <row r="11">
          <cell r="B11">
            <v>20110</v>
          </cell>
          <cell r="C11" t="str">
            <v>VT.5GLN ISI</v>
          </cell>
          <cell r="D11">
            <v>2669</v>
          </cell>
          <cell r="E11">
            <v>16280900</v>
          </cell>
          <cell r="F11">
            <v>6100</v>
          </cell>
          <cell r="G11">
            <v>2016</v>
          </cell>
          <cell r="H11">
            <v>12297600</v>
          </cell>
          <cell r="I11">
            <v>249</v>
          </cell>
          <cell r="J11">
            <v>1518900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9</v>
          </cell>
          <cell r="P11">
            <v>54900</v>
          </cell>
          <cell r="Q11">
            <v>2112</v>
          </cell>
          <cell r="R11">
            <v>12883200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2813</v>
          </cell>
          <cell r="Z11">
            <v>17159300</v>
          </cell>
          <cell r="AA11">
            <v>2007</v>
          </cell>
          <cell r="AB11">
            <v>12242700</v>
          </cell>
          <cell r="AC11">
            <v>1863</v>
          </cell>
          <cell r="AD11">
            <v>11364300</v>
          </cell>
          <cell r="AE11">
            <v>0</v>
          </cell>
        </row>
        <row r="12">
          <cell r="B12">
            <v>20111</v>
          </cell>
          <cell r="C12" t="str">
            <v>VT.5GLN BTL</v>
          </cell>
          <cell r="D12">
            <v>3066</v>
          </cell>
          <cell r="E12">
            <v>91980000</v>
          </cell>
          <cell r="F12">
            <v>30000</v>
          </cell>
          <cell r="G12">
            <v>2016</v>
          </cell>
          <cell r="H12">
            <v>60480000</v>
          </cell>
          <cell r="I12">
            <v>2113</v>
          </cell>
          <cell r="J12">
            <v>63390000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1020</v>
          </cell>
          <cell r="P12">
            <v>30600000</v>
          </cell>
          <cell r="Q12">
            <v>2236</v>
          </cell>
          <cell r="R12">
            <v>67080000</v>
          </cell>
          <cell r="S12">
            <v>0</v>
          </cell>
          <cell r="T12">
            <v>0</v>
          </cell>
          <cell r="U12">
            <v>52</v>
          </cell>
          <cell r="V12">
            <v>1560000</v>
          </cell>
          <cell r="W12">
            <v>0</v>
          </cell>
          <cell r="X12">
            <v>0</v>
          </cell>
          <cell r="Y12">
            <v>3887</v>
          </cell>
          <cell r="Z12">
            <v>116610000</v>
          </cell>
          <cell r="AA12">
            <v>944</v>
          </cell>
          <cell r="AB12">
            <v>28320000</v>
          </cell>
          <cell r="AC12">
            <v>123</v>
          </cell>
          <cell r="AD12">
            <v>3690000</v>
          </cell>
          <cell r="AE12">
            <v>0</v>
          </cell>
        </row>
        <row r="13">
          <cell r="B13">
            <v>22111</v>
          </cell>
          <cell r="C13" t="str">
            <v>VT.1500ML 1X12</v>
          </cell>
          <cell r="D13">
            <v>27</v>
          </cell>
          <cell r="E13">
            <v>530550</v>
          </cell>
          <cell r="F13">
            <v>19650</v>
          </cell>
          <cell r="G13">
            <v>433</v>
          </cell>
          <cell r="H13">
            <v>8508450</v>
          </cell>
          <cell r="I13">
            <v>245</v>
          </cell>
          <cell r="J13">
            <v>4814250</v>
          </cell>
          <cell r="K13">
            <v>0</v>
          </cell>
          <cell r="L13">
            <v>0</v>
          </cell>
          <cell r="M13">
            <v>1485</v>
          </cell>
          <cell r="N13">
            <v>29180250</v>
          </cell>
          <cell r="O13">
            <v>0</v>
          </cell>
          <cell r="P13">
            <v>0</v>
          </cell>
          <cell r="Q13">
            <v>2150</v>
          </cell>
          <cell r="R13">
            <v>42247500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40</v>
          </cell>
          <cell r="Z13">
            <v>786000</v>
          </cell>
          <cell r="AA13">
            <v>1918</v>
          </cell>
          <cell r="AB13">
            <v>37688700</v>
          </cell>
          <cell r="AC13">
            <v>1905</v>
          </cell>
          <cell r="AD13">
            <v>37433250</v>
          </cell>
          <cell r="AE13">
            <v>0</v>
          </cell>
        </row>
        <row r="14">
          <cell r="B14">
            <v>22312</v>
          </cell>
          <cell r="C14" t="str">
            <v>VT.600ML 1X24</v>
          </cell>
          <cell r="D14">
            <v>80</v>
          </cell>
          <cell r="E14">
            <v>1644000</v>
          </cell>
          <cell r="F14">
            <v>20550</v>
          </cell>
          <cell r="G14">
            <v>1260</v>
          </cell>
          <cell r="H14">
            <v>25893000</v>
          </cell>
          <cell r="I14">
            <v>73</v>
          </cell>
          <cell r="J14">
            <v>1500150</v>
          </cell>
          <cell r="K14">
            <v>0</v>
          </cell>
          <cell r="L14">
            <v>0</v>
          </cell>
          <cell r="M14">
            <v>1365</v>
          </cell>
          <cell r="N14">
            <v>28050750</v>
          </cell>
          <cell r="O14">
            <v>0</v>
          </cell>
          <cell r="P14">
            <v>0</v>
          </cell>
          <cell r="Q14">
            <v>1312</v>
          </cell>
          <cell r="R14">
            <v>26961600</v>
          </cell>
          <cell r="S14">
            <v>0</v>
          </cell>
          <cell r="T14">
            <v>0</v>
          </cell>
          <cell r="U14">
            <v>1356</v>
          </cell>
          <cell r="V14">
            <v>27865800</v>
          </cell>
          <cell r="W14">
            <v>0</v>
          </cell>
          <cell r="X14">
            <v>0</v>
          </cell>
          <cell r="Y14">
            <v>110</v>
          </cell>
          <cell r="Z14">
            <v>2260500</v>
          </cell>
          <cell r="AA14">
            <v>1269</v>
          </cell>
          <cell r="AB14">
            <v>26077950</v>
          </cell>
          <cell r="AC14">
            <v>1239</v>
          </cell>
          <cell r="AD14">
            <v>25461450</v>
          </cell>
          <cell r="AE14">
            <v>0</v>
          </cell>
        </row>
        <row r="15">
          <cell r="B15">
            <v>22613</v>
          </cell>
          <cell r="C15" t="str">
            <v>VT.240ML 1X48</v>
          </cell>
          <cell r="D15">
            <v>113</v>
          </cell>
          <cell r="E15">
            <v>1384250</v>
          </cell>
          <cell r="F15">
            <v>12250</v>
          </cell>
          <cell r="G15">
            <v>1440</v>
          </cell>
          <cell r="H15">
            <v>17640000</v>
          </cell>
          <cell r="I15">
            <v>125</v>
          </cell>
          <cell r="J15">
            <v>1531250</v>
          </cell>
          <cell r="K15">
            <v>0</v>
          </cell>
          <cell r="L15">
            <v>0</v>
          </cell>
          <cell r="M15">
            <v>1455</v>
          </cell>
          <cell r="N15">
            <v>17823750</v>
          </cell>
          <cell r="O15">
            <v>0</v>
          </cell>
          <cell r="P15">
            <v>0</v>
          </cell>
          <cell r="Q15">
            <v>1767</v>
          </cell>
          <cell r="R15">
            <v>21645750</v>
          </cell>
          <cell r="S15">
            <v>0</v>
          </cell>
          <cell r="T15">
            <v>0</v>
          </cell>
          <cell r="U15">
            <v>1300</v>
          </cell>
          <cell r="V15">
            <v>15925000</v>
          </cell>
          <cell r="W15">
            <v>0</v>
          </cell>
          <cell r="X15">
            <v>0</v>
          </cell>
          <cell r="Y15">
            <v>66</v>
          </cell>
          <cell r="Z15">
            <v>808500</v>
          </cell>
          <cell r="AA15">
            <v>1595</v>
          </cell>
          <cell r="AB15">
            <v>19538750</v>
          </cell>
          <cell r="AC15">
            <v>1642</v>
          </cell>
          <cell r="AD15">
            <v>20114500</v>
          </cell>
          <cell r="AE15">
            <v>0</v>
          </cell>
        </row>
        <row r="16">
          <cell r="B16">
            <v>29310</v>
          </cell>
          <cell r="C16" t="str">
            <v>VT.TISSUE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B17">
            <v>90002</v>
          </cell>
          <cell r="C17" t="str">
            <v>TRIPLEK/TRAY</v>
          </cell>
          <cell r="D17">
            <v>60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15</v>
          </cell>
          <cell r="V17">
            <v>0</v>
          </cell>
          <cell r="W17">
            <v>0</v>
          </cell>
          <cell r="X17">
            <v>0</v>
          </cell>
          <cell r="Y17">
            <v>45</v>
          </cell>
          <cell r="Z17">
            <v>0</v>
          </cell>
          <cell r="AA17">
            <v>-15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B18">
            <v>15512</v>
          </cell>
          <cell r="C18" t="str">
            <v>PORTABLE GG</v>
          </cell>
          <cell r="D18">
            <v>4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3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7</v>
          </cell>
          <cell r="Z18">
            <v>0</v>
          </cell>
          <cell r="AA18">
            <v>0</v>
          </cell>
          <cell r="AB18">
            <v>0</v>
          </cell>
          <cell r="AC18">
            <v>-3</v>
          </cell>
          <cell r="AD18">
            <v>0</v>
          </cell>
          <cell r="AE18">
            <v>0</v>
          </cell>
        </row>
        <row r="19">
          <cell r="B19">
            <v>12111</v>
          </cell>
          <cell r="C19" t="str">
            <v>AQ.1500ML 1X12</v>
          </cell>
          <cell r="D19">
            <v>0</v>
          </cell>
          <cell r="E19">
            <v>0</v>
          </cell>
          <cell r="F19">
            <v>30300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B20">
            <v>12312</v>
          </cell>
          <cell r="C20" t="str">
            <v>AQ.600ML 1X24</v>
          </cell>
          <cell r="D20">
            <v>0</v>
          </cell>
          <cell r="E20">
            <v>0</v>
          </cell>
          <cell r="F20">
            <v>32350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B21">
            <v>12613</v>
          </cell>
          <cell r="C21" t="str">
            <v>AQ.240ML 1X48</v>
          </cell>
          <cell r="D21">
            <v>0</v>
          </cell>
          <cell r="E21">
            <v>0</v>
          </cell>
          <cell r="F21">
            <v>16800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B22">
            <v>40410</v>
          </cell>
          <cell r="C22" t="str">
            <v>MIZONE ORANGE LIME  500ML</v>
          </cell>
          <cell r="D22">
            <v>0</v>
          </cell>
          <cell r="E22">
            <v>0</v>
          </cell>
          <cell r="F22">
            <v>29200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>
            <v>40411</v>
          </cell>
          <cell r="C23" t="str">
            <v>MIZONE PASSION FRUIT 500M</v>
          </cell>
          <cell r="D23">
            <v>0</v>
          </cell>
          <cell r="E23">
            <v>0</v>
          </cell>
          <cell r="F23">
            <v>29200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B24">
            <v>40412</v>
          </cell>
          <cell r="C24" t="str">
            <v>MIZONE LYCHEE LEMON 500 M</v>
          </cell>
          <cell r="D24">
            <v>0</v>
          </cell>
          <cell r="E24">
            <v>0</v>
          </cell>
          <cell r="F24">
            <v>29200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B25">
            <v>40418</v>
          </cell>
          <cell r="C25" t="str">
            <v>MIZONE APPLE GUAVA 500 ML</v>
          </cell>
          <cell r="D25">
            <v>0</v>
          </cell>
          <cell r="E25">
            <v>0</v>
          </cell>
          <cell r="F25">
            <v>29200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B26">
            <v>40419</v>
          </cell>
          <cell r="C26" t="str">
            <v>MIZONE MANGGA KWENI 500ML</v>
          </cell>
          <cell r="D26">
            <v>0</v>
          </cell>
          <cell r="E26">
            <v>0</v>
          </cell>
          <cell r="F26">
            <v>29200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B27">
            <v>15510</v>
          </cell>
          <cell r="C27" t="str">
            <v>AQ.HC STAN/SEWA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1</v>
          </cell>
          <cell r="J27">
            <v>0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0</v>
          </cell>
          <cell r="Q27">
            <v>1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1</v>
          </cell>
          <cell r="Z27">
            <v>0</v>
          </cell>
          <cell r="AA27">
            <v>1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A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A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A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A31">
            <v>0</v>
          </cell>
          <cell r="AC31">
            <v>0</v>
          </cell>
          <cell r="AE31">
            <v>0</v>
          </cell>
        </row>
        <row r="32">
          <cell r="C32" t="str">
            <v>TOTAL</v>
          </cell>
          <cell r="D32">
            <v>9400</v>
          </cell>
          <cell r="E32">
            <v>202419300</v>
          </cell>
          <cell r="F32">
            <v>352950</v>
          </cell>
          <cell r="G32">
            <v>7165</v>
          </cell>
          <cell r="H32">
            <v>124819050</v>
          </cell>
          <cell r="I32">
            <v>3348</v>
          </cell>
          <cell r="J32">
            <v>88924550</v>
          </cell>
          <cell r="K32">
            <v>0</v>
          </cell>
          <cell r="L32">
            <v>0</v>
          </cell>
          <cell r="M32">
            <v>4975</v>
          </cell>
          <cell r="N32">
            <v>94505850</v>
          </cell>
          <cell r="O32">
            <v>1029</v>
          </cell>
          <cell r="P32">
            <v>30654900</v>
          </cell>
          <cell r="Q32">
            <v>10051</v>
          </cell>
          <cell r="R32">
            <v>183731800</v>
          </cell>
          <cell r="S32">
            <v>0</v>
          </cell>
          <cell r="T32">
            <v>0</v>
          </cell>
          <cell r="U32">
            <v>6408</v>
          </cell>
          <cell r="V32">
            <v>155690300</v>
          </cell>
          <cell r="W32">
            <v>0</v>
          </cell>
          <cell r="X32">
            <v>0</v>
          </cell>
          <cell r="Y32">
            <v>7400</v>
          </cell>
          <cell r="Z32">
            <v>140594300</v>
          </cell>
          <cell r="AA32">
            <v>4703</v>
          </cell>
          <cell r="AB32">
            <v>32979700</v>
          </cell>
          <cell r="AC32">
            <v>6703</v>
          </cell>
          <cell r="AD32">
            <v>94804700</v>
          </cell>
          <cell r="AE32">
            <v>0</v>
          </cell>
        </row>
        <row r="33">
          <cell r="G33">
            <v>4</v>
          </cell>
          <cell r="I33">
            <v>5</v>
          </cell>
          <cell r="K33">
            <v>6</v>
          </cell>
          <cell r="M33">
            <v>7</v>
          </cell>
          <cell r="O33">
            <v>8</v>
          </cell>
          <cell r="Q33">
            <v>9</v>
          </cell>
          <cell r="S33">
            <v>10</v>
          </cell>
          <cell r="U33">
            <v>11</v>
          </cell>
          <cell r="W33">
            <v>12</v>
          </cell>
        </row>
        <row r="34">
          <cell r="E34">
            <v>0</v>
          </cell>
          <cell r="G34">
            <v>0</v>
          </cell>
          <cell r="I34">
            <v>0</v>
          </cell>
          <cell r="K34">
            <v>0</v>
          </cell>
          <cell r="M34">
            <v>0</v>
          </cell>
          <cell r="O34">
            <v>0</v>
          </cell>
          <cell r="Q34">
            <v>0</v>
          </cell>
          <cell r="S34">
            <v>0</v>
          </cell>
          <cell r="U34">
            <v>0</v>
          </cell>
          <cell r="W34">
            <v>0</v>
          </cell>
          <cell r="Y34">
            <v>0</v>
          </cell>
          <cell r="AC34">
            <v>0</v>
          </cell>
          <cell r="AD34">
            <v>94804700</v>
          </cell>
        </row>
        <row r="35">
          <cell r="AD35">
            <v>0</v>
          </cell>
        </row>
        <row r="36">
          <cell r="Z36">
            <v>235399000</v>
          </cell>
        </row>
        <row r="37">
          <cell r="Z37">
            <v>94804700</v>
          </cell>
        </row>
        <row r="39">
          <cell r="C39" t="str">
            <v>HPP PER TGL. 28 JAN'13</v>
          </cell>
          <cell r="E39" t="str">
            <v>HPP LAMA</v>
          </cell>
        </row>
        <row r="40">
          <cell r="C40" t="str">
            <v>Aqua 240 ml</v>
          </cell>
          <cell r="D40">
            <v>16800</v>
          </cell>
        </row>
        <row r="41">
          <cell r="C41" t="str">
            <v>Aqua 330 ml</v>
          </cell>
          <cell r="D41">
            <v>23350</v>
          </cell>
        </row>
        <row r="42">
          <cell r="C42" t="str">
            <v>Aqua 380 ml</v>
          </cell>
          <cell r="D42">
            <v>17400</v>
          </cell>
        </row>
        <row r="43">
          <cell r="C43" t="str">
            <v>Aqua 380 ml</v>
          </cell>
          <cell r="D43">
            <v>500</v>
          </cell>
        </row>
        <row r="44">
          <cell r="C44" t="str">
            <v>Aqua 380 ml</v>
          </cell>
          <cell r="D44">
            <v>13000</v>
          </cell>
        </row>
        <row r="45">
          <cell r="C45" t="str">
            <v>Aqua 600 ml</v>
          </cell>
          <cell r="D45">
            <v>32350</v>
          </cell>
        </row>
        <row r="46">
          <cell r="C46" t="str">
            <v>Aqua 1500 ml</v>
          </cell>
          <cell r="D46">
            <v>30300</v>
          </cell>
        </row>
        <row r="47">
          <cell r="C47" t="str">
            <v>MIZONE</v>
          </cell>
          <cell r="D47">
            <v>29200</v>
          </cell>
        </row>
        <row r="48">
          <cell r="C48" t="str">
            <v>MIZONE 1500 ml</v>
          </cell>
          <cell r="D48">
            <v>39100</v>
          </cell>
        </row>
        <row r="49">
          <cell r="C49" t="str">
            <v>MILKUAT CHC-135</v>
          </cell>
        </row>
        <row r="50">
          <cell r="C50" t="str">
            <v>MILKUAT CHC-70</v>
          </cell>
        </row>
        <row r="51">
          <cell r="C51" t="str">
            <v>MILKUAT PREB./40</v>
          </cell>
        </row>
        <row r="52">
          <cell r="C52" t="str">
            <v>Vit 240 ml</v>
          </cell>
          <cell r="D52">
            <v>12700</v>
          </cell>
          <cell r="E52">
            <v>12250</v>
          </cell>
        </row>
        <row r="53">
          <cell r="C53" t="str">
            <v>Vit 600 ml</v>
          </cell>
          <cell r="D53">
            <v>20550</v>
          </cell>
        </row>
        <row r="54">
          <cell r="C54" t="str">
            <v>Vit 1500 ml</v>
          </cell>
          <cell r="D54">
            <v>19650</v>
          </cell>
        </row>
        <row r="56">
          <cell r="C56" t="str">
            <v>Aqua 5 Gallon</v>
          </cell>
          <cell r="D56">
            <v>8950</v>
          </cell>
          <cell r="E56">
            <v>8800</v>
          </cell>
        </row>
        <row r="57">
          <cell r="C57" t="str">
            <v>Vit 5 Gallon</v>
          </cell>
          <cell r="D57">
            <v>6100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"/>
      <sheetName val="RUGILABA"/>
      <sheetName val="NERACA LAJUR"/>
      <sheetName val="COGS"/>
      <sheetName val="LAP PENJUALAN"/>
      <sheetName val="MEMO JURNAL"/>
      <sheetName val="LAP MUTASI PRODUK"/>
      <sheetName val="REKAP GL"/>
      <sheetName val="ANALISA PIUTANG"/>
      <sheetName val="LAPORAN LAIN"/>
      <sheetName val="REKAP PERSEDIAAN"/>
      <sheetName val="REKAP PENJUALAN"/>
      <sheetName val="REKAP HPP"/>
      <sheetName val="DETAIL BIAYA"/>
      <sheetName val="TBG"/>
      <sheetName val="SEGMEN 1-30"/>
      <sheetName val="LKH"/>
      <sheetName val="money crosscek"/>
      <sheetName val="BANK STATEMENT"/>
      <sheetName val="BANK LIVIA"/>
      <sheetName val="BANK BTN"/>
      <sheetName val="KB"/>
      <sheetName val="KO"/>
      <sheetName val="BD"/>
      <sheetName val="BG"/>
      <sheetName val="REKAP BIAYA"/>
      <sheetName val="SUPP IN 1-30 SWS"/>
      <sheetName val="SUPP IN 1-30 GB"/>
      <sheetName val="BBM NOVEMBER"/>
      <sheetName val="titipan pelanggan"/>
      <sheetName val="TP 1-30"/>
      <sheetName val="piutang ms support"/>
      <sheetName val="HUTANG MS.SUpport"/>
      <sheetName val="SPS"/>
    </sheetNames>
    <sheetDataSet>
      <sheetData sheetId="0"/>
      <sheetData sheetId="1"/>
      <sheetData sheetId="2"/>
      <sheetData sheetId="3"/>
      <sheetData sheetId="4"/>
      <sheetData sheetId="5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65188</v>
          </cell>
          <cell r="E7">
            <v>646449900</v>
          </cell>
          <cell r="F7">
            <v>1749700</v>
          </cell>
          <cell r="G7">
            <v>644700200</v>
          </cell>
        </row>
        <row r="8">
          <cell r="B8">
            <v>10111</v>
          </cell>
          <cell r="C8" t="str">
            <v>AQ.5GLN BTL</v>
          </cell>
          <cell r="D8">
            <v>1254</v>
          </cell>
          <cell r="E8">
            <v>37620000</v>
          </cell>
          <cell r="F8">
            <v>0</v>
          </cell>
          <cell r="G8">
            <v>37620000</v>
          </cell>
        </row>
        <row r="9">
          <cell r="B9">
            <v>10510</v>
          </cell>
          <cell r="C9" t="str">
            <v>AQ.380 ML ISI 1X24</v>
          </cell>
          <cell r="D9">
            <v>36</v>
          </cell>
          <cell r="E9">
            <v>666000</v>
          </cell>
          <cell r="F9">
            <v>0</v>
          </cell>
          <cell r="G9">
            <v>666000</v>
          </cell>
        </row>
        <row r="10">
          <cell r="B10">
            <v>12111</v>
          </cell>
          <cell r="C10" t="str">
            <v>AQ.1500ML 1X12</v>
          </cell>
          <cell r="D10">
            <v>34061</v>
          </cell>
          <cell r="E10">
            <v>1088355800</v>
          </cell>
          <cell r="F10">
            <v>3310700</v>
          </cell>
          <cell r="G10">
            <v>1085045100</v>
          </cell>
        </row>
        <row r="11">
          <cell r="B11">
            <v>12312</v>
          </cell>
          <cell r="C11" t="str">
            <v>AQ.600ML 1X24</v>
          </cell>
          <cell r="D11">
            <v>32488</v>
          </cell>
          <cell r="E11">
            <v>1098155450</v>
          </cell>
          <cell r="F11">
            <v>4519500</v>
          </cell>
          <cell r="G11">
            <v>1093635950</v>
          </cell>
        </row>
        <row r="12">
          <cell r="B12">
            <v>12512</v>
          </cell>
          <cell r="C12" t="str">
            <v>AQ.330ML 1X24</v>
          </cell>
          <cell r="D12">
            <v>4420</v>
          </cell>
          <cell r="E12">
            <v>110324050</v>
          </cell>
          <cell r="F12">
            <v>1823300</v>
          </cell>
          <cell r="G12">
            <v>108500750</v>
          </cell>
        </row>
        <row r="13">
          <cell r="B13">
            <v>12613</v>
          </cell>
          <cell r="C13" t="str">
            <v>AQ.240ML 1X48</v>
          </cell>
          <cell r="D13">
            <v>43516</v>
          </cell>
          <cell r="E13">
            <v>728844800</v>
          </cell>
          <cell r="F13">
            <v>3599800</v>
          </cell>
          <cell r="G13">
            <v>725245000</v>
          </cell>
        </row>
        <row r="14">
          <cell r="B14">
            <v>20110</v>
          </cell>
          <cell r="C14" t="str">
            <v>VT.5GLN ISI</v>
          </cell>
          <cell r="D14">
            <v>1471</v>
          </cell>
          <cell r="E14">
            <v>11659300</v>
          </cell>
          <cell r="F14">
            <v>645300</v>
          </cell>
          <cell r="G14">
            <v>11014000</v>
          </cell>
        </row>
        <row r="15">
          <cell r="B15">
            <v>20111</v>
          </cell>
          <cell r="C15" t="str">
            <v>VT.5GLN BTL</v>
          </cell>
          <cell r="D15">
            <v>-34</v>
          </cell>
          <cell r="E15">
            <v>-1020000</v>
          </cell>
          <cell r="F15">
            <v>0</v>
          </cell>
          <cell r="G15">
            <v>-1020000</v>
          </cell>
        </row>
        <row r="16">
          <cell r="B16">
            <v>22111</v>
          </cell>
          <cell r="C16" t="str">
            <v>VT.1500ML 1X12</v>
          </cell>
          <cell r="D16">
            <v>723</v>
          </cell>
          <cell r="E16">
            <v>15039150</v>
          </cell>
          <cell r="F16">
            <v>60600</v>
          </cell>
          <cell r="G16">
            <v>14978550</v>
          </cell>
        </row>
        <row r="17">
          <cell r="B17">
            <v>22312</v>
          </cell>
          <cell r="C17" t="str">
            <v>VT.600ML 1X24</v>
          </cell>
          <cell r="D17">
            <v>1216</v>
          </cell>
          <cell r="E17">
            <v>26132250</v>
          </cell>
          <cell r="F17">
            <v>36750</v>
          </cell>
          <cell r="G17">
            <v>26095500</v>
          </cell>
        </row>
        <row r="18">
          <cell r="B18">
            <v>22613</v>
          </cell>
          <cell r="C18" t="str">
            <v>VT.240ML 1X48</v>
          </cell>
          <cell r="D18">
            <v>2284</v>
          </cell>
          <cell r="E18">
            <v>29614900</v>
          </cell>
          <cell r="F18">
            <v>131000</v>
          </cell>
          <cell r="G18">
            <v>29483900</v>
          </cell>
        </row>
        <row r="19">
          <cell r="B19">
            <v>40410</v>
          </cell>
          <cell r="C19" t="str">
            <v>Mizone Orange Lime  500ML 1x12</v>
          </cell>
          <cell r="D19">
            <v>654</v>
          </cell>
          <cell r="E19">
            <v>21979900</v>
          </cell>
          <cell r="F19">
            <v>-895500</v>
          </cell>
          <cell r="G19">
            <v>22875400</v>
          </cell>
        </row>
        <row r="20">
          <cell r="B20">
            <v>40411</v>
          </cell>
          <cell r="C20" t="str">
            <v>Mizone Passion Fruit 500ML 1x12</v>
          </cell>
          <cell r="D20">
            <v>646</v>
          </cell>
          <cell r="E20">
            <v>17870700</v>
          </cell>
          <cell r="F20">
            <v>-150250</v>
          </cell>
          <cell r="G20">
            <v>18020950</v>
          </cell>
        </row>
        <row r="21">
          <cell r="B21">
            <v>40412</v>
          </cell>
          <cell r="C21" t="str">
            <v>MIZONE LYCHEE LEMON 500 ML 1X12</v>
          </cell>
          <cell r="D21">
            <v>1645</v>
          </cell>
          <cell r="E21">
            <v>48739900</v>
          </cell>
          <cell r="F21">
            <v>-87850</v>
          </cell>
          <cell r="G21">
            <v>48827750</v>
          </cell>
        </row>
        <row r="22">
          <cell r="B22">
            <v>40418</v>
          </cell>
          <cell r="C22" t="str">
            <v>MIZONE APPLE GUAVA 500 ML 1X12</v>
          </cell>
          <cell r="D22">
            <v>838</v>
          </cell>
          <cell r="E22">
            <v>21919600</v>
          </cell>
          <cell r="F22">
            <v>-773250</v>
          </cell>
          <cell r="G22">
            <v>22692850</v>
          </cell>
        </row>
        <row r="23">
          <cell r="B23">
            <v>40419</v>
          </cell>
          <cell r="C23" t="str">
            <v>MIZONE MANGGO KWENI 500ML 1 X 12</v>
          </cell>
          <cell r="D23">
            <v>-271</v>
          </cell>
          <cell r="E23">
            <v>-10590700</v>
          </cell>
          <cell r="F23">
            <v>-1736250</v>
          </cell>
          <cell r="G23">
            <v>-8854450</v>
          </cell>
        </row>
        <row r="24">
          <cell r="B24">
            <v>81613</v>
          </cell>
          <cell r="C24" t="str">
            <v>AQ.KRTN 240 ML 1X1</v>
          </cell>
          <cell r="E24">
            <v>0</v>
          </cell>
          <cell r="F24">
            <v>0</v>
          </cell>
          <cell r="G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D29">
            <v>190135</v>
          </cell>
          <cell r="E29">
            <v>3891761000</v>
          </cell>
          <cell r="F29">
            <v>12233550</v>
          </cell>
          <cell r="G29">
            <v>3879527450</v>
          </cell>
          <cell r="H29">
            <v>0</v>
          </cell>
          <cell r="I29">
            <v>0</v>
          </cell>
        </row>
        <row r="30">
          <cell r="B30">
            <v>1</v>
          </cell>
          <cell r="C30">
            <v>2</v>
          </cell>
          <cell r="D30">
            <v>3</v>
          </cell>
          <cell r="E30">
            <v>4</v>
          </cell>
          <cell r="F30">
            <v>5</v>
          </cell>
          <cell r="G30">
            <v>6</v>
          </cell>
        </row>
        <row r="31">
          <cell r="D31">
            <v>324878</v>
          </cell>
          <cell r="E31" t="str">
            <v>TTL PENJUALAN</v>
          </cell>
          <cell r="G31">
            <v>-105538800</v>
          </cell>
        </row>
        <row r="32">
          <cell r="D32">
            <v>324878</v>
          </cell>
          <cell r="E32" t="str">
            <v>COGS</v>
          </cell>
        </row>
        <row r="33">
          <cell r="D33">
            <v>0</v>
          </cell>
          <cell r="E33" t="str">
            <v>SELISIH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DETAIL BIAYA"/>
      <sheetName val="REKAP PERSEDIAAN"/>
      <sheetName val="REKAP PENJUALAN"/>
      <sheetName val="REKAP HPP"/>
      <sheetName val="TBG"/>
      <sheetName val="SEG 01 - 30  NOV"/>
      <sheetName val="LKH "/>
      <sheetName val="MONEYCROSSCEK"/>
      <sheetName val="BANK STATEMENT"/>
      <sheetName val="KB"/>
      <sheetName val="KO"/>
      <sheetName val="BD"/>
      <sheetName val="REKAP BIAYA"/>
      <sheetName val="BG"/>
      <sheetName val="PIUT MS SUPPORT"/>
      <sheetName val="HUTANG MS SUPPORT"/>
      <sheetName val="NGIND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A1" t="str">
            <v>LAPORAN MUTASI PRODUK</v>
          </cell>
        </row>
        <row r="2">
          <cell r="A2" t="e">
            <v>#REF!</v>
          </cell>
        </row>
        <row r="3">
          <cell r="A3" t="str">
            <v>ID PRODUK</v>
          </cell>
          <cell r="B3" t="str">
            <v>NAMA PRODUK</v>
          </cell>
          <cell r="C3" t="str">
            <v>SALDO AWAL</v>
          </cell>
          <cell r="D3" t="str">
            <v>SUPP(IN)</v>
          </cell>
          <cell r="E3" t="str">
            <v>DIST(IN)</v>
          </cell>
          <cell r="F3" t="str">
            <v>DEPO(IN)</v>
          </cell>
          <cell r="G3" t="str">
            <v>CABANG(IN)</v>
          </cell>
          <cell r="H3" t="str">
            <v>SUPP(OUT)</v>
          </cell>
          <cell r="I3" t="str">
            <v>DIST(OUT)</v>
          </cell>
          <cell r="J3" t="str">
            <v>DEPO(OUT)</v>
          </cell>
          <cell r="K3" t="str">
            <v>CABANG(OUT)</v>
          </cell>
          <cell r="L3" t="str">
            <v>KOREKSI</v>
          </cell>
          <cell r="M3" t="str">
            <v>SALDO AKHIR</v>
          </cell>
        </row>
        <row r="4">
          <cell r="A4">
            <v>10110</v>
          </cell>
          <cell r="B4" t="str">
            <v>AQ.5GLN ISI</v>
          </cell>
          <cell r="C4">
            <v>154</v>
          </cell>
          <cell r="D4">
            <v>57473</v>
          </cell>
          <cell r="E4">
            <v>845</v>
          </cell>
          <cell r="F4">
            <v>0</v>
          </cell>
          <cell r="G4">
            <v>904</v>
          </cell>
          <cell r="H4">
            <v>654</v>
          </cell>
          <cell r="I4">
            <v>58127</v>
          </cell>
          <cell r="J4">
            <v>0</v>
          </cell>
          <cell r="K4">
            <v>544</v>
          </cell>
          <cell r="L4">
            <v>0</v>
          </cell>
          <cell r="M4">
            <v>51</v>
          </cell>
        </row>
        <row r="5">
          <cell r="A5">
            <v>10111</v>
          </cell>
          <cell r="B5" t="str">
            <v>AQ.5GLN BTL</v>
          </cell>
          <cell r="C5">
            <v>9651</v>
          </cell>
          <cell r="D5">
            <v>58613</v>
          </cell>
          <cell r="E5">
            <v>57287</v>
          </cell>
          <cell r="F5">
            <v>0</v>
          </cell>
          <cell r="G5">
            <v>1435</v>
          </cell>
          <cell r="H5">
            <v>59703</v>
          </cell>
          <cell r="I5">
            <v>58170</v>
          </cell>
          <cell r="J5">
            <v>0</v>
          </cell>
          <cell r="K5">
            <v>1367</v>
          </cell>
          <cell r="L5">
            <v>0</v>
          </cell>
          <cell r="M5">
            <v>7746</v>
          </cell>
        </row>
        <row r="6">
          <cell r="A6">
            <v>10114</v>
          </cell>
          <cell r="B6" t="str">
            <v>PALLET KAYU</v>
          </cell>
          <cell r="C6">
            <v>142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142</v>
          </cell>
        </row>
        <row r="7">
          <cell r="A7">
            <v>10510</v>
          </cell>
          <cell r="B7" t="str">
            <v>AQ.380 ML ISI 1X24</v>
          </cell>
          <cell r="C7">
            <v>18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4</v>
          </cell>
          <cell r="J7">
            <v>0</v>
          </cell>
          <cell r="K7">
            <v>0</v>
          </cell>
          <cell r="L7">
            <v>0</v>
          </cell>
          <cell r="M7">
            <v>14</v>
          </cell>
        </row>
        <row r="8">
          <cell r="A8">
            <v>10511</v>
          </cell>
          <cell r="B8" t="str">
            <v>AQ.380 ML BTL</v>
          </cell>
          <cell r="C8">
            <v>528</v>
          </cell>
          <cell r="D8">
            <v>0</v>
          </cell>
          <cell r="E8">
            <v>95</v>
          </cell>
          <cell r="F8">
            <v>0</v>
          </cell>
          <cell r="G8">
            <v>0</v>
          </cell>
          <cell r="H8">
            <v>0</v>
          </cell>
          <cell r="I8">
            <v>96</v>
          </cell>
          <cell r="J8">
            <v>0</v>
          </cell>
          <cell r="K8">
            <v>0</v>
          </cell>
          <cell r="L8">
            <v>0</v>
          </cell>
          <cell r="M8">
            <v>527</v>
          </cell>
        </row>
        <row r="9">
          <cell r="A9">
            <v>10512</v>
          </cell>
          <cell r="B9" t="str">
            <v>AQ.380 ML KRAT/PALET</v>
          </cell>
          <cell r="C9">
            <v>22</v>
          </cell>
          <cell r="D9">
            <v>0</v>
          </cell>
          <cell r="E9">
            <v>4</v>
          </cell>
          <cell r="F9">
            <v>0</v>
          </cell>
          <cell r="G9">
            <v>0</v>
          </cell>
          <cell r="H9">
            <v>0</v>
          </cell>
          <cell r="I9">
            <v>4</v>
          </cell>
          <cell r="J9">
            <v>0</v>
          </cell>
          <cell r="K9">
            <v>0</v>
          </cell>
          <cell r="L9">
            <v>0</v>
          </cell>
          <cell r="M9">
            <v>22</v>
          </cell>
        </row>
        <row r="10">
          <cell r="A10">
            <v>12111</v>
          </cell>
          <cell r="B10" t="str">
            <v>AQ.1500ML 1X12</v>
          </cell>
          <cell r="C10">
            <v>0</v>
          </cell>
        </row>
        <row r="11">
          <cell r="A11">
            <v>12312</v>
          </cell>
          <cell r="B11" t="str">
            <v>AQ.600ML 1X24</v>
          </cell>
          <cell r="C11">
            <v>1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1</v>
          </cell>
        </row>
        <row r="12">
          <cell r="A12">
            <v>12512</v>
          </cell>
          <cell r="B12" t="str">
            <v>AQ.330ML 1X24</v>
          </cell>
          <cell r="C12">
            <v>2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2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>
            <v>12613</v>
          </cell>
          <cell r="B13" t="str">
            <v>AQ.240ML 1X48</v>
          </cell>
          <cell r="C13">
            <v>1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</row>
        <row r="14">
          <cell r="A14">
            <v>15510</v>
          </cell>
          <cell r="B14" t="str">
            <v>AQ.HC STAN/SEWA</v>
          </cell>
        </row>
        <row r="15">
          <cell r="A15">
            <v>15512</v>
          </cell>
          <cell r="B15" t="str">
            <v>PORTABLE GG</v>
          </cell>
          <cell r="C15">
            <v>11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11</v>
          </cell>
        </row>
        <row r="16">
          <cell r="A16">
            <v>15530</v>
          </cell>
          <cell r="B16" t="str">
            <v>AQ.HC LIN/SEWA</v>
          </cell>
          <cell r="C16">
            <v>4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4</v>
          </cell>
        </row>
        <row r="17">
          <cell r="A17">
            <v>19310</v>
          </cell>
          <cell r="B17" t="str">
            <v>AQ.TISSUE</v>
          </cell>
        </row>
        <row r="18">
          <cell r="A18">
            <v>20110</v>
          </cell>
          <cell r="B18" t="str">
            <v>VT.5GLN ISI</v>
          </cell>
          <cell r="C18">
            <v>444</v>
          </cell>
          <cell r="D18">
            <v>2016</v>
          </cell>
          <cell r="E18">
            <v>379</v>
          </cell>
          <cell r="F18">
            <v>0</v>
          </cell>
          <cell r="G18">
            <v>1733</v>
          </cell>
          <cell r="H18">
            <v>16</v>
          </cell>
          <cell r="I18">
            <v>3824</v>
          </cell>
          <cell r="J18">
            <v>0</v>
          </cell>
          <cell r="K18">
            <v>420</v>
          </cell>
          <cell r="L18">
            <v>0</v>
          </cell>
          <cell r="M18">
            <v>312</v>
          </cell>
        </row>
        <row r="19">
          <cell r="A19">
            <v>20111</v>
          </cell>
          <cell r="B19" t="str">
            <v>VT.5GLN BTL</v>
          </cell>
          <cell r="C19">
            <v>2568</v>
          </cell>
          <cell r="D19">
            <v>2016</v>
          </cell>
          <cell r="E19">
            <v>3674</v>
          </cell>
          <cell r="F19">
            <v>0</v>
          </cell>
          <cell r="G19">
            <v>1744</v>
          </cell>
          <cell r="H19">
            <v>2040</v>
          </cell>
          <cell r="I19">
            <v>3834</v>
          </cell>
          <cell r="J19">
            <v>0</v>
          </cell>
          <cell r="K19">
            <v>1799</v>
          </cell>
          <cell r="L19">
            <v>0</v>
          </cell>
          <cell r="M19">
            <v>2329</v>
          </cell>
        </row>
        <row r="20">
          <cell r="A20">
            <v>22111</v>
          </cell>
          <cell r="B20" t="str">
            <v>VT.1500ML 1X12</v>
          </cell>
          <cell r="C20">
            <v>291</v>
          </cell>
          <cell r="D20">
            <v>0</v>
          </cell>
          <cell r="E20">
            <v>17</v>
          </cell>
          <cell r="F20">
            <v>0</v>
          </cell>
          <cell r="G20">
            <v>0</v>
          </cell>
          <cell r="H20">
            <v>0</v>
          </cell>
          <cell r="I20">
            <v>154</v>
          </cell>
          <cell r="J20">
            <v>0</v>
          </cell>
          <cell r="K20">
            <v>50</v>
          </cell>
          <cell r="L20">
            <v>0</v>
          </cell>
          <cell r="M20">
            <v>104</v>
          </cell>
        </row>
        <row r="21">
          <cell r="A21">
            <v>22312</v>
          </cell>
          <cell r="B21" t="str">
            <v>VT.600ML 1X24</v>
          </cell>
          <cell r="C21">
            <v>469</v>
          </cell>
          <cell r="D21">
            <v>0</v>
          </cell>
          <cell r="E21">
            <v>36</v>
          </cell>
          <cell r="F21">
            <v>0</v>
          </cell>
          <cell r="G21">
            <v>0</v>
          </cell>
          <cell r="H21">
            <v>0</v>
          </cell>
          <cell r="I21">
            <v>360</v>
          </cell>
          <cell r="J21">
            <v>0</v>
          </cell>
          <cell r="K21">
            <v>50</v>
          </cell>
          <cell r="L21">
            <v>0</v>
          </cell>
          <cell r="M21">
            <v>95</v>
          </cell>
        </row>
        <row r="22">
          <cell r="A22">
            <v>22613</v>
          </cell>
          <cell r="B22" t="str">
            <v>VT.240ML 1X48</v>
          </cell>
          <cell r="C22">
            <v>714</v>
          </cell>
          <cell r="D22">
            <v>0</v>
          </cell>
          <cell r="E22">
            <v>39</v>
          </cell>
          <cell r="F22">
            <v>0</v>
          </cell>
          <cell r="G22">
            <v>150</v>
          </cell>
          <cell r="H22">
            <v>0</v>
          </cell>
          <cell r="I22">
            <v>580</v>
          </cell>
          <cell r="J22">
            <v>0</v>
          </cell>
          <cell r="K22">
            <v>80</v>
          </cell>
          <cell r="L22">
            <v>0</v>
          </cell>
          <cell r="M22">
            <v>243</v>
          </cell>
        </row>
        <row r="23">
          <cell r="A23">
            <v>29310</v>
          </cell>
          <cell r="B23" t="str">
            <v>VT.TISSUE</v>
          </cell>
        </row>
        <row r="24">
          <cell r="A24">
            <v>40410</v>
          </cell>
          <cell r="B24" t="str">
            <v>MIZONE ORANGE LIME  500ML</v>
          </cell>
          <cell r="C24">
            <v>3</v>
          </cell>
          <cell r="D24">
            <v>0</v>
          </cell>
          <cell r="E24">
            <v>0</v>
          </cell>
          <cell r="F24">
            <v>0</v>
          </cell>
          <cell r="G24">
            <v>5</v>
          </cell>
          <cell r="H24">
            <v>0</v>
          </cell>
          <cell r="I24">
            <v>4</v>
          </cell>
          <cell r="J24">
            <v>0</v>
          </cell>
          <cell r="K24">
            <v>0</v>
          </cell>
          <cell r="L24">
            <v>0</v>
          </cell>
          <cell r="M24">
            <v>4</v>
          </cell>
        </row>
        <row r="25">
          <cell r="A25">
            <v>90002</v>
          </cell>
          <cell r="B25" t="str">
            <v>TRIPLEK/TRAY</v>
          </cell>
          <cell r="C25">
            <v>262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262</v>
          </cell>
        </row>
        <row r="26">
          <cell r="A26">
            <v>40412</v>
          </cell>
          <cell r="B26" t="str">
            <v>MIZONE LYCHEE LEMON 500 M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15</v>
          </cell>
          <cell r="H26">
            <v>0</v>
          </cell>
          <cell r="I26">
            <v>7</v>
          </cell>
          <cell r="J26">
            <v>0</v>
          </cell>
          <cell r="K26">
            <v>0</v>
          </cell>
          <cell r="L26">
            <v>0</v>
          </cell>
          <cell r="M26">
            <v>8</v>
          </cell>
        </row>
        <row r="27">
          <cell r="A27">
            <v>40411</v>
          </cell>
          <cell r="B27" t="str">
            <v>MIZONE PASSION FRUIT 500M</v>
          </cell>
          <cell r="C27">
            <v>4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4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A28">
            <v>40418</v>
          </cell>
          <cell r="B28" t="str">
            <v>MIZONE APPLE GUAVA 500 ML</v>
          </cell>
          <cell r="C28">
            <v>1</v>
          </cell>
          <cell r="D28">
            <v>0</v>
          </cell>
          <cell r="E28">
            <v>3</v>
          </cell>
          <cell r="F28">
            <v>0</v>
          </cell>
          <cell r="G28">
            <v>5</v>
          </cell>
          <cell r="H28">
            <v>0</v>
          </cell>
          <cell r="I28">
            <v>7</v>
          </cell>
          <cell r="J28">
            <v>0</v>
          </cell>
          <cell r="K28">
            <v>0</v>
          </cell>
          <cell r="L28">
            <v>0</v>
          </cell>
          <cell r="M28">
            <v>2</v>
          </cell>
        </row>
        <row r="29">
          <cell r="A29">
            <v>40419</v>
          </cell>
          <cell r="B29" t="str">
            <v>MIZONE MANGGO KWENI 500 M</v>
          </cell>
          <cell r="C29">
            <v>4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4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5">
          <cell r="B35" t="str">
            <v>TOTAL</v>
          </cell>
          <cell r="C35">
            <v>15294</v>
          </cell>
          <cell r="D35">
            <v>120118</v>
          </cell>
          <cell r="E35">
            <v>62379</v>
          </cell>
          <cell r="F35">
            <v>0</v>
          </cell>
          <cell r="G35">
            <v>5991</v>
          </cell>
          <cell r="H35">
            <v>62413</v>
          </cell>
          <cell r="I35">
            <v>125181</v>
          </cell>
          <cell r="J35">
            <v>0</v>
          </cell>
          <cell r="K35">
            <v>4310</v>
          </cell>
          <cell r="L35">
            <v>0</v>
          </cell>
          <cell r="M35">
            <v>11878</v>
          </cell>
        </row>
        <row r="36">
          <cell r="A36">
            <v>1</v>
          </cell>
          <cell r="B36">
            <v>2</v>
          </cell>
          <cell r="C36">
            <v>3</v>
          </cell>
          <cell r="D36">
            <v>4</v>
          </cell>
          <cell r="E36">
            <v>5</v>
          </cell>
          <cell r="F36">
            <v>6</v>
          </cell>
          <cell r="G36">
            <v>7</v>
          </cell>
          <cell r="H36">
            <v>8</v>
          </cell>
          <cell r="I36">
            <v>9</v>
          </cell>
          <cell r="J36">
            <v>10</v>
          </cell>
          <cell r="K36">
            <v>11</v>
          </cell>
          <cell r="L36">
            <v>12</v>
          </cell>
          <cell r="M36">
            <v>13</v>
          </cell>
        </row>
        <row r="37">
          <cell r="M37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RSEDIAAN"/>
      <sheetName val="REKAP PENJUALAN"/>
      <sheetName val="REKAP HPP"/>
      <sheetName val="TBG 31"/>
      <sheetName val="SUPP OUT 1-31 OKT"/>
      <sheetName val="segmen 1-31"/>
      <sheetName val="LKH"/>
      <sheetName val="MONEY CROSCEK"/>
      <sheetName val="BANK STATEMENT"/>
      <sheetName val="KB"/>
      <sheetName val="KO"/>
      <sheetName val="BD"/>
      <sheetName val="REKAP BIAYA"/>
      <sheetName val="PIUT MS SUPPORT"/>
      <sheetName val="KENJERAN"/>
      <sheetName val="HUTANG MS SUPPORT"/>
    </sheetNames>
    <sheetDataSet>
      <sheetData sheetId="0" refreshError="1"/>
      <sheetData sheetId="1" refreshError="1"/>
      <sheetData sheetId="2"/>
      <sheetData sheetId="3"/>
      <sheetData sheetId="4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31338</v>
          </cell>
          <cell r="E7">
            <v>311114250</v>
          </cell>
          <cell r="F7">
            <v>0</v>
          </cell>
          <cell r="G7">
            <v>311114250</v>
          </cell>
        </row>
        <row r="8">
          <cell r="B8">
            <v>10111</v>
          </cell>
          <cell r="C8" t="str">
            <v>AQ.5GLN BTL</v>
          </cell>
          <cell r="D8">
            <v>136</v>
          </cell>
          <cell r="E8">
            <v>4080000</v>
          </cell>
          <cell r="F8">
            <v>0</v>
          </cell>
          <cell r="G8">
            <v>4080000</v>
          </cell>
        </row>
        <row r="9">
          <cell r="B9">
            <v>15512</v>
          </cell>
          <cell r="C9" t="str">
            <v>PORTABLE GG</v>
          </cell>
          <cell r="D9">
            <v>-1</v>
          </cell>
          <cell r="E9">
            <v>30000</v>
          </cell>
          <cell r="F9">
            <v>0</v>
          </cell>
          <cell r="G9">
            <v>30000</v>
          </cell>
        </row>
        <row r="10">
          <cell r="B10">
            <v>19310</v>
          </cell>
          <cell r="C10" t="str">
            <v>AQ.TISSUE</v>
          </cell>
          <cell r="D10">
            <v>31338</v>
          </cell>
          <cell r="E10">
            <v>0</v>
          </cell>
          <cell r="F10">
            <v>0</v>
          </cell>
          <cell r="G10">
            <v>0</v>
          </cell>
        </row>
        <row r="11">
          <cell r="B11">
            <v>20110</v>
          </cell>
          <cell r="C11" t="str">
            <v>VT.5GLN ISI</v>
          </cell>
          <cell r="D11">
            <v>1625</v>
          </cell>
          <cell r="E11">
            <v>11865600</v>
          </cell>
          <cell r="F11">
            <v>0</v>
          </cell>
          <cell r="G11">
            <v>11865600</v>
          </cell>
        </row>
        <row r="12">
          <cell r="B12">
            <v>20111</v>
          </cell>
          <cell r="C12" t="str">
            <v>VT.5GLN BTL</v>
          </cell>
          <cell r="D12">
            <v>-22</v>
          </cell>
          <cell r="E12">
            <v>-660000</v>
          </cell>
          <cell r="F12">
            <v>0</v>
          </cell>
          <cell r="G12">
            <v>-660000</v>
          </cell>
        </row>
        <row r="13">
          <cell r="B13">
            <v>22111</v>
          </cell>
          <cell r="C13" t="str">
            <v>VT.1500ML 1X12</v>
          </cell>
          <cell r="D13">
            <v>247</v>
          </cell>
          <cell r="E13">
            <v>5143000</v>
          </cell>
          <cell r="F13">
            <v>0</v>
          </cell>
          <cell r="G13">
            <v>5143000</v>
          </cell>
        </row>
        <row r="14">
          <cell r="B14">
            <v>22312</v>
          </cell>
          <cell r="C14" t="str">
            <v>VT.600ML 1X24</v>
          </cell>
          <cell r="D14">
            <v>322</v>
          </cell>
          <cell r="E14">
            <v>7002800</v>
          </cell>
          <cell r="F14">
            <v>0</v>
          </cell>
          <cell r="G14">
            <v>7002800</v>
          </cell>
        </row>
        <row r="15">
          <cell r="B15">
            <v>22613</v>
          </cell>
          <cell r="C15" t="str">
            <v>VT.240ML 1X48</v>
          </cell>
          <cell r="D15">
            <v>710</v>
          </cell>
          <cell r="E15">
            <v>9513400</v>
          </cell>
          <cell r="F15">
            <v>141000</v>
          </cell>
          <cell r="G15">
            <v>9372400</v>
          </cell>
        </row>
        <row r="16">
          <cell r="B16">
            <v>29310</v>
          </cell>
          <cell r="C16" t="str">
            <v>VT.TISSUE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B17">
            <v>40410</v>
          </cell>
          <cell r="C17" t="str">
            <v>Mizone Orange Lime  500ML 1x12</v>
          </cell>
          <cell r="D17">
            <v>7</v>
          </cell>
          <cell r="E17">
            <v>220500</v>
          </cell>
          <cell r="F17">
            <v>0</v>
          </cell>
          <cell r="G17">
            <v>220500</v>
          </cell>
        </row>
        <row r="18">
          <cell r="B18">
            <v>40411</v>
          </cell>
          <cell r="C18" t="str">
            <v>Mizone Passion Fruit 500ML 1x12</v>
          </cell>
          <cell r="D18">
            <v>5</v>
          </cell>
          <cell r="E18">
            <v>157500</v>
          </cell>
          <cell r="F18">
            <v>0</v>
          </cell>
          <cell r="G18">
            <v>157500</v>
          </cell>
        </row>
        <row r="19">
          <cell r="B19">
            <v>40412</v>
          </cell>
          <cell r="C19" t="str">
            <v>MIZONE LYCHEE LEMON 500 ML 1X12</v>
          </cell>
          <cell r="D19">
            <v>7</v>
          </cell>
          <cell r="E19">
            <v>220500</v>
          </cell>
          <cell r="F19">
            <v>0</v>
          </cell>
          <cell r="G19">
            <v>220500</v>
          </cell>
        </row>
        <row r="20">
          <cell r="B20">
            <v>40418</v>
          </cell>
          <cell r="C20" t="str">
            <v>MIZONE APPLE GUAVA 500 ML 1X12</v>
          </cell>
          <cell r="D20">
            <v>6</v>
          </cell>
          <cell r="E20">
            <v>189000</v>
          </cell>
          <cell r="F20">
            <v>0</v>
          </cell>
          <cell r="G20">
            <v>189000</v>
          </cell>
        </row>
        <row r="21">
          <cell r="B21">
            <v>40419</v>
          </cell>
          <cell r="C21" t="str">
            <v>Mizone Mangga kweni 500ML 1x12</v>
          </cell>
          <cell r="D21">
            <v>3</v>
          </cell>
          <cell r="E21">
            <v>94500</v>
          </cell>
          <cell r="F21">
            <v>0</v>
          </cell>
          <cell r="G21">
            <v>94500</v>
          </cell>
        </row>
        <row r="22">
          <cell r="G22">
            <v>0</v>
          </cell>
        </row>
        <row r="24">
          <cell r="D24">
            <v>65721</v>
          </cell>
          <cell r="E24">
            <v>348971050</v>
          </cell>
          <cell r="F24">
            <v>141000</v>
          </cell>
          <cell r="G24">
            <v>348830050</v>
          </cell>
          <cell r="H24">
            <v>0</v>
          </cell>
          <cell r="I24">
            <v>0</v>
          </cell>
        </row>
        <row r="25">
          <cell r="B25">
            <v>1</v>
          </cell>
          <cell r="C25">
            <v>2</v>
          </cell>
          <cell r="D25">
            <v>3</v>
          </cell>
          <cell r="E25">
            <v>4</v>
          </cell>
          <cell r="F25">
            <v>5</v>
          </cell>
          <cell r="G25">
            <v>6</v>
          </cell>
        </row>
        <row r="26">
          <cell r="D26">
            <v>65975</v>
          </cell>
          <cell r="E26" t="str">
            <v>ttl penj</v>
          </cell>
          <cell r="G26">
            <v>-141000</v>
          </cell>
        </row>
        <row r="27">
          <cell r="D27">
            <v>0</v>
          </cell>
          <cell r="E27" t="str">
            <v>cogs</v>
          </cell>
        </row>
        <row r="28">
          <cell r="I28">
            <v>141000</v>
          </cell>
        </row>
      </sheetData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RSEDIAAN"/>
      <sheetName val="REKAP PENJUALAN"/>
      <sheetName val="REKAP HPP"/>
      <sheetName val="DETAIL BIAYA"/>
      <sheetName val="TBG"/>
      <sheetName val="SEGMEN 1-31"/>
      <sheetName val="LKH"/>
      <sheetName val="MONEY CROSCEK"/>
      <sheetName val="KB"/>
      <sheetName val="KO"/>
      <sheetName val="BD"/>
      <sheetName val="BANK"/>
      <sheetName val="BANK LIVIA"/>
      <sheetName val="REKAP BIAYA"/>
      <sheetName val="BG"/>
      <sheetName val="PIUT MS SUPPORT"/>
      <sheetName val="GRESIK"/>
      <sheetName val="HUTANG MS SUPPORT"/>
    </sheetNames>
    <sheetDataSet>
      <sheetData sheetId="0"/>
      <sheetData sheetId="1"/>
      <sheetData sheetId="2"/>
      <sheetData sheetId="3">
        <row r="2">
          <cell r="B2" t="e">
            <v>#REF!</v>
          </cell>
        </row>
        <row r="3">
          <cell r="B3" t="str">
            <v>LAPORAN MUTASI PRODUK</v>
          </cell>
        </row>
        <row r="4">
          <cell r="B4" t="e">
            <v>#REF!</v>
          </cell>
        </row>
        <row r="5">
          <cell r="B5" t="str">
            <v>ID PRODUK</v>
          </cell>
          <cell r="C5" t="str">
            <v>NAMA PRODUK</v>
          </cell>
          <cell r="D5" t="str">
            <v>SALDO AWAL</v>
          </cell>
          <cell r="F5" t="str">
            <v>OLD</v>
          </cell>
          <cell r="G5" t="str">
            <v>NEW</v>
          </cell>
          <cell r="H5" t="str">
            <v>SUPP(IN)</v>
          </cell>
          <cell r="J5" t="str">
            <v>DIST(IN)</v>
          </cell>
          <cell r="L5" t="str">
            <v>DEPO(IN)</v>
          </cell>
          <cell r="N5" t="str">
            <v>CABANG(IN)</v>
          </cell>
          <cell r="P5" t="str">
            <v>SUPP(OUT)</v>
          </cell>
          <cell r="R5" t="str">
            <v>DIST(OUT)</v>
          </cell>
          <cell r="T5" t="str">
            <v>DEPO(OUT)</v>
          </cell>
          <cell r="V5" t="str">
            <v>CABANG(OUT)</v>
          </cell>
          <cell r="X5" t="str">
            <v>KOREKSI</v>
          </cell>
          <cell r="Z5" t="str">
            <v>SALDO AKHIR</v>
          </cell>
          <cell r="AB5" t="str">
            <v>PEMBELIAN</v>
          </cell>
          <cell r="AD5" t="str">
            <v>HPP</v>
          </cell>
          <cell r="AF5" t="str">
            <v>CTRL</v>
          </cell>
        </row>
        <row r="6">
          <cell r="D6" t="str">
            <v>QTY</v>
          </cell>
          <cell r="E6" t="str">
            <v>Rp</v>
          </cell>
          <cell r="F6" t="str">
            <v>(HPP)</v>
          </cell>
          <cell r="G6" t="str">
            <v>(HPP)</v>
          </cell>
          <cell r="H6" t="str">
            <v>QTY</v>
          </cell>
          <cell r="I6" t="str">
            <v>Rp</v>
          </cell>
          <cell r="J6" t="str">
            <v>QTY</v>
          </cell>
          <cell r="K6" t="str">
            <v>Rp</v>
          </cell>
          <cell r="L6" t="str">
            <v>QTY</v>
          </cell>
          <cell r="M6" t="str">
            <v>Rp</v>
          </cell>
          <cell r="N6" t="str">
            <v>QTY</v>
          </cell>
          <cell r="O6" t="str">
            <v>Rp</v>
          </cell>
          <cell r="P6" t="str">
            <v>QTY</v>
          </cell>
          <cell r="Q6" t="str">
            <v>Rp</v>
          </cell>
          <cell r="R6" t="str">
            <v>QTY</v>
          </cell>
          <cell r="S6" t="str">
            <v>Rp</v>
          </cell>
          <cell r="T6" t="str">
            <v>QTY</v>
          </cell>
          <cell r="U6" t="str">
            <v>Rp</v>
          </cell>
          <cell r="V6" t="str">
            <v>QTY</v>
          </cell>
          <cell r="W6" t="str">
            <v>Rp</v>
          </cell>
          <cell r="X6" t="str">
            <v>QTY</v>
          </cell>
          <cell r="Y6" t="str">
            <v>Rp</v>
          </cell>
          <cell r="Z6" t="str">
            <v>QTY</v>
          </cell>
          <cell r="AA6" t="str">
            <v>Rp</v>
          </cell>
          <cell r="AB6" t="str">
            <v>QTY</v>
          </cell>
          <cell r="AC6" t="str">
            <v>Rp</v>
          </cell>
          <cell r="AD6" t="str">
            <v>QTY</v>
          </cell>
          <cell r="AE6" t="str">
            <v>Rp</v>
          </cell>
        </row>
        <row r="7">
          <cell r="B7">
            <v>12111</v>
          </cell>
          <cell r="C7" t="str">
            <v>AQ.1500ML 1X12</v>
          </cell>
          <cell r="D7">
            <v>988</v>
          </cell>
          <cell r="E7">
            <v>29936400</v>
          </cell>
          <cell r="F7">
            <v>29150</v>
          </cell>
          <cell r="G7">
            <v>30300</v>
          </cell>
          <cell r="H7">
            <v>10400</v>
          </cell>
          <cell r="I7">
            <v>315120000</v>
          </cell>
          <cell r="J7">
            <v>425</v>
          </cell>
          <cell r="K7">
            <v>12877500</v>
          </cell>
          <cell r="L7">
            <v>0</v>
          </cell>
          <cell r="M7">
            <v>0</v>
          </cell>
          <cell r="N7">
            <v>1430</v>
          </cell>
          <cell r="O7">
            <v>43329000</v>
          </cell>
          <cell r="P7">
            <v>0</v>
          </cell>
          <cell r="Q7">
            <v>0</v>
          </cell>
          <cell r="R7">
            <v>12949</v>
          </cell>
          <cell r="S7">
            <v>392354700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294</v>
          </cell>
          <cell r="AA7">
            <v>8908200</v>
          </cell>
          <cell r="AB7">
            <v>11830</v>
          </cell>
          <cell r="AC7">
            <v>358449000</v>
          </cell>
          <cell r="AD7">
            <v>12524</v>
          </cell>
          <cell r="AE7">
            <v>379477200</v>
          </cell>
          <cell r="AF7">
            <v>0</v>
          </cell>
        </row>
        <row r="8">
          <cell r="B8">
            <v>12312</v>
          </cell>
          <cell r="C8" t="str">
            <v>AQ.600ML 1X24</v>
          </cell>
          <cell r="D8">
            <v>4458</v>
          </cell>
          <cell r="E8">
            <v>144216300</v>
          </cell>
          <cell r="F8">
            <v>29700</v>
          </cell>
          <cell r="G8">
            <v>32350</v>
          </cell>
          <cell r="H8">
            <v>12096</v>
          </cell>
          <cell r="I8">
            <v>391305600</v>
          </cell>
          <cell r="J8">
            <v>765</v>
          </cell>
          <cell r="K8">
            <v>24747750</v>
          </cell>
          <cell r="L8">
            <v>0</v>
          </cell>
          <cell r="M8">
            <v>0</v>
          </cell>
          <cell r="N8">
            <v>528</v>
          </cell>
          <cell r="O8">
            <v>17080800</v>
          </cell>
          <cell r="P8">
            <v>0</v>
          </cell>
          <cell r="Q8">
            <v>0</v>
          </cell>
          <cell r="R8">
            <v>14443</v>
          </cell>
          <cell r="S8">
            <v>467231050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Y8">
            <v>0</v>
          </cell>
          <cell r="Z8">
            <v>3404</v>
          </cell>
          <cell r="AA8">
            <v>110119400</v>
          </cell>
          <cell r="AB8">
            <v>12624</v>
          </cell>
          <cell r="AC8">
            <v>408386400</v>
          </cell>
          <cell r="AD8">
            <v>13678</v>
          </cell>
          <cell r="AE8">
            <v>442483300</v>
          </cell>
          <cell r="AF8">
            <v>0</v>
          </cell>
        </row>
        <row r="9">
          <cell r="B9">
            <v>12512</v>
          </cell>
          <cell r="C9" t="str">
            <v>AQ.330ML 1X24</v>
          </cell>
          <cell r="D9">
            <v>136</v>
          </cell>
          <cell r="E9">
            <v>3175600</v>
          </cell>
          <cell r="F9">
            <v>23350</v>
          </cell>
          <cell r="G9">
            <v>23350</v>
          </cell>
          <cell r="H9">
            <v>2808</v>
          </cell>
          <cell r="I9">
            <v>65566800</v>
          </cell>
          <cell r="J9">
            <v>63</v>
          </cell>
          <cell r="K9">
            <v>1471050</v>
          </cell>
          <cell r="L9">
            <v>0</v>
          </cell>
          <cell r="M9">
            <v>0</v>
          </cell>
          <cell r="N9">
            <v>1635</v>
          </cell>
          <cell r="O9">
            <v>38177250</v>
          </cell>
          <cell r="P9">
            <v>0</v>
          </cell>
          <cell r="Q9">
            <v>0</v>
          </cell>
          <cell r="R9">
            <v>1446</v>
          </cell>
          <cell r="S9">
            <v>33764100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Y9">
            <v>0</v>
          </cell>
          <cell r="Z9">
            <v>3196</v>
          </cell>
          <cell r="AA9">
            <v>74626600</v>
          </cell>
          <cell r="AB9">
            <v>4443</v>
          </cell>
          <cell r="AC9">
            <v>103744050</v>
          </cell>
          <cell r="AD9">
            <v>1383</v>
          </cell>
          <cell r="AE9">
            <v>32293050</v>
          </cell>
          <cell r="AF9">
            <v>0</v>
          </cell>
        </row>
        <row r="10">
          <cell r="B10">
            <v>12613</v>
          </cell>
          <cell r="C10" t="str">
            <v>AQ.240ML 1X48</v>
          </cell>
          <cell r="D10">
            <v>901</v>
          </cell>
          <cell r="E10">
            <v>14325900</v>
          </cell>
          <cell r="F10">
            <v>15900</v>
          </cell>
          <cell r="G10">
            <v>15900</v>
          </cell>
          <cell r="H10">
            <v>8640</v>
          </cell>
          <cell r="I10">
            <v>137376000</v>
          </cell>
          <cell r="J10">
            <v>446</v>
          </cell>
          <cell r="K10">
            <v>7091400</v>
          </cell>
          <cell r="L10">
            <v>0</v>
          </cell>
          <cell r="M10">
            <v>0</v>
          </cell>
          <cell r="N10">
            <v>1760</v>
          </cell>
          <cell r="O10">
            <v>27984000</v>
          </cell>
          <cell r="P10">
            <v>0</v>
          </cell>
          <cell r="Q10">
            <v>0</v>
          </cell>
          <cell r="R10">
            <v>10902</v>
          </cell>
          <cell r="S10">
            <v>173341800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Y10">
            <v>0</v>
          </cell>
          <cell r="Z10">
            <v>845</v>
          </cell>
          <cell r="AA10">
            <v>13435500</v>
          </cell>
          <cell r="AB10">
            <v>10400</v>
          </cell>
          <cell r="AC10">
            <v>165360000</v>
          </cell>
          <cell r="AD10">
            <v>10456</v>
          </cell>
          <cell r="AE10">
            <v>166250400</v>
          </cell>
          <cell r="AF10">
            <v>0</v>
          </cell>
        </row>
        <row r="11">
          <cell r="B11">
            <v>22111</v>
          </cell>
          <cell r="C11" t="str">
            <v>VT.1500ML 1X12</v>
          </cell>
          <cell r="D11">
            <v>1377</v>
          </cell>
          <cell r="E11">
            <v>27058050</v>
          </cell>
          <cell r="F11">
            <v>19000</v>
          </cell>
          <cell r="G11">
            <v>19650</v>
          </cell>
          <cell r="H11">
            <v>665</v>
          </cell>
          <cell r="I11">
            <v>13067250</v>
          </cell>
          <cell r="J11">
            <v>68</v>
          </cell>
          <cell r="K11">
            <v>1336200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355</v>
          </cell>
          <cell r="S11">
            <v>6975750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1755</v>
          </cell>
          <cell r="AA11">
            <v>34485750</v>
          </cell>
          <cell r="AB11">
            <v>665</v>
          </cell>
          <cell r="AC11">
            <v>13067250</v>
          </cell>
          <cell r="AD11">
            <v>287</v>
          </cell>
          <cell r="AE11">
            <v>5639550</v>
          </cell>
          <cell r="AF11">
            <v>0</v>
          </cell>
        </row>
        <row r="12">
          <cell r="B12">
            <v>22312</v>
          </cell>
          <cell r="C12" t="str">
            <v>VT.600ML 1X24</v>
          </cell>
          <cell r="D12">
            <v>2231</v>
          </cell>
          <cell r="E12">
            <v>45847050</v>
          </cell>
          <cell r="F12">
            <v>19900</v>
          </cell>
          <cell r="G12">
            <v>20550</v>
          </cell>
          <cell r="H12">
            <v>0</v>
          </cell>
          <cell r="I12">
            <v>0</v>
          </cell>
          <cell r="J12">
            <v>180</v>
          </cell>
          <cell r="K12">
            <v>3699000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403</v>
          </cell>
          <cell r="S12">
            <v>8281650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2008</v>
          </cell>
          <cell r="AA12">
            <v>41264400</v>
          </cell>
          <cell r="AB12">
            <v>0</v>
          </cell>
          <cell r="AC12">
            <v>0</v>
          </cell>
          <cell r="AD12">
            <v>223</v>
          </cell>
          <cell r="AE12">
            <v>4582650</v>
          </cell>
          <cell r="AF12">
            <v>0</v>
          </cell>
        </row>
        <row r="13">
          <cell r="B13">
            <v>22613</v>
          </cell>
          <cell r="C13" t="str">
            <v>VT.240ML 1X48</v>
          </cell>
          <cell r="D13">
            <v>769</v>
          </cell>
          <cell r="E13">
            <v>9420250</v>
          </cell>
          <cell r="F13">
            <v>11800</v>
          </cell>
          <cell r="G13">
            <v>12250</v>
          </cell>
          <cell r="H13">
            <v>4320</v>
          </cell>
          <cell r="I13">
            <v>52920000</v>
          </cell>
          <cell r="J13">
            <v>412</v>
          </cell>
          <cell r="K13">
            <v>5047000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942</v>
          </cell>
          <cell r="S13">
            <v>11539500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4559</v>
          </cell>
          <cell r="AA13">
            <v>55847750</v>
          </cell>
          <cell r="AB13">
            <v>4320</v>
          </cell>
          <cell r="AC13">
            <v>52920000</v>
          </cell>
          <cell r="AD13">
            <v>530</v>
          </cell>
          <cell r="AE13">
            <v>6492500</v>
          </cell>
          <cell r="AF13">
            <v>0</v>
          </cell>
        </row>
        <row r="14">
          <cell r="B14">
            <v>40410</v>
          </cell>
          <cell r="C14" t="str">
            <v>MIZONE ORANGE LIME  500ML 1X12</v>
          </cell>
          <cell r="D14">
            <v>342</v>
          </cell>
          <cell r="E14">
            <v>9986400</v>
          </cell>
          <cell r="F14">
            <v>29200</v>
          </cell>
          <cell r="G14">
            <v>29200</v>
          </cell>
          <cell r="H14">
            <v>0</v>
          </cell>
          <cell r="I14">
            <v>0</v>
          </cell>
          <cell r="J14">
            <v>573</v>
          </cell>
          <cell r="K14">
            <v>16731600</v>
          </cell>
          <cell r="L14">
            <v>0</v>
          </cell>
          <cell r="M14">
            <v>0</v>
          </cell>
          <cell r="N14">
            <v>2260</v>
          </cell>
          <cell r="O14">
            <v>65992000</v>
          </cell>
          <cell r="P14">
            <v>0</v>
          </cell>
          <cell r="Q14">
            <v>0</v>
          </cell>
          <cell r="R14">
            <v>2981</v>
          </cell>
          <cell r="S14">
            <v>87045200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Y14">
            <v>0</v>
          </cell>
          <cell r="Z14">
            <v>194</v>
          </cell>
          <cell r="AA14">
            <v>5664800</v>
          </cell>
          <cell r="AB14">
            <v>2260</v>
          </cell>
          <cell r="AC14">
            <v>65992000</v>
          </cell>
          <cell r="AD14">
            <v>2408</v>
          </cell>
          <cell r="AE14">
            <v>70313600</v>
          </cell>
          <cell r="AF14">
            <v>0</v>
          </cell>
        </row>
        <row r="15">
          <cell r="B15">
            <v>40411</v>
          </cell>
          <cell r="C15" t="str">
            <v>MIZONE PASSION FRUIT 500ML 1X12</v>
          </cell>
          <cell r="D15">
            <v>169</v>
          </cell>
          <cell r="E15">
            <v>4934800</v>
          </cell>
          <cell r="F15">
            <v>29200</v>
          </cell>
          <cell r="G15">
            <v>29200</v>
          </cell>
          <cell r="H15">
            <v>0</v>
          </cell>
          <cell r="I15">
            <v>0</v>
          </cell>
          <cell r="J15">
            <v>118</v>
          </cell>
          <cell r="K15">
            <v>3445600</v>
          </cell>
          <cell r="L15">
            <v>0</v>
          </cell>
          <cell r="M15">
            <v>0</v>
          </cell>
          <cell r="N15">
            <v>558</v>
          </cell>
          <cell r="O15">
            <v>16293600</v>
          </cell>
          <cell r="P15">
            <v>0</v>
          </cell>
          <cell r="Q15">
            <v>0</v>
          </cell>
          <cell r="R15">
            <v>671</v>
          </cell>
          <cell r="S15">
            <v>19593200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Y15">
            <v>0</v>
          </cell>
          <cell r="Z15">
            <v>174</v>
          </cell>
          <cell r="AA15">
            <v>5080800</v>
          </cell>
          <cell r="AB15">
            <v>558</v>
          </cell>
          <cell r="AC15">
            <v>16293600</v>
          </cell>
          <cell r="AD15">
            <v>553</v>
          </cell>
          <cell r="AE15">
            <v>16147600</v>
          </cell>
          <cell r="AF15">
            <v>0</v>
          </cell>
        </row>
        <row r="16">
          <cell r="B16">
            <v>40412</v>
          </cell>
          <cell r="C16" t="str">
            <v>MIZONE LYCHEE LEMON 500 ML 1X12</v>
          </cell>
          <cell r="D16">
            <v>1084</v>
          </cell>
          <cell r="E16">
            <v>31652800</v>
          </cell>
          <cell r="F16">
            <v>29200</v>
          </cell>
          <cell r="G16">
            <v>29200</v>
          </cell>
          <cell r="H16">
            <v>0</v>
          </cell>
          <cell r="I16">
            <v>0</v>
          </cell>
          <cell r="J16">
            <v>306</v>
          </cell>
          <cell r="K16">
            <v>8935200</v>
          </cell>
          <cell r="L16">
            <v>0</v>
          </cell>
          <cell r="M16">
            <v>0</v>
          </cell>
          <cell r="N16">
            <v>645</v>
          </cell>
          <cell r="O16">
            <v>18834000</v>
          </cell>
          <cell r="P16">
            <v>0</v>
          </cell>
          <cell r="Q16">
            <v>0</v>
          </cell>
          <cell r="R16">
            <v>1858</v>
          </cell>
          <cell r="S16">
            <v>54253600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Y16">
            <v>0</v>
          </cell>
          <cell r="Z16">
            <v>177</v>
          </cell>
          <cell r="AA16">
            <v>5168400</v>
          </cell>
          <cell r="AB16">
            <v>645</v>
          </cell>
          <cell r="AC16">
            <v>18834000</v>
          </cell>
          <cell r="AD16">
            <v>1552</v>
          </cell>
          <cell r="AE16">
            <v>45318400</v>
          </cell>
          <cell r="AF16">
            <v>0</v>
          </cell>
        </row>
        <row r="17">
          <cell r="B17">
            <v>40418</v>
          </cell>
          <cell r="C17" t="str">
            <v>MIZONE APPLE GUAVA 500 ML 1X12</v>
          </cell>
          <cell r="D17">
            <v>4747</v>
          </cell>
          <cell r="E17">
            <v>138612400</v>
          </cell>
          <cell r="F17">
            <v>29200</v>
          </cell>
          <cell r="G17">
            <v>29200</v>
          </cell>
          <cell r="H17">
            <v>0</v>
          </cell>
          <cell r="I17">
            <v>0</v>
          </cell>
          <cell r="J17">
            <v>843</v>
          </cell>
          <cell r="K17">
            <v>24615600</v>
          </cell>
          <cell r="L17">
            <v>0</v>
          </cell>
          <cell r="M17">
            <v>0</v>
          </cell>
          <cell r="N17">
            <v>10</v>
          </cell>
          <cell r="O17">
            <v>292000</v>
          </cell>
          <cell r="P17">
            <v>0</v>
          </cell>
          <cell r="Q17">
            <v>0</v>
          </cell>
          <cell r="R17">
            <v>4192</v>
          </cell>
          <cell r="S17">
            <v>122406400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Y17">
            <v>0</v>
          </cell>
          <cell r="Z17">
            <v>1408</v>
          </cell>
          <cell r="AA17">
            <v>41113600</v>
          </cell>
          <cell r="AB17">
            <v>10</v>
          </cell>
          <cell r="AC17">
            <v>292000</v>
          </cell>
          <cell r="AD17">
            <v>3349</v>
          </cell>
          <cell r="AE17">
            <v>97790800</v>
          </cell>
          <cell r="AF17">
            <v>0</v>
          </cell>
        </row>
        <row r="18">
          <cell r="B18">
            <v>81312</v>
          </cell>
          <cell r="C18" t="str">
            <v>AQ.KRTN 600 ML 1X1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B19">
            <v>81613</v>
          </cell>
          <cell r="C19" t="str">
            <v>AQ.KRTN 240 ML 1X1</v>
          </cell>
          <cell r="D19">
            <v>802</v>
          </cell>
          <cell r="E19">
            <v>0</v>
          </cell>
          <cell r="F19">
            <v>0</v>
          </cell>
          <cell r="G19">
            <v>0</v>
          </cell>
          <cell r="H19">
            <v>170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Y19">
            <v>0</v>
          </cell>
          <cell r="Z19">
            <v>972</v>
          </cell>
          <cell r="AA19">
            <v>0</v>
          </cell>
          <cell r="AB19">
            <v>170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B20">
            <v>82613</v>
          </cell>
          <cell r="C20" t="str">
            <v>VIT KRTN 240 ML 1X1</v>
          </cell>
          <cell r="D20">
            <v>557</v>
          </cell>
          <cell r="E20">
            <v>0</v>
          </cell>
          <cell r="F20">
            <v>0</v>
          </cell>
          <cell r="G20">
            <v>0</v>
          </cell>
          <cell r="H20">
            <v>68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Y20">
            <v>0</v>
          </cell>
          <cell r="Z20">
            <v>625</v>
          </cell>
          <cell r="AA20">
            <v>0</v>
          </cell>
          <cell r="AB20">
            <v>68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B21">
            <v>10110</v>
          </cell>
          <cell r="C21" t="str">
            <v>AQ.5GLN ISI</v>
          </cell>
          <cell r="D21">
            <v>0</v>
          </cell>
          <cell r="E21">
            <v>0</v>
          </cell>
          <cell r="F21">
            <v>8500</v>
          </cell>
          <cell r="G21">
            <v>8500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B22">
            <v>10111</v>
          </cell>
          <cell r="C22" t="str">
            <v>AQ.5GLN BTL</v>
          </cell>
          <cell r="D22">
            <v>0</v>
          </cell>
          <cell r="E22">
            <v>0</v>
          </cell>
          <cell r="F22">
            <v>30000</v>
          </cell>
          <cell r="G22">
            <v>30000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B23">
            <v>19310</v>
          </cell>
          <cell r="C23" t="str">
            <v>AQ.TISSUE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B24">
            <v>20110</v>
          </cell>
          <cell r="C24" t="str">
            <v>VT.5GLN ISI</v>
          </cell>
          <cell r="D24">
            <v>0</v>
          </cell>
          <cell r="E24">
            <v>0</v>
          </cell>
          <cell r="F24">
            <v>6100</v>
          </cell>
          <cell r="G24">
            <v>6100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B25">
            <v>20111</v>
          </cell>
          <cell r="C25" t="str">
            <v>VT.5GLN BTL</v>
          </cell>
          <cell r="D25">
            <v>0</v>
          </cell>
          <cell r="E25">
            <v>0</v>
          </cell>
          <cell r="F25">
            <v>30000</v>
          </cell>
          <cell r="G25">
            <v>30000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6">
          <cell r="B26">
            <v>29310</v>
          </cell>
          <cell r="C26" t="str">
            <v>VT.TISSUE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</row>
        <row r="27">
          <cell r="B27">
            <v>90002</v>
          </cell>
          <cell r="C27" t="str">
            <v>TRIPLEK/TRAY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</row>
        <row r="28">
          <cell r="B28">
            <v>40419</v>
          </cell>
          <cell r="C28" t="str">
            <v>MIZONE MANGGO KWENI 500ML</v>
          </cell>
          <cell r="D28">
            <v>1186</v>
          </cell>
          <cell r="E28">
            <v>34631200</v>
          </cell>
          <cell r="F28">
            <v>29200</v>
          </cell>
          <cell r="G28">
            <v>29200</v>
          </cell>
          <cell r="H28">
            <v>0</v>
          </cell>
          <cell r="I28">
            <v>0</v>
          </cell>
          <cell r="J28">
            <v>334</v>
          </cell>
          <cell r="K28">
            <v>9752800</v>
          </cell>
          <cell r="L28">
            <v>0</v>
          </cell>
          <cell r="M28">
            <v>0</v>
          </cell>
          <cell r="N28">
            <v>410</v>
          </cell>
          <cell r="O28">
            <v>11972000</v>
          </cell>
          <cell r="P28">
            <v>0</v>
          </cell>
          <cell r="Q28">
            <v>0</v>
          </cell>
          <cell r="R28">
            <v>1922</v>
          </cell>
          <cell r="S28">
            <v>56122400</v>
          </cell>
          <cell r="T28">
            <v>0</v>
          </cell>
          <cell r="U28">
            <v>0</v>
          </cell>
          <cell r="V28">
            <v>3</v>
          </cell>
          <cell r="W28">
            <v>87600</v>
          </cell>
          <cell r="Y28">
            <v>0</v>
          </cell>
          <cell r="Z28">
            <v>5</v>
          </cell>
          <cell r="AA28">
            <v>146000</v>
          </cell>
          <cell r="AB28">
            <v>407</v>
          </cell>
          <cell r="AC28">
            <v>11884400</v>
          </cell>
          <cell r="AD28">
            <v>1588</v>
          </cell>
          <cell r="AE28">
            <v>46369600</v>
          </cell>
        </row>
        <row r="29">
          <cell r="AB29">
            <v>0</v>
          </cell>
        </row>
        <row r="30">
          <cell r="AB30">
            <v>0</v>
          </cell>
        </row>
        <row r="31">
          <cell r="AB31">
            <v>0</v>
          </cell>
        </row>
        <row r="32">
          <cell r="AB32">
            <v>0</v>
          </cell>
        </row>
        <row r="33">
          <cell r="AB33">
            <v>0</v>
          </cell>
        </row>
        <row r="35">
          <cell r="C35" t="str">
            <v>TOTAL</v>
          </cell>
          <cell r="D35">
            <v>19747</v>
          </cell>
          <cell r="E35">
            <v>493797150</v>
          </cell>
          <cell r="F35">
            <v>369400</v>
          </cell>
          <cell r="G35">
            <v>374950</v>
          </cell>
          <cell r="H35">
            <v>39167</v>
          </cell>
          <cell r="I35">
            <v>975355650</v>
          </cell>
          <cell r="J35">
            <v>4533</v>
          </cell>
          <cell r="K35">
            <v>119750700</v>
          </cell>
          <cell r="L35">
            <v>0</v>
          </cell>
          <cell r="M35">
            <v>0</v>
          </cell>
          <cell r="N35">
            <v>9236</v>
          </cell>
          <cell r="O35">
            <v>239954650</v>
          </cell>
          <cell r="P35">
            <v>0</v>
          </cell>
          <cell r="Q35">
            <v>0</v>
          </cell>
          <cell r="R35">
            <v>53064</v>
          </cell>
          <cell r="S35">
            <v>1432909350</v>
          </cell>
          <cell r="T35">
            <v>0</v>
          </cell>
          <cell r="U35">
            <v>0</v>
          </cell>
          <cell r="V35">
            <v>3</v>
          </cell>
          <cell r="W35">
            <v>87600</v>
          </cell>
          <cell r="X35">
            <v>0</v>
          </cell>
          <cell r="Y35">
            <v>0</v>
          </cell>
          <cell r="Z35">
            <v>19616</v>
          </cell>
          <cell r="AA35">
            <v>395861200</v>
          </cell>
          <cell r="AB35">
            <v>48400</v>
          </cell>
          <cell r="AC35">
            <v>1215222700</v>
          </cell>
          <cell r="AD35">
            <v>48531</v>
          </cell>
          <cell r="AE35">
            <v>1313158650</v>
          </cell>
          <cell r="AF35">
            <v>0</v>
          </cell>
        </row>
        <row r="36">
          <cell r="H36">
            <v>4</v>
          </cell>
          <cell r="J36">
            <v>5</v>
          </cell>
          <cell r="L36">
            <v>6</v>
          </cell>
          <cell r="N36">
            <v>7</v>
          </cell>
          <cell r="P36">
            <v>8</v>
          </cell>
          <cell r="R36">
            <v>9</v>
          </cell>
          <cell r="T36">
            <v>10</v>
          </cell>
          <cell r="V36">
            <v>11</v>
          </cell>
          <cell r="X36">
            <v>12</v>
          </cell>
        </row>
        <row r="37">
          <cell r="D37">
            <v>0</v>
          </cell>
          <cell r="H37">
            <v>0</v>
          </cell>
          <cell r="J37">
            <v>0</v>
          </cell>
          <cell r="L37">
            <v>0</v>
          </cell>
          <cell r="N37">
            <v>0</v>
          </cell>
          <cell r="P37">
            <v>0</v>
          </cell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D37">
            <v>0</v>
          </cell>
        </row>
        <row r="41">
          <cell r="I41" t="str">
            <v>ASLI</v>
          </cell>
        </row>
        <row r="42">
          <cell r="B42" t="str">
            <v>KODE</v>
          </cell>
          <cell r="C42" t="str">
            <v>HPP</v>
          </cell>
          <cell r="I42" t="str">
            <v>Produk</v>
          </cell>
        </row>
        <row r="43">
          <cell r="B43">
            <v>12613</v>
          </cell>
          <cell r="C43" t="str">
            <v>Aqua 240 ml</v>
          </cell>
          <cell r="D43">
            <v>15300</v>
          </cell>
        </row>
        <row r="44">
          <cell r="B44">
            <v>12512</v>
          </cell>
          <cell r="C44" t="str">
            <v>Aqua 330 ml</v>
          </cell>
          <cell r="D44">
            <v>22450</v>
          </cell>
          <cell r="J44" t="str">
            <v>HPP</v>
          </cell>
        </row>
        <row r="45">
          <cell r="B45">
            <v>10510</v>
          </cell>
          <cell r="C45" t="str">
            <v>AQ.380 ML ISI 1X24</v>
          </cell>
          <cell r="D45">
            <v>15000</v>
          </cell>
          <cell r="I45" t="str">
            <v>Aqua 240 ml</v>
          </cell>
          <cell r="J45">
            <v>15300</v>
          </cell>
        </row>
        <row r="46">
          <cell r="B46">
            <v>10511</v>
          </cell>
          <cell r="C46" t="str">
            <v>AQ.380 ML BTL</v>
          </cell>
          <cell r="D46">
            <v>500</v>
          </cell>
          <cell r="I46" t="str">
            <v>Aqua 330 ml</v>
          </cell>
          <cell r="J46">
            <v>22450</v>
          </cell>
        </row>
        <row r="47">
          <cell r="B47">
            <v>10512</v>
          </cell>
          <cell r="C47" t="str">
            <v>AQ.380 ML KRAT/PALET</v>
          </cell>
          <cell r="D47">
            <v>13000</v>
          </cell>
          <cell r="I47" t="str">
            <v>Aqua 380 ml</v>
          </cell>
          <cell r="J47">
            <v>15000</v>
          </cell>
        </row>
        <row r="48">
          <cell r="B48">
            <v>12312</v>
          </cell>
          <cell r="C48" t="str">
            <v>Aqua 600 ml</v>
          </cell>
          <cell r="D48">
            <v>28700</v>
          </cell>
          <cell r="I48" t="str">
            <v>Aqua 380 ml</v>
          </cell>
          <cell r="J48">
            <v>500</v>
          </cell>
        </row>
        <row r="49">
          <cell r="B49">
            <v>12111</v>
          </cell>
          <cell r="C49" t="str">
            <v>Aqua 1500 ml</v>
          </cell>
          <cell r="D49">
            <v>28200</v>
          </cell>
          <cell r="I49" t="str">
            <v>Aqua 380 ml</v>
          </cell>
          <cell r="J49">
            <v>13000</v>
          </cell>
        </row>
        <row r="50">
          <cell r="B50">
            <v>40410</v>
          </cell>
          <cell r="C50" t="str">
            <v>MIZONE ORANGE LIME  500ML</v>
          </cell>
          <cell r="D50">
            <v>27450</v>
          </cell>
          <cell r="I50" t="str">
            <v>Aqua 600 ml</v>
          </cell>
          <cell r="J50">
            <v>28700</v>
          </cell>
        </row>
        <row r="51">
          <cell r="B51">
            <v>40411</v>
          </cell>
          <cell r="C51" t="str">
            <v>MIZONE PASSION FRUIT 500M</v>
          </cell>
          <cell r="D51">
            <v>27450</v>
          </cell>
          <cell r="I51" t="str">
            <v>Aqua 1500 ml</v>
          </cell>
          <cell r="J51">
            <v>28200</v>
          </cell>
        </row>
        <row r="52">
          <cell r="B52">
            <v>40412</v>
          </cell>
          <cell r="C52" t="str">
            <v>MIZONE LYCHEE LEMON 500 M</v>
          </cell>
          <cell r="D52">
            <v>27450</v>
          </cell>
          <cell r="I52" t="str">
            <v>MIZONE</v>
          </cell>
          <cell r="J52">
            <v>27450</v>
          </cell>
        </row>
        <row r="53">
          <cell r="B53">
            <v>40413</v>
          </cell>
          <cell r="C53" t="str">
            <v>MIZONE M.PACK TT 500ML 1X</v>
          </cell>
          <cell r="D53">
            <v>27450</v>
          </cell>
          <cell r="I53" t="str">
            <v>MILKUAT</v>
          </cell>
        </row>
        <row r="54">
          <cell r="B54">
            <v>40418</v>
          </cell>
          <cell r="C54" t="str">
            <v>MIZONE APPLE GUAVA 500 ML</v>
          </cell>
          <cell r="D54">
            <v>27450</v>
          </cell>
          <cell r="I54" t="str">
            <v>MILKUAT CHC-135</v>
          </cell>
        </row>
        <row r="55">
          <cell r="C55" t="str">
            <v>MILKUAT</v>
          </cell>
          <cell r="I55" t="str">
            <v>MILKUAT CHC-70</v>
          </cell>
        </row>
        <row r="56">
          <cell r="C56" t="str">
            <v>MILKUAT CHC-135</v>
          </cell>
          <cell r="I56" t="str">
            <v>MILKUAT PREB./40</v>
          </cell>
        </row>
        <row r="57">
          <cell r="C57" t="str">
            <v>MILKUAT CHC-70</v>
          </cell>
          <cell r="I57" t="str">
            <v>Vit 240 ml</v>
          </cell>
          <cell r="J57">
            <v>11800</v>
          </cell>
        </row>
        <row r="58">
          <cell r="C58" t="str">
            <v>MILKUAT PREB./40</v>
          </cell>
          <cell r="I58" t="str">
            <v>Vit 600 ml</v>
          </cell>
          <cell r="J58">
            <v>19900</v>
          </cell>
        </row>
        <row r="59">
          <cell r="B59">
            <v>22613</v>
          </cell>
          <cell r="C59" t="str">
            <v>Vit 240 ml</v>
          </cell>
          <cell r="D59">
            <v>11800</v>
          </cell>
          <cell r="I59" t="str">
            <v>Vit 1500 ml</v>
          </cell>
          <cell r="J59">
            <v>19000</v>
          </cell>
        </row>
        <row r="60">
          <cell r="B60">
            <v>22312</v>
          </cell>
          <cell r="C60" t="str">
            <v>Vit 600 ml</v>
          </cell>
          <cell r="D60">
            <v>19900</v>
          </cell>
        </row>
        <row r="61">
          <cell r="B61">
            <v>22111</v>
          </cell>
          <cell r="C61" t="str">
            <v>Vit 1500 ml</v>
          </cell>
          <cell r="D61">
            <v>19000</v>
          </cell>
          <cell r="I61" t="str">
            <v>Aqua 5 Gallon</v>
          </cell>
          <cell r="J61">
            <v>8150</v>
          </cell>
        </row>
        <row r="62">
          <cell r="I62" t="str">
            <v>Vit 5 Gallon</v>
          </cell>
          <cell r="J62">
            <v>5900</v>
          </cell>
        </row>
        <row r="63">
          <cell r="B63">
            <v>10110</v>
          </cell>
          <cell r="C63" t="str">
            <v>Aqua 5 Gallon</v>
          </cell>
          <cell r="D63">
            <v>8150</v>
          </cell>
        </row>
        <row r="64">
          <cell r="B64">
            <v>20110</v>
          </cell>
          <cell r="C64" t="str">
            <v>Vit 5 Gallon</v>
          </cell>
          <cell r="D64">
            <v>5900</v>
          </cell>
        </row>
        <row r="65">
          <cell r="B65">
            <v>10111</v>
          </cell>
          <cell r="C65" t="str">
            <v>AQ.5GLN BTL</v>
          </cell>
          <cell r="D65">
            <v>30000</v>
          </cell>
        </row>
        <row r="66">
          <cell r="B66">
            <v>20111</v>
          </cell>
          <cell r="C66" t="str">
            <v>VT.5GLN BTL</v>
          </cell>
          <cell r="D66">
            <v>30000</v>
          </cell>
        </row>
      </sheetData>
      <sheetData sheetId="4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12111</v>
          </cell>
          <cell r="C7" t="str">
            <v>AQ.1500ML 1X12</v>
          </cell>
          <cell r="D7">
            <v>11684</v>
          </cell>
          <cell r="E7">
            <v>368396400</v>
          </cell>
          <cell r="F7">
            <v>0</v>
          </cell>
          <cell r="G7">
            <v>368396400</v>
          </cell>
        </row>
        <row r="8">
          <cell r="B8">
            <v>12312</v>
          </cell>
          <cell r="C8" t="str">
            <v>AQ.600ML 1X24</v>
          </cell>
          <cell r="D8">
            <v>12844</v>
          </cell>
          <cell r="E8">
            <v>428229900</v>
          </cell>
          <cell r="F8">
            <v>0</v>
          </cell>
          <cell r="G8">
            <v>428229900</v>
          </cell>
        </row>
        <row r="9">
          <cell r="B9">
            <v>12512</v>
          </cell>
          <cell r="C9" t="str">
            <v>AQ.330ML 1X24</v>
          </cell>
          <cell r="D9">
            <v>1112</v>
          </cell>
          <cell r="E9">
            <v>27192400</v>
          </cell>
          <cell r="F9">
            <v>0</v>
          </cell>
          <cell r="G9">
            <v>27192400</v>
          </cell>
        </row>
        <row r="10">
          <cell r="B10">
            <v>12613</v>
          </cell>
          <cell r="C10" t="str">
            <v>AQ.240ML 1X48</v>
          </cell>
          <cell r="D10">
            <v>9553</v>
          </cell>
          <cell r="E10">
            <v>159146700</v>
          </cell>
          <cell r="F10">
            <v>0</v>
          </cell>
          <cell r="G10">
            <v>159146700</v>
          </cell>
        </row>
        <row r="11">
          <cell r="B11">
            <v>22111</v>
          </cell>
          <cell r="C11" t="str">
            <v>VT.1500ML 1X12</v>
          </cell>
          <cell r="D11">
            <v>287</v>
          </cell>
          <cell r="E11">
            <v>5898100</v>
          </cell>
          <cell r="F11">
            <v>0</v>
          </cell>
          <cell r="G11">
            <v>5898100</v>
          </cell>
        </row>
        <row r="12">
          <cell r="B12">
            <v>22312</v>
          </cell>
          <cell r="C12" t="str">
            <v>VT.600ML 1X24</v>
          </cell>
          <cell r="D12">
            <v>223</v>
          </cell>
          <cell r="E12">
            <v>4810650</v>
          </cell>
          <cell r="F12">
            <v>0</v>
          </cell>
          <cell r="G12">
            <v>4810650</v>
          </cell>
        </row>
        <row r="13">
          <cell r="B13">
            <v>22613</v>
          </cell>
          <cell r="C13" t="str">
            <v>VT.240ML 1X48</v>
          </cell>
          <cell r="D13">
            <v>513</v>
          </cell>
          <cell r="E13">
            <v>6675000</v>
          </cell>
          <cell r="F13">
            <v>0</v>
          </cell>
          <cell r="G13">
            <v>6675000</v>
          </cell>
        </row>
        <row r="14">
          <cell r="B14">
            <v>40410</v>
          </cell>
          <cell r="C14" t="str">
            <v>Mizone Orange Lime  500ML 1x12</v>
          </cell>
          <cell r="D14">
            <v>2003</v>
          </cell>
          <cell r="E14">
            <v>60390300</v>
          </cell>
          <cell r="F14">
            <v>1884750</v>
          </cell>
          <cell r="G14">
            <v>58505550</v>
          </cell>
        </row>
        <row r="15">
          <cell r="B15">
            <v>40411</v>
          </cell>
          <cell r="C15" t="str">
            <v>Mizone Passion Fruit 500ML 1x12</v>
          </cell>
          <cell r="D15">
            <v>487</v>
          </cell>
          <cell r="E15">
            <v>14701150</v>
          </cell>
          <cell r="F15">
            <v>682000</v>
          </cell>
          <cell r="G15">
            <v>14019150</v>
          </cell>
        </row>
        <row r="16">
          <cell r="B16">
            <v>40412</v>
          </cell>
          <cell r="C16" t="str">
            <v>MIZONE LYCHEE LEMON 500 ML 1X12</v>
          </cell>
          <cell r="D16">
            <v>1167</v>
          </cell>
          <cell r="E16">
            <v>35418500</v>
          </cell>
          <cell r="F16">
            <v>1826250</v>
          </cell>
          <cell r="G16">
            <v>33592250</v>
          </cell>
        </row>
        <row r="17">
          <cell r="B17">
            <v>40418</v>
          </cell>
          <cell r="C17" t="str">
            <v>MIZONE APPLE GUAVA 500 ML 1X12</v>
          </cell>
          <cell r="D17">
            <v>2977</v>
          </cell>
          <cell r="E17">
            <v>89270650</v>
          </cell>
          <cell r="F17">
            <v>2671750</v>
          </cell>
          <cell r="G17">
            <v>86598900</v>
          </cell>
        </row>
        <row r="18">
          <cell r="B18">
            <v>40419</v>
          </cell>
          <cell r="C18" t="str">
            <v>MIZONE MANGGO KWENI 500ML 1X12</v>
          </cell>
          <cell r="D18">
            <v>1478</v>
          </cell>
          <cell r="E18">
            <v>44514550</v>
          </cell>
          <cell r="F18">
            <v>1153750</v>
          </cell>
          <cell r="G18">
            <v>43360800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D26">
            <v>44328</v>
          </cell>
          <cell r="E26">
            <v>1244644300</v>
          </cell>
          <cell r="F26">
            <v>8218500</v>
          </cell>
          <cell r="G26">
            <v>1236425800</v>
          </cell>
          <cell r="H26">
            <v>0</v>
          </cell>
          <cell r="I26">
            <v>0</v>
          </cell>
        </row>
        <row r="27">
          <cell r="B27">
            <v>1</v>
          </cell>
          <cell r="C27">
            <v>2</v>
          </cell>
          <cell r="D27">
            <v>3</v>
          </cell>
          <cell r="E27">
            <v>4</v>
          </cell>
          <cell r="F27">
            <v>5</v>
          </cell>
          <cell r="G27">
            <v>6</v>
          </cell>
        </row>
        <row r="28">
          <cell r="D28">
            <v>48531</v>
          </cell>
          <cell r="E28" t="str">
            <v>ttlunit</v>
          </cell>
          <cell r="G28">
            <v>-10005500</v>
          </cell>
        </row>
        <row r="29">
          <cell r="D29">
            <v>0</v>
          </cell>
        </row>
        <row r="30">
          <cell r="I30">
            <v>10005500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"/>
      <sheetName val="RUGILABA"/>
      <sheetName val="NERACA LAJUR"/>
      <sheetName val="COGS"/>
      <sheetName val="LAP PENJUALAN"/>
      <sheetName val="MEMO JURNAL"/>
      <sheetName val="LAP MUTASI PRODUK"/>
      <sheetName val="REKAP GL"/>
      <sheetName val="ANALISA PIUTANG"/>
      <sheetName val="LAPORAN LAIN"/>
      <sheetName val="REKAP PERSEDIAAN"/>
      <sheetName val="REKAP PENJUALAN"/>
      <sheetName val="REKAP HPP"/>
      <sheetName val="DETAIL BIAYA"/>
      <sheetName val="TBG SWS"/>
      <sheetName val="SEGMEN 1-31"/>
      <sheetName val="LKH"/>
      <sheetName val="money crosscek"/>
      <sheetName val="KB"/>
      <sheetName val="KO"/>
      <sheetName val="BD"/>
      <sheetName val="BANK"/>
      <sheetName val="BANK BTN"/>
      <sheetName val="BG"/>
      <sheetName val="BANK LIVIA"/>
      <sheetName val="titipan pelanggan"/>
      <sheetName val="TP 1-31"/>
      <sheetName val="piutang ms support"/>
      <sheetName val="REKAP BIAYA"/>
      <sheetName val="BBM OKTOBER"/>
      <sheetName val="SUPP IN SPS"/>
      <sheetName val="supp in GLN"/>
      <sheetName val="sps"/>
      <sheetName val="HUTANG MS SUPPORT"/>
      <sheetName val="Sheet1"/>
    </sheetNames>
    <sheetDataSet>
      <sheetData sheetId="0"/>
      <sheetData sheetId="1"/>
      <sheetData sheetId="2"/>
      <sheetData sheetId="3"/>
      <sheetData sheetId="4"/>
      <sheetData sheetId="5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72130</v>
          </cell>
          <cell r="E7">
            <v>714483350</v>
          </cell>
          <cell r="F7">
            <v>1621950</v>
          </cell>
          <cell r="G7">
            <v>712861400</v>
          </cell>
        </row>
        <row r="8">
          <cell r="B8">
            <v>10111</v>
          </cell>
          <cell r="C8" t="str">
            <v>AQ.5GLN BTL</v>
          </cell>
          <cell r="D8">
            <v>964</v>
          </cell>
          <cell r="E8">
            <v>28920000</v>
          </cell>
          <cell r="F8">
            <v>0</v>
          </cell>
          <cell r="G8">
            <v>28920000</v>
          </cell>
        </row>
        <row r="9">
          <cell r="B9">
            <v>10510</v>
          </cell>
          <cell r="C9" t="str">
            <v>AQ.380 ML ISI 1X24</v>
          </cell>
          <cell r="D9">
            <v>65</v>
          </cell>
          <cell r="E9">
            <v>1202500</v>
          </cell>
          <cell r="F9">
            <v>0</v>
          </cell>
          <cell r="G9">
            <v>1202500</v>
          </cell>
        </row>
        <row r="10">
          <cell r="B10">
            <v>12111</v>
          </cell>
          <cell r="C10" t="str">
            <v>AQ.1500ML 1X12</v>
          </cell>
          <cell r="D10">
            <v>29415</v>
          </cell>
          <cell r="E10">
            <v>936501100</v>
          </cell>
          <cell r="F10">
            <v>2686200</v>
          </cell>
          <cell r="G10">
            <v>933814900</v>
          </cell>
        </row>
        <row r="11">
          <cell r="B11">
            <v>12312</v>
          </cell>
          <cell r="C11" t="str">
            <v>AQ.600ML 1X24</v>
          </cell>
          <cell r="D11">
            <v>30865</v>
          </cell>
          <cell r="E11">
            <v>1042774550</v>
          </cell>
          <cell r="F11">
            <v>5916400</v>
          </cell>
          <cell r="G11">
            <v>1036858150</v>
          </cell>
        </row>
        <row r="12">
          <cell r="B12">
            <v>12512</v>
          </cell>
          <cell r="C12" t="str">
            <v>AQ.330ML 1X24</v>
          </cell>
          <cell r="D12">
            <v>3622</v>
          </cell>
          <cell r="E12">
            <v>89364750</v>
          </cell>
          <cell r="F12">
            <v>1077200</v>
          </cell>
          <cell r="G12">
            <v>88287550</v>
          </cell>
        </row>
        <row r="13">
          <cell r="B13">
            <v>12613</v>
          </cell>
          <cell r="C13" t="str">
            <v>AQ.240ML 1X48</v>
          </cell>
          <cell r="D13">
            <v>41530</v>
          </cell>
          <cell r="E13">
            <v>694828300</v>
          </cell>
          <cell r="F13">
            <v>3794000</v>
          </cell>
          <cell r="G13">
            <v>691034300</v>
          </cell>
        </row>
        <row r="14">
          <cell r="B14">
            <v>20110</v>
          </cell>
          <cell r="C14" t="str">
            <v>VT.5GLN ISI</v>
          </cell>
          <cell r="D14">
            <v>1629</v>
          </cell>
          <cell r="E14">
            <v>13036100</v>
          </cell>
          <cell r="F14">
            <v>883600</v>
          </cell>
          <cell r="G14">
            <v>12152500</v>
          </cell>
        </row>
        <row r="15">
          <cell r="B15">
            <v>20111</v>
          </cell>
          <cell r="C15" t="str">
            <v>VT.5GLN BTL</v>
          </cell>
          <cell r="D15">
            <v>-3</v>
          </cell>
          <cell r="E15">
            <v>-90000</v>
          </cell>
          <cell r="F15">
            <v>0</v>
          </cell>
          <cell r="G15">
            <v>-90000</v>
          </cell>
        </row>
        <row r="16">
          <cell r="B16">
            <v>22111</v>
          </cell>
          <cell r="C16" t="str">
            <v>VT.1500ML 1X12</v>
          </cell>
          <cell r="D16">
            <v>494</v>
          </cell>
          <cell r="E16">
            <v>10283500</v>
          </cell>
          <cell r="F16">
            <v>109600</v>
          </cell>
          <cell r="G16">
            <v>10173900</v>
          </cell>
        </row>
        <row r="17">
          <cell r="B17">
            <v>22312</v>
          </cell>
          <cell r="C17" t="str">
            <v>VT.600ML 1X24</v>
          </cell>
          <cell r="D17">
            <v>584</v>
          </cell>
          <cell r="E17">
            <v>12634950</v>
          </cell>
          <cell r="F17">
            <v>103350</v>
          </cell>
          <cell r="G17">
            <v>12531600</v>
          </cell>
        </row>
        <row r="18">
          <cell r="B18">
            <v>22613</v>
          </cell>
          <cell r="C18" t="str">
            <v>VT.240ML 1X48</v>
          </cell>
          <cell r="D18">
            <v>1732</v>
          </cell>
          <cell r="E18">
            <v>22591900</v>
          </cell>
          <cell r="F18">
            <v>188000</v>
          </cell>
          <cell r="G18">
            <v>22403900</v>
          </cell>
        </row>
        <row r="19">
          <cell r="B19">
            <v>40410</v>
          </cell>
          <cell r="C19" t="str">
            <v>Mizone Orange Lime  500ML 1x12</v>
          </cell>
          <cell r="D19">
            <v>3239</v>
          </cell>
          <cell r="E19">
            <v>99066400</v>
          </cell>
          <cell r="F19">
            <v>2762750</v>
          </cell>
          <cell r="G19">
            <v>96303650</v>
          </cell>
        </row>
        <row r="20">
          <cell r="B20">
            <v>40411</v>
          </cell>
          <cell r="C20" t="str">
            <v>Mizone Passion Fruit 500ML 1x12</v>
          </cell>
          <cell r="D20">
            <v>970</v>
          </cell>
          <cell r="E20">
            <v>29886250</v>
          </cell>
          <cell r="F20">
            <v>754000</v>
          </cell>
          <cell r="G20">
            <v>29132250</v>
          </cell>
        </row>
        <row r="21">
          <cell r="B21">
            <v>40412</v>
          </cell>
          <cell r="C21" t="str">
            <v>MIZONE LYCHEE LEMON 500 ML 1X12</v>
          </cell>
          <cell r="D21">
            <v>3532</v>
          </cell>
          <cell r="E21">
            <v>108510400</v>
          </cell>
          <cell r="F21">
            <v>2997000</v>
          </cell>
          <cell r="G21">
            <v>105513400</v>
          </cell>
        </row>
        <row r="22">
          <cell r="B22">
            <v>40418</v>
          </cell>
          <cell r="C22" t="str">
            <v>MIZONE APPLE GUAVA 500 ML 1X12</v>
          </cell>
          <cell r="D22">
            <v>2825</v>
          </cell>
          <cell r="E22">
            <v>86645000</v>
          </cell>
          <cell r="F22">
            <v>2326750</v>
          </cell>
          <cell r="G22">
            <v>84318250</v>
          </cell>
        </row>
        <row r="23">
          <cell r="B23">
            <v>40419</v>
          </cell>
          <cell r="C23" t="str">
            <v>MIZONE MANGGO KWENI 500ML 1 X 12</v>
          </cell>
          <cell r="D23">
            <v>1764</v>
          </cell>
          <cell r="E23">
            <v>53852050</v>
          </cell>
          <cell r="F23">
            <v>1516500</v>
          </cell>
          <cell r="G23">
            <v>52335550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B27">
            <v>81613</v>
          </cell>
          <cell r="C27" t="str">
            <v>AQ.KRTN 240 ML 1X1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G28">
            <v>0</v>
          </cell>
        </row>
        <row r="29">
          <cell r="D29">
            <v>195357</v>
          </cell>
          <cell r="E29">
            <v>3944491100</v>
          </cell>
          <cell r="F29">
            <v>26737300</v>
          </cell>
          <cell r="G29">
            <v>3917753800</v>
          </cell>
          <cell r="H29">
            <v>0</v>
          </cell>
          <cell r="I29">
            <v>0</v>
          </cell>
        </row>
        <row r="30">
          <cell r="B30">
            <v>1</v>
          </cell>
          <cell r="C30">
            <v>2</v>
          </cell>
          <cell r="D30">
            <v>3</v>
          </cell>
          <cell r="E30">
            <v>4</v>
          </cell>
          <cell r="F30">
            <v>5</v>
          </cell>
          <cell r="G30">
            <v>6</v>
          </cell>
        </row>
        <row r="31">
          <cell r="D31">
            <v>377094</v>
          </cell>
          <cell r="E31" t="str">
            <v>TTL PENJUALAN</v>
          </cell>
          <cell r="G31">
            <v>-168954700</v>
          </cell>
        </row>
        <row r="32">
          <cell r="D32">
            <v>377094</v>
          </cell>
          <cell r="E32" t="str">
            <v>COGS</v>
          </cell>
        </row>
        <row r="33">
          <cell r="D33">
            <v>0</v>
          </cell>
          <cell r="E33" t="str">
            <v>SELISIH</v>
          </cell>
          <cell r="I33">
            <v>168954700</v>
          </cell>
        </row>
        <row r="34">
          <cell r="F34">
            <v>961816800</v>
          </cell>
          <cell r="I34">
            <v>69666960</v>
          </cell>
        </row>
        <row r="35">
          <cell r="F35">
            <v>2955937000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HUTANG MS SUPPORT"/>
      <sheetName val="RUGILABA"/>
      <sheetName val="REKAP BIAYA"/>
      <sheetName val="NERACA LAJUR"/>
      <sheetName val="COGS"/>
      <sheetName val="LAP PENJUALAN"/>
      <sheetName val="LAP MUTASI PRODUK"/>
      <sheetName val="REKAP GL"/>
      <sheetName val="MEMO JURNAL"/>
      <sheetName val="ANALISA PIUTANG"/>
      <sheetName val="LAPORAN LAIN"/>
      <sheetName val="DETAIL BIAYA"/>
      <sheetName val="REKAP PERSEDIAAN"/>
      <sheetName val="REKAP PENJUALAN"/>
      <sheetName val="REKAP HPP"/>
      <sheetName val="TBG"/>
      <sheetName val="SEGMEN DRIVER 1-30"/>
      <sheetName val="KB"/>
      <sheetName val="KO"/>
      <sheetName val="BD"/>
      <sheetName val="LKH"/>
      <sheetName val="BG"/>
      <sheetName val="BANK"/>
      <sheetName val="MONEY CROSCEK"/>
      <sheetName val="BANK LIVIA"/>
      <sheetName val="PIUT MS SUPPORT"/>
      <sheetName val="NGINDEN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50845</v>
          </cell>
          <cell r="E7">
            <v>499579350</v>
          </cell>
          <cell r="F7">
            <v>0</v>
          </cell>
          <cell r="G7">
            <v>499579350</v>
          </cell>
        </row>
        <row r="8">
          <cell r="B8">
            <v>10111</v>
          </cell>
          <cell r="C8" t="str">
            <v>AQ.5GLN BTL</v>
          </cell>
          <cell r="D8">
            <v>-1081</v>
          </cell>
          <cell r="E8">
            <v>-32430000</v>
          </cell>
          <cell r="F8">
            <v>0</v>
          </cell>
          <cell r="G8">
            <v>-32430000</v>
          </cell>
        </row>
        <row r="9">
          <cell r="B9">
            <v>10510</v>
          </cell>
          <cell r="C9" t="str">
            <v>AQ.380 ML ISI 1X24</v>
          </cell>
          <cell r="D9">
            <v>6</v>
          </cell>
          <cell r="E9">
            <v>111000</v>
          </cell>
          <cell r="F9">
            <v>0</v>
          </cell>
          <cell r="G9">
            <v>111000</v>
          </cell>
        </row>
        <row r="10">
          <cell r="B10">
            <v>10511</v>
          </cell>
          <cell r="C10" t="str">
            <v>AQ.380 ML BTL</v>
          </cell>
          <cell r="D10">
            <v>24</v>
          </cell>
          <cell r="E10">
            <v>12000</v>
          </cell>
          <cell r="F10">
            <v>0</v>
          </cell>
          <cell r="G10">
            <v>12000</v>
          </cell>
        </row>
        <row r="11">
          <cell r="B11">
            <v>10512</v>
          </cell>
          <cell r="C11" t="str">
            <v>AQ.380 ML KRAT/PALET</v>
          </cell>
          <cell r="D11">
            <v>1</v>
          </cell>
          <cell r="E11">
            <v>13500</v>
          </cell>
          <cell r="F11">
            <v>0</v>
          </cell>
          <cell r="G11">
            <v>13500</v>
          </cell>
        </row>
        <row r="12">
          <cell r="B12">
            <v>12111</v>
          </cell>
          <cell r="C12" t="str">
            <v>AQ.1500ML 1X12</v>
          </cell>
          <cell r="D12">
            <v>51</v>
          </cell>
          <cell r="E12">
            <v>1662600</v>
          </cell>
          <cell r="F12">
            <v>0</v>
          </cell>
          <cell r="G12">
            <v>1662600</v>
          </cell>
        </row>
        <row r="13">
          <cell r="B13">
            <v>12312</v>
          </cell>
          <cell r="C13" t="str">
            <v>AQ.600ML 1X24</v>
          </cell>
          <cell r="D13">
            <v>37</v>
          </cell>
          <cell r="E13">
            <v>1276500</v>
          </cell>
          <cell r="F13">
            <v>0</v>
          </cell>
          <cell r="G13">
            <v>1276500</v>
          </cell>
        </row>
        <row r="14">
          <cell r="B14">
            <v>12512</v>
          </cell>
          <cell r="C14" t="str">
            <v>AQ.330ML 1X24</v>
          </cell>
          <cell r="D14">
            <v>13</v>
          </cell>
          <cell r="E14">
            <v>337800</v>
          </cell>
          <cell r="F14">
            <v>0</v>
          </cell>
          <cell r="G14">
            <v>337800</v>
          </cell>
        </row>
        <row r="15">
          <cell r="B15">
            <v>12613</v>
          </cell>
          <cell r="C15" t="str">
            <v>AQ.240ML 1X48</v>
          </cell>
          <cell r="D15">
            <v>50</v>
          </cell>
          <cell r="E15">
            <v>875000</v>
          </cell>
          <cell r="F15">
            <v>0</v>
          </cell>
          <cell r="G15">
            <v>875000</v>
          </cell>
        </row>
        <row r="16">
          <cell r="B16">
            <v>19310</v>
          </cell>
          <cell r="C16" t="str">
            <v>AQ.TISSUE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B17">
            <v>20110</v>
          </cell>
          <cell r="C17" t="str">
            <v>VT.5GLN ISI</v>
          </cell>
          <cell r="D17">
            <v>3345</v>
          </cell>
          <cell r="E17">
            <v>22324900</v>
          </cell>
          <cell r="F17">
            <v>572600</v>
          </cell>
          <cell r="G17">
            <v>21752300</v>
          </cell>
        </row>
        <row r="18">
          <cell r="B18">
            <v>20111</v>
          </cell>
          <cell r="C18" t="str">
            <v>VT.5GLN BTL</v>
          </cell>
          <cell r="D18">
            <v>-60</v>
          </cell>
          <cell r="E18">
            <v>-1800000</v>
          </cell>
          <cell r="F18">
            <v>0</v>
          </cell>
          <cell r="G18">
            <v>-1800000</v>
          </cell>
        </row>
        <row r="19">
          <cell r="B19">
            <v>22111</v>
          </cell>
          <cell r="C19" t="str">
            <v>VT.1500ML 1X12</v>
          </cell>
          <cell r="D19">
            <v>61</v>
          </cell>
          <cell r="E19">
            <v>1266600</v>
          </cell>
          <cell r="F19">
            <v>0</v>
          </cell>
          <cell r="G19">
            <v>1266600</v>
          </cell>
        </row>
        <row r="20">
          <cell r="B20">
            <v>22312</v>
          </cell>
          <cell r="C20" t="str">
            <v>VT.600ML 1X24</v>
          </cell>
          <cell r="D20">
            <v>236</v>
          </cell>
          <cell r="E20">
            <v>5102250</v>
          </cell>
          <cell r="F20">
            <v>0</v>
          </cell>
          <cell r="G20">
            <v>5102250</v>
          </cell>
        </row>
        <row r="21">
          <cell r="B21">
            <v>22613</v>
          </cell>
          <cell r="C21" t="str">
            <v>VT.240ML 1X48</v>
          </cell>
          <cell r="D21">
            <v>510</v>
          </cell>
          <cell r="E21">
            <v>6786000</v>
          </cell>
          <cell r="F21">
            <v>5000</v>
          </cell>
          <cell r="G21">
            <v>6781000</v>
          </cell>
        </row>
        <row r="22">
          <cell r="B22">
            <v>29310</v>
          </cell>
          <cell r="C22" t="str">
            <v>VT.TISSUE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4">
          <cell r="D24">
            <v>54038</v>
          </cell>
          <cell r="E24">
            <v>505117500</v>
          </cell>
          <cell r="F24">
            <v>577600</v>
          </cell>
          <cell r="G24">
            <v>504539900</v>
          </cell>
          <cell r="H24">
            <v>0</v>
          </cell>
          <cell r="I24">
            <v>0</v>
          </cell>
        </row>
        <row r="25">
          <cell r="B25">
            <v>1</v>
          </cell>
          <cell r="C25">
            <v>2</v>
          </cell>
          <cell r="D25">
            <v>3</v>
          </cell>
          <cell r="E25">
            <v>4</v>
          </cell>
          <cell r="F25">
            <v>5</v>
          </cell>
          <cell r="G25">
            <v>6</v>
          </cell>
        </row>
        <row r="26">
          <cell r="D26">
            <v>57819</v>
          </cell>
          <cell r="E26" t="str">
            <v>PENJ CASH &amp; CREDIT</v>
          </cell>
          <cell r="G26">
            <v>-577600</v>
          </cell>
          <cell r="H26" t="str">
            <v>DITAGIHKAN KE HO</v>
          </cell>
        </row>
        <row r="27">
          <cell r="D27">
            <v>0</v>
          </cell>
        </row>
        <row r="28">
          <cell r="I28">
            <v>577600</v>
          </cell>
        </row>
      </sheetData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"/>
      <sheetName val="RUGILABA"/>
      <sheetName val="NERACA LAJUR"/>
      <sheetName val="LAP PENJUALAN"/>
      <sheetName val="COGS"/>
      <sheetName val="MEMO JURNAL"/>
      <sheetName val="LAP MUTASI PRODUK"/>
      <sheetName val="REKAP GL"/>
      <sheetName val="ANALISA PIUTANG"/>
      <sheetName val="LAPORAN LAIN"/>
      <sheetName val="REKAP PERSEDIAAN"/>
      <sheetName val="REKAP PENJUALAN"/>
      <sheetName val="REKAP HPP"/>
      <sheetName val="DETAIL BIAYA"/>
      <sheetName val="TBG ALL"/>
      <sheetName val="SEGMEN"/>
      <sheetName val="MUTIN SPS"/>
      <sheetName val="MUTOUT SPS"/>
      <sheetName val="MUTIN GB"/>
      <sheetName val="MUTOUT GB"/>
      <sheetName val="SUPP IN GB"/>
      <sheetName val="SUPP OUT GB"/>
      <sheetName val="LKH"/>
      <sheetName val="money crosscek"/>
      <sheetName val="BANK STATEMENT"/>
      <sheetName val="BANK LIVIA"/>
      <sheetName val="BANK BTN"/>
      <sheetName val="KB"/>
      <sheetName val="KO"/>
      <sheetName val="BD"/>
      <sheetName val="BP"/>
      <sheetName val="BG"/>
      <sheetName val="REKAP BIAYA "/>
      <sheetName val="PIUT JAMSOSTEK 1"/>
      <sheetName val="PIUT JAMSOSTEK"/>
      <sheetName val="PIUT PUSAT 1"/>
      <sheetName val="PIUTANG PUSAT"/>
      <sheetName val="PIUT MS SUPORT 1"/>
      <sheetName val="PIUTANG MS SUPORT"/>
      <sheetName val="PIUT TIV"/>
      <sheetName val="PIUT TIV 1"/>
      <sheetName val="TP 1"/>
      <sheetName val="TP"/>
      <sheetName val="HUTANG MS SUPPORT"/>
      <sheetName val="SPS"/>
    </sheetNames>
    <sheetDataSet>
      <sheetData sheetId="0" refreshError="1"/>
      <sheetData sheetId="1" refreshError="1"/>
      <sheetData sheetId="2" refreshError="1"/>
      <sheetData sheetId="3"/>
      <sheetData sheetId="4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82005</v>
          </cell>
          <cell r="E7">
            <v>877115700</v>
          </cell>
          <cell r="F7">
            <v>1760000</v>
          </cell>
          <cell r="G7">
            <v>875355700</v>
          </cell>
        </row>
        <row r="8">
          <cell r="B8">
            <v>10111</v>
          </cell>
          <cell r="C8" t="str">
            <v>AQ.5GLN BTL</v>
          </cell>
          <cell r="D8">
            <v>3013</v>
          </cell>
          <cell r="E8">
            <v>90390000</v>
          </cell>
          <cell r="F8">
            <v>0</v>
          </cell>
          <cell r="G8">
            <v>90390000</v>
          </cell>
        </row>
        <row r="9">
          <cell r="B9">
            <v>10520</v>
          </cell>
          <cell r="C9" t="str">
            <v>380 ML AQUA REFLECTION 1 x 12</v>
          </cell>
          <cell r="D9">
            <v>-1</v>
          </cell>
          <cell r="E9">
            <v>-138000</v>
          </cell>
          <cell r="F9">
            <v>0</v>
          </cell>
          <cell r="G9">
            <v>-138000</v>
          </cell>
        </row>
        <row r="10">
          <cell r="B10">
            <v>12111</v>
          </cell>
          <cell r="C10" t="str">
            <v>AQ.1500ML 1X12</v>
          </cell>
          <cell r="D10">
            <v>38071</v>
          </cell>
          <cell r="E10">
            <v>1219826350</v>
          </cell>
          <cell r="F10">
            <v>1542400</v>
          </cell>
          <cell r="G10">
            <v>1218283950</v>
          </cell>
        </row>
        <row r="11">
          <cell r="B11">
            <v>12312</v>
          </cell>
          <cell r="C11" t="str">
            <v>AQ.600ML 1X24</v>
          </cell>
          <cell r="D11">
            <v>25818</v>
          </cell>
          <cell r="E11">
            <v>881761434</v>
          </cell>
          <cell r="F11">
            <v>3758704</v>
          </cell>
          <cell r="G11">
            <v>878002730</v>
          </cell>
        </row>
        <row r="12">
          <cell r="B12">
            <v>12512</v>
          </cell>
          <cell r="C12" t="str">
            <v>AQ.330ML 1X24</v>
          </cell>
          <cell r="D12">
            <v>4827</v>
          </cell>
          <cell r="E12">
            <v>120250350</v>
          </cell>
          <cell r="F12">
            <v>1256150</v>
          </cell>
          <cell r="G12">
            <v>118994200</v>
          </cell>
        </row>
        <row r="13">
          <cell r="B13">
            <v>12613</v>
          </cell>
          <cell r="C13" t="str">
            <v>AQ.240ML 1X48</v>
          </cell>
          <cell r="D13">
            <v>37067</v>
          </cell>
          <cell r="E13">
            <v>660539610</v>
          </cell>
          <cell r="F13">
            <v>2620960</v>
          </cell>
          <cell r="G13">
            <v>657918650</v>
          </cell>
        </row>
        <row r="14">
          <cell r="B14">
            <v>15510</v>
          </cell>
          <cell r="C14" t="str">
            <v>AQ.HC STAN/SEWA</v>
          </cell>
          <cell r="G14">
            <v>0</v>
          </cell>
        </row>
        <row r="15">
          <cell r="B15">
            <v>15511</v>
          </cell>
          <cell r="C15" t="str">
            <v>PORTABLE</v>
          </cell>
          <cell r="G15">
            <v>0</v>
          </cell>
        </row>
        <row r="16">
          <cell r="B16">
            <v>20110</v>
          </cell>
          <cell r="C16" t="str">
            <v>VT.5GLN ISI</v>
          </cell>
          <cell r="D16">
            <v>9596</v>
          </cell>
          <cell r="E16">
            <v>76023714</v>
          </cell>
          <cell r="F16">
            <v>3443714</v>
          </cell>
          <cell r="G16">
            <v>72580000</v>
          </cell>
        </row>
        <row r="17">
          <cell r="B17">
            <v>20111</v>
          </cell>
          <cell r="C17" t="str">
            <v>VT.5GLN BTL</v>
          </cell>
          <cell r="D17">
            <v>-27</v>
          </cell>
          <cell r="E17">
            <v>-810000</v>
          </cell>
          <cell r="F17">
            <v>0</v>
          </cell>
          <cell r="G17">
            <v>-810000</v>
          </cell>
        </row>
        <row r="18">
          <cell r="B18">
            <v>22111</v>
          </cell>
          <cell r="C18" t="str">
            <v>VT.1500ML 1X12</v>
          </cell>
          <cell r="D18">
            <v>1900</v>
          </cell>
          <cell r="E18">
            <v>40916456</v>
          </cell>
          <cell r="F18">
            <v>72456</v>
          </cell>
          <cell r="G18">
            <v>40844000</v>
          </cell>
        </row>
        <row r="19">
          <cell r="B19">
            <v>22312</v>
          </cell>
          <cell r="C19" t="str">
            <v>VT.600ML 1X24</v>
          </cell>
          <cell r="D19">
            <v>2166</v>
          </cell>
          <cell r="E19">
            <v>48576316</v>
          </cell>
          <cell r="F19">
            <v>282316</v>
          </cell>
          <cell r="G19">
            <v>48294000</v>
          </cell>
        </row>
        <row r="20">
          <cell r="B20">
            <v>22613</v>
          </cell>
          <cell r="C20" t="str">
            <v>VT.240ML 1X48</v>
          </cell>
          <cell r="D20">
            <v>4764</v>
          </cell>
          <cell r="E20">
            <v>67068300</v>
          </cell>
          <cell r="F20">
            <v>5340300</v>
          </cell>
          <cell r="G20">
            <v>61728000</v>
          </cell>
        </row>
        <row r="21">
          <cell r="B21">
            <v>40410</v>
          </cell>
          <cell r="C21" t="str">
            <v>Mizone Orange Lime  500ML 1x12</v>
          </cell>
          <cell r="D21">
            <v>665</v>
          </cell>
          <cell r="E21">
            <v>21938000</v>
          </cell>
          <cell r="F21">
            <v>626800</v>
          </cell>
          <cell r="G21">
            <v>21311200</v>
          </cell>
        </row>
        <row r="22">
          <cell r="B22">
            <v>40412</v>
          </cell>
          <cell r="C22" t="str">
            <v>MIZONE LYCHEE LEMON 500 ML 1X12</v>
          </cell>
          <cell r="D22">
            <v>1443</v>
          </cell>
          <cell r="E22">
            <v>47416200</v>
          </cell>
          <cell r="F22">
            <v>1927100</v>
          </cell>
          <cell r="G22">
            <v>45489100</v>
          </cell>
        </row>
        <row r="23">
          <cell r="B23">
            <v>40418</v>
          </cell>
          <cell r="C23" t="str">
            <v>MIZONE APPLE GUAVA 500 ML 1X12</v>
          </cell>
          <cell r="D23">
            <v>571</v>
          </cell>
          <cell r="E23">
            <v>18991600</v>
          </cell>
          <cell r="F23">
            <v>416200</v>
          </cell>
          <cell r="G23">
            <v>18575400</v>
          </cell>
        </row>
        <row r="24">
          <cell r="B24">
            <v>40419</v>
          </cell>
          <cell r="C24" t="str">
            <v>MIZONE MANGGO KWENI 500ML 1 X 12</v>
          </cell>
          <cell r="D24">
            <v>114</v>
          </cell>
          <cell r="E24">
            <v>3954400</v>
          </cell>
          <cell r="F24">
            <v>167600</v>
          </cell>
          <cell r="G24">
            <v>3786800</v>
          </cell>
        </row>
        <row r="25">
          <cell r="B25">
            <v>40429</v>
          </cell>
          <cell r="C25" t="str">
            <v>MIZONE COCOPINA 500ML1X12</v>
          </cell>
          <cell r="D25">
            <v>1458</v>
          </cell>
          <cell r="E25">
            <v>48559000</v>
          </cell>
          <cell r="F25">
            <v>852500</v>
          </cell>
          <cell r="G25">
            <v>47706500</v>
          </cell>
        </row>
        <row r="26">
          <cell r="B26">
            <v>81613</v>
          </cell>
          <cell r="C26" t="str">
            <v>AQ.KRTN 240 ML 1X1</v>
          </cell>
          <cell r="D26">
            <v>600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95059</v>
          </cell>
          <cell r="C27" t="str">
            <v>POMPA DISPENSER</v>
          </cell>
          <cell r="G27">
            <v>0</v>
          </cell>
        </row>
        <row r="28">
          <cell r="B28" t="str">
            <v>P9904</v>
          </cell>
          <cell r="C28" t="str">
            <v>CHILLER MIZONE FV100</v>
          </cell>
          <cell r="D28">
            <v>2</v>
          </cell>
          <cell r="E28">
            <v>0</v>
          </cell>
          <cell r="F28">
            <v>0</v>
          </cell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2">
          <cell r="D42">
            <v>214052</v>
          </cell>
          <cell r="E42">
            <v>4222379430</v>
          </cell>
          <cell r="F42">
            <v>24067200</v>
          </cell>
          <cell r="G42">
            <v>4198312230</v>
          </cell>
          <cell r="H42">
            <v>0</v>
          </cell>
          <cell r="I42">
            <v>0</v>
          </cell>
        </row>
        <row r="43">
          <cell r="B43">
            <v>1</v>
          </cell>
          <cell r="C43">
            <v>2</v>
          </cell>
          <cell r="D43">
            <v>3</v>
          </cell>
          <cell r="E43">
            <v>4</v>
          </cell>
          <cell r="F43">
            <v>5</v>
          </cell>
          <cell r="G43">
            <v>6</v>
          </cell>
        </row>
        <row r="44">
          <cell r="D44">
            <v>414573</v>
          </cell>
          <cell r="E44" t="str">
            <v>TTL PENJUALAN</v>
          </cell>
          <cell r="G44">
            <v>-162735546</v>
          </cell>
        </row>
        <row r="45">
          <cell r="D45">
            <v>414573</v>
          </cell>
          <cell r="E45" t="str">
            <v>COGS</v>
          </cell>
        </row>
        <row r="46">
          <cell r="D46">
            <v>0</v>
          </cell>
          <cell r="E46" t="str">
            <v>SELISIH</v>
          </cell>
        </row>
      </sheetData>
      <sheetData sheetId="5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"/>
      <sheetName val="RUGILABA"/>
      <sheetName val="NERACA LAJUR"/>
      <sheetName val="COGS"/>
      <sheetName val="LAP PENJUALAN"/>
      <sheetName val="MEMO JURNAL"/>
      <sheetName val="LAP MUTASI PRODUK"/>
      <sheetName val="REKAP GL"/>
      <sheetName val="ANALISA PIUTANG"/>
      <sheetName val="LAPORAN LAIN"/>
      <sheetName val="REKAP PERSEDIAAN"/>
      <sheetName val="REKAP PENJUALAN"/>
      <sheetName val="REKAP HPP"/>
      <sheetName val="DETAIL BIAYA"/>
      <sheetName val="TBG"/>
      <sheetName val="segmen driver 1-31"/>
      <sheetName val="supp in gb"/>
      <sheetName val="supp in sws"/>
      <sheetName val="LKH"/>
      <sheetName val="money crosscek"/>
      <sheetName val="BANK STATEMENT"/>
      <sheetName val="BANK BTN"/>
      <sheetName val="BANK LIVIA"/>
      <sheetName val="BG"/>
      <sheetName val="KB "/>
      <sheetName val="KO"/>
      <sheetName val="BD"/>
      <sheetName val="BBM"/>
      <sheetName val="REKAP BIAYA"/>
      <sheetName val="titipan pelanggan"/>
      <sheetName val="TP 1-31"/>
      <sheetName val="PIUT MS.SUPPORT"/>
      <sheetName val="HUTANG MS.SUPPORT"/>
      <sheetName val="SPS (2)"/>
    </sheetNames>
    <sheetDataSet>
      <sheetData sheetId="0"/>
      <sheetData sheetId="1"/>
      <sheetData sheetId="2"/>
      <sheetData sheetId="3"/>
      <sheetData sheetId="4"/>
      <sheetData sheetId="5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48016</v>
          </cell>
          <cell r="E7">
            <v>484308850</v>
          </cell>
          <cell r="F7">
            <v>2176900</v>
          </cell>
          <cell r="G7">
            <v>482131950</v>
          </cell>
        </row>
        <row r="8">
          <cell r="B8">
            <v>10111</v>
          </cell>
          <cell r="C8" t="str">
            <v>AQ.5GLN BTL</v>
          </cell>
          <cell r="D8">
            <v>-105</v>
          </cell>
          <cell r="E8">
            <v>-3150000</v>
          </cell>
          <cell r="F8">
            <v>0</v>
          </cell>
          <cell r="G8">
            <v>-3150000</v>
          </cell>
        </row>
        <row r="9">
          <cell r="B9">
            <v>10511</v>
          </cell>
          <cell r="C9" t="str">
            <v>AQ.380 ML BTL</v>
          </cell>
          <cell r="D9">
            <v>-586</v>
          </cell>
          <cell r="E9">
            <v>-293000</v>
          </cell>
          <cell r="F9">
            <v>0</v>
          </cell>
          <cell r="G9">
            <v>-293000</v>
          </cell>
        </row>
        <row r="10">
          <cell r="B10">
            <v>10512</v>
          </cell>
          <cell r="C10" t="str">
            <v>AQ.380 ML KRAT/PALET</v>
          </cell>
          <cell r="D10">
            <v>-25</v>
          </cell>
          <cell r="E10">
            <v>-337500</v>
          </cell>
          <cell r="F10">
            <v>0</v>
          </cell>
          <cell r="G10">
            <v>-337500</v>
          </cell>
        </row>
        <row r="11">
          <cell r="B11">
            <v>12111</v>
          </cell>
          <cell r="C11" t="str">
            <v>AQ.1500ML 1X12</v>
          </cell>
          <cell r="D11">
            <v>38351</v>
          </cell>
          <cell r="E11">
            <v>1224818900</v>
          </cell>
          <cell r="F11">
            <v>4625200</v>
          </cell>
          <cell r="G11">
            <v>1220193700</v>
          </cell>
        </row>
        <row r="12">
          <cell r="B12">
            <v>12312</v>
          </cell>
          <cell r="C12" t="str">
            <v>AQ.600ML 1X24</v>
          </cell>
          <cell r="D12">
            <v>-17096</v>
          </cell>
          <cell r="E12">
            <v>-528367550</v>
          </cell>
          <cell r="F12">
            <v>3911400</v>
          </cell>
          <cell r="G12">
            <v>-532278950</v>
          </cell>
        </row>
        <row r="13">
          <cell r="B13">
            <v>12512</v>
          </cell>
          <cell r="C13" t="str">
            <v>AQ.330ML 1X24</v>
          </cell>
          <cell r="D13">
            <v>3029</v>
          </cell>
          <cell r="E13">
            <v>75031750</v>
          </cell>
          <cell r="F13">
            <v>605400</v>
          </cell>
          <cell r="G13">
            <v>74426350</v>
          </cell>
        </row>
        <row r="14">
          <cell r="B14">
            <v>12613</v>
          </cell>
          <cell r="C14" t="str">
            <v>AQ.240ML 1X48</v>
          </cell>
          <cell r="D14">
            <v>32133</v>
          </cell>
          <cell r="E14">
            <v>566935890</v>
          </cell>
          <cell r="F14">
            <v>-51100</v>
          </cell>
          <cell r="G14">
            <v>566986990</v>
          </cell>
        </row>
        <row r="15">
          <cell r="B15">
            <v>20110</v>
          </cell>
          <cell r="C15" t="str">
            <v>VT.5GLN ISI</v>
          </cell>
          <cell r="D15">
            <v>1411</v>
          </cell>
          <cell r="E15">
            <v>11038150</v>
          </cell>
          <cell r="F15">
            <v>222400</v>
          </cell>
          <cell r="G15">
            <v>10815750</v>
          </cell>
        </row>
        <row r="16">
          <cell r="B16">
            <v>20111</v>
          </cell>
          <cell r="C16" t="str">
            <v>VT.5GLN BTL</v>
          </cell>
          <cell r="D16">
            <v>13</v>
          </cell>
          <cell r="E16">
            <v>390000</v>
          </cell>
          <cell r="F16">
            <v>0</v>
          </cell>
          <cell r="G16">
            <v>390000</v>
          </cell>
        </row>
        <row r="17">
          <cell r="B17">
            <v>22111</v>
          </cell>
          <cell r="C17" t="str">
            <v>VT.1500ML 1X12</v>
          </cell>
          <cell r="D17">
            <v>1168</v>
          </cell>
          <cell r="E17">
            <v>24237400</v>
          </cell>
          <cell r="F17">
            <v>59100</v>
          </cell>
          <cell r="G17">
            <v>24178300</v>
          </cell>
        </row>
        <row r="18">
          <cell r="B18">
            <v>22312</v>
          </cell>
          <cell r="C18" t="str">
            <v>VT.600ML 1X24</v>
          </cell>
          <cell r="D18">
            <v>451</v>
          </cell>
          <cell r="E18">
            <v>9925050</v>
          </cell>
          <cell r="F18">
            <v>124350</v>
          </cell>
          <cell r="G18">
            <v>9800700</v>
          </cell>
        </row>
        <row r="19">
          <cell r="B19">
            <v>22613</v>
          </cell>
          <cell r="C19" t="str">
            <v>VT.240ML 1X48</v>
          </cell>
          <cell r="D19">
            <v>1569</v>
          </cell>
          <cell r="E19">
            <v>20711400</v>
          </cell>
          <cell r="F19">
            <v>817650</v>
          </cell>
          <cell r="G19">
            <v>19893750</v>
          </cell>
        </row>
        <row r="20">
          <cell r="B20">
            <v>40410</v>
          </cell>
          <cell r="C20" t="str">
            <v>Mizone Orange Lime  500ML 1x12</v>
          </cell>
          <cell r="D20">
            <v>266</v>
          </cell>
          <cell r="E20">
            <v>9702900</v>
          </cell>
          <cell r="F20">
            <v>-588200</v>
          </cell>
          <cell r="G20">
            <v>10291100</v>
          </cell>
        </row>
        <row r="21">
          <cell r="B21">
            <v>40411</v>
          </cell>
          <cell r="C21" t="str">
            <v>Mizone Passion Fruit 500ML 1x12</v>
          </cell>
          <cell r="D21">
            <v>-764</v>
          </cell>
          <cell r="E21">
            <v>-22025750</v>
          </cell>
          <cell r="F21">
            <v>-1350500</v>
          </cell>
          <cell r="G21">
            <v>-20675250</v>
          </cell>
        </row>
        <row r="22">
          <cell r="B22">
            <v>40412</v>
          </cell>
          <cell r="C22" t="str">
            <v>MIZONE LYCHEE LEMON 500 ML 1X12</v>
          </cell>
          <cell r="D22">
            <v>919</v>
          </cell>
          <cell r="E22">
            <v>29789600</v>
          </cell>
          <cell r="F22">
            <v>-253250</v>
          </cell>
          <cell r="G22">
            <v>30042850</v>
          </cell>
        </row>
        <row r="23">
          <cell r="B23">
            <v>40418</v>
          </cell>
          <cell r="C23" t="str">
            <v>MIZONE APPLE GUAVA 500 ML 1X12</v>
          </cell>
          <cell r="D23">
            <v>135</v>
          </cell>
          <cell r="E23">
            <v>5777650</v>
          </cell>
          <cell r="F23">
            <v>-811550</v>
          </cell>
          <cell r="G23">
            <v>6589200</v>
          </cell>
        </row>
        <row r="24">
          <cell r="B24">
            <v>40419</v>
          </cell>
          <cell r="C24" t="str">
            <v>MIZONE MANGGO KWENI 500ML 1 X 12</v>
          </cell>
          <cell r="D24">
            <v>-796</v>
          </cell>
          <cell r="E24">
            <v>-23114650</v>
          </cell>
          <cell r="F24">
            <v>-1468450</v>
          </cell>
          <cell r="G24">
            <v>-21646200</v>
          </cell>
        </row>
        <row r="25">
          <cell r="B25">
            <v>40426</v>
          </cell>
          <cell r="C25" t="str">
            <v>MIZONE LYCHEE LEMON 1500 ML 1X6</v>
          </cell>
          <cell r="D25">
            <v>207</v>
          </cell>
          <cell r="E25">
            <v>8879000</v>
          </cell>
          <cell r="F25">
            <v>3000</v>
          </cell>
          <cell r="G25">
            <v>8876000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D29">
            <v>108296</v>
          </cell>
          <cell r="E29">
            <v>1894258090</v>
          </cell>
          <cell r="F29">
            <v>8022350</v>
          </cell>
          <cell r="G29">
            <v>1886235740</v>
          </cell>
          <cell r="H29">
            <v>0</v>
          </cell>
          <cell r="I29">
            <v>0</v>
          </cell>
        </row>
        <row r="30">
          <cell r="B30">
            <v>1</v>
          </cell>
          <cell r="C30">
            <v>2</v>
          </cell>
          <cell r="D30">
            <v>3</v>
          </cell>
          <cell r="E30">
            <v>4</v>
          </cell>
          <cell r="F30">
            <v>5</v>
          </cell>
          <cell r="G30">
            <v>6</v>
          </cell>
        </row>
        <row r="31">
          <cell r="D31">
            <v>305708</v>
          </cell>
          <cell r="E31" t="str">
            <v>TTL PENJUALAN</v>
          </cell>
          <cell r="G31">
            <v>-78792250</v>
          </cell>
        </row>
        <row r="32">
          <cell r="D32">
            <v>305708</v>
          </cell>
          <cell r="E32" t="str">
            <v>COGS</v>
          </cell>
        </row>
        <row r="33">
          <cell r="D33">
            <v>0</v>
          </cell>
          <cell r="E33" t="str">
            <v>SELISIH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ANALISA PIUTANG"/>
      <sheetName val="LAP MUTASI PRODUK"/>
      <sheetName val="LAPORAN LAIN"/>
      <sheetName val="REKAP PERSEDIAAN"/>
      <sheetName val="REKAP PENJUALAN"/>
      <sheetName val="REKAP HPP"/>
      <sheetName val="DETAIL BIAYA"/>
      <sheetName val="TBG"/>
      <sheetName val="SEGMEN 1-31"/>
      <sheetName val="LKH"/>
      <sheetName val="MONEYCROSCEK"/>
      <sheetName val="BANK STATEMENT"/>
      <sheetName val="BANK LIVIA"/>
      <sheetName val="KB"/>
      <sheetName val="KO"/>
      <sheetName val="BD"/>
      <sheetName val="BG"/>
      <sheetName val="REKAP BIAYA"/>
      <sheetName val="PIUT MS SUPPORT"/>
      <sheetName val="hutang ms support"/>
      <sheetName val="gresik"/>
      <sheetName val="PROGRAM TIV"/>
      <sheetName val="Sheet1"/>
    </sheetNames>
    <sheetDataSet>
      <sheetData sheetId="0" refreshError="1"/>
      <sheetData sheetId="1" refreshError="1"/>
      <sheetData sheetId="2"/>
      <sheetData sheetId="3">
        <row r="2">
          <cell r="B2" t="e">
            <v>#REF!</v>
          </cell>
        </row>
        <row r="3">
          <cell r="B3" t="str">
            <v>LAPORAN MUTASI PRODUK</v>
          </cell>
        </row>
        <row r="4">
          <cell r="B4" t="e">
            <v>#REF!</v>
          </cell>
        </row>
        <row r="5">
          <cell r="B5" t="str">
            <v>ID PRODUK</v>
          </cell>
          <cell r="C5" t="str">
            <v>NAMA PRODUK</v>
          </cell>
          <cell r="D5" t="str">
            <v>SALDO AWAL</v>
          </cell>
          <cell r="F5" t="str">
            <v>NEW</v>
          </cell>
          <cell r="G5" t="str">
            <v>SUPP(IN)</v>
          </cell>
          <cell r="I5" t="str">
            <v>DIST(IN)</v>
          </cell>
          <cell r="K5" t="str">
            <v>DEPO(IN)</v>
          </cell>
          <cell r="M5" t="str">
            <v>CABANG(IN)</v>
          </cell>
          <cell r="O5" t="str">
            <v>SUPP(OUT)</v>
          </cell>
          <cell r="Q5" t="str">
            <v>DIST(OUT)</v>
          </cell>
          <cell r="S5" t="str">
            <v>DEPO(OUT)</v>
          </cell>
          <cell r="U5" t="str">
            <v>CABANG(OUT)</v>
          </cell>
          <cell r="W5" t="str">
            <v>KOREKSI</v>
          </cell>
          <cell r="Y5" t="str">
            <v>SALDO AKHIR</v>
          </cell>
          <cell r="AA5" t="str">
            <v>PEMBELIAN</v>
          </cell>
          <cell r="AC5" t="str">
            <v>HPP</v>
          </cell>
          <cell r="AE5" t="str">
            <v>CTRL</v>
          </cell>
        </row>
        <row r="6">
          <cell r="D6" t="str">
            <v>QTY</v>
          </cell>
          <cell r="E6" t="str">
            <v>Rp</v>
          </cell>
          <cell r="F6" t="str">
            <v>(HPP)</v>
          </cell>
          <cell r="G6" t="str">
            <v>QTY</v>
          </cell>
          <cell r="H6" t="str">
            <v>Rp</v>
          </cell>
          <cell r="I6" t="str">
            <v>QTY</v>
          </cell>
          <cell r="J6" t="str">
            <v>Rp</v>
          </cell>
          <cell r="K6" t="str">
            <v>QTY</v>
          </cell>
          <cell r="L6" t="str">
            <v>Rp</v>
          </cell>
          <cell r="M6" t="str">
            <v>QTY</v>
          </cell>
          <cell r="N6" t="str">
            <v>Rp</v>
          </cell>
          <cell r="O6" t="str">
            <v>QTY</v>
          </cell>
          <cell r="P6" t="str">
            <v>Rp</v>
          </cell>
          <cell r="Q6" t="str">
            <v>QTY</v>
          </cell>
          <cell r="R6" t="str">
            <v>Rp</v>
          </cell>
          <cell r="S6" t="str">
            <v>QTY</v>
          </cell>
          <cell r="T6" t="str">
            <v>Rp</v>
          </cell>
          <cell r="U6" t="str">
            <v>QTY</v>
          </cell>
          <cell r="V6" t="str">
            <v>Rp</v>
          </cell>
          <cell r="W6" t="str">
            <v>QTY</v>
          </cell>
          <cell r="X6" t="str">
            <v>Rp</v>
          </cell>
          <cell r="Y6" t="str">
            <v>QTY</v>
          </cell>
          <cell r="Z6" t="str">
            <v>Rp</v>
          </cell>
          <cell r="AA6" t="str">
            <v>QTY</v>
          </cell>
          <cell r="AB6" t="str">
            <v>Rp</v>
          </cell>
          <cell r="AC6" t="str">
            <v>QTY</v>
          </cell>
          <cell r="AD6" t="str">
            <v>Rp</v>
          </cell>
        </row>
        <row r="7">
          <cell r="B7">
            <v>12111</v>
          </cell>
          <cell r="C7" t="str">
            <v>AQ.1500ML 1X12</v>
          </cell>
          <cell r="D7">
            <v>157</v>
          </cell>
          <cell r="E7">
            <v>4757100</v>
          </cell>
          <cell r="F7">
            <v>30300</v>
          </cell>
          <cell r="G7">
            <v>5265</v>
          </cell>
          <cell r="H7">
            <v>159529500</v>
          </cell>
          <cell r="I7">
            <v>401</v>
          </cell>
          <cell r="J7">
            <v>12150300</v>
          </cell>
          <cell r="K7">
            <v>0</v>
          </cell>
          <cell r="L7">
            <v>0</v>
          </cell>
          <cell r="M7">
            <v>1026</v>
          </cell>
          <cell r="N7">
            <v>31087800</v>
          </cell>
          <cell r="O7">
            <v>0</v>
          </cell>
          <cell r="P7">
            <v>0</v>
          </cell>
          <cell r="Q7">
            <v>4715</v>
          </cell>
          <cell r="R7">
            <v>142864500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2134</v>
          </cell>
          <cell r="Z7">
            <v>64660200</v>
          </cell>
          <cell r="AA7">
            <v>6291</v>
          </cell>
          <cell r="AB7">
            <v>190617300</v>
          </cell>
          <cell r="AC7">
            <v>4314</v>
          </cell>
          <cell r="AD7">
            <v>130714200</v>
          </cell>
          <cell r="AE7">
            <v>0</v>
          </cell>
        </row>
        <row r="8">
          <cell r="B8">
            <v>12312</v>
          </cell>
          <cell r="C8" t="str">
            <v>AQ.600ML 1X24</v>
          </cell>
          <cell r="D8">
            <v>3685</v>
          </cell>
          <cell r="E8">
            <v>119209750</v>
          </cell>
          <cell r="F8">
            <v>32350</v>
          </cell>
          <cell r="G8">
            <v>18924</v>
          </cell>
          <cell r="H8">
            <v>612191400</v>
          </cell>
          <cell r="I8">
            <v>1493</v>
          </cell>
          <cell r="J8">
            <v>48298550</v>
          </cell>
          <cell r="K8">
            <v>0</v>
          </cell>
          <cell r="L8">
            <v>0</v>
          </cell>
          <cell r="M8">
            <v>245</v>
          </cell>
          <cell r="N8">
            <v>7925750</v>
          </cell>
          <cell r="O8">
            <v>0</v>
          </cell>
          <cell r="P8">
            <v>0</v>
          </cell>
          <cell r="Q8">
            <v>14350</v>
          </cell>
          <cell r="R8">
            <v>464222500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X8">
            <v>0</v>
          </cell>
          <cell r="Y8">
            <v>9997</v>
          </cell>
          <cell r="Z8">
            <v>323402950</v>
          </cell>
          <cell r="AA8">
            <v>19169</v>
          </cell>
          <cell r="AB8">
            <v>620117150</v>
          </cell>
          <cell r="AC8">
            <v>12857</v>
          </cell>
          <cell r="AD8">
            <v>415923950</v>
          </cell>
          <cell r="AE8">
            <v>0</v>
          </cell>
        </row>
        <row r="9">
          <cell r="B9">
            <v>12512</v>
          </cell>
          <cell r="C9" t="str">
            <v>AQ.330ML 1X24</v>
          </cell>
          <cell r="D9">
            <v>641</v>
          </cell>
          <cell r="E9">
            <v>14967350</v>
          </cell>
          <cell r="F9">
            <v>23350</v>
          </cell>
          <cell r="G9">
            <v>0</v>
          </cell>
          <cell r="H9">
            <v>0</v>
          </cell>
          <cell r="I9">
            <v>139</v>
          </cell>
          <cell r="J9">
            <v>3245650</v>
          </cell>
          <cell r="K9">
            <v>0</v>
          </cell>
          <cell r="L9">
            <v>0</v>
          </cell>
          <cell r="M9">
            <v>700</v>
          </cell>
          <cell r="N9">
            <v>16345000</v>
          </cell>
          <cell r="O9">
            <v>0</v>
          </cell>
          <cell r="P9">
            <v>0</v>
          </cell>
          <cell r="Q9">
            <v>1478</v>
          </cell>
          <cell r="R9">
            <v>34511300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X9">
            <v>0</v>
          </cell>
          <cell r="Y9">
            <v>2</v>
          </cell>
          <cell r="Z9">
            <v>46700</v>
          </cell>
          <cell r="AA9">
            <v>700</v>
          </cell>
          <cell r="AB9">
            <v>16345000</v>
          </cell>
          <cell r="AC9">
            <v>1339</v>
          </cell>
          <cell r="AD9">
            <v>31265650</v>
          </cell>
          <cell r="AE9">
            <v>0</v>
          </cell>
        </row>
        <row r="10">
          <cell r="B10">
            <v>12613</v>
          </cell>
          <cell r="C10" t="str">
            <v>AQ.240ML 1X48</v>
          </cell>
          <cell r="D10">
            <v>1237</v>
          </cell>
          <cell r="E10">
            <v>20781600</v>
          </cell>
          <cell r="F10">
            <v>16800</v>
          </cell>
          <cell r="G10">
            <v>15552</v>
          </cell>
          <cell r="H10">
            <v>261273600</v>
          </cell>
          <cell r="I10">
            <v>1734</v>
          </cell>
          <cell r="J10">
            <v>29131200</v>
          </cell>
          <cell r="K10">
            <v>0</v>
          </cell>
          <cell r="L10">
            <v>0</v>
          </cell>
          <cell r="M10">
            <v>2050</v>
          </cell>
          <cell r="N10">
            <v>34440000</v>
          </cell>
          <cell r="O10">
            <v>0</v>
          </cell>
          <cell r="P10">
            <v>0</v>
          </cell>
          <cell r="Q10">
            <v>15746</v>
          </cell>
          <cell r="R10">
            <v>264532800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X10">
            <v>0</v>
          </cell>
          <cell r="Y10">
            <v>4827</v>
          </cell>
          <cell r="Z10">
            <v>81093600</v>
          </cell>
          <cell r="AA10">
            <v>17602</v>
          </cell>
          <cell r="AB10">
            <v>295713600</v>
          </cell>
          <cell r="AC10">
            <v>14012</v>
          </cell>
          <cell r="AD10">
            <v>235401600</v>
          </cell>
          <cell r="AE10">
            <v>0</v>
          </cell>
        </row>
        <row r="11">
          <cell r="B11">
            <v>22111</v>
          </cell>
          <cell r="C11" t="str">
            <v>VT.1500ML 1X12</v>
          </cell>
          <cell r="D11">
            <v>797</v>
          </cell>
          <cell r="E11">
            <v>15661050</v>
          </cell>
          <cell r="F11">
            <v>19650</v>
          </cell>
          <cell r="G11">
            <v>0</v>
          </cell>
          <cell r="H11">
            <v>0</v>
          </cell>
          <cell r="I11">
            <v>38</v>
          </cell>
          <cell r="J11">
            <v>746700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422</v>
          </cell>
          <cell r="R11">
            <v>8292300</v>
          </cell>
          <cell r="S11">
            <v>0</v>
          </cell>
          <cell r="T11">
            <v>0</v>
          </cell>
          <cell r="U11">
            <v>300</v>
          </cell>
          <cell r="V11">
            <v>5895000</v>
          </cell>
          <cell r="W11">
            <v>0</v>
          </cell>
          <cell r="X11">
            <v>0</v>
          </cell>
          <cell r="Y11">
            <v>113</v>
          </cell>
          <cell r="Z11">
            <v>2220450</v>
          </cell>
          <cell r="AA11">
            <v>-300</v>
          </cell>
          <cell r="AB11">
            <v>-5895000</v>
          </cell>
          <cell r="AC11">
            <v>384</v>
          </cell>
          <cell r="AD11">
            <v>7545600</v>
          </cell>
          <cell r="AE11">
            <v>0</v>
          </cell>
        </row>
        <row r="12">
          <cell r="B12">
            <v>22312</v>
          </cell>
          <cell r="C12" t="str">
            <v>VT.600ML 1X24</v>
          </cell>
          <cell r="D12">
            <v>669</v>
          </cell>
          <cell r="E12">
            <v>13747950</v>
          </cell>
          <cell r="F12">
            <v>20550</v>
          </cell>
          <cell r="G12">
            <v>1512</v>
          </cell>
          <cell r="H12">
            <v>31071600</v>
          </cell>
          <cell r="I12">
            <v>47</v>
          </cell>
          <cell r="J12">
            <v>965850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185</v>
          </cell>
          <cell r="R12">
            <v>3801750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2043</v>
          </cell>
          <cell r="Z12">
            <v>41983650</v>
          </cell>
          <cell r="AA12">
            <v>1512</v>
          </cell>
          <cell r="AB12">
            <v>31071600</v>
          </cell>
          <cell r="AC12">
            <v>138</v>
          </cell>
          <cell r="AD12">
            <v>2835900</v>
          </cell>
          <cell r="AE12">
            <v>0</v>
          </cell>
        </row>
        <row r="13">
          <cell r="B13">
            <v>22613</v>
          </cell>
          <cell r="C13" t="str">
            <v>VT.240ML 1X48</v>
          </cell>
          <cell r="D13">
            <v>3303</v>
          </cell>
          <cell r="E13">
            <v>40461750</v>
          </cell>
          <cell r="F13">
            <v>12250</v>
          </cell>
          <cell r="G13">
            <v>0</v>
          </cell>
          <cell r="H13">
            <v>0</v>
          </cell>
          <cell r="I13">
            <v>176</v>
          </cell>
          <cell r="J13">
            <v>2156000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876</v>
          </cell>
          <cell r="R13">
            <v>10731000</v>
          </cell>
          <cell r="S13">
            <v>0</v>
          </cell>
          <cell r="T13">
            <v>0</v>
          </cell>
          <cell r="U13">
            <v>584</v>
          </cell>
          <cell r="V13">
            <v>7154000</v>
          </cell>
          <cell r="W13">
            <v>0</v>
          </cell>
          <cell r="X13">
            <v>0</v>
          </cell>
          <cell r="Y13">
            <v>2019</v>
          </cell>
          <cell r="Z13">
            <v>24732750</v>
          </cell>
          <cell r="AA13">
            <v>-584</v>
          </cell>
          <cell r="AB13">
            <v>-7154000</v>
          </cell>
          <cell r="AC13">
            <v>700</v>
          </cell>
          <cell r="AD13">
            <v>8575000</v>
          </cell>
          <cell r="AE13">
            <v>0</v>
          </cell>
        </row>
        <row r="14">
          <cell r="B14">
            <v>40410</v>
          </cell>
          <cell r="C14" t="str">
            <v>MIZONE ORANGE LIME  500ML 1X12</v>
          </cell>
          <cell r="D14">
            <v>402</v>
          </cell>
          <cell r="E14">
            <v>11738400</v>
          </cell>
          <cell r="F14">
            <v>29200</v>
          </cell>
          <cell r="G14">
            <v>0</v>
          </cell>
          <cell r="H14">
            <v>0</v>
          </cell>
          <cell r="I14">
            <v>177</v>
          </cell>
          <cell r="J14">
            <v>5168400</v>
          </cell>
          <cell r="K14">
            <v>0</v>
          </cell>
          <cell r="L14">
            <v>0</v>
          </cell>
          <cell r="M14">
            <v>2200</v>
          </cell>
          <cell r="N14">
            <v>64240000</v>
          </cell>
          <cell r="O14">
            <v>0</v>
          </cell>
          <cell r="P14">
            <v>0</v>
          </cell>
          <cell r="Q14">
            <v>2307</v>
          </cell>
          <cell r="R14">
            <v>67364400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X14">
            <v>0</v>
          </cell>
          <cell r="Y14">
            <v>472</v>
          </cell>
          <cell r="Z14">
            <v>13782400</v>
          </cell>
          <cell r="AA14">
            <v>2200</v>
          </cell>
          <cell r="AB14">
            <v>64240000</v>
          </cell>
          <cell r="AC14">
            <v>2130</v>
          </cell>
          <cell r="AD14">
            <v>62196000</v>
          </cell>
          <cell r="AE14">
            <v>0</v>
          </cell>
        </row>
        <row r="15">
          <cell r="B15">
            <v>40411</v>
          </cell>
          <cell r="C15" t="str">
            <v>MIZONE PASSION FRUIT 500ML 1X12</v>
          </cell>
          <cell r="D15">
            <v>42</v>
          </cell>
          <cell r="E15">
            <v>1226400</v>
          </cell>
          <cell r="F15">
            <v>29200</v>
          </cell>
          <cell r="G15">
            <v>0</v>
          </cell>
          <cell r="H15">
            <v>0</v>
          </cell>
          <cell r="I15">
            <v>22</v>
          </cell>
          <cell r="J15">
            <v>642400</v>
          </cell>
          <cell r="K15">
            <v>0</v>
          </cell>
          <cell r="L15">
            <v>0</v>
          </cell>
          <cell r="M15">
            <v>220</v>
          </cell>
          <cell r="N15">
            <v>6424000</v>
          </cell>
          <cell r="O15">
            <v>0</v>
          </cell>
          <cell r="P15">
            <v>0</v>
          </cell>
          <cell r="Q15">
            <v>175</v>
          </cell>
          <cell r="R15">
            <v>5110000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X15">
            <v>0</v>
          </cell>
          <cell r="Y15">
            <v>109</v>
          </cell>
          <cell r="Z15">
            <v>3182800</v>
          </cell>
          <cell r="AA15">
            <v>220</v>
          </cell>
          <cell r="AB15">
            <v>6424000</v>
          </cell>
          <cell r="AC15">
            <v>153</v>
          </cell>
          <cell r="AD15">
            <v>4467600</v>
          </cell>
          <cell r="AE15">
            <v>0</v>
          </cell>
        </row>
        <row r="16">
          <cell r="B16">
            <v>40412</v>
          </cell>
          <cell r="C16" t="str">
            <v>MIZONE LYCHEE LEMON 500 ML 1X12</v>
          </cell>
          <cell r="D16">
            <v>36</v>
          </cell>
          <cell r="E16">
            <v>1051200</v>
          </cell>
          <cell r="F16">
            <v>29200</v>
          </cell>
          <cell r="G16">
            <v>0</v>
          </cell>
          <cell r="H16">
            <v>0</v>
          </cell>
          <cell r="I16">
            <v>94</v>
          </cell>
          <cell r="J16">
            <v>2744800</v>
          </cell>
          <cell r="K16">
            <v>0</v>
          </cell>
          <cell r="L16">
            <v>0</v>
          </cell>
          <cell r="M16">
            <v>2000</v>
          </cell>
          <cell r="N16">
            <v>58400000</v>
          </cell>
          <cell r="O16">
            <v>0</v>
          </cell>
          <cell r="P16">
            <v>0</v>
          </cell>
          <cell r="Q16">
            <v>1598</v>
          </cell>
          <cell r="R16">
            <v>46661600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X16">
            <v>0</v>
          </cell>
          <cell r="Y16">
            <v>532</v>
          </cell>
          <cell r="Z16">
            <v>15534400</v>
          </cell>
          <cell r="AA16">
            <v>2000</v>
          </cell>
          <cell r="AB16">
            <v>58400000</v>
          </cell>
          <cell r="AC16">
            <v>1504</v>
          </cell>
          <cell r="AD16">
            <v>43916800</v>
          </cell>
          <cell r="AE16">
            <v>0</v>
          </cell>
        </row>
        <row r="17">
          <cell r="B17">
            <v>40418</v>
          </cell>
          <cell r="C17" t="str">
            <v>MIZONE APPLE GUAVA 500 ML 1X12</v>
          </cell>
          <cell r="D17">
            <v>178</v>
          </cell>
          <cell r="E17">
            <v>5197600</v>
          </cell>
          <cell r="F17">
            <v>29200</v>
          </cell>
          <cell r="G17">
            <v>0</v>
          </cell>
          <cell r="H17">
            <v>0</v>
          </cell>
          <cell r="I17">
            <v>49</v>
          </cell>
          <cell r="J17">
            <v>1430800</v>
          </cell>
          <cell r="K17">
            <v>0</v>
          </cell>
          <cell r="L17">
            <v>0</v>
          </cell>
          <cell r="M17">
            <v>411</v>
          </cell>
          <cell r="N17">
            <v>12001200</v>
          </cell>
          <cell r="O17">
            <v>0</v>
          </cell>
          <cell r="P17">
            <v>0</v>
          </cell>
          <cell r="Q17">
            <v>634</v>
          </cell>
          <cell r="R17">
            <v>18512800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X17">
            <v>0</v>
          </cell>
          <cell r="Y17">
            <v>4</v>
          </cell>
          <cell r="Z17">
            <v>116800</v>
          </cell>
          <cell r="AA17">
            <v>411</v>
          </cell>
          <cell r="AB17">
            <v>12001200</v>
          </cell>
          <cell r="AC17">
            <v>585</v>
          </cell>
          <cell r="AD17">
            <v>17082000</v>
          </cell>
          <cell r="AE17">
            <v>0</v>
          </cell>
        </row>
        <row r="18">
          <cell r="B18">
            <v>81312</v>
          </cell>
          <cell r="C18" t="str">
            <v>AQ.KRTN 600 ML 1X1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B19">
            <v>81613</v>
          </cell>
          <cell r="C19" t="str">
            <v>AQ.KRTN 240 ML 1X1</v>
          </cell>
          <cell r="D19">
            <v>1278</v>
          </cell>
          <cell r="E19">
            <v>0</v>
          </cell>
          <cell r="F19">
            <v>0</v>
          </cell>
          <cell r="G19">
            <v>306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X19">
            <v>0</v>
          </cell>
          <cell r="Y19">
            <v>1584</v>
          </cell>
          <cell r="Z19">
            <v>0</v>
          </cell>
          <cell r="AA19">
            <v>306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B20">
            <v>82613</v>
          </cell>
          <cell r="C20" t="str">
            <v>VIT KRTN 240 ML 1X1</v>
          </cell>
          <cell r="D20">
            <v>625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X20">
            <v>0</v>
          </cell>
          <cell r="Y20">
            <v>625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B21">
            <v>10110</v>
          </cell>
          <cell r="C21" t="str">
            <v>AQ.5GLN ISI</v>
          </cell>
          <cell r="D21">
            <v>2975</v>
          </cell>
          <cell r="E21">
            <v>26180000</v>
          </cell>
          <cell r="F21">
            <v>8800</v>
          </cell>
          <cell r="G21">
            <v>13787</v>
          </cell>
          <cell r="H21">
            <v>121325600</v>
          </cell>
          <cell r="I21">
            <v>6861</v>
          </cell>
          <cell r="J21">
            <v>60376800</v>
          </cell>
          <cell r="K21">
            <v>0</v>
          </cell>
          <cell r="L21">
            <v>0</v>
          </cell>
          <cell r="M21">
            <v>2188</v>
          </cell>
          <cell r="N21">
            <v>19254400</v>
          </cell>
          <cell r="O21">
            <v>200</v>
          </cell>
          <cell r="P21">
            <v>1760000</v>
          </cell>
          <cell r="Q21">
            <v>24667</v>
          </cell>
          <cell r="R21">
            <v>217069600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944</v>
          </cell>
          <cell r="Z21">
            <v>8307200</v>
          </cell>
          <cell r="AA21">
            <v>15775</v>
          </cell>
          <cell r="AB21">
            <v>138820000</v>
          </cell>
          <cell r="AC21">
            <v>17806</v>
          </cell>
          <cell r="AD21">
            <v>156692800</v>
          </cell>
          <cell r="AE21">
            <v>0</v>
          </cell>
        </row>
        <row r="22">
          <cell r="B22">
            <v>10111</v>
          </cell>
          <cell r="C22" t="str">
            <v>AQ.5GLN BTL</v>
          </cell>
          <cell r="D22">
            <v>6654</v>
          </cell>
          <cell r="E22">
            <v>199620000</v>
          </cell>
          <cell r="F22">
            <v>30000</v>
          </cell>
          <cell r="G22">
            <v>13855</v>
          </cell>
          <cell r="H22">
            <v>415650000</v>
          </cell>
          <cell r="I22">
            <v>23459</v>
          </cell>
          <cell r="J22">
            <v>703770000</v>
          </cell>
          <cell r="K22">
            <v>0</v>
          </cell>
          <cell r="L22">
            <v>0</v>
          </cell>
          <cell r="M22">
            <v>2456</v>
          </cell>
          <cell r="N22">
            <v>73680000</v>
          </cell>
          <cell r="O22">
            <v>12864</v>
          </cell>
          <cell r="P22">
            <v>385920000</v>
          </cell>
          <cell r="Q22">
            <v>24607</v>
          </cell>
          <cell r="R22">
            <v>738210000</v>
          </cell>
          <cell r="S22">
            <v>0</v>
          </cell>
          <cell r="T22">
            <v>0</v>
          </cell>
          <cell r="U22">
            <v>1813</v>
          </cell>
          <cell r="V22">
            <v>54390000</v>
          </cell>
          <cell r="W22">
            <v>0</v>
          </cell>
          <cell r="X22">
            <v>0</v>
          </cell>
          <cell r="Y22">
            <v>7140</v>
          </cell>
          <cell r="Z22">
            <v>214200000</v>
          </cell>
          <cell r="AA22">
            <v>1634</v>
          </cell>
          <cell r="AB22">
            <v>49020000</v>
          </cell>
          <cell r="AC22">
            <v>1148</v>
          </cell>
          <cell r="AD22">
            <v>34440000</v>
          </cell>
          <cell r="AE22">
            <v>0</v>
          </cell>
        </row>
        <row r="23">
          <cell r="B23">
            <v>19310</v>
          </cell>
          <cell r="C23" t="str">
            <v>AQ.TISSUE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B24">
            <v>20110</v>
          </cell>
          <cell r="C24" t="str">
            <v>VT.5GLN ISI</v>
          </cell>
          <cell r="D24">
            <v>4683</v>
          </cell>
          <cell r="E24">
            <v>28566300</v>
          </cell>
          <cell r="F24">
            <v>6100</v>
          </cell>
          <cell r="G24">
            <v>1008</v>
          </cell>
          <cell r="H24">
            <v>6148800</v>
          </cell>
          <cell r="I24">
            <v>365</v>
          </cell>
          <cell r="J24">
            <v>2226500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1049</v>
          </cell>
          <cell r="R24">
            <v>6398900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X24">
            <v>0</v>
          </cell>
          <cell r="Y24">
            <v>5007</v>
          </cell>
          <cell r="Z24">
            <v>30542700</v>
          </cell>
          <cell r="AA24">
            <v>1008</v>
          </cell>
          <cell r="AB24">
            <v>6148800</v>
          </cell>
          <cell r="AC24">
            <v>684</v>
          </cell>
          <cell r="AD24">
            <v>4172400</v>
          </cell>
          <cell r="AE24">
            <v>0</v>
          </cell>
        </row>
        <row r="25">
          <cell r="B25">
            <v>20111</v>
          </cell>
          <cell r="C25" t="str">
            <v>VT.5GLN BTL</v>
          </cell>
          <cell r="D25">
            <v>5060</v>
          </cell>
          <cell r="E25">
            <v>151800000</v>
          </cell>
          <cell r="F25">
            <v>30000</v>
          </cell>
          <cell r="G25">
            <v>1008</v>
          </cell>
          <cell r="H25">
            <v>30240000</v>
          </cell>
          <cell r="I25">
            <v>1054</v>
          </cell>
          <cell r="J25">
            <v>31620000</v>
          </cell>
          <cell r="K25">
            <v>0</v>
          </cell>
          <cell r="L25">
            <v>0</v>
          </cell>
          <cell r="M25">
            <v>45</v>
          </cell>
          <cell r="N25">
            <v>1350000</v>
          </cell>
          <cell r="O25">
            <v>0</v>
          </cell>
          <cell r="P25">
            <v>0</v>
          </cell>
          <cell r="Q25">
            <v>1124</v>
          </cell>
          <cell r="R25">
            <v>33720000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X25">
            <v>0</v>
          </cell>
          <cell r="Y25">
            <v>6043</v>
          </cell>
          <cell r="Z25">
            <v>181290000</v>
          </cell>
          <cell r="AA25">
            <v>1053</v>
          </cell>
          <cell r="AB25">
            <v>31590000</v>
          </cell>
          <cell r="AC25">
            <v>70</v>
          </cell>
          <cell r="AD25">
            <v>2100000</v>
          </cell>
          <cell r="AE25">
            <v>0</v>
          </cell>
        </row>
        <row r="26">
          <cell r="B26">
            <v>29310</v>
          </cell>
          <cell r="C26" t="str">
            <v>VT.TISSUE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B27">
            <v>90002</v>
          </cell>
          <cell r="C27" t="str">
            <v>TRIPLEK/TRAY</v>
          </cell>
          <cell r="D27">
            <v>90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X27">
            <v>0</v>
          </cell>
          <cell r="Y27">
            <v>90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B28">
            <v>40419</v>
          </cell>
          <cell r="C28" t="str">
            <v>MIZONE MANGGO KWENI 500ML</v>
          </cell>
          <cell r="D28">
            <v>52</v>
          </cell>
          <cell r="E28">
            <v>1518400</v>
          </cell>
          <cell r="F28">
            <v>29200</v>
          </cell>
          <cell r="G28">
            <v>0</v>
          </cell>
          <cell r="H28">
            <v>0</v>
          </cell>
          <cell r="I28">
            <v>21</v>
          </cell>
          <cell r="J28">
            <v>613200</v>
          </cell>
          <cell r="K28">
            <v>0</v>
          </cell>
          <cell r="L28">
            <v>0</v>
          </cell>
          <cell r="M28">
            <v>202</v>
          </cell>
          <cell r="N28">
            <v>5898400</v>
          </cell>
          <cell r="O28">
            <v>0</v>
          </cell>
          <cell r="P28">
            <v>0</v>
          </cell>
          <cell r="Q28">
            <v>183</v>
          </cell>
          <cell r="R28">
            <v>5343600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X28">
            <v>0</v>
          </cell>
          <cell r="Y28">
            <v>92</v>
          </cell>
          <cell r="Z28">
            <v>2686400</v>
          </cell>
          <cell r="AA28">
            <v>202</v>
          </cell>
          <cell r="AB28">
            <v>5898400</v>
          </cell>
          <cell r="AC28">
            <v>162</v>
          </cell>
          <cell r="AD28">
            <v>4730400</v>
          </cell>
        </row>
        <row r="29">
          <cell r="B29">
            <v>10114</v>
          </cell>
          <cell r="C29" t="str">
            <v>PALLET KAYU</v>
          </cell>
          <cell r="D29">
            <v>298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X29">
            <v>0</v>
          </cell>
          <cell r="Y29">
            <v>298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B30">
            <v>15510</v>
          </cell>
          <cell r="C30" t="str">
            <v>AQ.HC STAN/SEWA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6</v>
          </cell>
          <cell r="J30">
            <v>0</v>
          </cell>
          <cell r="K30">
            <v>0</v>
          </cell>
          <cell r="L30">
            <v>0</v>
          </cell>
          <cell r="M30">
            <v>9</v>
          </cell>
          <cell r="N30">
            <v>0</v>
          </cell>
          <cell r="O30">
            <v>0</v>
          </cell>
          <cell r="P30">
            <v>0</v>
          </cell>
          <cell r="Q30">
            <v>9</v>
          </cell>
          <cell r="R30">
            <v>0</v>
          </cell>
          <cell r="S30">
            <v>0</v>
          </cell>
          <cell r="T30">
            <v>0</v>
          </cell>
          <cell r="U30">
            <v>6</v>
          </cell>
          <cell r="V30">
            <v>0</v>
          </cell>
          <cell r="X30">
            <v>0</v>
          </cell>
          <cell r="Y30">
            <v>0</v>
          </cell>
          <cell r="Z30">
            <v>0</v>
          </cell>
          <cell r="AA30">
            <v>3</v>
          </cell>
          <cell r="AB30">
            <v>0</v>
          </cell>
          <cell r="AC30">
            <v>3</v>
          </cell>
          <cell r="AD30">
            <v>0</v>
          </cell>
        </row>
        <row r="31">
          <cell r="E31">
            <v>0</v>
          </cell>
          <cell r="V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E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Y33">
            <v>0</v>
          </cell>
          <cell r="Z33">
            <v>0</v>
          </cell>
          <cell r="AA33">
            <v>0</v>
          </cell>
        </row>
        <row r="35">
          <cell r="C35" t="str">
            <v>TOTAL</v>
          </cell>
          <cell r="D35">
            <v>32862</v>
          </cell>
          <cell r="E35">
            <v>656484850</v>
          </cell>
          <cell r="F35">
            <v>376150</v>
          </cell>
          <cell r="G35">
            <v>71217</v>
          </cell>
          <cell r="H35">
            <v>1637430500</v>
          </cell>
          <cell r="I35">
            <v>36136</v>
          </cell>
          <cell r="J35">
            <v>905287150</v>
          </cell>
          <cell r="K35">
            <v>0</v>
          </cell>
          <cell r="L35">
            <v>0</v>
          </cell>
          <cell r="M35">
            <v>13752</v>
          </cell>
          <cell r="N35">
            <v>331046550</v>
          </cell>
          <cell r="O35">
            <v>13064</v>
          </cell>
          <cell r="P35">
            <v>387680000</v>
          </cell>
          <cell r="Q35">
            <v>94125</v>
          </cell>
          <cell r="R35">
            <v>2067347050</v>
          </cell>
          <cell r="S35">
            <v>0</v>
          </cell>
          <cell r="T35">
            <v>0</v>
          </cell>
          <cell r="U35">
            <v>2703</v>
          </cell>
          <cell r="V35">
            <v>67439000</v>
          </cell>
          <cell r="W35">
            <v>0</v>
          </cell>
          <cell r="X35">
            <v>0</v>
          </cell>
          <cell r="Y35">
            <v>44075</v>
          </cell>
          <cell r="Z35">
            <v>1007783000</v>
          </cell>
          <cell r="AA35">
            <v>69202</v>
          </cell>
          <cell r="AB35">
            <v>1513358050</v>
          </cell>
          <cell r="AC35">
            <v>57989</v>
          </cell>
          <cell r="AD35">
            <v>1162059900</v>
          </cell>
          <cell r="AE35">
            <v>0</v>
          </cell>
        </row>
        <row r="36">
          <cell r="G36">
            <v>4</v>
          </cell>
          <cell r="I36">
            <v>5</v>
          </cell>
          <cell r="K36">
            <v>6</v>
          </cell>
          <cell r="M36">
            <v>7</v>
          </cell>
          <cell r="O36">
            <v>8</v>
          </cell>
          <cell r="Q36">
            <v>9</v>
          </cell>
          <cell r="S36">
            <v>10</v>
          </cell>
          <cell r="U36">
            <v>11</v>
          </cell>
          <cell r="W36">
            <v>12</v>
          </cell>
        </row>
        <row r="37">
          <cell r="D37">
            <v>0</v>
          </cell>
          <cell r="G37">
            <v>0</v>
          </cell>
          <cell r="I37">
            <v>0</v>
          </cell>
          <cell r="K37">
            <v>0</v>
          </cell>
          <cell r="M37">
            <v>0</v>
          </cell>
          <cell r="O37">
            <v>0</v>
          </cell>
          <cell r="Q37">
            <v>0</v>
          </cell>
          <cell r="S37">
            <v>0</v>
          </cell>
          <cell r="U37">
            <v>0</v>
          </cell>
          <cell r="W37">
            <v>0</v>
          </cell>
          <cell r="Y37">
            <v>0</v>
          </cell>
          <cell r="AC37">
            <v>0</v>
          </cell>
        </row>
        <row r="41">
          <cell r="H41" t="str">
            <v>ASLI</v>
          </cell>
        </row>
        <row r="42">
          <cell r="B42" t="str">
            <v>KODE</v>
          </cell>
          <cell r="C42" t="str">
            <v>HPP</v>
          </cell>
          <cell r="H42" t="str">
            <v>Produk</v>
          </cell>
        </row>
        <row r="43">
          <cell r="B43">
            <v>12613</v>
          </cell>
          <cell r="C43" t="str">
            <v>Aqua 240 ml</v>
          </cell>
          <cell r="D43">
            <v>15300</v>
          </cell>
        </row>
        <row r="44">
          <cell r="B44">
            <v>12512</v>
          </cell>
          <cell r="C44" t="str">
            <v>Aqua 330 ml</v>
          </cell>
          <cell r="D44">
            <v>22450</v>
          </cell>
          <cell r="I44" t="str">
            <v>HPP</v>
          </cell>
        </row>
        <row r="45">
          <cell r="B45">
            <v>10510</v>
          </cell>
          <cell r="C45" t="str">
            <v>AQ.380 ML ISI 1X24</v>
          </cell>
          <cell r="D45">
            <v>15000</v>
          </cell>
          <cell r="H45" t="str">
            <v>Aqua 240 ml</v>
          </cell>
          <cell r="I45">
            <v>15300</v>
          </cell>
        </row>
        <row r="46">
          <cell r="B46">
            <v>10511</v>
          </cell>
          <cell r="C46" t="str">
            <v>AQ.380 ML BTL</v>
          </cell>
          <cell r="D46">
            <v>500</v>
          </cell>
          <cell r="H46" t="str">
            <v>Aqua 330 ml</v>
          </cell>
          <cell r="I46">
            <v>22450</v>
          </cell>
        </row>
        <row r="47">
          <cell r="B47">
            <v>10512</v>
          </cell>
          <cell r="C47" t="str">
            <v>AQ.380 ML KRAT/PALET</v>
          </cell>
          <cell r="D47">
            <v>13000</v>
          </cell>
          <cell r="H47" t="str">
            <v>Aqua 380 ml</v>
          </cell>
          <cell r="I47">
            <v>15000</v>
          </cell>
        </row>
        <row r="48">
          <cell r="B48">
            <v>12312</v>
          </cell>
          <cell r="C48" t="str">
            <v>Aqua 600 ml</v>
          </cell>
          <cell r="D48">
            <v>28700</v>
          </cell>
          <cell r="H48" t="str">
            <v>Aqua 380 ml</v>
          </cell>
          <cell r="I48">
            <v>500</v>
          </cell>
        </row>
        <row r="49">
          <cell r="B49">
            <v>12111</v>
          </cell>
          <cell r="C49" t="str">
            <v>Aqua 1500 ml</v>
          </cell>
          <cell r="D49">
            <v>28200</v>
          </cell>
          <cell r="H49" t="str">
            <v>Aqua 380 ml</v>
          </cell>
          <cell r="I49">
            <v>13000</v>
          </cell>
        </row>
        <row r="50">
          <cell r="B50">
            <v>40410</v>
          </cell>
          <cell r="C50" t="str">
            <v>MIZONE ORANGE LIME  500ML</v>
          </cell>
          <cell r="D50">
            <v>27450</v>
          </cell>
          <cell r="H50" t="str">
            <v>Aqua 600 ml</v>
          </cell>
          <cell r="I50">
            <v>28700</v>
          </cell>
        </row>
        <row r="51">
          <cell r="B51">
            <v>40411</v>
          </cell>
          <cell r="C51" t="str">
            <v>MIZONE PASSION FRUIT 500M</v>
          </cell>
          <cell r="D51">
            <v>27450</v>
          </cell>
          <cell r="H51" t="str">
            <v>Aqua 1500 ml</v>
          </cell>
          <cell r="I51">
            <v>28200</v>
          </cell>
        </row>
        <row r="52">
          <cell r="B52">
            <v>40412</v>
          </cell>
          <cell r="C52" t="str">
            <v>MIZONE LYCHEE LEMON 500 M</v>
          </cell>
          <cell r="D52">
            <v>27450</v>
          </cell>
          <cell r="H52" t="str">
            <v>MIZONE</v>
          </cell>
          <cell r="I52">
            <v>27450</v>
          </cell>
        </row>
        <row r="53">
          <cell r="B53">
            <v>40413</v>
          </cell>
          <cell r="C53" t="str">
            <v>MIZONE M.PACK TT 500ML 1X</v>
          </cell>
          <cell r="D53">
            <v>27450</v>
          </cell>
          <cell r="H53" t="str">
            <v>MILKUAT</v>
          </cell>
        </row>
        <row r="54">
          <cell r="B54">
            <v>40418</v>
          </cell>
          <cell r="C54" t="str">
            <v>MIZONE APPLE GUAVA 500 ML</v>
          </cell>
          <cell r="D54">
            <v>27450</v>
          </cell>
          <cell r="H54" t="str">
            <v>MILKUAT CHC-135</v>
          </cell>
        </row>
        <row r="55">
          <cell r="C55" t="str">
            <v>MILKUAT</v>
          </cell>
          <cell r="H55" t="str">
            <v>MILKUAT CHC-70</v>
          </cell>
        </row>
        <row r="56">
          <cell r="C56" t="str">
            <v>MILKUAT CHC-135</v>
          </cell>
          <cell r="H56" t="str">
            <v>MILKUAT PREB./40</v>
          </cell>
        </row>
        <row r="57">
          <cell r="C57" t="str">
            <v>MILKUAT CHC-70</v>
          </cell>
          <cell r="H57" t="str">
            <v>Vit 240 ml</v>
          </cell>
          <cell r="I57">
            <v>11800</v>
          </cell>
        </row>
        <row r="58">
          <cell r="C58" t="str">
            <v>MILKUAT PREB./40</v>
          </cell>
          <cell r="H58" t="str">
            <v>Vit 600 ml</v>
          </cell>
          <cell r="I58">
            <v>19900</v>
          </cell>
        </row>
        <row r="59">
          <cell r="B59">
            <v>22613</v>
          </cell>
          <cell r="C59" t="str">
            <v>Vit 240 ml</v>
          </cell>
          <cell r="D59">
            <v>11800</v>
          </cell>
          <cell r="H59" t="str">
            <v>Vit 1500 ml</v>
          </cell>
          <cell r="I59">
            <v>19000</v>
          </cell>
        </row>
        <row r="60">
          <cell r="B60">
            <v>22312</v>
          </cell>
          <cell r="C60" t="str">
            <v>Vit 600 ml</v>
          </cell>
          <cell r="D60">
            <v>19900</v>
          </cell>
        </row>
        <row r="61">
          <cell r="B61">
            <v>22111</v>
          </cell>
          <cell r="C61" t="str">
            <v>Vit 1500 ml</v>
          </cell>
          <cell r="D61">
            <v>19000</v>
          </cell>
          <cell r="H61" t="str">
            <v>Aqua 5 Gallon</v>
          </cell>
          <cell r="I61">
            <v>8150</v>
          </cell>
        </row>
        <row r="62">
          <cell r="H62" t="str">
            <v>Vit 5 Gallon</v>
          </cell>
          <cell r="I62">
            <v>5900</v>
          </cell>
        </row>
        <row r="63">
          <cell r="B63">
            <v>10110</v>
          </cell>
          <cell r="C63" t="str">
            <v>Aqua 5 Gallon</v>
          </cell>
          <cell r="D63">
            <v>8150</v>
          </cell>
        </row>
        <row r="64">
          <cell r="B64">
            <v>20110</v>
          </cell>
          <cell r="C64" t="str">
            <v>Vit 5 Gallon</v>
          </cell>
          <cell r="D64">
            <v>5900</v>
          </cell>
        </row>
        <row r="65">
          <cell r="B65">
            <v>10111</v>
          </cell>
          <cell r="C65" t="str">
            <v>AQ.5GLN BTL</v>
          </cell>
          <cell r="D65">
            <v>30000</v>
          </cell>
        </row>
        <row r="66">
          <cell r="B66">
            <v>20111</v>
          </cell>
          <cell r="C66" t="str">
            <v>VT.5GLN BTL</v>
          </cell>
          <cell r="D66">
            <v>30000</v>
          </cell>
        </row>
      </sheetData>
      <sheetData sheetId="4"/>
      <sheetData sheetId="5" refreshError="1"/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DETAIL BIAYA"/>
      <sheetName val="REKAP PERSEDIAAN"/>
      <sheetName val="REKAP PENJUALAN"/>
      <sheetName val="REKAP HPP"/>
      <sheetName val="TBG"/>
      <sheetName val="SEGMEN "/>
      <sheetName val="LKH"/>
      <sheetName val="MONEYCROSCEK "/>
      <sheetName val="KB"/>
      <sheetName val="KO"/>
      <sheetName val="BD"/>
      <sheetName val="REKAP BIAYA"/>
      <sheetName val="BANK"/>
      <sheetName val="HUTANG MS SUPPORT"/>
      <sheetName val="PIUT MSSUPPORT"/>
      <sheetName val="GRESIK"/>
    </sheetNames>
    <sheetDataSet>
      <sheetData sheetId="0" refreshError="1"/>
      <sheetData sheetId="1" refreshError="1"/>
      <sheetData sheetId="2"/>
      <sheetData sheetId="3"/>
      <sheetData sheetId="4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12230</v>
          </cell>
          <cell r="E7">
            <v>121412050</v>
          </cell>
          <cell r="F7">
            <v>0</v>
          </cell>
          <cell r="G7">
            <v>121412050</v>
          </cell>
        </row>
        <row r="8">
          <cell r="B8">
            <v>10111</v>
          </cell>
          <cell r="C8" t="str">
            <v>AQ.5GLN BTL</v>
          </cell>
          <cell r="D8">
            <v>362</v>
          </cell>
          <cell r="E8">
            <v>10860000</v>
          </cell>
          <cell r="F8">
            <v>0</v>
          </cell>
          <cell r="G8">
            <v>10860000</v>
          </cell>
        </row>
        <row r="9">
          <cell r="B9">
            <v>19310</v>
          </cell>
          <cell r="C9" t="str">
            <v>AQ.TISSUE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B10">
            <v>20110</v>
          </cell>
          <cell r="C10" t="str">
            <v>VT.5GLN ISI</v>
          </cell>
          <cell r="D10">
            <v>727</v>
          </cell>
          <cell r="E10">
            <v>5013200</v>
          </cell>
          <cell r="F10">
            <v>61800</v>
          </cell>
          <cell r="G10">
            <v>4951400</v>
          </cell>
        </row>
        <row r="11">
          <cell r="B11">
            <v>20111</v>
          </cell>
          <cell r="C11" t="str">
            <v>VT.5GLN BTL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</row>
        <row r="12">
          <cell r="B12">
            <v>29310</v>
          </cell>
          <cell r="C12" t="str">
            <v>VT.TISSUE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6">
          <cell r="D26">
            <v>13319</v>
          </cell>
          <cell r="E26">
            <v>137285250</v>
          </cell>
          <cell r="F26">
            <v>61800</v>
          </cell>
          <cell r="G26">
            <v>137223450</v>
          </cell>
          <cell r="H26">
            <v>0</v>
          </cell>
          <cell r="I26">
            <v>0</v>
          </cell>
        </row>
        <row r="27">
          <cell r="B27">
            <v>1</v>
          </cell>
          <cell r="C27">
            <v>2</v>
          </cell>
          <cell r="D27">
            <v>3</v>
          </cell>
          <cell r="E27">
            <v>4</v>
          </cell>
          <cell r="F27">
            <v>5</v>
          </cell>
          <cell r="G27">
            <v>6</v>
          </cell>
        </row>
        <row r="28">
          <cell r="D28">
            <v>13905</v>
          </cell>
          <cell r="E28" t="str">
            <v>ttlunit</v>
          </cell>
          <cell r="G28">
            <v>-61800</v>
          </cell>
        </row>
        <row r="29">
          <cell r="D29">
            <v>0</v>
          </cell>
        </row>
        <row r="30">
          <cell r="I30">
            <v>61800</v>
          </cell>
        </row>
      </sheetData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"/>
      <sheetName val="RUGILABA"/>
      <sheetName val="NERACA LAJUR"/>
      <sheetName val="COGS"/>
      <sheetName val="LAP PENJUALAN"/>
      <sheetName val="MEMO JURNAL"/>
      <sheetName val="LAP MUTASI PRODUK"/>
      <sheetName val="REKAP GL"/>
      <sheetName val="ANALISA PIUTANG"/>
      <sheetName val="LAPORAN LAIN"/>
      <sheetName val="REKAP PERSEDIAAN"/>
      <sheetName val="REKAP PENJUALAN"/>
      <sheetName val="REKAP HPP"/>
      <sheetName val="DETAIL BIAYA"/>
      <sheetName val="TBG"/>
      <sheetName val="SUPIN GDG BARU"/>
      <sheetName val="SUPIN MARGO"/>
      <sheetName val="SEGEMEN SPS + PTC"/>
      <sheetName val="LKH"/>
      <sheetName val="money crosscek"/>
      <sheetName val="BANK STATEMENT"/>
      <sheetName val="BG"/>
      <sheetName val="BANK LIVIA"/>
      <sheetName val="BANK BTN"/>
      <sheetName val="KB"/>
      <sheetName val="KO"/>
      <sheetName val="BD"/>
      <sheetName val="TP"/>
      <sheetName val="titipan pelanggan"/>
      <sheetName val="PIUT MS.SUPPORT"/>
      <sheetName val="SPS"/>
      <sheetName val="REKAP BIAYA"/>
      <sheetName val="BBM"/>
      <sheetName val="HUTANG MS.SUPPORT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DEPO SPS</v>
          </cell>
        </row>
        <row r="4">
          <cell r="B4" t="str">
            <v>LAPORAN MUTASI PRODUK</v>
          </cell>
        </row>
        <row r="5">
          <cell r="B5" t="str">
            <v>PER  31 JANUARI  2013</v>
          </cell>
        </row>
        <row r="6">
          <cell r="B6" t="str">
            <v>ID PRODUK</v>
          </cell>
          <cell r="C6" t="str">
            <v>NAMA PRODUK</v>
          </cell>
          <cell r="D6" t="str">
            <v>SALDO AWAL</v>
          </cell>
          <cell r="F6" t="str">
            <v>OLD</v>
          </cell>
          <cell r="G6" t="str">
            <v>NEW</v>
          </cell>
          <cell r="H6" t="str">
            <v>SUPP(IN)</v>
          </cell>
          <cell r="J6" t="str">
            <v>DIST(IN)</v>
          </cell>
          <cell r="L6" t="str">
            <v>DEPO(IN)</v>
          </cell>
          <cell r="N6" t="str">
            <v>CABANG(IN)</v>
          </cell>
          <cell r="P6" t="str">
            <v>SUPP(OUT)</v>
          </cell>
          <cell r="R6" t="str">
            <v>DIST(OUT)</v>
          </cell>
          <cell r="T6" t="str">
            <v>DEPO(OUT)</v>
          </cell>
          <cell r="V6" t="str">
            <v>CABANG(OUT)</v>
          </cell>
          <cell r="X6" t="str">
            <v>KOREKSI</v>
          </cell>
          <cell r="Z6" t="str">
            <v>SALDO AKHIR</v>
          </cell>
          <cell r="AB6" t="str">
            <v>PEMBELIAN</v>
          </cell>
          <cell r="AD6" t="str">
            <v>HPP</v>
          </cell>
          <cell r="AF6" t="str">
            <v>CTRL</v>
          </cell>
        </row>
        <row r="7">
          <cell r="D7" t="str">
            <v>QTY</v>
          </cell>
          <cell r="E7" t="str">
            <v>Rp</v>
          </cell>
          <cell r="F7" t="str">
            <v>(HPP)</v>
          </cell>
          <cell r="G7" t="str">
            <v>(HPP)</v>
          </cell>
          <cell r="H7" t="str">
            <v>QTY</v>
          </cell>
          <cell r="I7" t="str">
            <v>Rp</v>
          </cell>
          <cell r="J7" t="str">
            <v>QTY</v>
          </cell>
          <cell r="K7" t="str">
            <v>Rp</v>
          </cell>
          <cell r="L7" t="str">
            <v>QTY</v>
          </cell>
          <cell r="M7" t="str">
            <v>Rp</v>
          </cell>
          <cell r="N7" t="str">
            <v>QTY</v>
          </cell>
          <cell r="O7" t="str">
            <v>Rp</v>
          </cell>
          <cell r="P7" t="str">
            <v>QTY</v>
          </cell>
          <cell r="Q7" t="str">
            <v>Rp</v>
          </cell>
          <cell r="R7" t="str">
            <v>QTY</v>
          </cell>
          <cell r="S7" t="str">
            <v>Rp</v>
          </cell>
          <cell r="T7" t="str">
            <v>QTY</v>
          </cell>
          <cell r="U7" t="str">
            <v>Rp</v>
          </cell>
          <cell r="V7" t="str">
            <v>QTY</v>
          </cell>
          <cell r="W7" t="str">
            <v>Rp</v>
          </cell>
          <cell r="X7" t="str">
            <v>QTY</v>
          </cell>
          <cell r="Y7" t="str">
            <v>Rp</v>
          </cell>
          <cell r="Z7" t="str">
            <v>QTY</v>
          </cell>
          <cell r="AA7" t="str">
            <v>Rp</v>
          </cell>
          <cell r="AB7" t="str">
            <v>QTY</v>
          </cell>
          <cell r="AC7" t="str">
            <v>Rp</v>
          </cell>
          <cell r="AD7" t="str">
            <v>QTY</v>
          </cell>
          <cell r="AE7" t="str">
            <v>Rp</v>
          </cell>
        </row>
        <row r="8">
          <cell r="B8">
            <v>10110</v>
          </cell>
          <cell r="C8" t="str">
            <v>AQ.5GLN ISI</v>
          </cell>
          <cell r="D8">
            <v>20691</v>
          </cell>
          <cell r="E8">
            <v>182080800</v>
          </cell>
          <cell r="F8">
            <v>8500</v>
          </cell>
          <cell r="G8">
            <v>8950</v>
          </cell>
          <cell r="H8">
            <v>71242</v>
          </cell>
          <cell r="I8">
            <v>637615900</v>
          </cell>
          <cell r="J8">
            <v>18072</v>
          </cell>
          <cell r="K8">
            <v>161744400</v>
          </cell>
          <cell r="L8">
            <v>95550</v>
          </cell>
          <cell r="M8">
            <v>855172500</v>
          </cell>
          <cell r="N8">
            <v>1487</v>
          </cell>
          <cell r="O8">
            <v>13308650</v>
          </cell>
          <cell r="P8">
            <v>922</v>
          </cell>
          <cell r="Q8">
            <v>8251900</v>
          </cell>
          <cell r="R8">
            <v>74179</v>
          </cell>
          <cell r="S8">
            <v>663902050</v>
          </cell>
          <cell r="T8">
            <v>95550</v>
          </cell>
          <cell r="U8">
            <v>855172500</v>
          </cell>
          <cell r="V8">
            <v>4314</v>
          </cell>
          <cell r="W8">
            <v>38610300</v>
          </cell>
          <cell r="X8">
            <v>1763</v>
          </cell>
          <cell r="Y8">
            <v>15778850</v>
          </cell>
          <cell r="Z8">
            <v>30314</v>
          </cell>
          <cell r="AA8">
            <v>271310300</v>
          </cell>
          <cell r="AB8">
            <v>65730</v>
          </cell>
          <cell r="AC8">
            <v>588283500</v>
          </cell>
          <cell r="AD8">
            <v>56107</v>
          </cell>
          <cell r="AE8">
            <v>499054000</v>
          </cell>
          <cell r="AF8">
            <v>0</v>
          </cell>
        </row>
        <row r="9">
          <cell r="B9">
            <v>10111</v>
          </cell>
          <cell r="C9" t="str">
            <v>AQ.5GLN BTL</v>
          </cell>
          <cell r="D9">
            <v>30466</v>
          </cell>
          <cell r="E9">
            <v>913980000</v>
          </cell>
          <cell r="F9">
            <v>30000</v>
          </cell>
          <cell r="G9">
            <v>30000</v>
          </cell>
          <cell r="H9">
            <v>73240</v>
          </cell>
          <cell r="I9">
            <v>2197200000</v>
          </cell>
          <cell r="J9">
            <v>72185</v>
          </cell>
          <cell r="K9">
            <v>2165550000</v>
          </cell>
          <cell r="L9">
            <v>158697</v>
          </cell>
          <cell r="M9">
            <v>4760910000</v>
          </cell>
          <cell r="N9">
            <v>9657</v>
          </cell>
          <cell r="O9">
            <v>289710000</v>
          </cell>
          <cell r="P9">
            <v>61044</v>
          </cell>
          <cell r="Q9">
            <v>1831320000</v>
          </cell>
          <cell r="R9">
            <v>74999</v>
          </cell>
          <cell r="S9">
            <v>2249970000</v>
          </cell>
          <cell r="T9">
            <v>158697</v>
          </cell>
          <cell r="U9">
            <v>4760910000</v>
          </cell>
          <cell r="V9">
            <v>6224</v>
          </cell>
          <cell r="W9">
            <v>186720000</v>
          </cell>
          <cell r="X9">
            <v>3456</v>
          </cell>
          <cell r="Y9">
            <v>103680000</v>
          </cell>
          <cell r="Z9">
            <v>39825</v>
          </cell>
          <cell r="AA9">
            <v>1194750000</v>
          </cell>
          <cell r="AB9">
            <v>12173</v>
          </cell>
          <cell r="AC9">
            <v>365190000</v>
          </cell>
          <cell r="AD9">
            <v>2814</v>
          </cell>
          <cell r="AE9">
            <v>84420000</v>
          </cell>
          <cell r="AF9">
            <v>0</v>
          </cell>
        </row>
        <row r="10">
          <cell r="B10">
            <v>10114</v>
          </cell>
          <cell r="C10" t="str">
            <v>PALLET KAYU</v>
          </cell>
          <cell r="D10">
            <v>1000</v>
          </cell>
          <cell r="E10">
            <v>21000000</v>
          </cell>
          <cell r="F10">
            <v>21000</v>
          </cell>
          <cell r="G10">
            <v>21000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166</v>
          </cell>
          <cell r="M10">
            <v>3486000</v>
          </cell>
          <cell r="N10">
            <v>37</v>
          </cell>
          <cell r="O10">
            <v>777000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166</v>
          </cell>
          <cell r="U10">
            <v>3486000</v>
          </cell>
          <cell r="V10">
            <v>92</v>
          </cell>
          <cell r="W10">
            <v>1932000</v>
          </cell>
          <cell r="Y10">
            <v>0</v>
          </cell>
          <cell r="Z10">
            <v>945</v>
          </cell>
          <cell r="AA10">
            <v>19845000</v>
          </cell>
          <cell r="AB10">
            <v>-55</v>
          </cell>
          <cell r="AC10">
            <v>-1155000</v>
          </cell>
          <cell r="AD10">
            <v>0</v>
          </cell>
          <cell r="AE10">
            <v>0</v>
          </cell>
          <cell r="AF10">
            <v>0</v>
          </cell>
        </row>
        <row r="11">
          <cell r="B11">
            <v>102000556</v>
          </cell>
          <cell r="C11" t="str">
            <v>1 MILKUAT INSTAN STROWBERI</v>
          </cell>
          <cell r="E11">
            <v>0</v>
          </cell>
          <cell r="F11">
            <v>17400</v>
          </cell>
          <cell r="AD11">
            <v>0</v>
          </cell>
          <cell r="AE11">
            <v>0</v>
          </cell>
        </row>
        <row r="12">
          <cell r="B12">
            <v>102000556</v>
          </cell>
          <cell r="C12" t="str">
            <v>2 MILKUAT INSTAN ORANGE</v>
          </cell>
          <cell r="E12">
            <v>0</v>
          </cell>
          <cell r="F12">
            <v>500</v>
          </cell>
          <cell r="AD12">
            <v>0</v>
          </cell>
          <cell r="AE12">
            <v>0</v>
          </cell>
        </row>
        <row r="13">
          <cell r="B13">
            <v>102000556</v>
          </cell>
          <cell r="C13" t="str">
            <v>3 MILKUAT INSTANT COKLAT</v>
          </cell>
          <cell r="E13">
            <v>0</v>
          </cell>
          <cell r="F13">
            <v>13000</v>
          </cell>
          <cell r="AD13">
            <v>0</v>
          </cell>
          <cell r="AE13">
            <v>0</v>
          </cell>
        </row>
        <row r="14">
          <cell r="B14">
            <v>10510</v>
          </cell>
          <cell r="C14" t="str">
            <v>AQ.380 ML ISI 1X24</v>
          </cell>
          <cell r="D14">
            <v>9</v>
          </cell>
          <cell r="E14">
            <v>156600</v>
          </cell>
          <cell r="F14">
            <v>29150</v>
          </cell>
          <cell r="G14">
            <v>17400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Y14">
            <v>0</v>
          </cell>
          <cell r="Z14">
            <v>9</v>
          </cell>
          <cell r="AA14">
            <v>156600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B15">
            <v>10511</v>
          </cell>
          <cell r="C15" t="str">
            <v>AQ.380 ML BTL</v>
          </cell>
          <cell r="D15">
            <v>4570</v>
          </cell>
          <cell r="E15">
            <v>2285000</v>
          </cell>
          <cell r="F15">
            <v>29700</v>
          </cell>
          <cell r="G15">
            <v>500</v>
          </cell>
          <cell r="H15">
            <v>0</v>
          </cell>
          <cell r="I15">
            <v>0</v>
          </cell>
          <cell r="J15">
            <v>586</v>
          </cell>
          <cell r="K15">
            <v>293000</v>
          </cell>
          <cell r="L15">
            <v>0</v>
          </cell>
          <cell r="M15">
            <v>0</v>
          </cell>
          <cell r="N15">
            <v>120</v>
          </cell>
          <cell r="O15">
            <v>60000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4728</v>
          </cell>
          <cell r="W15">
            <v>2364000</v>
          </cell>
          <cell r="Y15">
            <v>0</v>
          </cell>
          <cell r="Z15">
            <v>548</v>
          </cell>
          <cell r="AA15">
            <v>274000</v>
          </cell>
          <cell r="AB15">
            <v>-4608</v>
          </cell>
          <cell r="AC15">
            <v>-2304000</v>
          </cell>
          <cell r="AD15">
            <v>-586</v>
          </cell>
          <cell r="AE15">
            <v>-293000</v>
          </cell>
          <cell r="AF15">
            <v>0</v>
          </cell>
        </row>
        <row r="16">
          <cell r="B16">
            <v>10512</v>
          </cell>
          <cell r="C16" t="str">
            <v>AQ.380 ML KRAT/PALET</v>
          </cell>
          <cell r="D16">
            <v>194</v>
          </cell>
          <cell r="E16">
            <v>2522000</v>
          </cell>
          <cell r="F16">
            <v>23350</v>
          </cell>
          <cell r="G16">
            <v>13000</v>
          </cell>
          <cell r="H16">
            <v>0</v>
          </cell>
          <cell r="I16">
            <v>0</v>
          </cell>
          <cell r="J16">
            <v>25</v>
          </cell>
          <cell r="K16">
            <v>325000</v>
          </cell>
          <cell r="L16">
            <v>0</v>
          </cell>
          <cell r="M16">
            <v>0</v>
          </cell>
          <cell r="N16">
            <v>5</v>
          </cell>
          <cell r="O16">
            <v>65000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201</v>
          </cell>
          <cell r="W16">
            <v>2613000</v>
          </cell>
          <cell r="Y16">
            <v>0</v>
          </cell>
          <cell r="Z16">
            <v>23</v>
          </cell>
          <cell r="AA16">
            <v>299000</v>
          </cell>
          <cell r="AB16">
            <v>-196</v>
          </cell>
          <cell r="AC16">
            <v>-2548000</v>
          </cell>
          <cell r="AD16">
            <v>-25</v>
          </cell>
          <cell r="AE16">
            <v>-325000</v>
          </cell>
          <cell r="AF16">
            <v>0</v>
          </cell>
        </row>
        <row r="17">
          <cell r="B17">
            <v>12111</v>
          </cell>
          <cell r="C17" t="str">
            <v>AQ.1500ML 1X12</v>
          </cell>
          <cell r="D17">
            <v>383</v>
          </cell>
          <cell r="E17">
            <v>11604900</v>
          </cell>
          <cell r="F17">
            <v>15900</v>
          </cell>
          <cell r="G17">
            <v>30300</v>
          </cell>
          <cell r="H17">
            <v>68515</v>
          </cell>
          <cell r="I17">
            <v>2076004500</v>
          </cell>
          <cell r="J17">
            <v>5690</v>
          </cell>
          <cell r="K17">
            <v>172407000</v>
          </cell>
          <cell r="L17">
            <v>5712</v>
          </cell>
          <cell r="M17">
            <v>173073600</v>
          </cell>
          <cell r="N17">
            <v>802</v>
          </cell>
          <cell r="O17">
            <v>24300600</v>
          </cell>
          <cell r="P17">
            <v>0</v>
          </cell>
          <cell r="Q17">
            <v>0</v>
          </cell>
          <cell r="R17">
            <v>62343</v>
          </cell>
          <cell r="S17">
            <v>1888992900</v>
          </cell>
          <cell r="T17">
            <v>5712</v>
          </cell>
          <cell r="U17">
            <v>173073600</v>
          </cell>
          <cell r="V17">
            <v>2859</v>
          </cell>
          <cell r="W17">
            <v>86627700</v>
          </cell>
          <cell r="X17">
            <v>8650</v>
          </cell>
          <cell r="Y17">
            <v>262095000</v>
          </cell>
          <cell r="Z17">
            <v>1538</v>
          </cell>
          <cell r="AA17">
            <v>46601400</v>
          </cell>
          <cell r="AB17">
            <v>57808</v>
          </cell>
          <cell r="AC17">
            <v>1751582400</v>
          </cell>
          <cell r="AD17">
            <v>56653</v>
          </cell>
          <cell r="AE17">
            <v>1716585900</v>
          </cell>
          <cell r="AF17">
            <v>0</v>
          </cell>
        </row>
        <row r="18">
          <cell r="B18">
            <v>12312</v>
          </cell>
          <cell r="C18" t="str">
            <v>AQ.600ML 1X24</v>
          </cell>
          <cell r="D18">
            <v>7808</v>
          </cell>
          <cell r="E18">
            <v>252588800</v>
          </cell>
          <cell r="F18">
            <v>0</v>
          </cell>
          <cell r="G18">
            <v>32350</v>
          </cell>
          <cell r="H18">
            <v>128092</v>
          </cell>
          <cell r="I18">
            <v>4143776200</v>
          </cell>
          <cell r="J18">
            <v>5032</v>
          </cell>
          <cell r="K18">
            <v>162785200</v>
          </cell>
          <cell r="L18">
            <v>2045</v>
          </cell>
          <cell r="M18">
            <v>66155750</v>
          </cell>
          <cell r="N18">
            <v>277</v>
          </cell>
          <cell r="O18">
            <v>8960950</v>
          </cell>
          <cell r="P18">
            <v>0</v>
          </cell>
          <cell r="Q18">
            <v>0</v>
          </cell>
          <cell r="R18">
            <v>87362</v>
          </cell>
          <cell r="S18">
            <v>2826160700</v>
          </cell>
          <cell r="T18">
            <v>2045</v>
          </cell>
          <cell r="U18">
            <v>66155750</v>
          </cell>
          <cell r="V18">
            <v>1133</v>
          </cell>
          <cell r="W18">
            <v>36652550</v>
          </cell>
          <cell r="X18">
            <v>6520</v>
          </cell>
          <cell r="Y18">
            <v>210922000</v>
          </cell>
          <cell r="Z18">
            <v>46194</v>
          </cell>
          <cell r="AA18">
            <v>1494375900</v>
          </cell>
          <cell r="AB18">
            <v>120716</v>
          </cell>
          <cell r="AC18">
            <v>3905162600</v>
          </cell>
          <cell r="AD18">
            <v>82330</v>
          </cell>
          <cell r="AE18">
            <v>2663375500</v>
          </cell>
          <cell r="AF18">
            <v>0</v>
          </cell>
        </row>
        <row r="19">
          <cell r="B19">
            <v>12512</v>
          </cell>
          <cell r="C19" t="str">
            <v>AQ.330ML 1X24</v>
          </cell>
          <cell r="D19">
            <v>11549</v>
          </cell>
          <cell r="E19">
            <v>269669150</v>
          </cell>
          <cell r="F19">
            <v>6100</v>
          </cell>
          <cell r="G19">
            <v>23350</v>
          </cell>
          <cell r="H19">
            <v>11700</v>
          </cell>
          <cell r="I19">
            <v>273195000</v>
          </cell>
          <cell r="J19">
            <v>959</v>
          </cell>
          <cell r="K19">
            <v>22392650</v>
          </cell>
          <cell r="L19">
            <v>290</v>
          </cell>
          <cell r="M19">
            <v>6771500</v>
          </cell>
          <cell r="N19">
            <v>15</v>
          </cell>
          <cell r="O19">
            <v>350250</v>
          </cell>
          <cell r="P19">
            <v>0</v>
          </cell>
          <cell r="Q19">
            <v>0</v>
          </cell>
          <cell r="R19">
            <v>6393</v>
          </cell>
          <cell r="S19">
            <v>149276550</v>
          </cell>
          <cell r="T19">
            <v>290</v>
          </cell>
          <cell r="U19">
            <v>6771500</v>
          </cell>
          <cell r="V19">
            <v>957</v>
          </cell>
          <cell r="W19">
            <v>22345950</v>
          </cell>
          <cell r="X19">
            <v>2925</v>
          </cell>
          <cell r="Y19">
            <v>68298750</v>
          </cell>
          <cell r="Z19">
            <v>13948</v>
          </cell>
          <cell r="AA19">
            <v>325685800</v>
          </cell>
          <cell r="AB19">
            <v>7833</v>
          </cell>
          <cell r="AC19">
            <v>182900550</v>
          </cell>
          <cell r="AD19">
            <v>5434</v>
          </cell>
          <cell r="AE19">
            <v>126883900</v>
          </cell>
          <cell r="AF19">
            <v>0</v>
          </cell>
        </row>
        <row r="20">
          <cell r="B20">
            <v>12613</v>
          </cell>
          <cell r="C20" t="str">
            <v>AQ.240ML 1X48</v>
          </cell>
          <cell r="D20">
            <v>5111</v>
          </cell>
          <cell r="E20">
            <v>85864800</v>
          </cell>
          <cell r="F20">
            <v>30000</v>
          </cell>
          <cell r="G20">
            <v>16800</v>
          </cell>
          <cell r="H20">
            <v>57400</v>
          </cell>
          <cell r="I20">
            <v>964320000</v>
          </cell>
          <cell r="J20">
            <v>4625</v>
          </cell>
          <cell r="K20">
            <v>77700000</v>
          </cell>
          <cell r="L20">
            <v>2295</v>
          </cell>
          <cell r="M20">
            <v>38556000</v>
          </cell>
          <cell r="N20">
            <v>734</v>
          </cell>
          <cell r="O20">
            <v>12331200</v>
          </cell>
          <cell r="P20">
            <v>0</v>
          </cell>
          <cell r="Q20">
            <v>0</v>
          </cell>
          <cell r="R20">
            <v>50074</v>
          </cell>
          <cell r="S20">
            <v>841243200</v>
          </cell>
          <cell r="T20">
            <v>2295</v>
          </cell>
          <cell r="U20">
            <v>38556000</v>
          </cell>
          <cell r="V20">
            <v>3358</v>
          </cell>
          <cell r="W20">
            <v>56414400</v>
          </cell>
          <cell r="X20">
            <v>3832</v>
          </cell>
          <cell r="Y20">
            <v>64377600</v>
          </cell>
          <cell r="Z20">
            <v>10606</v>
          </cell>
          <cell r="AA20">
            <v>178180800</v>
          </cell>
          <cell r="AB20">
            <v>50944</v>
          </cell>
          <cell r="AC20">
            <v>855859200</v>
          </cell>
          <cell r="AD20">
            <v>45449</v>
          </cell>
          <cell r="AE20">
            <v>763543200</v>
          </cell>
          <cell r="AF20">
            <v>0</v>
          </cell>
        </row>
        <row r="21">
          <cell r="B21">
            <v>19310</v>
          </cell>
          <cell r="C21" t="str">
            <v>AQ.TISSUE</v>
          </cell>
          <cell r="D21">
            <v>0</v>
          </cell>
          <cell r="E21">
            <v>0</v>
          </cell>
          <cell r="F21">
            <v>19650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Y21">
            <v>0</v>
          </cell>
          <cell r="Z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B22">
            <v>20110</v>
          </cell>
          <cell r="C22" t="str">
            <v>VT.5GLN ISI</v>
          </cell>
          <cell r="D22">
            <v>2393</v>
          </cell>
          <cell r="E22">
            <v>14597300</v>
          </cell>
          <cell r="F22">
            <v>20550</v>
          </cell>
          <cell r="G22">
            <v>6100</v>
          </cell>
          <cell r="H22">
            <v>3024</v>
          </cell>
          <cell r="I22">
            <v>18446400</v>
          </cell>
          <cell r="J22">
            <v>1051</v>
          </cell>
          <cell r="K22">
            <v>6411100</v>
          </cell>
          <cell r="L22">
            <v>4442</v>
          </cell>
          <cell r="M22">
            <v>27096200</v>
          </cell>
          <cell r="N22">
            <v>534</v>
          </cell>
          <cell r="O22">
            <v>3257400</v>
          </cell>
          <cell r="P22">
            <v>4</v>
          </cell>
          <cell r="Q22">
            <v>24400</v>
          </cell>
          <cell r="R22">
            <v>2850</v>
          </cell>
          <cell r="S22">
            <v>17385000</v>
          </cell>
          <cell r="T22">
            <v>4442</v>
          </cell>
          <cell r="U22">
            <v>27096200</v>
          </cell>
          <cell r="V22">
            <v>293</v>
          </cell>
          <cell r="W22">
            <v>1787300</v>
          </cell>
          <cell r="X22">
            <v>0</v>
          </cell>
          <cell r="Y22">
            <v>0</v>
          </cell>
          <cell r="Z22">
            <v>3855</v>
          </cell>
          <cell r="AA22">
            <v>23515500</v>
          </cell>
          <cell r="AB22">
            <v>3261</v>
          </cell>
          <cell r="AC22">
            <v>19892100</v>
          </cell>
          <cell r="AD22">
            <v>1799</v>
          </cell>
          <cell r="AE22">
            <v>10973900</v>
          </cell>
          <cell r="AF22">
            <v>0</v>
          </cell>
        </row>
        <row r="23">
          <cell r="B23">
            <v>20111</v>
          </cell>
          <cell r="C23" t="str">
            <v>VT.5GLN BTL</v>
          </cell>
          <cell r="D23">
            <v>3130</v>
          </cell>
          <cell r="E23">
            <v>93900000</v>
          </cell>
          <cell r="F23">
            <v>12250</v>
          </cell>
          <cell r="G23">
            <v>30000</v>
          </cell>
          <cell r="H23">
            <v>3027</v>
          </cell>
          <cell r="I23">
            <v>90810000</v>
          </cell>
          <cell r="J23">
            <v>2690</v>
          </cell>
          <cell r="K23">
            <v>80700000</v>
          </cell>
          <cell r="L23">
            <v>6110</v>
          </cell>
          <cell r="M23">
            <v>183300000</v>
          </cell>
          <cell r="N23">
            <v>631</v>
          </cell>
          <cell r="O23">
            <v>18930000</v>
          </cell>
          <cell r="P23">
            <v>859</v>
          </cell>
          <cell r="Q23">
            <v>25770000</v>
          </cell>
          <cell r="R23">
            <v>2744</v>
          </cell>
          <cell r="S23">
            <v>82320000</v>
          </cell>
          <cell r="T23">
            <v>6110</v>
          </cell>
          <cell r="U23">
            <v>183300000</v>
          </cell>
          <cell r="V23">
            <v>386</v>
          </cell>
          <cell r="W23">
            <v>11580000</v>
          </cell>
          <cell r="X23">
            <v>0</v>
          </cell>
          <cell r="Y23">
            <v>0</v>
          </cell>
          <cell r="Z23">
            <v>5489</v>
          </cell>
          <cell r="AA23">
            <v>164670000</v>
          </cell>
          <cell r="AB23">
            <v>2413</v>
          </cell>
          <cell r="AC23">
            <v>72390000</v>
          </cell>
          <cell r="AD23">
            <v>54</v>
          </cell>
          <cell r="AE23">
            <v>1620000</v>
          </cell>
          <cell r="AF23">
            <v>0</v>
          </cell>
        </row>
        <row r="24">
          <cell r="B24">
            <v>22111</v>
          </cell>
          <cell r="C24" t="str">
            <v>VT.1500ML 1X12</v>
          </cell>
          <cell r="D24">
            <v>1079</v>
          </cell>
          <cell r="E24">
            <v>21202350</v>
          </cell>
          <cell r="F24">
            <v>0</v>
          </cell>
          <cell r="G24">
            <v>19650</v>
          </cell>
          <cell r="H24">
            <v>4131</v>
          </cell>
          <cell r="I24">
            <v>81174150</v>
          </cell>
          <cell r="J24">
            <v>135</v>
          </cell>
          <cell r="K24">
            <v>2652750</v>
          </cell>
          <cell r="L24">
            <v>1408</v>
          </cell>
          <cell r="M24">
            <v>27667200</v>
          </cell>
          <cell r="N24">
            <v>294</v>
          </cell>
          <cell r="O24">
            <v>5777100</v>
          </cell>
          <cell r="P24">
            <v>0</v>
          </cell>
          <cell r="Q24">
            <v>0</v>
          </cell>
          <cell r="R24">
            <v>2758</v>
          </cell>
          <cell r="S24">
            <v>54194700</v>
          </cell>
          <cell r="T24">
            <v>1408</v>
          </cell>
          <cell r="U24">
            <v>27667200</v>
          </cell>
          <cell r="V24">
            <v>1011</v>
          </cell>
          <cell r="W24">
            <v>19866150</v>
          </cell>
          <cell r="X24">
            <v>1330</v>
          </cell>
          <cell r="Y24">
            <v>26134500</v>
          </cell>
          <cell r="Z24">
            <v>540</v>
          </cell>
          <cell r="AA24">
            <v>10611000</v>
          </cell>
          <cell r="AB24">
            <v>2084</v>
          </cell>
          <cell r="AC24">
            <v>40950600</v>
          </cell>
          <cell r="AD24">
            <v>2623</v>
          </cell>
          <cell r="AE24">
            <v>51541950</v>
          </cell>
          <cell r="AF24">
            <v>0</v>
          </cell>
        </row>
        <row r="25">
          <cell r="B25">
            <v>22312</v>
          </cell>
          <cell r="C25" t="str">
            <v>VT.600ML 1X24</v>
          </cell>
          <cell r="D25">
            <v>3531</v>
          </cell>
          <cell r="E25">
            <v>72562050</v>
          </cell>
          <cell r="F25">
            <v>29200</v>
          </cell>
          <cell r="G25">
            <v>20550</v>
          </cell>
          <cell r="H25">
            <v>887</v>
          </cell>
          <cell r="I25">
            <v>18227850</v>
          </cell>
          <cell r="J25">
            <v>181</v>
          </cell>
          <cell r="K25">
            <v>3719550</v>
          </cell>
          <cell r="L25">
            <v>656</v>
          </cell>
          <cell r="M25">
            <v>13480800</v>
          </cell>
          <cell r="N25">
            <v>27</v>
          </cell>
          <cell r="O25">
            <v>554850</v>
          </cell>
          <cell r="P25">
            <v>0</v>
          </cell>
          <cell r="Q25">
            <v>0</v>
          </cell>
          <cell r="R25">
            <v>908</v>
          </cell>
          <cell r="S25">
            <v>18659400</v>
          </cell>
          <cell r="T25">
            <v>656</v>
          </cell>
          <cell r="U25">
            <v>13480800</v>
          </cell>
          <cell r="V25">
            <v>500</v>
          </cell>
          <cell r="W25">
            <v>10275000</v>
          </cell>
          <cell r="X25">
            <v>0</v>
          </cell>
          <cell r="Y25">
            <v>0</v>
          </cell>
          <cell r="Z25">
            <v>3218</v>
          </cell>
          <cell r="AA25">
            <v>66129900</v>
          </cell>
          <cell r="AB25">
            <v>414</v>
          </cell>
          <cell r="AC25">
            <v>8507700</v>
          </cell>
          <cell r="AD25">
            <v>727</v>
          </cell>
          <cell r="AE25">
            <v>14939850</v>
          </cell>
          <cell r="AF25">
            <v>0</v>
          </cell>
        </row>
        <row r="26">
          <cell r="B26">
            <v>22613</v>
          </cell>
          <cell r="C26" t="str">
            <v>VT.240ML 1X48</v>
          </cell>
          <cell r="D26">
            <v>978</v>
          </cell>
          <cell r="E26">
            <v>11980500</v>
          </cell>
          <cell r="F26">
            <v>29200</v>
          </cell>
          <cell r="G26">
            <v>12250</v>
          </cell>
          <cell r="H26">
            <v>2104</v>
          </cell>
          <cell r="I26">
            <v>25774000</v>
          </cell>
          <cell r="J26">
            <v>413</v>
          </cell>
          <cell r="K26">
            <v>5059250</v>
          </cell>
          <cell r="L26">
            <v>1231</v>
          </cell>
          <cell r="M26">
            <v>15079750</v>
          </cell>
          <cell r="N26">
            <v>715</v>
          </cell>
          <cell r="O26">
            <v>8758750</v>
          </cell>
          <cell r="P26">
            <v>0</v>
          </cell>
          <cell r="Q26">
            <v>0</v>
          </cell>
          <cell r="R26">
            <v>2159</v>
          </cell>
          <cell r="S26">
            <v>26447750</v>
          </cell>
          <cell r="T26">
            <v>1231</v>
          </cell>
          <cell r="U26">
            <v>15079750</v>
          </cell>
          <cell r="V26">
            <v>1041</v>
          </cell>
          <cell r="W26">
            <v>12752250</v>
          </cell>
          <cell r="X26">
            <v>0</v>
          </cell>
          <cell r="Y26">
            <v>0</v>
          </cell>
          <cell r="Z26">
            <v>1010</v>
          </cell>
          <cell r="AA26">
            <v>12372500</v>
          </cell>
          <cell r="AB26">
            <v>1778</v>
          </cell>
          <cell r="AC26">
            <v>21780500</v>
          </cell>
          <cell r="AD26">
            <v>1746</v>
          </cell>
          <cell r="AE26">
            <v>21388500</v>
          </cell>
          <cell r="AF26">
            <v>0</v>
          </cell>
        </row>
        <row r="27">
          <cell r="B27">
            <v>29310</v>
          </cell>
          <cell r="C27" t="str">
            <v>VT.TISSUE</v>
          </cell>
          <cell r="D27">
            <v>0</v>
          </cell>
          <cell r="E27">
            <v>0</v>
          </cell>
          <cell r="F27">
            <v>29200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</row>
        <row r="28">
          <cell r="B28">
            <v>40410</v>
          </cell>
          <cell r="C28" t="str">
            <v>MIZONE ORANGE LIME  500ML</v>
          </cell>
          <cell r="D28">
            <v>166</v>
          </cell>
          <cell r="E28">
            <v>4847200</v>
          </cell>
          <cell r="F28">
            <v>29200</v>
          </cell>
          <cell r="G28">
            <v>29200</v>
          </cell>
          <cell r="H28">
            <v>11025</v>
          </cell>
          <cell r="I28">
            <v>321930000</v>
          </cell>
          <cell r="J28">
            <v>3217</v>
          </cell>
          <cell r="K28">
            <v>93936400</v>
          </cell>
          <cell r="L28">
            <v>3675</v>
          </cell>
          <cell r="M28">
            <v>107310000</v>
          </cell>
          <cell r="N28">
            <v>6161</v>
          </cell>
          <cell r="O28">
            <v>179901200</v>
          </cell>
          <cell r="P28">
            <v>0</v>
          </cell>
          <cell r="Q28">
            <v>0</v>
          </cell>
          <cell r="R28">
            <v>17201</v>
          </cell>
          <cell r="S28">
            <v>502269200</v>
          </cell>
          <cell r="T28">
            <v>3675</v>
          </cell>
          <cell r="U28">
            <v>107310000</v>
          </cell>
          <cell r="V28">
            <v>2643</v>
          </cell>
          <cell r="W28">
            <v>77175600</v>
          </cell>
          <cell r="X28">
            <v>0</v>
          </cell>
          <cell r="Y28">
            <v>0</v>
          </cell>
          <cell r="Z28">
            <v>725</v>
          </cell>
          <cell r="AA28">
            <v>21170000</v>
          </cell>
          <cell r="AB28">
            <v>14543</v>
          </cell>
          <cell r="AC28">
            <v>424655600</v>
          </cell>
          <cell r="AD28">
            <v>13984</v>
          </cell>
          <cell r="AE28">
            <v>408332800</v>
          </cell>
          <cell r="AF28">
            <v>0</v>
          </cell>
        </row>
        <row r="29">
          <cell r="B29">
            <v>40411</v>
          </cell>
          <cell r="C29" t="str">
            <v>MIZONE PASSION FRUIT 500M</v>
          </cell>
          <cell r="D29">
            <v>79</v>
          </cell>
          <cell r="E29">
            <v>2306800</v>
          </cell>
          <cell r="F29">
            <v>29200</v>
          </cell>
          <cell r="G29">
            <v>29200</v>
          </cell>
          <cell r="H29">
            <v>3080</v>
          </cell>
          <cell r="I29">
            <v>89936000</v>
          </cell>
          <cell r="J29">
            <v>2666</v>
          </cell>
          <cell r="K29">
            <v>77847200</v>
          </cell>
          <cell r="L29">
            <v>0</v>
          </cell>
          <cell r="M29">
            <v>0</v>
          </cell>
          <cell r="N29">
            <v>730</v>
          </cell>
          <cell r="O29">
            <v>21316000</v>
          </cell>
          <cell r="P29">
            <v>0</v>
          </cell>
          <cell r="Q29">
            <v>0</v>
          </cell>
          <cell r="R29">
            <v>5809</v>
          </cell>
          <cell r="S29">
            <v>169622800</v>
          </cell>
          <cell r="T29">
            <v>0</v>
          </cell>
          <cell r="U29">
            <v>0</v>
          </cell>
          <cell r="V29">
            <v>273</v>
          </cell>
          <cell r="W29">
            <v>7971600</v>
          </cell>
          <cell r="X29">
            <v>0</v>
          </cell>
          <cell r="Y29">
            <v>0</v>
          </cell>
          <cell r="Z29">
            <v>473</v>
          </cell>
          <cell r="AA29">
            <v>13811600</v>
          </cell>
          <cell r="AB29">
            <v>3537</v>
          </cell>
          <cell r="AC29">
            <v>103280400</v>
          </cell>
          <cell r="AD29">
            <v>3143</v>
          </cell>
          <cell r="AE29">
            <v>91775600</v>
          </cell>
          <cell r="AF29">
            <v>0</v>
          </cell>
        </row>
        <row r="30">
          <cell r="B30">
            <v>40412</v>
          </cell>
          <cell r="C30" t="str">
            <v>MIZONE LYCHEE LEMON 500 M</v>
          </cell>
          <cell r="D30">
            <v>106</v>
          </cell>
          <cell r="E30">
            <v>3095200</v>
          </cell>
          <cell r="F30">
            <v>29200</v>
          </cell>
          <cell r="G30">
            <v>29200</v>
          </cell>
          <cell r="H30">
            <v>29505</v>
          </cell>
          <cell r="I30">
            <v>861546000</v>
          </cell>
          <cell r="J30">
            <v>3748</v>
          </cell>
          <cell r="K30">
            <v>109441600</v>
          </cell>
          <cell r="L30">
            <v>0</v>
          </cell>
          <cell r="M30">
            <v>0</v>
          </cell>
          <cell r="N30">
            <v>5460</v>
          </cell>
          <cell r="O30">
            <v>159432000</v>
          </cell>
          <cell r="P30">
            <v>0</v>
          </cell>
          <cell r="Q30">
            <v>0</v>
          </cell>
          <cell r="R30">
            <v>27093</v>
          </cell>
          <cell r="S30">
            <v>791115600</v>
          </cell>
          <cell r="T30">
            <v>0</v>
          </cell>
          <cell r="U30">
            <v>0</v>
          </cell>
          <cell r="V30">
            <v>10888</v>
          </cell>
          <cell r="W30">
            <v>317929600</v>
          </cell>
          <cell r="X30">
            <v>0</v>
          </cell>
          <cell r="Y30">
            <v>0</v>
          </cell>
          <cell r="Z30">
            <v>838</v>
          </cell>
          <cell r="AA30">
            <v>24469600</v>
          </cell>
          <cell r="AB30">
            <v>24077</v>
          </cell>
          <cell r="AC30">
            <v>703048400</v>
          </cell>
          <cell r="AD30">
            <v>23345</v>
          </cell>
          <cell r="AE30">
            <v>681674000</v>
          </cell>
          <cell r="AF30">
            <v>0</v>
          </cell>
        </row>
        <row r="31">
          <cell r="B31">
            <v>40413</v>
          </cell>
          <cell r="C31" t="str">
            <v>MIZONE M.PACK TT 500ML 1X</v>
          </cell>
          <cell r="D31">
            <v>0</v>
          </cell>
          <cell r="E31">
            <v>0</v>
          </cell>
          <cell r="G31">
            <v>29200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B32">
            <v>40418</v>
          </cell>
          <cell r="C32" t="str">
            <v>MIZONE APPLE GUAVA 500 ML</v>
          </cell>
          <cell r="D32">
            <v>180</v>
          </cell>
          <cell r="E32">
            <v>5256000</v>
          </cell>
          <cell r="G32">
            <v>29200</v>
          </cell>
          <cell r="H32">
            <v>6160</v>
          </cell>
          <cell r="I32">
            <v>179872000</v>
          </cell>
          <cell r="J32">
            <v>2267</v>
          </cell>
          <cell r="K32">
            <v>66196400</v>
          </cell>
          <cell r="L32">
            <v>3080</v>
          </cell>
          <cell r="M32">
            <v>89936000</v>
          </cell>
          <cell r="N32">
            <v>1557</v>
          </cell>
          <cell r="O32">
            <v>45464400</v>
          </cell>
          <cell r="P32">
            <v>0</v>
          </cell>
          <cell r="Q32">
            <v>0</v>
          </cell>
          <cell r="R32">
            <v>8657</v>
          </cell>
          <cell r="S32">
            <v>252784400</v>
          </cell>
          <cell r="T32">
            <v>3080</v>
          </cell>
          <cell r="U32">
            <v>89936000</v>
          </cell>
          <cell r="V32">
            <v>493</v>
          </cell>
          <cell r="W32">
            <v>14395600</v>
          </cell>
          <cell r="X32">
            <v>0</v>
          </cell>
          <cell r="Y32">
            <v>0</v>
          </cell>
          <cell r="Z32">
            <v>1014</v>
          </cell>
          <cell r="AA32">
            <v>29608800</v>
          </cell>
          <cell r="AB32">
            <v>7224</v>
          </cell>
          <cell r="AC32">
            <v>210940800</v>
          </cell>
          <cell r="AD32">
            <v>6390</v>
          </cell>
          <cell r="AE32">
            <v>186588000</v>
          </cell>
          <cell r="AF32">
            <v>0</v>
          </cell>
        </row>
        <row r="33">
          <cell r="B33" t="str">
            <v>40419</v>
          </cell>
          <cell r="C33" t="str">
            <v>MIZONE MANGGO KWENI 500ML</v>
          </cell>
          <cell r="D33">
            <v>217</v>
          </cell>
          <cell r="E33">
            <v>6336400</v>
          </cell>
          <cell r="G33">
            <v>29200</v>
          </cell>
          <cell r="H33">
            <v>7350</v>
          </cell>
          <cell r="I33">
            <v>214620000</v>
          </cell>
          <cell r="J33">
            <v>2048</v>
          </cell>
          <cell r="K33">
            <v>59801600</v>
          </cell>
          <cell r="L33">
            <v>0</v>
          </cell>
          <cell r="M33">
            <v>0</v>
          </cell>
          <cell r="N33">
            <v>208</v>
          </cell>
          <cell r="O33">
            <v>6073600</v>
          </cell>
          <cell r="P33">
            <v>0</v>
          </cell>
          <cell r="Q33">
            <v>0</v>
          </cell>
          <cell r="R33">
            <v>5242</v>
          </cell>
          <cell r="S33">
            <v>153066400</v>
          </cell>
          <cell r="T33">
            <v>0</v>
          </cell>
          <cell r="U33">
            <v>0</v>
          </cell>
          <cell r="V33">
            <v>243</v>
          </cell>
          <cell r="W33">
            <v>7095600</v>
          </cell>
          <cell r="X33">
            <v>3675</v>
          </cell>
          <cell r="Y33">
            <v>788728500000</v>
          </cell>
          <cell r="Z33">
            <v>663</v>
          </cell>
          <cell r="AA33">
            <v>19359600</v>
          </cell>
          <cell r="AB33">
            <v>3640</v>
          </cell>
          <cell r="AC33">
            <v>106288000</v>
          </cell>
          <cell r="AD33">
            <v>3194</v>
          </cell>
          <cell r="AE33">
            <v>93264800</v>
          </cell>
          <cell r="AF33">
            <v>0</v>
          </cell>
        </row>
        <row r="34">
          <cell r="B34">
            <v>40426</v>
          </cell>
          <cell r="C34" t="str">
            <v>MIZONE LYCHEE LEMON 1500</v>
          </cell>
          <cell r="D34">
            <v>0</v>
          </cell>
          <cell r="E34">
            <v>0</v>
          </cell>
          <cell r="G34">
            <v>39100</v>
          </cell>
          <cell r="H34">
            <v>0</v>
          </cell>
          <cell r="I34">
            <v>0</v>
          </cell>
          <cell r="J34">
            <v>193</v>
          </cell>
          <cell r="K34">
            <v>7546300</v>
          </cell>
          <cell r="L34">
            <v>0</v>
          </cell>
          <cell r="M34">
            <v>0</v>
          </cell>
          <cell r="N34">
            <v>400</v>
          </cell>
          <cell r="O34">
            <v>15640000</v>
          </cell>
          <cell r="P34">
            <v>0</v>
          </cell>
          <cell r="Q34">
            <v>0</v>
          </cell>
          <cell r="R34">
            <v>433</v>
          </cell>
          <cell r="S34">
            <v>16930300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160</v>
          </cell>
          <cell r="AA34">
            <v>6256000</v>
          </cell>
          <cell r="AB34">
            <v>400</v>
          </cell>
          <cell r="AC34">
            <v>15640000</v>
          </cell>
          <cell r="AD34">
            <v>240</v>
          </cell>
          <cell r="AE34">
            <v>9384000</v>
          </cell>
          <cell r="AF34">
            <v>0</v>
          </cell>
        </row>
        <row r="35">
          <cell r="B35">
            <v>40420</v>
          </cell>
          <cell r="C35" t="str">
            <v>VITZON</v>
          </cell>
          <cell r="D35">
            <v>0</v>
          </cell>
          <cell r="E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</row>
        <row r="36">
          <cell r="B36">
            <v>15510</v>
          </cell>
          <cell r="C36" t="str">
            <v>AQ.HC STAN/SEWA</v>
          </cell>
          <cell r="D36">
            <v>14</v>
          </cell>
          <cell r="E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8</v>
          </cell>
          <cell r="O36">
            <v>0</v>
          </cell>
          <cell r="P36">
            <v>0</v>
          </cell>
          <cell r="Q36">
            <v>0</v>
          </cell>
          <cell r="R36">
            <v>1</v>
          </cell>
          <cell r="S36">
            <v>0</v>
          </cell>
          <cell r="T36">
            <v>0</v>
          </cell>
          <cell r="U36">
            <v>0</v>
          </cell>
          <cell r="V36">
            <v>7</v>
          </cell>
          <cell r="W36">
            <v>0</v>
          </cell>
          <cell r="Y36">
            <v>0</v>
          </cell>
          <cell r="Z36">
            <v>14</v>
          </cell>
          <cell r="AA36">
            <v>0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</row>
        <row r="37">
          <cell r="B37">
            <v>15511</v>
          </cell>
          <cell r="C37" t="str">
            <v>PORTABLE</v>
          </cell>
          <cell r="D37">
            <v>11</v>
          </cell>
          <cell r="E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48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50</v>
          </cell>
          <cell r="W37">
            <v>0</v>
          </cell>
          <cell r="Y37">
            <v>0</v>
          </cell>
          <cell r="Z37">
            <v>9</v>
          </cell>
          <cell r="AA37">
            <v>0</v>
          </cell>
          <cell r="AB37">
            <v>-2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</row>
        <row r="38">
          <cell r="B38">
            <v>90002</v>
          </cell>
          <cell r="C38" t="str">
            <v>TRIPLEK/TRAY</v>
          </cell>
          <cell r="D38">
            <v>502</v>
          </cell>
          <cell r="E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100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100</v>
          </cell>
          <cell r="W38">
            <v>0</v>
          </cell>
          <cell r="Y38">
            <v>0</v>
          </cell>
          <cell r="Z38">
            <v>502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B39">
            <v>17110</v>
          </cell>
          <cell r="C39" t="str">
            <v>AQ.GUCI BIRU</v>
          </cell>
          <cell r="D39">
            <v>27</v>
          </cell>
          <cell r="E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Y39">
            <v>0</v>
          </cell>
          <cell r="Z39">
            <v>27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</row>
        <row r="40">
          <cell r="B40">
            <v>33115</v>
          </cell>
          <cell r="C40" t="str">
            <v>Chiller FV Mizone ada roda</v>
          </cell>
          <cell r="D40">
            <v>4</v>
          </cell>
          <cell r="E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29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22</v>
          </cell>
          <cell r="W40">
            <v>0</v>
          </cell>
          <cell r="Y40">
            <v>0</v>
          </cell>
          <cell r="Z40">
            <v>11</v>
          </cell>
          <cell r="AA40">
            <v>0</v>
          </cell>
          <cell r="AB40">
            <v>7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2">
          <cell r="AB42">
            <v>0</v>
          </cell>
        </row>
        <row r="43">
          <cell r="C43" t="str">
            <v>TOTAL</v>
          </cell>
          <cell r="D43">
            <v>94198</v>
          </cell>
          <cell r="E43">
            <v>1977835850</v>
          </cell>
          <cell r="F43">
            <v>452250</v>
          </cell>
          <cell r="G43">
            <v>496500</v>
          </cell>
          <cell r="H43">
            <v>480482</v>
          </cell>
          <cell r="I43">
            <v>12194448000</v>
          </cell>
          <cell r="J43">
            <v>125783</v>
          </cell>
          <cell r="K43">
            <v>3276509400</v>
          </cell>
          <cell r="L43">
            <v>285357</v>
          </cell>
          <cell r="M43">
            <v>6367995300</v>
          </cell>
          <cell r="N43">
            <v>30036</v>
          </cell>
          <cell r="O43">
            <v>814968950</v>
          </cell>
          <cell r="P43">
            <v>62829</v>
          </cell>
          <cell r="Q43">
            <v>1865366300</v>
          </cell>
          <cell r="R43">
            <v>431205</v>
          </cell>
          <cell r="S43">
            <v>10704340950</v>
          </cell>
          <cell r="T43">
            <v>285357</v>
          </cell>
          <cell r="U43">
            <v>6367995300</v>
          </cell>
          <cell r="V43">
            <v>41816</v>
          </cell>
          <cell r="W43">
            <v>915108600</v>
          </cell>
          <cell r="X43">
            <v>32151</v>
          </cell>
          <cell r="Y43">
            <v>789479786700</v>
          </cell>
          <cell r="Z43">
            <v>162498</v>
          </cell>
          <cell r="AA43">
            <v>3923453300</v>
          </cell>
          <cell r="AB43">
            <v>373722</v>
          </cell>
          <cell r="AC43">
            <v>9370345350</v>
          </cell>
          <cell r="AD43">
            <v>305422</v>
          </cell>
          <cell r="AE43">
            <v>7424727900</v>
          </cell>
          <cell r="AF43">
            <v>0</v>
          </cell>
        </row>
        <row r="44">
          <cell r="H44">
            <v>4</v>
          </cell>
          <cell r="J44">
            <v>5</v>
          </cell>
          <cell r="L44">
            <v>6</v>
          </cell>
          <cell r="N44">
            <v>7</v>
          </cell>
          <cell r="P44">
            <v>8</v>
          </cell>
          <cell r="R44">
            <v>9</v>
          </cell>
          <cell r="T44">
            <v>10</v>
          </cell>
          <cell r="V44">
            <v>11</v>
          </cell>
          <cell r="X44">
            <v>12</v>
          </cell>
        </row>
        <row r="45">
          <cell r="D45">
            <v>0</v>
          </cell>
          <cell r="E45">
            <v>0</v>
          </cell>
          <cell r="H45">
            <v>0</v>
          </cell>
          <cell r="J45">
            <v>0</v>
          </cell>
          <cell r="L45">
            <v>0</v>
          </cell>
          <cell r="N45">
            <v>0</v>
          </cell>
          <cell r="P45">
            <v>0</v>
          </cell>
          <cell r="R45">
            <v>0</v>
          </cell>
          <cell r="T45">
            <v>0</v>
          </cell>
          <cell r="V45">
            <v>0</v>
          </cell>
          <cell r="X45">
            <v>0</v>
          </cell>
          <cell r="Z45">
            <v>0</v>
          </cell>
          <cell r="AD45">
            <v>0</v>
          </cell>
          <cell r="AE45">
            <v>7424727900</v>
          </cell>
        </row>
        <row r="46">
          <cell r="AE46">
            <v>0</v>
          </cell>
        </row>
        <row r="47">
          <cell r="AA47">
            <v>0</v>
          </cell>
        </row>
        <row r="48">
          <cell r="D48">
            <v>43235</v>
          </cell>
          <cell r="E48">
            <v>830547500</v>
          </cell>
          <cell r="F48">
            <v>452250</v>
          </cell>
          <cell r="G48">
            <v>456050</v>
          </cell>
          <cell r="H48">
            <v>470451</v>
          </cell>
          <cell r="I48">
            <v>11282033900</v>
          </cell>
          <cell r="J48">
            <v>157071</v>
          </cell>
          <cell r="K48">
            <v>3832365950</v>
          </cell>
          <cell r="L48">
            <v>0</v>
          </cell>
          <cell r="M48">
            <v>0</v>
          </cell>
          <cell r="N48">
            <v>76384</v>
          </cell>
          <cell r="O48">
            <v>1954768850</v>
          </cell>
          <cell r="P48">
            <v>73518</v>
          </cell>
          <cell r="Q48">
            <v>2185967800</v>
          </cell>
          <cell r="R48">
            <v>468827</v>
          </cell>
          <cell r="S48">
            <v>10960412250</v>
          </cell>
          <cell r="T48">
            <v>0</v>
          </cell>
          <cell r="U48">
            <v>0</v>
          </cell>
          <cell r="V48">
            <v>113519</v>
          </cell>
          <cell r="W48">
            <v>2855794100</v>
          </cell>
          <cell r="X48">
            <v>11325</v>
          </cell>
          <cell r="Y48">
            <v>236757300</v>
          </cell>
          <cell r="Z48">
            <v>79952</v>
          </cell>
          <cell r="AA48">
            <v>1660784750</v>
          </cell>
          <cell r="AB48">
            <v>348473</v>
          </cell>
          <cell r="AC48">
            <v>7958283550</v>
          </cell>
          <cell r="AD48">
            <v>311756</v>
          </cell>
          <cell r="AE48">
            <v>7128046300</v>
          </cell>
          <cell r="AF48">
            <v>0</v>
          </cell>
        </row>
        <row r="49">
          <cell r="D49">
            <v>50963</v>
          </cell>
          <cell r="AC49">
            <v>533555650</v>
          </cell>
        </row>
        <row r="50">
          <cell r="C50" t="str">
            <v>HPP</v>
          </cell>
          <cell r="E50" t="str">
            <v>HPP NEW APRIL</v>
          </cell>
          <cell r="O50">
            <v>-172122</v>
          </cell>
        </row>
        <row r="51">
          <cell r="C51" t="str">
            <v>Aqua 240 ml</v>
          </cell>
          <cell r="D51">
            <v>15300</v>
          </cell>
          <cell r="E51" t="str">
            <v>Aqua 240 ml</v>
          </cell>
          <cell r="G51">
            <v>15900</v>
          </cell>
          <cell r="I51">
            <v>168631650</v>
          </cell>
        </row>
        <row r="52">
          <cell r="C52" t="str">
            <v>Aqua 330 ml</v>
          </cell>
          <cell r="D52">
            <v>22450</v>
          </cell>
          <cell r="E52" t="str">
            <v>Aqua 330 ml</v>
          </cell>
          <cell r="G52">
            <v>23350</v>
          </cell>
          <cell r="I52">
            <v>913980000</v>
          </cell>
        </row>
        <row r="53">
          <cell r="C53" t="str">
            <v>Aqua 380 ml</v>
          </cell>
          <cell r="D53">
            <v>15000</v>
          </cell>
          <cell r="E53" t="str">
            <v>Aqua 380 ml</v>
          </cell>
          <cell r="G53">
            <v>17400</v>
          </cell>
          <cell r="I53">
            <v>21000000</v>
          </cell>
        </row>
        <row r="54">
          <cell r="C54" t="str">
            <v>Aqua 600 ml</v>
          </cell>
          <cell r="D54">
            <v>28700</v>
          </cell>
          <cell r="E54" t="str">
            <v>Aqua 600 ml</v>
          </cell>
          <cell r="G54">
            <v>29700</v>
          </cell>
          <cell r="I54">
            <v>0</v>
          </cell>
        </row>
        <row r="55">
          <cell r="C55" t="str">
            <v>Aqua 1500 ml</v>
          </cell>
          <cell r="D55">
            <v>28200</v>
          </cell>
          <cell r="E55" t="str">
            <v>Aqua 1500 ml</v>
          </cell>
          <cell r="G55">
            <v>29150</v>
          </cell>
          <cell r="I55">
            <v>0</v>
          </cell>
        </row>
        <row r="56">
          <cell r="C56" t="str">
            <v>MIZONE</v>
          </cell>
          <cell r="D56">
            <v>27450</v>
          </cell>
          <cell r="E56" t="str">
            <v>MIZONE</v>
          </cell>
          <cell r="G56">
            <v>29200</v>
          </cell>
          <cell r="I56">
            <v>0</v>
          </cell>
        </row>
        <row r="57">
          <cell r="C57" t="str">
            <v>MILKUAT</v>
          </cell>
          <cell r="E57" t="str">
            <v>MILKUAT</v>
          </cell>
          <cell r="I57">
            <v>253800</v>
          </cell>
        </row>
        <row r="58">
          <cell r="C58" t="str">
            <v>MILKUAT CHC-135</v>
          </cell>
          <cell r="E58" t="str">
            <v>MILKUAT CHC-135</v>
          </cell>
          <cell r="I58">
            <v>131159000</v>
          </cell>
        </row>
        <row r="59">
          <cell r="C59" t="str">
            <v>MILKUAT CHC-70</v>
          </cell>
          <cell r="E59" t="str">
            <v>MILKUAT CHC-70</v>
          </cell>
          <cell r="I59">
            <v>4355300</v>
          </cell>
        </row>
        <row r="60">
          <cell r="C60" t="str">
            <v>MILKUAT PREB./40</v>
          </cell>
          <cell r="E60" t="str">
            <v>MILKUAT PREB./40</v>
          </cell>
          <cell r="I60">
            <v>5859900</v>
          </cell>
        </row>
        <row r="61">
          <cell r="C61" t="str">
            <v>Vit 240 ml</v>
          </cell>
          <cell r="D61">
            <v>11800</v>
          </cell>
          <cell r="E61" t="str">
            <v>Vit 240 ml</v>
          </cell>
          <cell r="G61">
            <v>12250</v>
          </cell>
          <cell r="I61">
            <v>68139100</v>
          </cell>
        </row>
        <row r="62">
          <cell r="C62" t="str">
            <v>Vit 600 ml</v>
          </cell>
          <cell r="D62">
            <v>19900</v>
          </cell>
          <cell r="E62" t="str">
            <v>Vit 600 ml</v>
          </cell>
          <cell r="G62">
            <v>20550</v>
          </cell>
          <cell r="I62">
            <v>85864800</v>
          </cell>
        </row>
        <row r="63">
          <cell r="C63" t="str">
            <v>Vit 1500 ml</v>
          </cell>
          <cell r="D63">
            <v>19000</v>
          </cell>
          <cell r="E63" t="str">
            <v>Vit 1500 ml</v>
          </cell>
          <cell r="G63">
            <v>19650</v>
          </cell>
          <cell r="I63">
            <v>0</v>
          </cell>
        </row>
        <row r="64">
          <cell r="I64">
            <v>47620700</v>
          </cell>
        </row>
        <row r="65">
          <cell r="C65" t="str">
            <v>Aqua 5 Gallon</v>
          </cell>
          <cell r="D65">
            <v>8150</v>
          </cell>
          <cell r="E65" t="str">
            <v>Aqua 5 Gallon</v>
          </cell>
          <cell r="G65">
            <v>8500</v>
          </cell>
          <cell r="I65">
            <v>36934000</v>
          </cell>
        </row>
        <row r="66">
          <cell r="C66" t="str">
            <v>Vit 5 Gallon</v>
          </cell>
          <cell r="D66">
            <v>5900</v>
          </cell>
          <cell r="E66" t="str">
            <v>Vit 5 Gallon</v>
          </cell>
          <cell r="G66">
            <v>6100</v>
          </cell>
          <cell r="I66">
            <v>128850300</v>
          </cell>
        </row>
        <row r="67">
          <cell r="I67">
            <v>1612648550</v>
          </cell>
        </row>
        <row r="68">
          <cell r="I68">
            <v>1977835850</v>
          </cell>
        </row>
        <row r="69">
          <cell r="I69">
            <v>-365187300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oice"/>
      <sheetName val="Data Isian"/>
      <sheetName val="Klaim Repack"/>
      <sheetName val="Laporan Data Stock Akir"/>
      <sheetName val="Laporan"/>
      <sheetName val="Data"/>
      <sheetName val="Nama Depo"/>
      <sheetName val="Produk"/>
      <sheetName val="Driver"/>
      <sheetName val="Program Klaim ke YP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B1" t="str">
            <v>Nama Produk</v>
          </cell>
        </row>
      </sheetData>
      <sheetData sheetId="8">
        <row r="2">
          <cell r="A2" t="str">
            <v>NAMA  SOPIR</v>
          </cell>
          <cell r="B2" t="str">
            <v>NOPOL</v>
          </cell>
        </row>
        <row r="3">
          <cell r="A3" t="str">
            <v>JUMADI</v>
          </cell>
          <cell r="B3" t="str">
            <v>AD 1298 CU</v>
          </cell>
        </row>
        <row r="4">
          <cell r="A4" t="str">
            <v>DANANG</v>
          </cell>
          <cell r="B4" t="str">
            <v>AD 1670 AV</v>
          </cell>
        </row>
        <row r="5">
          <cell r="A5" t="str">
            <v>SLAMET</v>
          </cell>
          <cell r="B5" t="str">
            <v>AD 1772 CU</v>
          </cell>
        </row>
        <row r="6">
          <cell r="A6" t="str">
            <v>KUSNIND</v>
          </cell>
          <cell r="B6" t="str">
            <v>AD 1774 BD</v>
          </cell>
        </row>
        <row r="7">
          <cell r="A7" t="str">
            <v>YUNANTO</v>
          </cell>
          <cell r="B7" t="str">
            <v>AD 1829 AV</v>
          </cell>
        </row>
        <row r="8">
          <cell r="A8" t="str">
            <v>SUPRI</v>
          </cell>
          <cell r="B8" t="str">
            <v>AD 1832 AV</v>
          </cell>
        </row>
        <row r="9">
          <cell r="A9" t="str">
            <v>AGUNG</v>
          </cell>
          <cell r="B9" t="str">
            <v>AD 1835 AV</v>
          </cell>
        </row>
        <row r="10">
          <cell r="A10" t="str">
            <v>FARID</v>
          </cell>
          <cell r="B10" t="str">
            <v>AD 1857 BC</v>
          </cell>
        </row>
        <row r="11">
          <cell r="A11" t="str">
            <v>SUMANI</v>
          </cell>
          <cell r="B11" t="str">
            <v>AD 1861 CU</v>
          </cell>
        </row>
        <row r="12">
          <cell r="A12" t="str">
            <v>TARMUDJI</v>
          </cell>
          <cell r="B12" t="str">
            <v>B 9007 JJ</v>
          </cell>
        </row>
        <row r="13">
          <cell r="A13" t="str">
            <v>YANTO B</v>
          </cell>
          <cell r="B13" t="str">
            <v>B 9032 BOA</v>
          </cell>
        </row>
        <row r="14">
          <cell r="A14" t="str">
            <v>ANDRE</v>
          </cell>
          <cell r="B14" t="str">
            <v>B 9102 MN</v>
          </cell>
        </row>
        <row r="15">
          <cell r="A15" t="str">
            <v>RUDI</v>
          </cell>
          <cell r="B15" t="str">
            <v>B 9155 MM</v>
          </cell>
        </row>
        <row r="16">
          <cell r="A16" t="str">
            <v>MUHADI</v>
          </cell>
          <cell r="B16" t="str">
            <v>B 9214 OE</v>
          </cell>
        </row>
        <row r="17">
          <cell r="A17" t="str">
            <v>SAMIDI</v>
          </cell>
          <cell r="B17" t="str">
            <v>B 9326 WO</v>
          </cell>
        </row>
        <row r="18">
          <cell r="A18" t="str">
            <v>AHMAD</v>
          </cell>
          <cell r="B18" t="str">
            <v>B 9331 UU</v>
          </cell>
        </row>
        <row r="19">
          <cell r="A19" t="str">
            <v>SANTOSO</v>
          </cell>
          <cell r="B19" t="str">
            <v>B 9342 BEU</v>
          </cell>
        </row>
        <row r="20">
          <cell r="A20" t="str">
            <v>ALI</v>
          </cell>
          <cell r="B20" t="str">
            <v>B 9467 WG</v>
          </cell>
        </row>
        <row r="21">
          <cell r="A21" t="str">
            <v>ADIT</v>
          </cell>
          <cell r="B21" t="str">
            <v>B 9522 UYT</v>
          </cell>
        </row>
        <row r="22">
          <cell r="A22" t="str">
            <v>BAMBANG</v>
          </cell>
          <cell r="B22" t="str">
            <v>B 9609 BEU</v>
          </cell>
        </row>
        <row r="23">
          <cell r="A23" t="str">
            <v>WIDODO</v>
          </cell>
          <cell r="B23" t="str">
            <v>B 9631 WX</v>
          </cell>
        </row>
        <row r="24">
          <cell r="A24" t="str">
            <v>SUHERI</v>
          </cell>
          <cell r="B24" t="str">
            <v>B 9731 WG</v>
          </cell>
        </row>
        <row r="25">
          <cell r="A25" t="str">
            <v>WENDY</v>
          </cell>
          <cell r="B25" t="str">
            <v>B 9793 SYL</v>
          </cell>
        </row>
        <row r="26">
          <cell r="A26" t="str">
            <v>SUKUR</v>
          </cell>
          <cell r="B26" t="str">
            <v>B 9817 UU</v>
          </cell>
        </row>
        <row r="27">
          <cell r="A27" t="str">
            <v>ARIFIYANTO</v>
          </cell>
          <cell r="B27" t="str">
            <v>B 9822 PH</v>
          </cell>
        </row>
        <row r="28">
          <cell r="A28" t="str">
            <v>RIYONO</v>
          </cell>
          <cell r="B28" t="str">
            <v>B 9865 UH</v>
          </cell>
        </row>
        <row r="29">
          <cell r="A29" t="str">
            <v>SAMPAN</v>
          </cell>
          <cell r="B29" t="str">
            <v>B 9993 UV</v>
          </cell>
        </row>
        <row r="30">
          <cell r="A30" t="str">
            <v>RUDI H</v>
          </cell>
          <cell r="B30" t="str">
            <v>DK 9358 UI</v>
          </cell>
        </row>
        <row r="31">
          <cell r="A31" t="str">
            <v>P. HERI</v>
          </cell>
          <cell r="B31" t="str">
            <v>DK 9483 WO</v>
          </cell>
        </row>
        <row r="32">
          <cell r="A32" t="str">
            <v>MUSTOFA</v>
          </cell>
          <cell r="B32" t="str">
            <v>DK 9503 WF</v>
          </cell>
        </row>
        <row r="33">
          <cell r="A33" t="str">
            <v>ARIS</v>
          </cell>
          <cell r="B33" t="str">
            <v>K 1467 WA</v>
          </cell>
        </row>
        <row r="34">
          <cell r="A34" t="str">
            <v>SUHARTO</v>
          </cell>
          <cell r="B34" t="str">
            <v>K 1785 AF</v>
          </cell>
        </row>
        <row r="35">
          <cell r="A35" t="str">
            <v>PONIDIN</v>
          </cell>
          <cell r="B35" t="str">
            <v>K 1835 BV</v>
          </cell>
        </row>
        <row r="36">
          <cell r="A36" t="str">
            <v>JAKA</v>
          </cell>
          <cell r="B36" t="str">
            <v>L 8032 X</v>
          </cell>
        </row>
        <row r="37">
          <cell r="A37" t="str">
            <v>SISWANTO</v>
          </cell>
          <cell r="B37" t="str">
            <v>L 8063 WZ</v>
          </cell>
        </row>
        <row r="38">
          <cell r="A38" t="str">
            <v>SUDARSONO</v>
          </cell>
          <cell r="B38" t="str">
            <v>L 8130 ZK</v>
          </cell>
        </row>
        <row r="39">
          <cell r="A39" t="str">
            <v>KAMIN</v>
          </cell>
          <cell r="B39" t="str">
            <v>L 8133 UX</v>
          </cell>
        </row>
        <row r="40">
          <cell r="A40" t="str">
            <v>JUNAEDI</v>
          </cell>
          <cell r="B40" t="str">
            <v>L 8134 UJ</v>
          </cell>
        </row>
        <row r="41">
          <cell r="A41" t="str">
            <v>MISDI</v>
          </cell>
          <cell r="B41" t="str">
            <v>L 8136 VH</v>
          </cell>
        </row>
        <row r="42">
          <cell r="A42" t="str">
            <v>DJAMALI</v>
          </cell>
          <cell r="B42" t="str">
            <v>L 8136 VI</v>
          </cell>
        </row>
        <row r="43">
          <cell r="A43" t="str">
            <v>RISWANTO</v>
          </cell>
          <cell r="B43" t="str">
            <v>L 8199 VE</v>
          </cell>
        </row>
        <row r="44">
          <cell r="A44" t="str">
            <v>SUTEJO</v>
          </cell>
          <cell r="B44" t="str">
            <v>L 8213 UV</v>
          </cell>
        </row>
        <row r="45">
          <cell r="A45" t="str">
            <v>SULAIMAN</v>
          </cell>
          <cell r="B45" t="str">
            <v>L 8228 UV</v>
          </cell>
        </row>
        <row r="46">
          <cell r="A46" t="str">
            <v>MUJIONO</v>
          </cell>
          <cell r="B46" t="str">
            <v>L 8274 UR</v>
          </cell>
        </row>
        <row r="47">
          <cell r="A47" t="str">
            <v>NANANG SISWANTO</v>
          </cell>
          <cell r="B47" t="str">
            <v>L 8334 UV</v>
          </cell>
        </row>
        <row r="48">
          <cell r="A48" t="str">
            <v>ABDURAHMAN (WIN)</v>
          </cell>
          <cell r="B48" t="str">
            <v>L 8390 LV</v>
          </cell>
        </row>
        <row r="49">
          <cell r="A49" t="str">
            <v>TOHARI</v>
          </cell>
          <cell r="B49" t="str">
            <v>L 8404 UV</v>
          </cell>
        </row>
        <row r="50">
          <cell r="A50" t="str">
            <v>GHOFIR</v>
          </cell>
          <cell r="B50" t="str">
            <v>L 8434 LV</v>
          </cell>
        </row>
        <row r="51">
          <cell r="A51" t="str">
            <v>GHUFRON</v>
          </cell>
          <cell r="B51" t="str">
            <v>L 8490 UR</v>
          </cell>
        </row>
        <row r="52">
          <cell r="A52" t="str">
            <v xml:space="preserve">ARI  </v>
          </cell>
          <cell r="B52" t="str">
            <v>L 8523 UO</v>
          </cell>
        </row>
        <row r="53">
          <cell r="A53" t="str">
            <v>EKO</v>
          </cell>
          <cell r="B53" t="str">
            <v>L 8527 UX</v>
          </cell>
        </row>
        <row r="54">
          <cell r="A54" t="str">
            <v>SAIFUL</v>
          </cell>
          <cell r="B54" t="str">
            <v>L 8599 UX</v>
          </cell>
        </row>
        <row r="55">
          <cell r="A55" t="str">
            <v>DWI WIDIYANTO</v>
          </cell>
          <cell r="B55" t="str">
            <v>L 8615 UW</v>
          </cell>
        </row>
        <row r="56">
          <cell r="A56" t="str">
            <v>SUGIANTO</v>
          </cell>
          <cell r="B56" t="str">
            <v>L 8647 UV</v>
          </cell>
        </row>
        <row r="57">
          <cell r="A57" t="str">
            <v>M. SYAI'IN</v>
          </cell>
          <cell r="B57" t="str">
            <v>L 8813 XA</v>
          </cell>
        </row>
        <row r="58">
          <cell r="A58" t="str">
            <v>MISTAM</v>
          </cell>
          <cell r="B58" t="str">
            <v>L 8848 XA</v>
          </cell>
        </row>
        <row r="59">
          <cell r="A59" t="str">
            <v>ANANG SUBEHAN (PDA)</v>
          </cell>
          <cell r="B59" t="str">
            <v>L 8886 UV</v>
          </cell>
        </row>
        <row r="60">
          <cell r="A60" t="str">
            <v>EKO JAYANTO</v>
          </cell>
          <cell r="B60" t="str">
            <v>L 8886 UW</v>
          </cell>
        </row>
        <row r="61">
          <cell r="A61" t="str">
            <v>HUDA</v>
          </cell>
          <cell r="B61" t="str">
            <v>L 8886 UX</v>
          </cell>
        </row>
        <row r="62">
          <cell r="A62" t="str">
            <v>DODIK SUPRIYADI (PDA)</v>
          </cell>
          <cell r="B62" t="str">
            <v>L 8886 UY</v>
          </cell>
        </row>
        <row r="63">
          <cell r="A63" t="str">
            <v>DIAN</v>
          </cell>
          <cell r="B63" t="str">
            <v>L 8919 UU</v>
          </cell>
        </row>
        <row r="64">
          <cell r="A64" t="str">
            <v>GILANG</v>
          </cell>
          <cell r="B64" t="str">
            <v>L 9034 UL</v>
          </cell>
        </row>
        <row r="65">
          <cell r="A65" t="str">
            <v>DENI SAPUTRA</v>
          </cell>
          <cell r="B65" t="str">
            <v>L 9061 UV</v>
          </cell>
        </row>
        <row r="66">
          <cell r="A66" t="str">
            <v>UMAR</v>
          </cell>
          <cell r="B66" t="str">
            <v>L 9106 UZ</v>
          </cell>
        </row>
        <row r="67">
          <cell r="A67" t="str">
            <v>SABAR</v>
          </cell>
          <cell r="B67" t="str">
            <v>L 9108 UV</v>
          </cell>
        </row>
        <row r="68">
          <cell r="A68" t="str">
            <v>NURHADI</v>
          </cell>
          <cell r="B68" t="str">
            <v>L 9131 UZ</v>
          </cell>
        </row>
        <row r="69">
          <cell r="A69" t="str">
            <v>SUSIONO</v>
          </cell>
          <cell r="B69" t="str">
            <v>L 9134 UV</v>
          </cell>
        </row>
        <row r="70">
          <cell r="A70" t="str">
            <v>WAHYU</v>
          </cell>
          <cell r="B70" t="str">
            <v>L 9163 UX</v>
          </cell>
        </row>
        <row r="71">
          <cell r="A71" t="str">
            <v>NARTO</v>
          </cell>
          <cell r="B71" t="str">
            <v>L 9272 UF</v>
          </cell>
        </row>
        <row r="72">
          <cell r="A72" t="str">
            <v>HARSONO</v>
          </cell>
          <cell r="B72" t="str">
            <v>L 9345 UZ</v>
          </cell>
        </row>
        <row r="73">
          <cell r="A73" t="str">
            <v>KHOIRUL HANIK</v>
          </cell>
          <cell r="B73" t="str">
            <v>L 9346 UZ</v>
          </cell>
        </row>
        <row r="74">
          <cell r="A74" t="str">
            <v>DWI</v>
          </cell>
          <cell r="B74" t="str">
            <v>L 9347 UL</v>
          </cell>
        </row>
        <row r="75">
          <cell r="A75" t="str">
            <v>NUR SALIM</v>
          </cell>
          <cell r="B75" t="str">
            <v>L 9347 UZ</v>
          </cell>
        </row>
        <row r="76">
          <cell r="A76" t="str">
            <v>SULISTYO</v>
          </cell>
          <cell r="B76" t="str">
            <v>L 9348 UZ</v>
          </cell>
        </row>
        <row r="77">
          <cell r="A77" t="str">
            <v>SUCIPTO B</v>
          </cell>
          <cell r="B77" t="str">
            <v>L 9349 UZ</v>
          </cell>
        </row>
        <row r="78">
          <cell r="A78" t="str">
            <v>SUPARIYONO</v>
          </cell>
          <cell r="B78" t="str">
            <v>L 9350 UZ</v>
          </cell>
        </row>
        <row r="79">
          <cell r="A79" t="str">
            <v>SYAIFUL TUHFA</v>
          </cell>
          <cell r="B79" t="str">
            <v>L 9353 UZ</v>
          </cell>
        </row>
        <row r="80">
          <cell r="A80" t="str">
            <v>ACHMAD SOLIKIN (SOLIKIN B)</v>
          </cell>
          <cell r="B80" t="str">
            <v>L 9354 UZ</v>
          </cell>
        </row>
        <row r="81">
          <cell r="A81" t="str">
            <v>ISMAD ALI</v>
          </cell>
          <cell r="B81" t="str">
            <v>L 9358 UZ</v>
          </cell>
        </row>
        <row r="82">
          <cell r="A82" t="str">
            <v>SUGIK</v>
          </cell>
          <cell r="B82" t="str">
            <v>L 9359 UY</v>
          </cell>
        </row>
        <row r="83">
          <cell r="A83" t="str">
            <v>ABDUL ROHMAN (PDA)</v>
          </cell>
          <cell r="B83" t="str">
            <v>L 9359 UZ</v>
          </cell>
        </row>
        <row r="84">
          <cell r="A84" t="str">
            <v>M. SANADI</v>
          </cell>
          <cell r="B84" t="str">
            <v>L 9361 UZ</v>
          </cell>
        </row>
        <row r="85">
          <cell r="A85" t="str">
            <v>IWAN</v>
          </cell>
          <cell r="B85" t="str">
            <v>L 9367 UW</v>
          </cell>
        </row>
        <row r="86">
          <cell r="A86" t="str">
            <v>ZAINUR</v>
          </cell>
          <cell r="B86" t="str">
            <v>L 9370 UZ</v>
          </cell>
        </row>
        <row r="87">
          <cell r="A87" t="str">
            <v>SOLIKIN A.</v>
          </cell>
          <cell r="B87" t="str">
            <v>L 9409 UZ</v>
          </cell>
        </row>
        <row r="88">
          <cell r="A88" t="str">
            <v>NUCHOLIS</v>
          </cell>
          <cell r="B88" t="str">
            <v>L 9424 UZ</v>
          </cell>
        </row>
        <row r="89">
          <cell r="A89" t="str">
            <v>MASRIDI</v>
          </cell>
          <cell r="B89" t="str">
            <v>L 9425 UZ</v>
          </cell>
        </row>
        <row r="90">
          <cell r="A90" t="str">
            <v>HADI</v>
          </cell>
          <cell r="B90" t="str">
            <v>L 9428 UZ</v>
          </cell>
        </row>
        <row r="91">
          <cell r="A91" t="str">
            <v>SOLIKHIN</v>
          </cell>
          <cell r="B91" t="str">
            <v>L 9429 UZ</v>
          </cell>
        </row>
        <row r="92">
          <cell r="A92" t="str">
            <v>DEDI</v>
          </cell>
          <cell r="B92" t="str">
            <v>L 9437 UL</v>
          </cell>
        </row>
        <row r="93">
          <cell r="A93" t="str">
            <v>HARIYANTO ( YANTO A)</v>
          </cell>
          <cell r="B93" t="str">
            <v>L 9609 UX</v>
          </cell>
        </row>
        <row r="94">
          <cell r="A94" t="str">
            <v>SUGIANTO (SUGIK)</v>
          </cell>
          <cell r="B94" t="str">
            <v>L 9611 UX</v>
          </cell>
        </row>
        <row r="95">
          <cell r="A95" t="str">
            <v>RONI SANTOSO (PDA)</v>
          </cell>
          <cell r="B95" t="str">
            <v>L 9613 UX</v>
          </cell>
        </row>
        <row r="96">
          <cell r="A96" t="str">
            <v xml:space="preserve">SAIFUL MUJIB </v>
          </cell>
          <cell r="B96" t="str">
            <v>L 9784 UV</v>
          </cell>
        </row>
        <row r="97">
          <cell r="A97" t="str">
            <v>SAIFUDIN</v>
          </cell>
          <cell r="B97" t="str">
            <v>L 9811 UV</v>
          </cell>
        </row>
        <row r="98">
          <cell r="A98" t="str">
            <v>YAHYA</v>
          </cell>
          <cell r="B98" t="str">
            <v>L 9832 UN</v>
          </cell>
        </row>
        <row r="99">
          <cell r="A99" t="str">
            <v>RISKI</v>
          </cell>
          <cell r="B99" t="str">
            <v>L 9881 UE</v>
          </cell>
        </row>
        <row r="100">
          <cell r="A100" t="str">
            <v>SUYONO .A.</v>
          </cell>
          <cell r="B100" t="str">
            <v>L 9894 UT</v>
          </cell>
        </row>
        <row r="101">
          <cell r="A101" t="str">
            <v>SAMSUL</v>
          </cell>
          <cell r="B101" t="str">
            <v>L 9895  UR</v>
          </cell>
        </row>
        <row r="102">
          <cell r="A102" t="str">
            <v>HARIADI</v>
          </cell>
          <cell r="B102" t="str">
            <v>L 9896 UN</v>
          </cell>
        </row>
        <row r="103">
          <cell r="A103" t="str">
            <v>ANTONI</v>
          </cell>
          <cell r="B103" t="str">
            <v>L 9896 UW</v>
          </cell>
        </row>
        <row r="104">
          <cell r="A104" t="str">
            <v>PONIRAN</v>
          </cell>
          <cell r="B104" t="str">
            <v>N 7814 UW</v>
          </cell>
        </row>
        <row r="105">
          <cell r="A105" t="str">
            <v>KUSHARIYANTO</v>
          </cell>
          <cell r="B105" t="str">
            <v>N 7819 UW</v>
          </cell>
        </row>
        <row r="106">
          <cell r="A106" t="str">
            <v>SLAMET HARIADI (PDA)</v>
          </cell>
          <cell r="B106" t="str">
            <v>N 7846 UW</v>
          </cell>
        </row>
        <row r="107">
          <cell r="A107" t="str">
            <v>EDY SUKIRNO</v>
          </cell>
          <cell r="B107" t="str">
            <v>N 7856 UW</v>
          </cell>
        </row>
        <row r="108">
          <cell r="A108" t="str">
            <v>HANAFI</v>
          </cell>
          <cell r="B108" t="str">
            <v>N 7868 UW</v>
          </cell>
        </row>
        <row r="109">
          <cell r="A109" t="str">
            <v>M. ROHANI</v>
          </cell>
          <cell r="B109" t="str">
            <v>N 7896 UW</v>
          </cell>
        </row>
        <row r="110">
          <cell r="A110" t="str">
            <v>SOLIKHAN</v>
          </cell>
          <cell r="B110" t="str">
            <v>N 7922 UW</v>
          </cell>
        </row>
        <row r="111">
          <cell r="A111" t="str">
            <v>FATKHUR ROHIM (GLP)</v>
          </cell>
          <cell r="B111" t="str">
            <v>N 7923 UW</v>
          </cell>
        </row>
        <row r="112">
          <cell r="A112" t="str">
            <v>ABDUL AZIZ</v>
          </cell>
          <cell r="B112" t="str">
            <v>N 7924 UW</v>
          </cell>
        </row>
        <row r="113">
          <cell r="A113" t="str">
            <v>RUDI SETYO PRAMONO (GLP)</v>
          </cell>
          <cell r="B113" t="str">
            <v xml:space="preserve">N 7925 UW </v>
          </cell>
        </row>
        <row r="114">
          <cell r="A114" t="str">
            <v>M. SLAMET (GLP)</v>
          </cell>
          <cell r="B114" t="str">
            <v>N 7926 UW</v>
          </cell>
        </row>
        <row r="115">
          <cell r="A115" t="str">
            <v>SAFUAN</v>
          </cell>
          <cell r="B115" t="str">
            <v>N 7927 UW</v>
          </cell>
        </row>
        <row r="116">
          <cell r="A116" t="str">
            <v>HARIANTO EX HELPER (PSR)</v>
          </cell>
          <cell r="B116" t="str">
            <v xml:space="preserve">N 8001 UW </v>
          </cell>
        </row>
        <row r="117">
          <cell r="A117" t="str">
            <v>BUKHORI</v>
          </cell>
          <cell r="B117" t="str">
            <v>N 8002 UW</v>
          </cell>
        </row>
        <row r="118">
          <cell r="A118" t="str">
            <v>KHOIRON</v>
          </cell>
          <cell r="B118" t="str">
            <v>N 8003 UW</v>
          </cell>
        </row>
        <row r="119">
          <cell r="A119" t="str">
            <v>SUMIANTO (PSR)</v>
          </cell>
          <cell r="B119" t="str">
            <v xml:space="preserve">N 8010 UW </v>
          </cell>
        </row>
        <row r="120">
          <cell r="A120" t="str">
            <v>MASKUR</v>
          </cell>
          <cell r="B120" t="str">
            <v>N 8018 UR</v>
          </cell>
        </row>
        <row r="121">
          <cell r="A121" t="str">
            <v>JUMAD</v>
          </cell>
          <cell r="B121" t="str">
            <v>N 8026 UW</v>
          </cell>
        </row>
        <row r="122">
          <cell r="A122" t="str">
            <v>SAKUT</v>
          </cell>
          <cell r="B122" t="str">
            <v>N 8036 UR</v>
          </cell>
        </row>
        <row r="123">
          <cell r="A123" t="str">
            <v>SUGENG</v>
          </cell>
          <cell r="B123" t="str">
            <v>N 8074 UR</v>
          </cell>
        </row>
        <row r="124">
          <cell r="A124" t="str">
            <v>SAFI'I</v>
          </cell>
          <cell r="B124" t="str">
            <v>N 8082 WB</v>
          </cell>
        </row>
        <row r="125">
          <cell r="A125" t="str">
            <v>AZIZ</v>
          </cell>
          <cell r="B125" t="str">
            <v>N 8105 UR</v>
          </cell>
        </row>
        <row r="126">
          <cell r="A126" t="str">
            <v>ROBBY</v>
          </cell>
          <cell r="B126" t="str">
            <v>N 8105 WB</v>
          </cell>
        </row>
        <row r="127">
          <cell r="A127" t="str">
            <v>BUDI</v>
          </cell>
          <cell r="B127" t="str">
            <v>N 8214 WA</v>
          </cell>
        </row>
        <row r="128">
          <cell r="A128" t="str">
            <v>TOSIM</v>
          </cell>
          <cell r="B128" t="str">
            <v>N 8301 UW</v>
          </cell>
        </row>
        <row r="129">
          <cell r="A129" t="str">
            <v>BAMBANG T.</v>
          </cell>
          <cell r="B129" t="str">
            <v>N 8343 UR</v>
          </cell>
        </row>
        <row r="130">
          <cell r="A130" t="str">
            <v>AMIN</v>
          </cell>
          <cell r="B130" t="str">
            <v>N 8359 WB</v>
          </cell>
        </row>
        <row r="131">
          <cell r="A131" t="str">
            <v>MUIS</v>
          </cell>
          <cell r="B131" t="str">
            <v>N 8381 UR</v>
          </cell>
        </row>
        <row r="132">
          <cell r="A132" t="str">
            <v>MISNALI</v>
          </cell>
          <cell r="B132" t="str">
            <v>N 8385 UR</v>
          </cell>
        </row>
        <row r="133">
          <cell r="A133" t="str">
            <v>SWARNO</v>
          </cell>
          <cell r="B133" t="str">
            <v>N 8386 UR</v>
          </cell>
        </row>
        <row r="134">
          <cell r="A134" t="str">
            <v>HAMID</v>
          </cell>
          <cell r="B134" t="str">
            <v>N 8387 UR</v>
          </cell>
        </row>
        <row r="135">
          <cell r="A135" t="str">
            <v xml:space="preserve">SANTO </v>
          </cell>
          <cell r="B135" t="str">
            <v>N 8394 UR</v>
          </cell>
        </row>
        <row r="136">
          <cell r="A136" t="str">
            <v>IBRAHIM</v>
          </cell>
          <cell r="B136" t="str">
            <v>N 8400 UR</v>
          </cell>
        </row>
        <row r="137">
          <cell r="A137" t="str">
            <v>SUYONO B</v>
          </cell>
          <cell r="B137" t="str">
            <v>N 8429 UW</v>
          </cell>
        </row>
        <row r="138">
          <cell r="A138" t="str">
            <v>BAMBANG M.</v>
          </cell>
          <cell r="B138" t="str">
            <v>N 8438 UR</v>
          </cell>
        </row>
        <row r="139">
          <cell r="A139" t="str">
            <v>SIVA</v>
          </cell>
          <cell r="B139" t="str">
            <v>N 8443 UW</v>
          </cell>
        </row>
        <row r="140">
          <cell r="A140" t="str">
            <v>MULYO</v>
          </cell>
          <cell r="B140" t="str">
            <v>N 8445 UW</v>
          </cell>
        </row>
        <row r="141">
          <cell r="A141" t="str">
            <v>BUNYAMIN</v>
          </cell>
          <cell r="B141" t="str">
            <v>N 8493 UR</v>
          </cell>
        </row>
        <row r="142">
          <cell r="A142" t="str">
            <v>SUHARTONO</v>
          </cell>
          <cell r="B142" t="str">
            <v>N 8509 UR</v>
          </cell>
        </row>
        <row r="143">
          <cell r="A143" t="str">
            <v>IKHSAN</v>
          </cell>
          <cell r="B143" t="str">
            <v>N 8519 UA</v>
          </cell>
        </row>
        <row r="144">
          <cell r="A144" t="str">
            <v>SUPRAYOGI</v>
          </cell>
          <cell r="B144" t="str">
            <v>N 8543 UW</v>
          </cell>
        </row>
        <row r="145">
          <cell r="A145" t="str">
            <v>KASIM</v>
          </cell>
          <cell r="B145" t="str">
            <v>N 8586 UR</v>
          </cell>
        </row>
        <row r="146">
          <cell r="A146" t="str">
            <v>JUPRI</v>
          </cell>
          <cell r="B146" t="str">
            <v>N 8618 UR</v>
          </cell>
        </row>
        <row r="147">
          <cell r="A147" t="str">
            <v>DENI</v>
          </cell>
          <cell r="B147" t="str">
            <v>N 8643 UW</v>
          </cell>
        </row>
        <row r="148">
          <cell r="A148" t="str">
            <v>HERIANTO</v>
          </cell>
          <cell r="B148" t="str">
            <v>N 8644 UW</v>
          </cell>
        </row>
        <row r="149">
          <cell r="A149" t="str">
            <v>HUMAIDI (PDA)</v>
          </cell>
          <cell r="B149" t="str">
            <v>N 8645 UW</v>
          </cell>
        </row>
        <row r="150">
          <cell r="A150" t="str">
            <v>FATCHUR ROCHMAN</v>
          </cell>
          <cell r="B150" t="str">
            <v>N 8646 UW</v>
          </cell>
        </row>
        <row r="151">
          <cell r="A151" t="str">
            <v>TONI HIDAHAT</v>
          </cell>
          <cell r="B151" t="str">
            <v>N 8647 UW</v>
          </cell>
        </row>
        <row r="152">
          <cell r="A152" t="str">
            <v>SUGIONO</v>
          </cell>
          <cell r="B152" t="str">
            <v>N 8656 UW</v>
          </cell>
        </row>
        <row r="153">
          <cell r="A153" t="str">
            <v>KHOIRUL UMAR</v>
          </cell>
          <cell r="B153" t="str">
            <v>N 8658 UW</v>
          </cell>
        </row>
        <row r="154">
          <cell r="A154" t="str">
            <v>SYAIFUL ARIFIN</v>
          </cell>
          <cell r="B154" t="str">
            <v>N 8659 UW</v>
          </cell>
        </row>
        <row r="155">
          <cell r="A155" t="str">
            <v>ARIS WIDIYANTO</v>
          </cell>
          <cell r="B155" t="str">
            <v>N 8660 UW</v>
          </cell>
        </row>
        <row r="156">
          <cell r="A156" t="str">
            <v>MAHRUS</v>
          </cell>
          <cell r="B156" t="str">
            <v>N 8749 UR</v>
          </cell>
        </row>
        <row r="157">
          <cell r="A157" t="str">
            <v>ROZI</v>
          </cell>
          <cell r="B157" t="str">
            <v>N 8891 UW</v>
          </cell>
        </row>
        <row r="158">
          <cell r="A158" t="str">
            <v>ABDUL WACHID</v>
          </cell>
          <cell r="B158" t="str">
            <v>N 8892 UW</v>
          </cell>
        </row>
        <row r="159">
          <cell r="A159" t="str">
            <v>SIARI</v>
          </cell>
          <cell r="B159" t="str">
            <v>N 8893 UV</v>
          </cell>
        </row>
        <row r="160">
          <cell r="A160" t="str">
            <v>DJOKO WALUYO (PSR)</v>
          </cell>
          <cell r="B160" t="str">
            <v>N 8896 UW</v>
          </cell>
        </row>
        <row r="161">
          <cell r="A161" t="str">
            <v>BASERI</v>
          </cell>
          <cell r="B161" t="str">
            <v>N 8897 UW</v>
          </cell>
        </row>
        <row r="162">
          <cell r="A162" t="str">
            <v>ROIS</v>
          </cell>
          <cell r="B162" t="str">
            <v>N 8898 UW</v>
          </cell>
        </row>
        <row r="163">
          <cell r="A163" t="str">
            <v>SAHRONI (GLP)</v>
          </cell>
          <cell r="B163" t="str">
            <v>N 8900 UW</v>
          </cell>
        </row>
        <row r="164">
          <cell r="A164" t="str">
            <v>M. TOSIM</v>
          </cell>
          <cell r="B164" t="str">
            <v>N 8901 UW</v>
          </cell>
        </row>
        <row r="165">
          <cell r="A165" t="str">
            <v>ANAN</v>
          </cell>
          <cell r="B165" t="str">
            <v>N 8903 UW</v>
          </cell>
        </row>
        <row r="166">
          <cell r="A166" t="str">
            <v>SUMBODO</v>
          </cell>
          <cell r="B166" t="str">
            <v>N 8911 UW</v>
          </cell>
        </row>
        <row r="167">
          <cell r="A167" t="str">
            <v>AGUS DWI JANARKO</v>
          </cell>
          <cell r="B167" t="str">
            <v>N 8930 UW</v>
          </cell>
        </row>
        <row r="168">
          <cell r="A168" t="str">
            <v>SAIKHU</v>
          </cell>
          <cell r="B168" t="str">
            <v>N 8932 US</v>
          </cell>
        </row>
        <row r="169">
          <cell r="A169" t="str">
            <v>NUR KHOTIB</v>
          </cell>
          <cell r="B169" t="str">
            <v>N 8932 UW</v>
          </cell>
        </row>
        <row r="170">
          <cell r="A170" t="str">
            <v>M. FERDI</v>
          </cell>
          <cell r="B170" t="str">
            <v>N 8933 UW</v>
          </cell>
        </row>
        <row r="171">
          <cell r="A171" t="str">
            <v>KRISNA</v>
          </cell>
          <cell r="B171" t="str">
            <v>N 8935 UW</v>
          </cell>
        </row>
        <row r="172">
          <cell r="A172" t="str">
            <v>SOLEH</v>
          </cell>
          <cell r="B172" t="str">
            <v>N 8936 UW</v>
          </cell>
        </row>
        <row r="173">
          <cell r="A173" t="str">
            <v>JONI</v>
          </cell>
          <cell r="B173" t="str">
            <v>N 8937 WA</v>
          </cell>
        </row>
        <row r="174">
          <cell r="A174" t="str">
            <v>MUSTAHAR</v>
          </cell>
          <cell r="B174" t="str">
            <v>N 8938 UW</v>
          </cell>
        </row>
        <row r="175">
          <cell r="A175" t="str">
            <v>M. ARIF TIRTANA</v>
          </cell>
          <cell r="B175" t="str">
            <v>N 8939 UW</v>
          </cell>
        </row>
        <row r="176">
          <cell r="A176" t="str">
            <v>PURWADI</v>
          </cell>
          <cell r="B176" t="str">
            <v>N 8941 UW</v>
          </cell>
        </row>
        <row r="177">
          <cell r="A177" t="str">
            <v>KUSMADI</v>
          </cell>
          <cell r="B177" t="str">
            <v>N 8942 UW</v>
          </cell>
        </row>
        <row r="178">
          <cell r="A178" t="str">
            <v>ROWI</v>
          </cell>
          <cell r="B178" t="str">
            <v>N 8943 C</v>
          </cell>
        </row>
        <row r="179">
          <cell r="A179" t="str">
            <v>JUMARI</v>
          </cell>
          <cell r="B179" t="str">
            <v>N 8943 UW</v>
          </cell>
        </row>
        <row r="180">
          <cell r="A180" t="str">
            <v>IRFAN SUHERU</v>
          </cell>
          <cell r="B180" t="str">
            <v>N 8944 UW</v>
          </cell>
        </row>
        <row r="181">
          <cell r="A181" t="str">
            <v>NUR HASAN</v>
          </cell>
          <cell r="B181" t="str">
            <v>N 8946 UW</v>
          </cell>
        </row>
        <row r="182">
          <cell r="A182" t="str">
            <v>FERY B</v>
          </cell>
          <cell r="B182" t="str">
            <v>N 8948 UW</v>
          </cell>
        </row>
        <row r="183">
          <cell r="A183" t="str">
            <v>ARI S.</v>
          </cell>
          <cell r="B183" t="str">
            <v>N 8957 UW</v>
          </cell>
        </row>
        <row r="184">
          <cell r="A184" t="str">
            <v>ABDUL HANAN</v>
          </cell>
          <cell r="B184" t="str">
            <v>N 8958 UW</v>
          </cell>
        </row>
        <row r="185">
          <cell r="A185" t="str">
            <v>SODIK</v>
          </cell>
          <cell r="B185" t="str">
            <v>N 8964 UW</v>
          </cell>
        </row>
        <row r="186">
          <cell r="A186" t="str">
            <v>KHUSAINI</v>
          </cell>
          <cell r="B186" t="str">
            <v>N 8979 UT</v>
          </cell>
        </row>
        <row r="187">
          <cell r="A187" t="str">
            <v>YUSUF</v>
          </cell>
          <cell r="B187" t="str">
            <v>N 9001 UW</v>
          </cell>
        </row>
        <row r="188">
          <cell r="A188" t="str">
            <v>SYAIFUL</v>
          </cell>
          <cell r="B188" t="str">
            <v>N 9006 UW</v>
          </cell>
        </row>
        <row r="189">
          <cell r="A189" t="str">
            <v>BAMBANG S.</v>
          </cell>
          <cell r="B189" t="str">
            <v>N 9007 UW</v>
          </cell>
        </row>
        <row r="190">
          <cell r="A190" t="str">
            <v>NADIR</v>
          </cell>
          <cell r="B190" t="str">
            <v>N 9051 UW</v>
          </cell>
        </row>
        <row r="191">
          <cell r="A191" t="str">
            <v>SUKANDAR</v>
          </cell>
          <cell r="B191" t="str">
            <v>N 9052 UW</v>
          </cell>
        </row>
        <row r="192">
          <cell r="A192" t="str">
            <v>TONAJI</v>
          </cell>
          <cell r="B192" t="str">
            <v>N 9054 UW</v>
          </cell>
        </row>
        <row r="193">
          <cell r="A193" t="str">
            <v>BASUKI SLAMET</v>
          </cell>
          <cell r="B193" t="str">
            <v>N 9055 UW</v>
          </cell>
        </row>
        <row r="194">
          <cell r="A194" t="str">
            <v>USMAN</v>
          </cell>
          <cell r="B194" t="str">
            <v>N 9057 UW</v>
          </cell>
        </row>
        <row r="195">
          <cell r="A195" t="str">
            <v>SUMARNO</v>
          </cell>
          <cell r="B195" t="str">
            <v>N 9058 UW</v>
          </cell>
        </row>
        <row r="196">
          <cell r="A196" t="str">
            <v>A ROHMAN</v>
          </cell>
          <cell r="B196" t="str">
            <v>N 9059 UW</v>
          </cell>
        </row>
        <row r="197">
          <cell r="A197" t="str">
            <v>SARBINI URZYAM</v>
          </cell>
          <cell r="B197" t="str">
            <v>N 9060 UW</v>
          </cell>
        </row>
        <row r="198">
          <cell r="A198" t="str">
            <v xml:space="preserve">ZEMY  </v>
          </cell>
          <cell r="B198" t="str">
            <v>N 9062 UW</v>
          </cell>
        </row>
        <row r="199">
          <cell r="A199" t="str">
            <v>BAMBANG HERMANTO</v>
          </cell>
          <cell r="B199" t="str">
            <v>N 9063 UW</v>
          </cell>
        </row>
        <row r="200">
          <cell r="A200" t="str">
            <v>ARIFIN</v>
          </cell>
          <cell r="B200" t="str">
            <v>N 9064 UW</v>
          </cell>
        </row>
        <row r="201">
          <cell r="A201" t="str">
            <v>EKO PRASETIONO</v>
          </cell>
          <cell r="B201" t="str">
            <v>N 9065 UW</v>
          </cell>
        </row>
        <row r="202">
          <cell r="A202" t="str">
            <v>BAMBANG AGUS SETIAWAN</v>
          </cell>
          <cell r="B202" t="str">
            <v>N 9066 UW</v>
          </cell>
        </row>
        <row r="203">
          <cell r="A203" t="str">
            <v>SUDARNO</v>
          </cell>
          <cell r="B203" t="str">
            <v>N 9070 UW</v>
          </cell>
        </row>
        <row r="204">
          <cell r="A204" t="str">
            <v>M. ZAHID</v>
          </cell>
          <cell r="B204" t="str">
            <v>N 9071 UW</v>
          </cell>
        </row>
        <row r="205">
          <cell r="A205" t="str">
            <v>SUKO</v>
          </cell>
          <cell r="B205" t="str">
            <v>N 9072 UW</v>
          </cell>
        </row>
        <row r="206">
          <cell r="A206" t="str">
            <v>BUDIONO (PDA)</v>
          </cell>
          <cell r="B206" t="str">
            <v>N 9074 UW</v>
          </cell>
        </row>
        <row r="207">
          <cell r="A207" t="str">
            <v>AGUS T</v>
          </cell>
          <cell r="B207" t="str">
            <v>N 9082 UW</v>
          </cell>
        </row>
        <row r="208">
          <cell r="A208" t="str">
            <v>SLISWANTO</v>
          </cell>
          <cell r="B208" t="str">
            <v>N 9084 UW</v>
          </cell>
        </row>
        <row r="209">
          <cell r="A209" t="str">
            <v>IRKHAM</v>
          </cell>
          <cell r="B209" t="str">
            <v>N 9089 UW</v>
          </cell>
        </row>
        <row r="210">
          <cell r="A210" t="str">
            <v>NOVAN ANDRIAWAN</v>
          </cell>
          <cell r="B210" t="str">
            <v>N 9092 UW</v>
          </cell>
        </row>
        <row r="211">
          <cell r="A211" t="str">
            <v>SOLIKIN K</v>
          </cell>
          <cell r="B211" t="str">
            <v>N 9093 UW</v>
          </cell>
        </row>
        <row r="212">
          <cell r="A212" t="str">
            <v>M. SUKRON</v>
          </cell>
          <cell r="B212" t="str">
            <v>N 9094 UW</v>
          </cell>
        </row>
        <row r="213">
          <cell r="A213" t="str">
            <v>DWI INDRA</v>
          </cell>
          <cell r="B213" t="str">
            <v>N 9108 UW</v>
          </cell>
        </row>
        <row r="214">
          <cell r="A214" t="str">
            <v>ZEMY SAPTOPO</v>
          </cell>
          <cell r="B214" t="str">
            <v>N 9109 UW</v>
          </cell>
        </row>
        <row r="215">
          <cell r="A215" t="str">
            <v>HOLILI</v>
          </cell>
          <cell r="B215" t="str">
            <v>N 9113 UW</v>
          </cell>
        </row>
        <row r="216">
          <cell r="A216" t="str">
            <v>SHOLEH</v>
          </cell>
          <cell r="B216" t="str">
            <v>N 9114 UW</v>
          </cell>
        </row>
        <row r="217">
          <cell r="A217" t="str">
            <v xml:space="preserve">IRFAN </v>
          </cell>
          <cell r="B217" t="str">
            <v>N 9168 US</v>
          </cell>
        </row>
        <row r="218">
          <cell r="A218" t="str">
            <v>SALAM</v>
          </cell>
          <cell r="B218" t="str">
            <v>N 9179 US</v>
          </cell>
        </row>
        <row r="219">
          <cell r="A219" t="str">
            <v>YOYOK HARIYANTO</v>
          </cell>
          <cell r="B219" t="str">
            <v>N 9196 WA</v>
          </cell>
        </row>
        <row r="220">
          <cell r="A220" t="str">
            <v>SUDAR</v>
          </cell>
          <cell r="B220" t="str">
            <v>N 9312  UT</v>
          </cell>
        </row>
        <row r="221">
          <cell r="A221" t="str">
            <v>EDI</v>
          </cell>
          <cell r="B221" t="str">
            <v>N 9314 UT</v>
          </cell>
        </row>
        <row r="222">
          <cell r="A222" t="str">
            <v>SUNARTO</v>
          </cell>
          <cell r="B222" t="str">
            <v>N 9486 UT</v>
          </cell>
        </row>
        <row r="223">
          <cell r="A223" t="str">
            <v>NASIR</v>
          </cell>
          <cell r="B223" t="str">
            <v>N 9490 UR</v>
          </cell>
        </row>
        <row r="224">
          <cell r="A224" t="str">
            <v>SUYONO M</v>
          </cell>
          <cell r="B224" t="str">
            <v>N 9501 UT</v>
          </cell>
        </row>
        <row r="225">
          <cell r="A225" t="str">
            <v>KAYI</v>
          </cell>
          <cell r="B225" t="str">
            <v>N 9523 US</v>
          </cell>
        </row>
        <row r="226">
          <cell r="A226" t="str">
            <v>KHUZAINI</v>
          </cell>
          <cell r="B226" t="str">
            <v>N 9629 UT</v>
          </cell>
        </row>
        <row r="227">
          <cell r="A227" t="str">
            <v>KHUSNAENI</v>
          </cell>
          <cell r="B227" t="str">
            <v>N 9679 UT</v>
          </cell>
        </row>
        <row r="228">
          <cell r="A228" t="str">
            <v>SUDARTO</v>
          </cell>
          <cell r="B228" t="str">
            <v>N 9724 UW</v>
          </cell>
        </row>
        <row r="229">
          <cell r="A229" t="str">
            <v>ASNAN</v>
          </cell>
          <cell r="B229" t="str">
            <v>N 9847 UT</v>
          </cell>
        </row>
        <row r="230">
          <cell r="A230" t="str">
            <v>SUYONO A.</v>
          </cell>
          <cell r="B230" t="str">
            <v>N 9894 UT</v>
          </cell>
        </row>
        <row r="231">
          <cell r="A231" t="str">
            <v>SUNARYO</v>
          </cell>
          <cell r="B231" t="str">
            <v>N 9925 UT</v>
          </cell>
        </row>
        <row r="232">
          <cell r="A232" t="str">
            <v>ANAS</v>
          </cell>
          <cell r="B232" t="str">
            <v>N 9926 UT</v>
          </cell>
        </row>
        <row r="233">
          <cell r="A233" t="str">
            <v>M. SOLIKIN</v>
          </cell>
          <cell r="B233" t="str">
            <v>N 9961 WA</v>
          </cell>
        </row>
        <row r="234">
          <cell r="A234" t="str">
            <v>AGUS D.</v>
          </cell>
          <cell r="B234" t="str">
            <v>N 9970 WA</v>
          </cell>
        </row>
        <row r="235">
          <cell r="A235" t="str">
            <v>Sopir</v>
          </cell>
          <cell r="B235" t="str">
            <v>NoPolisi</v>
          </cell>
        </row>
        <row r="236">
          <cell r="A236" t="str">
            <v>HARIS</v>
          </cell>
          <cell r="B236" t="str">
            <v>P 8213 UW</v>
          </cell>
        </row>
        <row r="237">
          <cell r="A237" t="str">
            <v>EKO P</v>
          </cell>
          <cell r="B237" t="str">
            <v>P 8303 UX</v>
          </cell>
        </row>
        <row r="238">
          <cell r="A238" t="str">
            <v>SUHARDI</v>
          </cell>
          <cell r="B238" t="str">
            <v>P 8468 AB</v>
          </cell>
        </row>
        <row r="239">
          <cell r="A239" t="str">
            <v>ABDUL ROHMAN</v>
          </cell>
          <cell r="B239" t="str">
            <v>P 8569 UZ</v>
          </cell>
        </row>
        <row r="240">
          <cell r="A240" t="str">
            <v>JAROT</v>
          </cell>
          <cell r="B240" t="str">
            <v>P 8645 UR</v>
          </cell>
        </row>
        <row r="241">
          <cell r="A241" t="str">
            <v>SANTO</v>
          </cell>
          <cell r="B241" t="str">
            <v>P 8733 UV</v>
          </cell>
        </row>
        <row r="242">
          <cell r="A242" t="str">
            <v>BAJURI</v>
          </cell>
          <cell r="B242" t="str">
            <v>P 9820 UV</v>
          </cell>
        </row>
        <row r="243">
          <cell r="A243" t="str">
            <v>MUHAMMAD</v>
          </cell>
          <cell r="B243" t="str">
            <v>P 9903 UX</v>
          </cell>
        </row>
        <row r="244">
          <cell r="A244" t="str">
            <v>YONO</v>
          </cell>
          <cell r="B244" t="str">
            <v>S 9011 US</v>
          </cell>
        </row>
        <row r="245">
          <cell r="A245" t="str">
            <v>WIN</v>
          </cell>
          <cell r="B245" t="str">
            <v>S 9014 US</v>
          </cell>
        </row>
        <row r="246">
          <cell r="A246" t="str">
            <v>INDRO</v>
          </cell>
          <cell r="B246" t="str">
            <v>W 8342 UN</v>
          </cell>
        </row>
        <row r="247">
          <cell r="A247" t="str">
            <v>ACHMAD</v>
          </cell>
          <cell r="B247" t="str">
            <v>W 8936 UN</v>
          </cell>
        </row>
        <row r="248">
          <cell r="A248" t="str">
            <v>SUYAT</v>
          </cell>
          <cell r="B248" t="str">
            <v>W 9104 UN</v>
          </cell>
        </row>
      </sheetData>
      <sheetData sheetId="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REKAP PERSEDIAAN"/>
      <sheetName val="REKAP PENJUALAN"/>
      <sheetName val="REKAP HPP"/>
      <sheetName val="SD"/>
      <sheetName val="PVT"/>
      <sheetName val="TBG"/>
      <sheetName val="MUT IN"/>
      <sheetName val="MUT OUT"/>
      <sheetName val="KB"/>
      <sheetName val="KO"/>
      <sheetName val="BD"/>
      <sheetName val="BP"/>
      <sheetName val="TP"/>
      <sheetName val="LKH"/>
      <sheetName val="BIAYA"/>
      <sheetName val="CROSCEK"/>
      <sheetName val="BANK STATEMENT"/>
      <sheetName val="TITIPAN PELANGGAN"/>
      <sheetName val="PIUTANG TIV"/>
      <sheetName val="PIUTANG PUSAT"/>
      <sheetName val="PIUTANG JAMSOSTEK"/>
      <sheetName val="PIUTANG MS SUPPORT"/>
      <sheetName val="PIUT MS SUPPOT DMS"/>
      <sheetName val="PIUT  PUSAT DMS"/>
      <sheetName val="PIUT TIV DMS"/>
      <sheetName val="RINC TAG MS SUPPORT"/>
      <sheetName val="RKP TAG MS SUPPORT"/>
      <sheetName val="PIUT TIV PROGRAM 1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A1" t="str">
            <v>LAPORAN MUTASI PRODUK</v>
          </cell>
        </row>
        <row r="2">
          <cell r="A2" t="str">
            <v>PER 30 APRIL  2015</v>
          </cell>
        </row>
        <row r="3">
          <cell r="A3" t="str">
            <v>ID PRODUK</v>
          </cell>
          <cell r="B3" t="str">
            <v>NAMA PRODUK</v>
          </cell>
          <cell r="C3" t="str">
            <v>SALDO AWAL</v>
          </cell>
          <cell r="D3" t="str">
            <v>SUPP(IN)</v>
          </cell>
          <cell r="E3" t="str">
            <v>DIST(IN)</v>
          </cell>
          <cell r="F3" t="str">
            <v>DEPO(IN)</v>
          </cell>
          <cell r="G3" t="str">
            <v>CABANG(IN)</v>
          </cell>
          <cell r="H3" t="str">
            <v>SUPP(OUT)</v>
          </cell>
          <cell r="I3" t="str">
            <v>DIST(OUT)</v>
          </cell>
          <cell r="J3" t="str">
            <v>DEPO(OUT)</v>
          </cell>
          <cell r="K3" t="str">
            <v>CABANG(OUT)</v>
          </cell>
          <cell r="L3" t="str">
            <v>KOREKSI</v>
          </cell>
          <cell r="M3" t="str">
            <v>SALDO AKHIR</v>
          </cell>
        </row>
        <row r="4">
          <cell r="A4">
            <v>10110</v>
          </cell>
          <cell r="B4" t="str">
            <v>AQ.5GLN ISI</v>
          </cell>
          <cell r="C4">
            <v>810</v>
          </cell>
          <cell r="D4">
            <v>0</v>
          </cell>
          <cell r="E4">
            <v>5228</v>
          </cell>
          <cell r="F4">
            <v>0</v>
          </cell>
          <cell r="G4">
            <v>14281</v>
          </cell>
          <cell r="H4">
            <v>0</v>
          </cell>
          <cell r="I4">
            <v>18591</v>
          </cell>
          <cell r="J4">
            <v>0</v>
          </cell>
          <cell r="K4">
            <v>175</v>
          </cell>
          <cell r="L4">
            <v>0</v>
          </cell>
          <cell r="M4">
            <v>1553</v>
          </cell>
        </row>
        <row r="5">
          <cell r="A5">
            <v>10111</v>
          </cell>
          <cell r="B5" t="str">
            <v>AQ.5GLN BTL</v>
          </cell>
          <cell r="C5">
            <v>2134</v>
          </cell>
          <cell r="D5">
            <v>0</v>
          </cell>
          <cell r="E5">
            <v>18334</v>
          </cell>
          <cell r="F5">
            <v>0</v>
          </cell>
          <cell r="G5">
            <v>14531</v>
          </cell>
          <cell r="H5">
            <v>0</v>
          </cell>
          <cell r="I5">
            <v>18589</v>
          </cell>
          <cell r="J5">
            <v>0</v>
          </cell>
          <cell r="K5">
            <v>13578</v>
          </cell>
          <cell r="L5">
            <v>0</v>
          </cell>
          <cell r="M5">
            <v>2832</v>
          </cell>
        </row>
        <row r="6">
          <cell r="A6">
            <v>10114</v>
          </cell>
          <cell r="B6" t="str">
            <v>PALLET KAYU</v>
          </cell>
          <cell r="C6">
            <v>75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75</v>
          </cell>
        </row>
        <row r="7">
          <cell r="A7">
            <v>10116</v>
          </cell>
          <cell r="B7" t="str">
            <v>PALLET LOSCAMP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</row>
        <row r="8">
          <cell r="A8">
            <v>12111</v>
          </cell>
          <cell r="B8" t="str">
            <v>AQ.1500ML 1X12</v>
          </cell>
          <cell r="C8">
            <v>225</v>
          </cell>
          <cell r="D8">
            <v>0</v>
          </cell>
          <cell r="E8">
            <v>699</v>
          </cell>
          <cell r="F8">
            <v>0</v>
          </cell>
          <cell r="G8">
            <v>4166</v>
          </cell>
          <cell r="H8">
            <v>0</v>
          </cell>
          <cell r="I8">
            <v>4582</v>
          </cell>
          <cell r="J8">
            <v>0</v>
          </cell>
          <cell r="K8">
            <v>159</v>
          </cell>
          <cell r="L8">
            <v>0</v>
          </cell>
          <cell r="M8">
            <v>349</v>
          </cell>
        </row>
        <row r="9">
          <cell r="A9">
            <v>12312</v>
          </cell>
          <cell r="B9" t="str">
            <v>AQ.600ML 1X24</v>
          </cell>
          <cell r="C9">
            <v>126</v>
          </cell>
          <cell r="D9">
            <v>0</v>
          </cell>
          <cell r="E9">
            <v>287</v>
          </cell>
          <cell r="F9">
            <v>0</v>
          </cell>
          <cell r="G9">
            <v>2740</v>
          </cell>
          <cell r="H9">
            <v>0</v>
          </cell>
          <cell r="I9">
            <v>2534</v>
          </cell>
          <cell r="J9">
            <v>0</v>
          </cell>
          <cell r="K9">
            <v>293</v>
          </cell>
          <cell r="L9">
            <v>0</v>
          </cell>
          <cell r="M9">
            <v>326</v>
          </cell>
        </row>
        <row r="10">
          <cell r="A10">
            <v>12512</v>
          </cell>
          <cell r="B10" t="str">
            <v>AQ.330ML 1X24</v>
          </cell>
          <cell r="C10">
            <v>1</v>
          </cell>
          <cell r="D10">
            <v>0</v>
          </cell>
          <cell r="E10">
            <v>13</v>
          </cell>
          <cell r="F10">
            <v>0</v>
          </cell>
          <cell r="G10">
            <v>300</v>
          </cell>
          <cell r="H10">
            <v>0</v>
          </cell>
          <cell r="I10">
            <v>161</v>
          </cell>
          <cell r="J10">
            <v>0</v>
          </cell>
          <cell r="K10">
            <v>101</v>
          </cell>
          <cell r="L10">
            <v>0</v>
          </cell>
          <cell r="M10">
            <v>52</v>
          </cell>
        </row>
        <row r="11">
          <cell r="A11">
            <v>12613</v>
          </cell>
          <cell r="B11" t="str">
            <v>AQ.240ML 1X48</v>
          </cell>
          <cell r="C11">
            <v>340</v>
          </cell>
          <cell r="D11">
            <v>0</v>
          </cell>
          <cell r="E11">
            <v>377</v>
          </cell>
          <cell r="F11">
            <v>0</v>
          </cell>
          <cell r="G11">
            <v>3461</v>
          </cell>
          <cell r="H11">
            <v>0</v>
          </cell>
          <cell r="I11">
            <v>3796</v>
          </cell>
          <cell r="J11">
            <v>0</v>
          </cell>
          <cell r="K11">
            <v>157</v>
          </cell>
          <cell r="L11">
            <v>0</v>
          </cell>
          <cell r="M11">
            <v>225</v>
          </cell>
        </row>
        <row r="12">
          <cell r="A12">
            <v>15510</v>
          </cell>
          <cell r="B12" t="str">
            <v>AQ.HC STAN/SEWA</v>
          </cell>
          <cell r="C12">
            <v>1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1</v>
          </cell>
        </row>
        <row r="13">
          <cell r="A13">
            <v>15511</v>
          </cell>
          <cell r="B13" t="str">
            <v>PORTABLE</v>
          </cell>
          <cell r="C13">
            <v>2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</v>
          </cell>
        </row>
        <row r="14">
          <cell r="A14">
            <v>19310</v>
          </cell>
          <cell r="B14" t="str">
            <v>AQ.TISSUE</v>
          </cell>
          <cell r="C14">
            <v>810</v>
          </cell>
          <cell r="D14">
            <v>0</v>
          </cell>
          <cell r="E14">
            <v>5226</v>
          </cell>
          <cell r="F14">
            <v>0</v>
          </cell>
          <cell r="G14">
            <v>14283</v>
          </cell>
          <cell r="H14">
            <v>0</v>
          </cell>
          <cell r="I14">
            <v>18589</v>
          </cell>
          <cell r="J14">
            <v>0</v>
          </cell>
          <cell r="K14">
            <v>177</v>
          </cell>
          <cell r="L14">
            <v>0</v>
          </cell>
          <cell r="M14">
            <v>1553</v>
          </cell>
        </row>
        <row r="15">
          <cell r="A15">
            <v>20110</v>
          </cell>
          <cell r="B15" t="str">
            <v>VT.5GLN ISI</v>
          </cell>
          <cell r="C15">
            <v>145</v>
          </cell>
          <cell r="D15">
            <v>0</v>
          </cell>
          <cell r="E15">
            <v>98</v>
          </cell>
          <cell r="F15">
            <v>0</v>
          </cell>
          <cell r="G15">
            <v>204</v>
          </cell>
          <cell r="H15">
            <v>0</v>
          </cell>
          <cell r="I15">
            <v>354</v>
          </cell>
          <cell r="J15">
            <v>0</v>
          </cell>
          <cell r="K15">
            <v>0</v>
          </cell>
          <cell r="L15">
            <v>0</v>
          </cell>
          <cell r="M15">
            <v>93</v>
          </cell>
        </row>
        <row r="16">
          <cell r="A16">
            <v>20111</v>
          </cell>
          <cell r="B16" t="str">
            <v>VT.5GLN BTL</v>
          </cell>
          <cell r="C16">
            <v>443</v>
          </cell>
          <cell r="D16">
            <v>0</v>
          </cell>
          <cell r="E16">
            <v>276</v>
          </cell>
          <cell r="F16">
            <v>0</v>
          </cell>
          <cell r="G16">
            <v>231</v>
          </cell>
          <cell r="H16">
            <v>0</v>
          </cell>
          <cell r="I16">
            <v>276</v>
          </cell>
          <cell r="J16">
            <v>0</v>
          </cell>
          <cell r="K16">
            <v>406</v>
          </cell>
          <cell r="L16">
            <v>0</v>
          </cell>
          <cell r="M16">
            <v>268</v>
          </cell>
        </row>
        <row r="17">
          <cell r="A17">
            <v>22111</v>
          </cell>
          <cell r="B17" t="str">
            <v>VT.1500ML 1X12</v>
          </cell>
          <cell r="C17">
            <v>101</v>
          </cell>
          <cell r="D17">
            <v>0</v>
          </cell>
          <cell r="E17">
            <v>3</v>
          </cell>
          <cell r="F17">
            <v>0</v>
          </cell>
          <cell r="G17">
            <v>615</v>
          </cell>
          <cell r="H17">
            <v>0</v>
          </cell>
          <cell r="I17">
            <v>660</v>
          </cell>
          <cell r="J17">
            <v>0</v>
          </cell>
          <cell r="K17">
            <v>0</v>
          </cell>
          <cell r="L17">
            <v>0</v>
          </cell>
          <cell r="M17">
            <v>59</v>
          </cell>
        </row>
        <row r="18">
          <cell r="A18">
            <v>22312</v>
          </cell>
          <cell r="B18" t="str">
            <v>VT.600ML 1X24</v>
          </cell>
          <cell r="C18">
            <v>30</v>
          </cell>
          <cell r="D18">
            <v>0</v>
          </cell>
          <cell r="E18">
            <v>6</v>
          </cell>
          <cell r="F18">
            <v>0</v>
          </cell>
          <cell r="G18">
            <v>181</v>
          </cell>
          <cell r="H18">
            <v>0</v>
          </cell>
          <cell r="I18">
            <v>145</v>
          </cell>
          <cell r="J18">
            <v>0</v>
          </cell>
          <cell r="K18">
            <v>0</v>
          </cell>
          <cell r="L18">
            <v>0</v>
          </cell>
          <cell r="M18">
            <v>72</v>
          </cell>
        </row>
        <row r="19">
          <cell r="A19">
            <v>22613</v>
          </cell>
          <cell r="B19" t="str">
            <v>VT.240ML 1X48</v>
          </cell>
          <cell r="C19">
            <v>95</v>
          </cell>
          <cell r="D19">
            <v>0</v>
          </cell>
          <cell r="E19">
            <v>31</v>
          </cell>
          <cell r="F19">
            <v>0</v>
          </cell>
          <cell r="G19">
            <v>250</v>
          </cell>
          <cell r="H19">
            <v>0</v>
          </cell>
          <cell r="I19">
            <v>266</v>
          </cell>
          <cell r="J19">
            <v>0</v>
          </cell>
          <cell r="K19">
            <v>10</v>
          </cell>
          <cell r="L19">
            <v>0</v>
          </cell>
          <cell r="M19">
            <v>100</v>
          </cell>
        </row>
        <row r="20">
          <cell r="A20">
            <v>26000</v>
          </cell>
          <cell r="B20" t="str">
            <v>VIT LEVITE ORANGE 350ML 1</v>
          </cell>
          <cell r="C20">
            <v>82</v>
          </cell>
          <cell r="D20">
            <v>0</v>
          </cell>
          <cell r="E20">
            <v>8</v>
          </cell>
          <cell r="F20">
            <v>0</v>
          </cell>
          <cell r="G20">
            <v>20</v>
          </cell>
          <cell r="H20">
            <v>0</v>
          </cell>
          <cell r="I20">
            <v>39</v>
          </cell>
          <cell r="J20">
            <v>0</v>
          </cell>
          <cell r="K20">
            <v>39</v>
          </cell>
          <cell r="L20">
            <v>0</v>
          </cell>
          <cell r="M20">
            <v>32</v>
          </cell>
        </row>
        <row r="21">
          <cell r="A21" t="str">
            <v>26000P</v>
          </cell>
          <cell r="B21" t="str">
            <v>VIT LEVITE ORANGE 350ML 1</v>
          </cell>
          <cell r="C21">
            <v>219</v>
          </cell>
          <cell r="D21">
            <v>0</v>
          </cell>
          <cell r="E21">
            <v>13</v>
          </cell>
          <cell r="F21">
            <v>0</v>
          </cell>
          <cell r="G21">
            <v>492</v>
          </cell>
          <cell r="H21">
            <v>0</v>
          </cell>
          <cell r="I21">
            <v>484</v>
          </cell>
          <cell r="J21">
            <v>0</v>
          </cell>
          <cell r="K21">
            <v>240</v>
          </cell>
          <cell r="L21">
            <v>0</v>
          </cell>
          <cell r="M21">
            <v>0</v>
          </cell>
        </row>
        <row r="22">
          <cell r="A22">
            <v>26001</v>
          </cell>
          <cell r="B22" t="str">
            <v>VIT LEVITE JAMBU BIJI 350</v>
          </cell>
          <cell r="C22">
            <v>43</v>
          </cell>
          <cell r="D22">
            <v>0</v>
          </cell>
          <cell r="E22">
            <v>5</v>
          </cell>
          <cell r="F22">
            <v>0</v>
          </cell>
          <cell r="G22">
            <v>17</v>
          </cell>
          <cell r="H22">
            <v>0</v>
          </cell>
          <cell r="I22">
            <v>32</v>
          </cell>
          <cell r="J22">
            <v>0</v>
          </cell>
          <cell r="K22">
            <v>32</v>
          </cell>
          <cell r="L22">
            <v>0</v>
          </cell>
          <cell r="M22">
            <v>1</v>
          </cell>
        </row>
        <row r="23">
          <cell r="A23" t="str">
            <v>26001P</v>
          </cell>
          <cell r="B23" t="str">
            <v>VIT LEVITE JAMBU BIJI 350</v>
          </cell>
          <cell r="C23">
            <v>195</v>
          </cell>
          <cell r="D23">
            <v>0</v>
          </cell>
          <cell r="E23">
            <v>11</v>
          </cell>
          <cell r="F23">
            <v>0</v>
          </cell>
          <cell r="G23">
            <v>384</v>
          </cell>
          <cell r="H23">
            <v>0</v>
          </cell>
          <cell r="I23">
            <v>362</v>
          </cell>
          <cell r="J23">
            <v>0</v>
          </cell>
          <cell r="K23">
            <v>228</v>
          </cell>
          <cell r="L23">
            <v>0</v>
          </cell>
          <cell r="M23">
            <v>0</v>
          </cell>
        </row>
        <row r="24">
          <cell r="A24">
            <v>26002</v>
          </cell>
          <cell r="B24" t="str">
            <v>VIT LEVITE COMBO 350ML 1X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A25">
            <v>29310</v>
          </cell>
          <cell r="B25" t="str">
            <v>VT.TISSUE</v>
          </cell>
          <cell r="C25">
            <v>145</v>
          </cell>
          <cell r="D25">
            <v>0</v>
          </cell>
          <cell r="E25">
            <v>59</v>
          </cell>
          <cell r="F25">
            <v>0</v>
          </cell>
          <cell r="G25">
            <v>204</v>
          </cell>
          <cell r="H25">
            <v>0</v>
          </cell>
          <cell r="I25">
            <v>315</v>
          </cell>
          <cell r="J25">
            <v>0</v>
          </cell>
          <cell r="K25">
            <v>0</v>
          </cell>
          <cell r="L25">
            <v>0</v>
          </cell>
          <cell r="M25">
            <v>93</v>
          </cell>
        </row>
        <row r="26">
          <cell r="A26">
            <v>40410</v>
          </cell>
          <cell r="B26" t="str">
            <v>MIZONE ORANGE LIME  500ML</v>
          </cell>
          <cell r="C26">
            <v>226</v>
          </cell>
          <cell r="D26">
            <v>154</v>
          </cell>
          <cell r="E26">
            <v>9</v>
          </cell>
          <cell r="F26">
            <v>0</v>
          </cell>
          <cell r="G26">
            <v>0</v>
          </cell>
          <cell r="H26">
            <v>0</v>
          </cell>
          <cell r="I26">
            <v>141</v>
          </cell>
          <cell r="J26">
            <v>0</v>
          </cell>
          <cell r="K26">
            <v>0</v>
          </cell>
          <cell r="L26">
            <v>0</v>
          </cell>
          <cell r="M26">
            <v>248</v>
          </cell>
        </row>
        <row r="27">
          <cell r="A27" t="str">
            <v>40410P</v>
          </cell>
          <cell r="B27" t="str">
            <v>MIZONE ORANGE LIME 500 ML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A28">
            <v>40411</v>
          </cell>
          <cell r="B28" t="str">
            <v>MIZONE PASSION FRUIT 500M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A29">
            <v>40412</v>
          </cell>
          <cell r="B29" t="str">
            <v>MIZONE LYCHEE LEMON 500 M</v>
          </cell>
          <cell r="C29">
            <v>219</v>
          </cell>
          <cell r="D29">
            <v>616</v>
          </cell>
          <cell r="E29">
            <v>29</v>
          </cell>
          <cell r="F29">
            <v>0</v>
          </cell>
          <cell r="G29">
            <v>0</v>
          </cell>
          <cell r="H29">
            <v>0</v>
          </cell>
          <cell r="I29">
            <v>236</v>
          </cell>
          <cell r="J29">
            <v>0</v>
          </cell>
          <cell r="K29">
            <v>0</v>
          </cell>
          <cell r="L29">
            <v>0</v>
          </cell>
          <cell r="M29">
            <v>628</v>
          </cell>
        </row>
        <row r="30">
          <cell r="A30" t="str">
            <v>40412P</v>
          </cell>
          <cell r="B30" t="str">
            <v>MIZONE LYCHEE LEMON 500 M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</row>
        <row r="31">
          <cell r="A31">
            <v>40413</v>
          </cell>
          <cell r="B31" t="str">
            <v>MIZONE M.PACK TT 500ML 1X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</row>
        <row r="32">
          <cell r="A32">
            <v>40418</v>
          </cell>
          <cell r="B32" t="str">
            <v>MIZONE APPLE GUAVA 500 ML</v>
          </cell>
          <cell r="C32">
            <v>76</v>
          </cell>
          <cell r="D32">
            <v>154</v>
          </cell>
          <cell r="E32">
            <v>11</v>
          </cell>
          <cell r="F32">
            <v>0</v>
          </cell>
          <cell r="G32">
            <v>100</v>
          </cell>
          <cell r="H32">
            <v>0</v>
          </cell>
          <cell r="I32">
            <v>140</v>
          </cell>
          <cell r="J32">
            <v>0</v>
          </cell>
          <cell r="K32">
            <v>0</v>
          </cell>
          <cell r="L32">
            <v>0</v>
          </cell>
          <cell r="M32">
            <v>201</v>
          </cell>
        </row>
        <row r="33">
          <cell r="A33" t="str">
            <v>40418P</v>
          </cell>
          <cell r="B33" t="str">
            <v>MIZONE APPLE GUAVA 500 ML</v>
          </cell>
          <cell r="C33">
            <v>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6</v>
          </cell>
        </row>
        <row r="34">
          <cell r="A34">
            <v>40419</v>
          </cell>
          <cell r="B34" t="str">
            <v>MIZONE MANGGA KWENI 500 M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>
            <v>40426</v>
          </cell>
          <cell r="B35" t="str">
            <v>MIZONE LYCHEE LEMON 1500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>
            <v>40427</v>
          </cell>
          <cell r="B36" t="str">
            <v>MIZONE COOLIN BLEWAH 500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>
            <v>40428</v>
          </cell>
          <cell r="B37" t="str">
            <v>MIZONE COOLIN BLEWAH LE 5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>
            <v>40429</v>
          </cell>
          <cell r="B38" t="str">
            <v>MIZONE COCOPINA 500ML1X12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A39" t="str">
            <v>40429B</v>
          </cell>
          <cell r="B39" t="str">
            <v>MIZONE COCOPINA REGULER P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A40" t="str">
            <v>40429BP</v>
          </cell>
          <cell r="B40" t="str">
            <v>MIZONE COCOPINA BRAZIL PI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40429C</v>
          </cell>
          <cell r="B41" t="str">
            <v>MIZONE COCOPINA BRAZIL FU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40429P</v>
          </cell>
          <cell r="B42" t="str">
            <v>MIZONE COCOPINA 500 ML 1X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>
            <v>40430</v>
          </cell>
          <cell r="B43" t="str">
            <v>MIZONE FRES-IN APPLE 500M</v>
          </cell>
          <cell r="C43">
            <v>48</v>
          </cell>
          <cell r="D43">
            <v>0</v>
          </cell>
          <cell r="E43">
            <v>0</v>
          </cell>
          <cell r="F43">
            <v>0</v>
          </cell>
          <cell r="G43">
            <v>1</v>
          </cell>
          <cell r="H43">
            <v>0</v>
          </cell>
          <cell r="I43">
            <v>4</v>
          </cell>
          <cell r="J43">
            <v>0</v>
          </cell>
          <cell r="K43">
            <v>7</v>
          </cell>
          <cell r="L43">
            <v>0</v>
          </cell>
          <cell r="M43">
            <v>38</v>
          </cell>
        </row>
        <row r="44">
          <cell r="A44" t="str">
            <v>40430P</v>
          </cell>
          <cell r="B44" t="str">
            <v>MIZONE FRES-IN CRISPY APP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96</v>
          </cell>
          <cell r="H44">
            <v>0</v>
          </cell>
          <cell r="I44">
            <v>84</v>
          </cell>
          <cell r="J44">
            <v>0</v>
          </cell>
          <cell r="K44">
            <v>12</v>
          </cell>
          <cell r="L44">
            <v>0</v>
          </cell>
          <cell r="M44">
            <v>0</v>
          </cell>
        </row>
        <row r="45">
          <cell r="A45">
            <v>40431</v>
          </cell>
          <cell r="B45" t="str">
            <v>MIZONE FRES-IN STRW 500ML</v>
          </cell>
          <cell r="C45">
            <v>72</v>
          </cell>
          <cell r="D45">
            <v>0</v>
          </cell>
          <cell r="E45">
            <v>4</v>
          </cell>
          <cell r="F45">
            <v>0</v>
          </cell>
          <cell r="G45">
            <v>1</v>
          </cell>
          <cell r="H45">
            <v>0</v>
          </cell>
          <cell r="I45">
            <v>17</v>
          </cell>
          <cell r="J45">
            <v>0</v>
          </cell>
          <cell r="K45">
            <v>17</v>
          </cell>
          <cell r="L45">
            <v>0</v>
          </cell>
          <cell r="M45">
            <v>43</v>
          </cell>
        </row>
        <row r="46">
          <cell r="A46" t="str">
            <v>40431P</v>
          </cell>
          <cell r="B46" t="str">
            <v>MIZONE FRES-IN JC STRAWBE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216</v>
          </cell>
          <cell r="H46">
            <v>0</v>
          </cell>
          <cell r="I46">
            <v>192</v>
          </cell>
          <cell r="J46">
            <v>0</v>
          </cell>
          <cell r="K46">
            <v>24</v>
          </cell>
          <cell r="L46">
            <v>0</v>
          </cell>
          <cell r="M46">
            <v>0</v>
          </cell>
        </row>
        <row r="47">
          <cell r="A47">
            <v>40432</v>
          </cell>
          <cell r="B47" t="str">
            <v>MIZONE FRESIN COMBO STRAW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A48">
            <v>40434</v>
          </cell>
          <cell r="B48" t="str">
            <v>MZ FRES-IN CRSPY APPLE 50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>
            <v>40435</v>
          </cell>
          <cell r="B49" t="str">
            <v>MZ FRES-IN JC STRW 500ML1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>
            <v>81111</v>
          </cell>
          <cell r="B50" t="str">
            <v>AQ.KRTN 1500 ML 1X1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>
            <v>81312</v>
          </cell>
          <cell r="B51" t="str">
            <v>AQ.KRTN 600 ML 1X1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>
            <v>81613</v>
          </cell>
          <cell r="B52" t="str">
            <v>AQ.KRTN 240 ML 1X1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A53">
            <v>82613</v>
          </cell>
          <cell r="B53" t="str">
            <v>VIT KRTN 240 ML 1X1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>
            <v>90002</v>
          </cell>
          <cell r="B54" t="str">
            <v>TRIPLEK/TRAY</v>
          </cell>
          <cell r="C54">
            <v>160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160</v>
          </cell>
        </row>
        <row r="56">
          <cell r="B56" t="str">
            <v>TOTAL</v>
          </cell>
          <cell r="C56">
            <v>6829</v>
          </cell>
          <cell r="D56">
            <v>924</v>
          </cell>
          <cell r="E56">
            <v>30727</v>
          </cell>
          <cell r="F56">
            <v>0</v>
          </cell>
          <cell r="G56">
            <v>56774</v>
          </cell>
          <cell r="H56">
            <v>0</v>
          </cell>
          <cell r="I56">
            <v>70589</v>
          </cell>
          <cell r="J56">
            <v>0</v>
          </cell>
          <cell r="K56">
            <v>15655</v>
          </cell>
          <cell r="L56">
            <v>0</v>
          </cell>
          <cell r="M56">
            <v>9010</v>
          </cell>
        </row>
        <row r="57">
          <cell r="A57">
            <v>1</v>
          </cell>
          <cell r="B57">
            <v>2</v>
          </cell>
          <cell r="C57">
            <v>3</v>
          </cell>
          <cell r="D57">
            <v>4</v>
          </cell>
          <cell r="E57">
            <v>5</v>
          </cell>
          <cell r="F57">
            <v>6</v>
          </cell>
          <cell r="G57">
            <v>7</v>
          </cell>
          <cell r="H57">
            <v>8</v>
          </cell>
          <cell r="I57">
            <v>9</v>
          </cell>
          <cell r="J57">
            <v>10</v>
          </cell>
          <cell r="K57">
            <v>11</v>
          </cell>
          <cell r="L57">
            <v>12</v>
          </cell>
          <cell r="M57">
            <v>13</v>
          </cell>
        </row>
        <row r="58">
          <cell r="M58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_LAJUR"/>
      <sheetName val="LAMPIRAN"/>
      <sheetName val="MUTASI"/>
      <sheetName val="NERACA_05"/>
      <sheetName val="LABA_RUGI"/>
      <sheetName val="HPP"/>
      <sheetName val="PERINCIAN"/>
      <sheetName val="JURNAL"/>
      <sheetName val="HUTANG"/>
      <sheetName val="PIUTANG"/>
      <sheetName val="rincian"/>
      <sheetName val="rekap koreksi pe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utang"/>
      <sheetName val="Biaya Proy"/>
      <sheetName val="Persediaan"/>
      <sheetName val="PiutKar"/>
      <sheetName val="PIUT DAGANG"/>
      <sheetName val="catatan Laporon"/>
      <sheetName val="Rugi laba"/>
      <sheetName val="NERACA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 refreshError="1">
        <row r="2">
          <cell r="A2" t="str">
            <v>PT. BANGUN SARANA BAJA</v>
          </cell>
        </row>
        <row r="3">
          <cell r="A3" t="str">
            <v>N E R A C A</v>
          </cell>
        </row>
        <row r="4">
          <cell r="A4" t="str">
            <v>PER 31 DESEMBER 2007</v>
          </cell>
        </row>
        <row r="5">
          <cell r="E5" t="str">
            <v xml:space="preserve"> </v>
          </cell>
        </row>
        <row r="7">
          <cell r="B7" t="str">
            <v>A K T I V A</v>
          </cell>
        </row>
        <row r="9">
          <cell r="B9" t="str">
            <v>AKTIVA LANCAR</v>
          </cell>
        </row>
        <row r="11">
          <cell r="C11" t="str">
            <v>Kas dan setara kas</v>
          </cell>
          <cell r="D11" t="str">
            <v>Rp.</v>
          </cell>
          <cell r="E11">
            <v>77953550</v>
          </cell>
        </row>
        <row r="12">
          <cell r="C12" t="str">
            <v>Bank</v>
          </cell>
          <cell r="D12" t="str">
            <v>Rp.</v>
          </cell>
          <cell r="E12">
            <v>1928788679.1599998</v>
          </cell>
        </row>
        <row r="13">
          <cell r="C13" t="str">
            <v>Deposito berjangka</v>
          </cell>
          <cell r="D13" t="str">
            <v>Rp.</v>
          </cell>
          <cell r="E13">
            <v>0</v>
          </cell>
        </row>
        <row r="15">
          <cell r="B15" t="str">
            <v>PIUTANG USAHA</v>
          </cell>
        </row>
        <row r="17">
          <cell r="C17" t="str">
            <v>Pihak ketiga</v>
          </cell>
          <cell r="D17" t="str">
            <v>Rp.</v>
          </cell>
          <cell r="E17">
            <v>3733613997.5500002</v>
          </cell>
        </row>
        <row r="19">
          <cell r="B19" t="str">
            <v>PIUTANG LAIN – LAIN</v>
          </cell>
        </row>
        <row r="21">
          <cell r="C21" t="str">
            <v>Pihak yang mempunyai hubungan istimewa</v>
          </cell>
          <cell r="D21" t="str">
            <v>Rp.</v>
          </cell>
          <cell r="E21">
            <v>1175073029</v>
          </cell>
        </row>
        <row r="22">
          <cell r="C22" t="str">
            <v>Pihak ketiga</v>
          </cell>
          <cell r="D22" t="str">
            <v>Rp.</v>
          </cell>
          <cell r="E22">
            <v>1262465969.1100001</v>
          </cell>
        </row>
        <row r="23">
          <cell r="C23" t="str">
            <v>Pinjaman direksi &amp; karyawan</v>
          </cell>
          <cell r="D23" t="str">
            <v>Rp.</v>
          </cell>
          <cell r="E23">
            <v>175589962</v>
          </cell>
        </row>
        <row r="24">
          <cell r="B24" t="str">
            <v xml:space="preserve"> </v>
          </cell>
          <cell r="C24" t="str">
            <v xml:space="preserve"> </v>
          </cell>
          <cell r="E24" t="str">
            <v xml:space="preserve"> </v>
          </cell>
        </row>
        <row r="25">
          <cell r="B25" t="str">
            <v>PERSEDIAAN</v>
          </cell>
          <cell r="D25" t="str">
            <v>Rp.</v>
          </cell>
          <cell r="E25">
            <v>1485674339</v>
          </cell>
        </row>
        <row r="26">
          <cell r="B26" t="str">
            <v xml:space="preserve"> </v>
          </cell>
          <cell r="C26" t="str">
            <v xml:space="preserve"> </v>
          </cell>
          <cell r="E26" t="str">
            <v xml:space="preserve"> </v>
          </cell>
        </row>
        <row r="27">
          <cell r="B27" t="str">
            <v>UANG MUKA PEMBELIAN</v>
          </cell>
          <cell r="D27" t="str">
            <v>Rp.</v>
          </cell>
          <cell r="E27">
            <v>380000000</v>
          </cell>
        </row>
        <row r="29">
          <cell r="B29" t="str">
            <v>BIAYA BUNGA DIBAYAR DIMUKA</v>
          </cell>
          <cell r="D29" t="str">
            <v>Rp.</v>
          </cell>
          <cell r="E29">
            <v>7277984</v>
          </cell>
        </row>
        <row r="31">
          <cell r="B31" t="str">
            <v>PAJAK DIBAYAR DIMUKA</v>
          </cell>
          <cell r="D31" t="str">
            <v>Rp.</v>
          </cell>
          <cell r="E31">
            <v>21381930</v>
          </cell>
        </row>
        <row r="33">
          <cell r="B33" t="str">
            <v>JUMLAH AKTIVA LANCAR</v>
          </cell>
          <cell r="D33" t="str">
            <v>Rp.</v>
          </cell>
          <cell r="E33">
            <v>10247819439.82</v>
          </cell>
        </row>
        <row r="35">
          <cell r="B35" t="str">
            <v>AKTIVA TIDAK LANCAR</v>
          </cell>
        </row>
        <row r="36">
          <cell r="B36" t="str">
            <v xml:space="preserve"> </v>
          </cell>
          <cell r="C36" t="str">
            <v xml:space="preserve"> </v>
          </cell>
        </row>
        <row r="37">
          <cell r="C37" t="str">
            <v>Investasi</v>
          </cell>
          <cell r="D37" t="str">
            <v>Rp.</v>
          </cell>
          <cell r="E37">
            <v>2001783365</v>
          </cell>
        </row>
        <row r="38">
          <cell r="E38" t="str">
            <v xml:space="preserve"> </v>
          </cell>
        </row>
        <row r="39">
          <cell r="B39" t="str">
            <v>AKTIVA TETAP</v>
          </cell>
        </row>
        <row r="40">
          <cell r="E40" t="str">
            <v xml:space="preserve"> </v>
          </cell>
        </row>
        <row r="41">
          <cell r="C41" t="str">
            <v>Tanah</v>
          </cell>
          <cell r="D41" t="str">
            <v>Rp.</v>
          </cell>
          <cell r="E41">
            <v>877567300</v>
          </cell>
        </row>
        <row r="42">
          <cell r="C42" t="str">
            <v>Bangunan</v>
          </cell>
          <cell r="D42" t="str">
            <v>Rp.</v>
          </cell>
          <cell r="E42">
            <v>2607962467.6400003</v>
          </cell>
        </row>
        <row r="43">
          <cell r="C43" t="str">
            <v>Mesin dan peralatan pabrik</v>
          </cell>
          <cell r="D43" t="str">
            <v>Rp.</v>
          </cell>
          <cell r="E43">
            <v>1525825176</v>
          </cell>
        </row>
        <row r="44">
          <cell r="C44" t="str">
            <v>Mesin dan peralatan kantor</v>
          </cell>
          <cell r="D44" t="str">
            <v>Rp.</v>
          </cell>
          <cell r="E44">
            <v>682535772</v>
          </cell>
        </row>
        <row r="45">
          <cell r="C45" t="str">
            <v>Kendaraan</v>
          </cell>
          <cell r="D45" t="str">
            <v>Rp.</v>
          </cell>
          <cell r="E45">
            <v>2571160160</v>
          </cell>
        </row>
        <row r="47">
          <cell r="B47" t="str">
            <v>JUMLAH AKTIVA TETAP</v>
          </cell>
          <cell r="D47" t="str">
            <v>Rp.</v>
          </cell>
          <cell r="E47">
            <v>8265050875.6400003</v>
          </cell>
        </row>
        <row r="49">
          <cell r="C49" t="str">
            <v>Akumulasi penyusutan aktiva tetap</v>
          </cell>
          <cell r="D49" t="str">
            <v>Rp.</v>
          </cell>
          <cell r="E49">
            <v>-4526799108.3500004</v>
          </cell>
        </row>
        <row r="50">
          <cell r="B50" t="str">
            <v xml:space="preserve"> </v>
          </cell>
          <cell r="C50" t="str">
            <v xml:space="preserve"> </v>
          </cell>
          <cell r="E50" t="str">
            <v xml:space="preserve"> </v>
          </cell>
        </row>
        <row r="51">
          <cell r="B51" t="str">
            <v>JUMLAH TERCATAT AKTIVA TETAP</v>
          </cell>
          <cell r="D51" t="str">
            <v>Rp.</v>
          </cell>
          <cell r="E51">
            <v>3738251767.29</v>
          </cell>
        </row>
        <row r="52">
          <cell r="B52" t="str">
            <v xml:space="preserve"> </v>
          </cell>
          <cell r="C52" t="str">
            <v xml:space="preserve"> </v>
          </cell>
          <cell r="E52" t="str">
            <v xml:space="preserve"> </v>
          </cell>
        </row>
        <row r="53">
          <cell r="B53" t="str">
            <v>AKTIVA LAIN – LAIN</v>
          </cell>
          <cell r="E53" t="str">
            <v xml:space="preserve"> </v>
          </cell>
        </row>
        <row r="54">
          <cell r="B54" t="str">
            <v xml:space="preserve"> </v>
          </cell>
          <cell r="C54" t="str">
            <v xml:space="preserve"> </v>
          </cell>
        </row>
        <row r="55">
          <cell r="C55" t="str">
            <v>Uang muka impor</v>
          </cell>
          <cell r="D55" t="str">
            <v>Rp.</v>
          </cell>
        </row>
        <row r="56">
          <cell r="C56" t="str">
            <v>Uang jaminan</v>
          </cell>
          <cell r="D56" t="str">
            <v>Rp.</v>
          </cell>
        </row>
        <row r="57">
          <cell r="C57" t="str">
            <v>Beban yang ditangguhkan</v>
          </cell>
          <cell r="D57" t="str">
            <v>Rp.</v>
          </cell>
          <cell r="E57">
            <v>69526320</v>
          </cell>
        </row>
        <row r="58">
          <cell r="C58" t="str">
            <v>Aktiva dalam proses</v>
          </cell>
          <cell r="D58" t="str">
            <v>Rp.</v>
          </cell>
          <cell r="E58" t="str">
            <v xml:space="preserve"> </v>
          </cell>
        </row>
        <row r="59">
          <cell r="B59" t="str">
            <v xml:space="preserve"> </v>
          </cell>
          <cell r="C59" t="str">
            <v xml:space="preserve"> </v>
          </cell>
        </row>
        <row r="60">
          <cell r="B60" t="str">
            <v>JUMLAH AKTIVA LAIN – LAIN</v>
          </cell>
          <cell r="D60" t="str">
            <v>Rp.</v>
          </cell>
          <cell r="E60">
            <v>69526320</v>
          </cell>
        </row>
        <row r="63">
          <cell r="B63" t="str">
            <v>JUMLAH AKTIVA TIDAK LANCAR</v>
          </cell>
          <cell r="D63" t="str">
            <v>Rp.</v>
          </cell>
          <cell r="E63">
            <v>5809561452.29</v>
          </cell>
        </row>
        <row r="66">
          <cell r="B66" t="str">
            <v>JUMLAH AKTIVA</v>
          </cell>
          <cell r="D66" t="str">
            <v>Rp.</v>
          </cell>
          <cell r="E66">
            <v>16057380892.110001</v>
          </cell>
        </row>
      </sheetData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"/>
      <sheetName val="BS"/>
      <sheetName val="IS"/>
      <sheetName val="Equity"/>
      <sheetName val="A4-2002"/>
      <sheetName val="CF-2002"/>
      <sheetName val="CF supp-2002"/>
      <sheetName val="CF supp-2002 (2)"/>
      <sheetName val="CF"/>
      <sheetName val="CF supp"/>
      <sheetName val="T-Acc"/>
      <sheetName val="Proforma"/>
      <sheetName val="A4"/>
      <sheetName val="AJE"/>
      <sheetName val="C"/>
      <sheetName val="E1"/>
      <sheetName val="E2"/>
      <sheetName val="F"/>
      <sheetName val="LCM "/>
      <sheetName val="G"/>
      <sheetName val="G1"/>
      <sheetName val="G2"/>
      <sheetName val="G3"/>
      <sheetName val="Rent"/>
      <sheetName val="DIT"/>
      <sheetName val="DTA"/>
      <sheetName val="K"/>
      <sheetName val="Kdetail"/>
      <sheetName val="K2"/>
      <sheetName val="CIP"/>
      <sheetName val="Sale-Leaseback (2)"/>
      <sheetName val="Sale-Leaseback"/>
      <sheetName val="M"/>
      <sheetName val="M1"/>
      <sheetName val="Mflow (2)"/>
      <sheetName val="N-1"/>
      <sheetName val="N-2"/>
      <sheetName val="N-3"/>
      <sheetName val="O-1"/>
      <sheetName val="O-1-1"/>
      <sheetName val="O-1-2"/>
      <sheetName val="O-1-3"/>
      <sheetName val="O-1-4"/>
      <sheetName val="O-2"/>
      <sheetName val="P"/>
      <sheetName val="Q"/>
      <sheetName val="R"/>
      <sheetName val="R1"/>
      <sheetName val="V1"/>
      <sheetName val="RE"/>
      <sheetName val="Reval"/>
      <sheetName val="T"/>
      <sheetName val="U-1 (2)"/>
      <sheetName val="quantity-sales"/>
      <sheetName val="GPA "/>
      <sheetName val="U-1 Analysis"/>
      <sheetName val="xport-cut"/>
      <sheetName val="local-cut (2)"/>
      <sheetName val="U-2 "/>
      <sheetName val="U2-1"/>
      <sheetName val="Costing-Test"/>
      <sheetName val="quantity-COGS"/>
      <sheetName val="purchase-cutoff"/>
      <sheetName val="U-3 (2)"/>
      <sheetName val="U-4 (2)"/>
      <sheetName val="U-5 (2)"/>
      <sheetName val="U-5-1"/>
      <sheetName val="i test"/>
      <sheetName val="C1"/>
      <sheetName val="Tax Rec"/>
      <sheetName val="NDE-i"/>
      <sheetName val="NDE"/>
      <sheetName val="PPE-fis"/>
      <sheetName val="lease-forex"/>
      <sheetName val="FSC- Lease Rec"/>
      <sheetName val="monetary"/>
      <sheetName val="FPR"/>
      <sheetName val="Sale_Leaseback _2_"/>
      <sheetName val="GeneralInfo"/>
      <sheetName val="AT_JUAL"/>
      <sheetName val="BRI Giro"/>
      <sheetName val="CF_supp-2002"/>
      <sheetName val="CF_supp-2002_(2)"/>
      <sheetName val="CF_supp"/>
      <sheetName val="LCM_"/>
      <sheetName val="Sale-Leaseback_(2)"/>
      <sheetName val="Mflow_(2)"/>
      <sheetName val="U-1_(2)"/>
      <sheetName val="GPA_"/>
      <sheetName val="U-1_Analysis"/>
      <sheetName val="local-cut_(2)"/>
      <sheetName val="U-2_"/>
      <sheetName val="U-3_(2)"/>
      <sheetName val="U-4_(2)"/>
      <sheetName val="U-5_(2)"/>
      <sheetName val="i_test"/>
      <sheetName val="Tax_Rec"/>
      <sheetName val="FSC-_Lease_Rec"/>
      <sheetName val="Sale_Leaseback__2_"/>
      <sheetName val="BRI_Giro"/>
      <sheetName val="CF_supp-20021"/>
      <sheetName val="CF_supp-2002_(2)1"/>
      <sheetName val="CF_supp1"/>
      <sheetName val="LCM_1"/>
      <sheetName val="Sale-Leaseback_(2)1"/>
      <sheetName val="Mflow_(2)1"/>
      <sheetName val="U-1_(2)1"/>
      <sheetName val="GPA_1"/>
      <sheetName val="U-1_Analysis1"/>
      <sheetName val="local-cut_(2)1"/>
      <sheetName val="U-2_1"/>
      <sheetName val="U-3_(2)1"/>
      <sheetName val="U-4_(2)1"/>
      <sheetName val="U-5_(2)1"/>
      <sheetName val="i_test1"/>
      <sheetName val="Tax_Rec1"/>
      <sheetName val="FSC-_Lease_Rec1"/>
      <sheetName val="Sale_Leaseback__2_1"/>
      <sheetName val="BRI_Giro1"/>
      <sheetName val="UM 1"/>
      <sheetName val="Other charges _income_"/>
      <sheetName val="F1771-2"/>
      <sheetName val="A.4.2"/>
      <sheetName val="R-1"/>
      <sheetName val="PPH1298S"/>
      <sheetName val="Tran0104"/>
      <sheetName val="COVER"/>
      <sheetName val="INV-KTR"/>
      <sheetName val="SDAK"/>
      <sheetName val="Sheet1"/>
      <sheetName val="Stock Pipe"/>
      <sheetName val="INPUT"/>
      <sheetName val="Code_1"/>
      <sheetName val="Sheet8"/>
      <sheetName val="KAS $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RSEDIAAN"/>
      <sheetName val="REKAP PENJUALAN"/>
      <sheetName val="REKAP HPP"/>
      <sheetName val="DETAIL BIAYA"/>
      <sheetName val="LKH SPS"/>
      <sheetName val="TBG"/>
      <sheetName val="Segmen"/>
      <sheetName val="giro"/>
      <sheetName val="Maney kroscek SPS"/>
      <sheetName val="KB"/>
      <sheetName val="KO"/>
      <sheetName val="BD"/>
      <sheetName val="Bank"/>
      <sheetName val="REKAP BIAYA"/>
      <sheetName val="bank livia"/>
      <sheetName val="gresik"/>
      <sheetName val="hutang ms support"/>
    </sheetNames>
    <sheetDataSet>
      <sheetData sheetId="0"/>
      <sheetData sheetId="1"/>
      <sheetData sheetId="2"/>
      <sheetData sheetId="3">
        <row r="42">
          <cell r="B42" t="str">
            <v>KODE</v>
          </cell>
        </row>
      </sheetData>
      <sheetData sheetId="4"/>
      <sheetData sheetId="5"/>
      <sheetData sheetId="6">
        <row r="3">
          <cell r="B3" t="str">
            <v>NO PERKIRAAN</v>
          </cell>
          <cell r="C3" t="str">
            <v>NO SUB PERKIRA</v>
          </cell>
          <cell r="D3" t="str">
            <v>NAMA PERKIRAAN</v>
          </cell>
          <cell r="E3" t="str">
            <v>SALDO AWAL</v>
          </cell>
          <cell r="F3" t="str">
            <v>DEBIT</v>
          </cell>
          <cell r="G3" t="str">
            <v>KREDIT</v>
          </cell>
          <cell r="H3" t="str">
            <v>SALDO AKHIR</v>
          </cell>
        </row>
        <row r="4">
          <cell r="B4">
            <v>110101</v>
          </cell>
          <cell r="C4">
            <v>99999999</v>
          </cell>
          <cell r="D4" t="str">
            <v>KAS BESAR</v>
          </cell>
          <cell r="E4">
            <v>27907350</v>
          </cell>
          <cell r="F4">
            <v>835689350</v>
          </cell>
          <cell r="G4">
            <v>834283250</v>
          </cell>
          <cell r="H4">
            <v>29313450</v>
          </cell>
        </row>
        <row r="5">
          <cell r="B5">
            <v>110102</v>
          </cell>
          <cell r="C5">
            <v>99999999</v>
          </cell>
          <cell r="D5" t="str">
            <v>KAS OPERASI</v>
          </cell>
          <cell r="E5">
            <v>500000</v>
          </cell>
          <cell r="F5">
            <v>48134341</v>
          </cell>
          <cell r="G5">
            <v>48134341</v>
          </cell>
          <cell r="H5">
            <v>500000</v>
          </cell>
        </row>
        <row r="6">
          <cell r="B6">
            <v>110201</v>
          </cell>
          <cell r="C6">
            <v>99999999</v>
          </cell>
          <cell r="D6" t="str">
            <v>BANK BCA DIREKSI</v>
          </cell>
          <cell r="E6">
            <v>74350</v>
          </cell>
          <cell r="F6">
            <v>872455803</v>
          </cell>
          <cell r="G6">
            <v>872478278</v>
          </cell>
          <cell r="H6">
            <v>51875</v>
          </cell>
        </row>
        <row r="7">
          <cell r="B7">
            <v>110202</v>
          </cell>
          <cell r="C7">
            <v>99999999</v>
          </cell>
          <cell r="D7" t="str">
            <v>BANK PUSAT</v>
          </cell>
          <cell r="E7">
            <v>8397135132</v>
          </cell>
          <cell r="F7">
            <v>884400164</v>
          </cell>
          <cell r="G7">
            <v>35495450</v>
          </cell>
          <cell r="H7">
            <v>9246039846</v>
          </cell>
        </row>
        <row r="8">
          <cell r="B8">
            <v>130120</v>
          </cell>
          <cell r="C8">
            <v>99999999</v>
          </cell>
          <cell r="D8" t="str">
            <v>PIUTANG DAGANG K</v>
          </cell>
          <cell r="E8">
            <v>8078070341</v>
          </cell>
          <cell r="F8">
            <v>0</v>
          </cell>
          <cell r="G8">
            <v>196977136</v>
          </cell>
          <cell r="H8">
            <v>8275047477</v>
          </cell>
        </row>
        <row r="9">
          <cell r="B9">
            <v>130121</v>
          </cell>
          <cell r="C9">
            <v>99999999</v>
          </cell>
          <cell r="D9" t="str">
            <v>PIUTANG DAGANG T</v>
          </cell>
          <cell r="E9">
            <v>4300054940</v>
          </cell>
          <cell r="F9">
            <v>1000</v>
          </cell>
          <cell r="G9">
            <v>701232600</v>
          </cell>
          <cell r="H9">
            <v>5001286540</v>
          </cell>
        </row>
        <row r="10">
          <cell r="B10">
            <v>130130</v>
          </cell>
          <cell r="C10">
            <v>99999999</v>
          </cell>
          <cell r="D10" t="str">
            <v>PIUTANG TIV</v>
          </cell>
          <cell r="E10">
            <v>4823000</v>
          </cell>
          <cell r="F10">
            <v>504000</v>
          </cell>
          <cell r="G10">
            <v>0</v>
          </cell>
          <cell r="H10">
            <v>5327000</v>
          </cell>
        </row>
        <row r="11">
          <cell r="B11">
            <v>130501</v>
          </cell>
          <cell r="C11">
            <v>99999999</v>
          </cell>
          <cell r="D11" t="str">
            <v>PIUTANG MSSUPPOR</v>
          </cell>
          <cell r="E11">
            <v>0</v>
          </cell>
          <cell r="F11">
            <v>427000</v>
          </cell>
          <cell r="G11">
            <v>0</v>
          </cell>
          <cell r="H11">
            <v>427000</v>
          </cell>
        </row>
        <row r="12">
          <cell r="B12">
            <v>811003</v>
          </cell>
          <cell r="C12">
            <v>99999999</v>
          </cell>
          <cell r="D12" t="str">
            <v>BBM</v>
          </cell>
          <cell r="E12">
            <v>314869315</v>
          </cell>
          <cell r="F12">
            <v>8136790</v>
          </cell>
          <cell r="G12">
            <v>0</v>
          </cell>
          <cell r="H12">
            <v>323006105</v>
          </cell>
        </row>
        <row r="13">
          <cell r="B13">
            <v>811004</v>
          </cell>
          <cell r="C13">
            <v>99999999</v>
          </cell>
          <cell r="D13" t="str">
            <v>PEMELIHARAAN KEN</v>
          </cell>
          <cell r="E13">
            <v>36524424</v>
          </cell>
          <cell r="F13">
            <v>35000</v>
          </cell>
          <cell r="G13">
            <v>0</v>
          </cell>
          <cell r="H13">
            <v>36559424</v>
          </cell>
        </row>
        <row r="14">
          <cell r="B14">
            <v>811005</v>
          </cell>
          <cell r="C14">
            <v>99999999</v>
          </cell>
          <cell r="D14" t="str">
            <v>PARKIR &amp; TOL</v>
          </cell>
          <cell r="E14">
            <v>20688000</v>
          </cell>
          <cell r="F14">
            <v>829500</v>
          </cell>
          <cell r="G14">
            <v>0</v>
          </cell>
          <cell r="H14">
            <v>21517500</v>
          </cell>
        </row>
        <row r="15">
          <cell r="B15">
            <v>811006</v>
          </cell>
          <cell r="C15">
            <v>99999999</v>
          </cell>
          <cell r="D15" t="str">
            <v>PAKET/PENGIRIMAN</v>
          </cell>
          <cell r="E15">
            <v>1973000</v>
          </cell>
          <cell r="F15">
            <v>144000</v>
          </cell>
          <cell r="G15">
            <v>0</v>
          </cell>
          <cell r="H15">
            <v>2117000</v>
          </cell>
        </row>
        <row r="16">
          <cell r="B16">
            <v>821001</v>
          </cell>
          <cell r="C16">
            <v>99999999</v>
          </cell>
          <cell r="D16" t="str">
            <v>GAJI DAN TUNJANG</v>
          </cell>
          <cell r="E16">
            <v>297847460</v>
          </cell>
          <cell r="F16">
            <v>6968000</v>
          </cell>
          <cell r="G16">
            <v>223500</v>
          </cell>
          <cell r="H16">
            <v>304591960</v>
          </cell>
        </row>
        <row r="17">
          <cell r="B17">
            <v>821006</v>
          </cell>
          <cell r="C17">
            <v>99999999</v>
          </cell>
          <cell r="D17" t="str">
            <v>THR/BONUS</v>
          </cell>
          <cell r="E17">
            <v>2000000</v>
          </cell>
          <cell r="F17">
            <v>25300000</v>
          </cell>
          <cell r="G17">
            <v>0</v>
          </cell>
          <cell r="H17">
            <v>27300000</v>
          </cell>
        </row>
        <row r="18">
          <cell r="B18">
            <v>824001</v>
          </cell>
          <cell r="C18">
            <v>99999999</v>
          </cell>
          <cell r="D18" t="str">
            <v>LISTRIK</v>
          </cell>
          <cell r="E18">
            <v>39764263</v>
          </cell>
          <cell r="F18">
            <v>2381715</v>
          </cell>
          <cell r="G18">
            <v>0</v>
          </cell>
          <cell r="H18">
            <v>42145978</v>
          </cell>
        </row>
        <row r="19">
          <cell r="B19">
            <v>824002</v>
          </cell>
          <cell r="C19">
            <v>99999999</v>
          </cell>
          <cell r="D19" t="str">
            <v>ALAT TULIS &amp; CET</v>
          </cell>
          <cell r="E19">
            <v>10620211</v>
          </cell>
          <cell r="F19">
            <v>64500</v>
          </cell>
          <cell r="G19">
            <v>0</v>
          </cell>
          <cell r="H19">
            <v>10684711</v>
          </cell>
        </row>
        <row r="20">
          <cell r="B20">
            <v>824003</v>
          </cell>
          <cell r="C20">
            <v>99999999</v>
          </cell>
          <cell r="D20" t="str">
            <v>TELEPHONE/FAX/SP</v>
          </cell>
          <cell r="E20">
            <v>19273712</v>
          </cell>
          <cell r="F20">
            <v>1200586</v>
          </cell>
          <cell r="G20">
            <v>0</v>
          </cell>
          <cell r="H20">
            <v>20474298</v>
          </cell>
        </row>
        <row r="21">
          <cell r="B21">
            <v>824007</v>
          </cell>
          <cell r="C21">
            <v>99999999</v>
          </cell>
          <cell r="D21" t="str">
            <v>BIAYA RUMAH TANG</v>
          </cell>
          <cell r="E21">
            <v>4667055</v>
          </cell>
          <cell r="F21">
            <v>34750</v>
          </cell>
          <cell r="G21">
            <v>0</v>
          </cell>
          <cell r="H21">
            <v>4701805</v>
          </cell>
        </row>
        <row r="22">
          <cell r="B22">
            <v>824033</v>
          </cell>
          <cell r="C22">
            <v>99999999</v>
          </cell>
          <cell r="D22" t="str">
            <v>BIAYA KEAMANAN D</v>
          </cell>
          <cell r="E22">
            <v>5725000</v>
          </cell>
          <cell r="F22">
            <v>420000</v>
          </cell>
          <cell r="G22">
            <v>0</v>
          </cell>
          <cell r="H22">
            <v>6145000</v>
          </cell>
        </row>
        <row r="23">
          <cell r="B23">
            <v>824041</v>
          </cell>
          <cell r="C23">
            <v>99999999</v>
          </cell>
          <cell r="D23" t="str">
            <v>AIR ( PAM )</v>
          </cell>
          <cell r="E23">
            <v>210000</v>
          </cell>
          <cell r="F23">
            <v>280000</v>
          </cell>
          <cell r="G23">
            <v>0</v>
          </cell>
          <cell r="H23">
            <v>490000</v>
          </cell>
        </row>
        <row r="24">
          <cell r="B24">
            <v>824042</v>
          </cell>
          <cell r="C24">
            <v>99999999</v>
          </cell>
          <cell r="D24" t="str">
            <v>REPACKING , BONG</v>
          </cell>
          <cell r="E24">
            <v>1524000</v>
          </cell>
          <cell r="F24">
            <v>150000</v>
          </cell>
          <cell r="G24">
            <v>0</v>
          </cell>
          <cell r="H24">
            <v>1674000</v>
          </cell>
        </row>
        <row r="25">
          <cell r="B25">
            <v>825012</v>
          </cell>
          <cell r="C25">
            <v>99999999</v>
          </cell>
          <cell r="D25" t="str">
            <v>ADMINISTRASI BAN</v>
          </cell>
          <cell r="E25">
            <v>927000</v>
          </cell>
          <cell r="F25">
            <v>42000</v>
          </cell>
          <cell r="G25">
            <v>0</v>
          </cell>
          <cell r="H25">
            <v>969000</v>
          </cell>
        </row>
        <row r="26">
          <cell r="B26">
            <v>829207</v>
          </cell>
          <cell r="C26">
            <v>99999999</v>
          </cell>
          <cell r="D26" t="str">
            <v>BIAYA PROMOSI DA</v>
          </cell>
          <cell r="E26">
            <v>4710000</v>
          </cell>
          <cell r="F26">
            <v>1228500</v>
          </cell>
          <cell r="G26">
            <v>0</v>
          </cell>
          <cell r="H26">
            <v>5938500</v>
          </cell>
        </row>
        <row r="27">
          <cell r="B27">
            <v>910200</v>
          </cell>
          <cell r="C27">
            <v>99999999</v>
          </cell>
          <cell r="D27" t="str">
            <v>PENDAPATAN BUNGA</v>
          </cell>
          <cell r="E27">
            <v>-25143</v>
          </cell>
          <cell r="F27">
            <v>0</v>
          </cell>
          <cell r="G27">
            <v>2444</v>
          </cell>
          <cell r="H27">
            <v>-27587</v>
          </cell>
        </row>
        <row r="31">
          <cell r="F31">
            <v>2688826999</v>
          </cell>
          <cell r="G31">
            <v>2688826999</v>
          </cell>
        </row>
        <row r="32">
          <cell r="G32">
            <v>0</v>
          </cell>
        </row>
        <row r="33">
          <cell r="F33">
            <v>0</v>
          </cell>
          <cell r="G33">
            <v>0</v>
          </cell>
        </row>
      </sheetData>
      <sheetData sheetId="7">
        <row r="1">
          <cell r="A1" t="str">
            <v>LAPORAN MUTASI PRODUK</v>
          </cell>
        </row>
        <row r="2">
          <cell r="A2" t="e">
            <v>#REF!</v>
          </cell>
        </row>
        <row r="3">
          <cell r="A3" t="str">
            <v>ID PRODUK</v>
          </cell>
          <cell r="B3" t="str">
            <v>NAMA PRODUK</v>
          </cell>
          <cell r="C3" t="str">
            <v>SALDO AWAL</v>
          </cell>
          <cell r="D3" t="str">
            <v>SUPP(IN)</v>
          </cell>
          <cell r="E3" t="str">
            <v>DIST(IN)</v>
          </cell>
          <cell r="F3" t="str">
            <v>DEPO(IN)</v>
          </cell>
          <cell r="G3" t="str">
            <v>CABANG(IN)</v>
          </cell>
          <cell r="H3" t="str">
            <v>SUPP(OUT)</v>
          </cell>
          <cell r="I3" t="str">
            <v>DIST(OUT)</v>
          </cell>
          <cell r="J3" t="str">
            <v>DEPO(OUT)</v>
          </cell>
          <cell r="K3" t="str">
            <v>CABANG(OUT)</v>
          </cell>
          <cell r="L3" t="str">
            <v>KOREKSI</v>
          </cell>
          <cell r="M3" t="str">
            <v>SALDO AKHIR</v>
          </cell>
        </row>
        <row r="4">
          <cell r="A4">
            <v>10110</v>
          </cell>
          <cell r="B4" t="str">
            <v>AQ.5GLN ISI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>
            <v>10111</v>
          </cell>
          <cell r="B5" t="str">
            <v>AQ.5GLN BTL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>
            <v>10114</v>
          </cell>
          <cell r="B6" t="str">
            <v>PALLET KAYU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>
            <v>12111</v>
          </cell>
          <cell r="B7" t="str">
            <v>AQ.1500ML 1X12</v>
          </cell>
          <cell r="C7">
            <v>5056</v>
          </cell>
          <cell r="D7">
            <v>5200</v>
          </cell>
          <cell r="E7">
            <v>933</v>
          </cell>
          <cell r="F7">
            <v>0</v>
          </cell>
          <cell r="G7">
            <v>3429</v>
          </cell>
          <cell r="H7">
            <v>0</v>
          </cell>
          <cell r="I7">
            <v>12753</v>
          </cell>
          <cell r="J7">
            <v>0</v>
          </cell>
          <cell r="K7">
            <v>0</v>
          </cell>
          <cell r="L7">
            <v>0</v>
          </cell>
          <cell r="M7">
            <v>1865</v>
          </cell>
        </row>
        <row r="8">
          <cell r="A8">
            <v>12312</v>
          </cell>
          <cell r="B8" t="str">
            <v>AQ.600ML 1X24</v>
          </cell>
          <cell r="C8">
            <v>1057</v>
          </cell>
          <cell r="D8">
            <v>3024</v>
          </cell>
          <cell r="E8">
            <v>834</v>
          </cell>
          <cell r="F8">
            <v>0</v>
          </cell>
          <cell r="G8">
            <v>1904</v>
          </cell>
          <cell r="H8">
            <v>0</v>
          </cell>
          <cell r="I8">
            <v>6758</v>
          </cell>
          <cell r="J8">
            <v>0</v>
          </cell>
          <cell r="K8">
            <v>0</v>
          </cell>
          <cell r="L8">
            <v>0</v>
          </cell>
          <cell r="M8">
            <v>61</v>
          </cell>
        </row>
        <row r="9">
          <cell r="A9">
            <v>12512</v>
          </cell>
          <cell r="B9" t="str">
            <v>AQ.330ML 1X24</v>
          </cell>
          <cell r="C9">
            <v>427</v>
          </cell>
          <cell r="D9">
            <v>0</v>
          </cell>
          <cell r="E9">
            <v>157</v>
          </cell>
          <cell r="F9">
            <v>0</v>
          </cell>
          <cell r="G9">
            <v>372</v>
          </cell>
          <cell r="H9">
            <v>0</v>
          </cell>
          <cell r="I9">
            <v>750</v>
          </cell>
          <cell r="J9">
            <v>0</v>
          </cell>
          <cell r="K9">
            <v>0</v>
          </cell>
          <cell r="L9">
            <v>0</v>
          </cell>
          <cell r="M9">
            <v>206</v>
          </cell>
        </row>
        <row r="10">
          <cell r="A10">
            <v>12513</v>
          </cell>
          <cell r="B10" t="str">
            <v>AQ. 330 ML 1 X 24 PCS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>
            <v>12613</v>
          </cell>
          <cell r="B11" t="str">
            <v>AQ.240ML 1X48</v>
          </cell>
          <cell r="C11">
            <v>1542</v>
          </cell>
          <cell r="D11">
            <v>3456</v>
          </cell>
          <cell r="E11">
            <v>424</v>
          </cell>
          <cell r="F11">
            <v>0</v>
          </cell>
          <cell r="G11">
            <v>1560</v>
          </cell>
          <cell r="H11">
            <v>0</v>
          </cell>
          <cell r="I11">
            <v>6821</v>
          </cell>
          <cell r="J11">
            <v>0</v>
          </cell>
          <cell r="K11">
            <v>0</v>
          </cell>
          <cell r="L11">
            <v>0</v>
          </cell>
          <cell r="M11">
            <v>161</v>
          </cell>
        </row>
        <row r="12">
          <cell r="A12">
            <v>19310</v>
          </cell>
          <cell r="B12" t="str">
            <v>AQ.TISSUE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>
            <v>22111</v>
          </cell>
          <cell r="B13" t="str">
            <v>VT.1500ML 1X12</v>
          </cell>
          <cell r="C13">
            <v>973</v>
          </cell>
          <cell r="D13">
            <v>0</v>
          </cell>
          <cell r="E13">
            <v>110</v>
          </cell>
          <cell r="F13">
            <v>0</v>
          </cell>
          <cell r="G13">
            <v>0</v>
          </cell>
          <cell r="H13">
            <v>0</v>
          </cell>
          <cell r="I13">
            <v>191</v>
          </cell>
          <cell r="J13">
            <v>0</v>
          </cell>
          <cell r="K13">
            <v>0</v>
          </cell>
          <cell r="L13">
            <v>0</v>
          </cell>
          <cell r="M13">
            <v>892</v>
          </cell>
        </row>
        <row r="14">
          <cell r="A14">
            <v>22312</v>
          </cell>
          <cell r="B14" t="str">
            <v>VT.600ML 1X24</v>
          </cell>
          <cell r="C14">
            <v>1519</v>
          </cell>
          <cell r="D14">
            <v>0</v>
          </cell>
          <cell r="E14">
            <v>244</v>
          </cell>
          <cell r="F14">
            <v>0</v>
          </cell>
          <cell r="G14">
            <v>0</v>
          </cell>
          <cell r="H14">
            <v>0</v>
          </cell>
          <cell r="I14">
            <v>378</v>
          </cell>
          <cell r="J14">
            <v>0</v>
          </cell>
          <cell r="K14">
            <v>0</v>
          </cell>
          <cell r="L14">
            <v>0</v>
          </cell>
          <cell r="M14">
            <v>1385</v>
          </cell>
        </row>
        <row r="15">
          <cell r="A15">
            <v>22613</v>
          </cell>
          <cell r="B15" t="str">
            <v>VT.240ML 1X48</v>
          </cell>
          <cell r="C15">
            <v>868</v>
          </cell>
          <cell r="D15">
            <v>0</v>
          </cell>
          <cell r="E15">
            <v>281</v>
          </cell>
          <cell r="F15">
            <v>0</v>
          </cell>
          <cell r="G15">
            <v>0</v>
          </cell>
          <cell r="H15">
            <v>0</v>
          </cell>
          <cell r="I15">
            <v>862</v>
          </cell>
          <cell r="J15">
            <v>0</v>
          </cell>
          <cell r="K15">
            <v>0</v>
          </cell>
          <cell r="L15">
            <v>0</v>
          </cell>
          <cell r="M15">
            <v>287</v>
          </cell>
        </row>
        <row r="16">
          <cell r="A16">
            <v>40410</v>
          </cell>
          <cell r="B16" t="str">
            <v>MIZONE ORANGE LIME  500ML</v>
          </cell>
          <cell r="C16">
            <v>210</v>
          </cell>
          <cell r="D16">
            <v>0</v>
          </cell>
          <cell r="E16">
            <v>211</v>
          </cell>
          <cell r="F16">
            <v>0</v>
          </cell>
          <cell r="G16">
            <v>610</v>
          </cell>
          <cell r="H16">
            <v>0</v>
          </cell>
          <cell r="I16">
            <v>1031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A17">
            <v>40411</v>
          </cell>
          <cell r="B17" t="str">
            <v>MIZONE PASSION FRUIT 500M</v>
          </cell>
          <cell r="C17">
            <v>96</v>
          </cell>
          <cell r="D17">
            <v>0</v>
          </cell>
          <cell r="E17">
            <v>115</v>
          </cell>
          <cell r="F17">
            <v>0</v>
          </cell>
          <cell r="G17">
            <v>94</v>
          </cell>
          <cell r="H17">
            <v>0</v>
          </cell>
          <cell r="I17">
            <v>285</v>
          </cell>
          <cell r="J17">
            <v>0</v>
          </cell>
          <cell r="K17">
            <v>0</v>
          </cell>
          <cell r="L17">
            <v>0</v>
          </cell>
          <cell r="M17">
            <v>20</v>
          </cell>
        </row>
        <row r="18">
          <cell r="A18">
            <v>40412</v>
          </cell>
          <cell r="B18" t="str">
            <v>MIZONE LYCHEE LEMON 500 M</v>
          </cell>
          <cell r="C18">
            <v>813</v>
          </cell>
          <cell r="D18">
            <v>0</v>
          </cell>
          <cell r="E18">
            <v>346</v>
          </cell>
          <cell r="F18">
            <v>0</v>
          </cell>
          <cell r="G18">
            <v>745</v>
          </cell>
          <cell r="H18">
            <v>0</v>
          </cell>
          <cell r="I18">
            <v>1904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>
            <v>40413</v>
          </cell>
          <cell r="B19" t="str">
            <v>MIZONE M.PACK TT 500ML 1X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</row>
        <row r="20">
          <cell r="A20">
            <v>40418</v>
          </cell>
          <cell r="B20" t="str">
            <v>MIZONE APPLE GUAVA 500 ML</v>
          </cell>
          <cell r="C20">
            <v>1755</v>
          </cell>
          <cell r="D20">
            <v>0</v>
          </cell>
          <cell r="E20">
            <v>393</v>
          </cell>
          <cell r="F20">
            <v>0</v>
          </cell>
          <cell r="G20">
            <v>259</v>
          </cell>
          <cell r="H20">
            <v>0</v>
          </cell>
          <cell r="I20">
            <v>2218</v>
          </cell>
          <cell r="J20">
            <v>0</v>
          </cell>
          <cell r="K20">
            <v>0</v>
          </cell>
          <cell r="L20">
            <v>0</v>
          </cell>
          <cell r="M20">
            <v>189</v>
          </cell>
        </row>
        <row r="21">
          <cell r="A21">
            <v>40419</v>
          </cell>
          <cell r="B21" t="str">
            <v>MIZONE MANGGO KWENI 500ML</v>
          </cell>
          <cell r="C21">
            <v>1630</v>
          </cell>
          <cell r="D21">
            <v>0</v>
          </cell>
          <cell r="E21">
            <v>355</v>
          </cell>
          <cell r="F21">
            <v>0</v>
          </cell>
          <cell r="G21">
            <v>94</v>
          </cell>
          <cell r="H21">
            <v>0</v>
          </cell>
          <cell r="I21">
            <v>1842</v>
          </cell>
          <cell r="J21">
            <v>0</v>
          </cell>
          <cell r="K21">
            <v>0</v>
          </cell>
          <cell r="L21">
            <v>0</v>
          </cell>
          <cell r="M21">
            <v>237</v>
          </cell>
        </row>
        <row r="22">
          <cell r="A22">
            <v>81110</v>
          </cell>
          <cell r="B22" t="str">
            <v>KARTON LAYER 240 ML/KARTO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A23">
            <v>81111</v>
          </cell>
          <cell r="B23" t="str">
            <v>AQ.KRTN 1500 ML 1X1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A24">
            <v>81312</v>
          </cell>
          <cell r="B24" t="str">
            <v>AQ.KRTN 600 ML 1X1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A25">
            <v>81613</v>
          </cell>
          <cell r="B25" t="str">
            <v>AQ.KRTN 240 ML 1X1</v>
          </cell>
          <cell r="C25">
            <v>496</v>
          </cell>
          <cell r="D25">
            <v>68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564</v>
          </cell>
        </row>
        <row r="26">
          <cell r="A26">
            <v>82111</v>
          </cell>
          <cell r="B26" t="str">
            <v>VIT KRTN 1500 ML 1X1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>
            <v>82312</v>
          </cell>
          <cell r="B27" t="str">
            <v>VIT KRTN 600 ML 1X1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A28">
            <v>82613</v>
          </cell>
          <cell r="B28" t="str">
            <v>VIT KRTN 240 ML 1X1</v>
          </cell>
          <cell r="C28">
            <v>507</v>
          </cell>
          <cell r="D28">
            <v>0</v>
          </cell>
          <cell r="E28">
            <v>0</v>
          </cell>
          <cell r="F28">
            <v>0</v>
          </cell>
          <cell r="G28">
            <v>50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557</v>
          </cell>
        </row>
        <row r="29">
          <cell r="A29">
            <v>20110</v>
          </cell>
          <cell r="B29" t="str">
            <v>VT.5GLN ISI</v>
          </cell>
        </row>
        <row r="30">
          <cell r="A30">
            <v>20111</v>
          </cell>
          <cell r="B30" t="str">
            <v>VT.5GLN BTL</v>
          </cell>
        </row>
        <row r="31">
          <cell r="A31">
            <v>29310</v>
          </cell>
          <cell r="B31" t="str">
            <v>VT.TISSUE</v>
          </cell>
        </row>
        <row r="32">
          <cell r="A32">
            <v>90002</v>
          </cell>
          <cell r="B32" t="str">
            <v>TRIPLEK/TRAY</v>
          </cell>
        </row>
        <row r="39">
          <cell r="B39" t="str">
            <v>TOTAL</v>
          </cell>
          <cell r="C39">
            <v>16949</v>
          </cell>
          <cell r="D39">
            <v>11748</v>
          </cell>
          <cell r="E39">
            <v>4403</v>
          </cell>
          <cell r="F39">
            <v>0</v>
          </cell>
          <cell r="G39">
            <v>9117</v>
          </cell>
          <cell r="H39">
            <v>0</v>
          </cell>
          <cell r="I39">
            <v>35793</v>
          </cell>
          <cell r="J39">
            <v>0</v>
          </cell>
          <cell r="K39">
            <v>0</v>
          </cell>
          <cell r="L39">
            <v>0</v>
          </cell>
          <cell r="M39">
            <v>6424</v>
          </cell>
        </row>
        <row r="40">
          <cell r="A40">
            <v>1</v>
          </cell>
          <cell r="B40">
            <v>2</v>
          </cell>
          <cell r="C40">
            <v>3</v>
          </cell>
          <cell r="D40">
            <v>4</v>
          </cell>
          <cell r="E40">
            <v>5</v>
          </cell>
          <cell r="F40">
            <v>6</v>
          </cell>
          <cell r="G40">
            <v>7</v>
          </cell>
          <cell r="H40">
            <v>8</v>
          </cell>
          <cell r="I40">
            <v>9</v>
          </cell>
          <cell r="J40">
            <v>10</v>
          </cell>
          <cell r="K40">
            <v>11</v>
          </cell>
          <cell r="L40">
            <v>12</v>
          </cell>
          <cell r="M40">
            <v>13</v>
          </cell>
        </row>
        <row r="41">
          <cell r="M4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LAP PENJUALAN"/>
      <sheetName val="COGS"/>
      <sheetName val="MEMO JURNAL"/>
      <sheetName val="REKAP GL"/>
      <sheetName val="LAP MUTASI PRODUK"/>
      <sheetName val="ANALISA PIUTANG"/>
      <sheetName val="REKAP PERSEDIAAN"/>
      <sheetName val="REKAP PENJUALAN"/>
      <sheetName val="REKAP HPP"/>
      <sheetName val="TBG "/>
      <sheetName val="MUT IN "/>
      <sheetName val="MUT OUT"/>
      <sheetName val="SUPP IN "/>
      <sheetName val="SUPP OUT "/>
      <sheetName val="SD"/>
      <sheetName val="PVT"/>
      <sheetName val="KB"/>
      <sheetName val="KO"/>
      <sheetName val="BD"/>
      <sheetName val="BP"/>
      <sheetName val="TP"/>
      <sheetName val="LKH SPS"/>
      <sheetName val="MONEY CROSSCEK G SPS"/>
      <sheetName val="BANK STATEMENT"/>
      <sheetName val="BANK LIVIA"/>
      <sheetName val="TITIPAN PELANGGAN"/>
      <sheetName val="PIUTANG PUSAT"/>
      <sheetName val="PIUTANG JAMSOSTEK"/>
      <sheetName val="PIUTANG MS SUPPORT"/>
      <sheetName val="PIUT JAMSOSTEK DMS"/>
      <sheetName val="PIUT MS SUPPORT DMS"/>
      <sheetName val="PIUT PUSAT DMS"/>
      <sheetName val="RKP TAG MS SUPPORT"/>
      <sheetName val="RINC TAG BENGKEL"/>
      <sheetName val="RINC TAG MS SUPPORT"/>
      <sheetName val="PIUTANG TIV"/>
      <sheetName val="PIUT TIV DMS"/>
      <sheetName val="RKP TAG BENGKEL"/>
      <sheetName val="PIUTANG TIV PROGAM "/>
    </sheetNames>
    <sheetDataSet>
      <sheetData sheetId="0" refreshError="1"/>
      <sheetData sheetId="1"/>
      <sheetData sheetId="2">
        <row r="1">
          <cell r="A1" t="str">
            <v>DEPO GRESIK SPS</v>
          </cell>
        </row>
        <row r="2">
          <cell r="A2" t="str">
            <v>NERACA LAJUR</v>
          </cell>
        </row>
        <row r="3">
          <cell r="A3" t="str">
            <v>PER 30 APRIL  2015</v>
          </cell>
        </row>
        <row r="4">
          <cell r="A4" t="str">
            <v>NO</v>
          </cell>
          <cell r="B4" t="str">
            <v>NAMA AKUN</v>
          </cell>
          <cell r="C4" t="str">
            <v>N/L</v>
          </cell>
          <cell r="D4" t="str">
            <v>D/K</v>
          </cell>
          <cell r="E4" t="str">
            <v>SALDO  AWAL</v>
          </cell>
          <cell r="G4" t="str">
            <v>MUTASI KAS BANK</v>
          </cell>
          <cell r="I4" t="str">
            <v>PENYESUAIAN</v>
          </cell>
          <cell r="K4" t="str">
            <v>SALDO AKHIR</v>
          </cell>
          <cell r="M4" t="str">
            <v>LABA - RUGI</v>
          </cell>
          <cell r="O4" t="str">
            <v>N E R A C A</v>
          </cell>
          <cell r="R4" t="str">
            <v>Neraca awal bulan berikut</v>
          </cell>
        </row>
        <row r="5">
          <cell r="A5" t="str">
            <v>AKUN</v>
          </cell>
          <cell r="E5" t="str">
            <v>DEBET</v>
          </cell>
          <cell r="F5" t="str">
            <v>KREDIT</v>
          </cell>
          <cell r="G5" t="str">
            <v>DEBET</v>
          </cell>
          <cell r="H5" t="str">
            <v>KREDIT</v>
          </cell>
          <cell r="I5" t="str">
            <v>DEBET</v>
          </cell>
          <cell r="J5" t="str">
            <v>KREDIT</v>
          </cell>
          <cell r="K5" t="str">
            <v>DEBET</v>
          </cell>
          <cell r="L5" t="str">
            <v>KREDIT</v>
          </cell>
          <cell r="M5" t="str">
            <v>DEBET</v>
          </cell>
          <cell r="N5" t="str">
            <v>KREDIT</v>
          </cell>
          <cell r="O5" t="str">
            <v>DEBET</v>
          </cell>
          <cell r="P5" t="str">
            <v>KREDIT</v>
          </cell>
          <cell r="R5" t="str">
            <v>DEBET</v>
          </cell>
          <cell r="S5" t="str">
            <v>KREDIT</v>
          </cell>
        </row>
        <row r="6">
          <cell r="A6">
            <v>110101</v>
          </cell>
          <cell r="B6" t="str">
            <v>KAS BESAR</v>
          </cell>
          <cell r="C6" t="str">
            <v>N</v>
          </cell>
          <cell r="D6" t="str">
            <v>D</v>
          </cell>
          <cell r="E6">
            <v>150397000</v>
          </cell>
          <cell r="F6">
            <v>0</v>
          </cell>
          <cell r="G6">
            <v>3476130950</v>
          </cell>
          <cell r="H6">
            <v>3464733375</v>
          </cell>
          <cell r="I6">
            <v>0</v>
          </cell>
          <cell r="J6">
            <v>0</v>
          </cell>
          <cell r="K6">
            <v>161794575</v>
          </cell>
          <cell r="L6">
            <v>0</v>
          </cell>
          <cell r="M6">
            <v>0</v>
          </cell>
          <cell r="N6">
            <v>0</v>
          </cell>
          <cell r="O6">
            <v>161794575</v>
          </cell>
          <cell r="P6">
            <v>0</v>
          </cell>
          <cell r="R6">
            <v>161794575</v>
          </cell>
          <cell r="S6">
            <v>0</v>
          </cell>
        </row>
        <row r="7">
          <cell r="A7">
            <v>110102</v>
          </cell>
          <cell r="B7" t="str">
            <v>KAS OPERASI</v>
          </cell>
          <cell r="C7" t="str">
            <v>N</v>
          </cell>
          <cell r="D7" t="str">
            <v>D</v>
          </cell>
          <cell r="E7">
            <v>1000000</v>
          </cell>
          <cell r="F7">
            <v>0</v>
          </cell>
          <cell r="G7">
            <v>87134308</v>
          </cell>
          <cell r="H7">
            <v>86634308</v>
          </cell>
          <cell r="I7">
            <v>0</v>
          </cell>
          <cell r="J7">
            <v>0</v>
          </cell>
          <cell r="K7">
            <v>1500000</v>
          </cell>
          <cell r="L7">
            <v>0</v>
          </cell>
          <cell r="M7">
            <v>0</v>
          </cell>
          <cell r="N7">
            <v>0</v>
          </cell>
          <cell r="O7">
            <v>1500000</v>
          </cell>
          <cell r="P7">
            <v>0</v>
          </cell>
          <cell r="R7">
            <v>1500000</v>
          </cell>
          <cell r="S7">
            <v>0</v>
          </cell>
        </row>
        <row r="8">
          <cell r="A8">
            <v>110201</v>
          </cell>
          <cell r="B8" t="str">
            <v>BANK BCA DIREKSI</v>
          </cell>
          <cell r="C8" t="str">
            <v>N</v>
          </cell>
          <cell r="D8" t="str">
            <v>D</v>
          </cell>
          <cell r="E8">
            <v>116891</v>
          </cell>
          <cell r="F8">
            <v>0</v>
          </cell>
          <cell r="G8">
            <v>3809227024</v>
          </cell>
          <cell r="H8">
            <v>3806479550</v>
          </cell>
          <cell r="I8">
            <v>0</v>
          </cell>
          <cell r="J8">
            <v>0</v>
          </cell>
          <cell r="K8">
            <v>2864365</v>
          </cell>
          <cell r="L8">
            <v>0</v>
          </cell>
          <cell r="M8">
            <v>0</v>
          </cell>
          <cell r="N8">
            <v>0</v>
          </cell>
          <cell r="O8">
            <v>2864365</v>
          </cell>
          <cell r="P8">
            <v>0</v>
          </cell>
          <cell r="R8">
            <v>2864365</v>
          </cell>
          <cell r="S8">
            <v>0</v>
          </cell>
        </row>
        <row r="9">
          <cell r="A9">
            <v>110202</v>
          </cell>
          <cell r="B9" t="str">
            <v>BANK PUSAT</v>
          </cell>
          <cell r="C9" t="str">
            <v>N</v>
          </cell>
          <cell r="D9" t="str">
            <v>D</v>
          </cell>
          <cell r="E9">
            <v>25317780780.366665</v>
          </cell>
          <cell r="F9">
            <v>0</v>
          </cell>
          <cell r="G9">
            <v>3619423562</v>
          </cell>
          <cell r="H9">
            <v>25000</v>
          </cell>
          <cell r="I9">
            <v>21091750</v>
          </cell>
          <cell r="J9">
            <v>3439969803</v>
          </cell>
          <cell r="K9">
            <v>25518301289.366665</v>
          </cell>
          <cell r="L9">
            <v>0</v>
          </cell>
          <cell r="M9">
            <v>0</v>
          </cell>
          <cell r="N9">
            <v>0</v>
          </cell>
          <cell r="O9">
            <v>25518301289.366665</v>
          </cell>
          <cell r="P9">
            <v>0</v>
          </cell>
          <cell r="R9">
            <v>25518301289.366665</v>
          </cell>
          <cell r="S9">
            <v>0</v>
          </cell>
        </row>
        <row r="10">
          <cell r="A10">
            <v>130121</v>
          </cell>
          <cell r="B10" t="str">
            <v>PIUTANG DAGANG TUNAI</v>
          </cell>
          <cell r="C10" t="str">
            <v>N</v>
          </cell>
          <cell r="D10" t="str">
            <v>D</v>
          </cell>
          <cell r="E10">
            <v>0</v>
          </cell>
          <cell r="F10">
            <v>0</v>
          </cell>
          <cell r="G10">
            <v>0</v>
          </cell>
          <cell r="H10">
            <v>3431713425</v>
          </cell>
          <cell r="I10">
            <v>3431713425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0</v>
          </cell>
          <cell r="S10">
            <v>0</v>
          </cell>
        </row>
        <row r="11">
          <cell r="A11">
            <v>130120</v>
          </cell>
          <cell r="B11" t="str">
            <v>PIUTANG DAGANG KREDIT</v>
          </cell>
          <cell r="C11" t="str">
            <v>N</v>
          </cell>
          <cell r="D11" t="str">
            <v>D</v>
          </cell>
          <cell r="E11">
            <v>331956662</v>
          </cell>
          <cell r="F11">
            <v>0</v>
          </cell>
          <cell r="G11">
            <v>0</v>
          </cell>
          <cell r="H11">
            <v>274275596</v>
          </cell>
          <cell r="I11">
            <v>266053855</v>
          </cell>
          <cell r="J11">
            <v>0</v>
          </cell>
          <cell r="K11">
            <v>323734921</v>
          </cell>
          <cell r="L11">
            <v>0</v>
          </cell>
          <cell r="M11">
            <v>0</v>
          </cell>
          <cell r="N11">
            <v>0</v>
          </cell>
          <cell r="O11">
            <v>323734921</v>
          </cell>
          <cell r="P11">
            <v>0</v>
          </cell>
          <cell r="R11">
            <v>323734921</v>
          </cell>
          <cell r="S11">
            <v>0</v>
          </cell>
        </row>
        <row r="12">
          <cell r="A12">
            <v>130501</v>
          </cell>
          <cell r="B12" t="str">
            <v>PIUTANG MSSUPPORT</v>
          </cell>
          <cell r="C12" t="str">
            <v>N</v>
          </cell>
          <cell r="D12" t="str">
            <v>D</v>
          </cell>
          <cell r="E12">
            <v>1133000</v>
          </cell>
          <cell r="F12">
            <v>0</v>
          </cell>
          <cell r="G12">
            <v>85000</v>
          </cell>
          <cell r="H12">
            <v>1133000</v>
          </cell>
          <cell r="I12">
            <v>0</v>
          </cell>
          <cell r="J12">
            <v>0</v>
          </cell>
          <cell r="K12">
            <v>85000</v>
          </cell>
          <cell r="L12">
            <v>0</v>
          </cell>
          <cell r="M12">
            <v>0</v>
          </cell>
          <cell r="N12">
            <v>0</v>
          </cell>
          <cell r="O12">
            <v>85000</v>
          </cell>
          <cell r="P12">
            <v>0</v>
          </cell>
          <cell r="R12">
            <v>85000</v>
          </cell>
          <cell r="S12">
            <v>0</v>
          </cell>
        </row>
        <row r="13">
          <cell r="A13">
            <v>130502</v>
          </cell>
          <cell r="B13" t="str">
            <v>PIUTANG JAMSOSTEK</v>
          </cell>
          <cell r="C13" t="str">
            <v>N</v>
          </cell>
          <cell r="D13" t="str">
            <v>D</v>
          </cell>
          <cell r="E13">
            <v>229000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229000</v>
          </cell>
          <cell r="L13">
            <v>0</v>
          </cell>
          <cell r="M13">
            <v>0</v>
          </cell>
          <cell r="N13">
            <v>0</v>
          </cell>
          <cell r="O13">
            <v>229000</v>
          </cell>
          <cell r="P13">
            <v>0</v>
          </cell>
          <cell r="R13">
            <v>229000</v>
          </cell>
          <cell r="S13">
            <v>0</v>
          </cell>
        </row>
        <row r="14">
          <cell r="A14">
            <v>311100</v>
          </cell>
          <cell r="B14" t="str">
            <v>JAMINAN PELANGGAN</v>
          </cell>
          <cell r="C14" t="str">
            <v>N</v>
          </cell>
          <cell r="D14" t="str">
            <v>D</v>
          </cell>
          <cell r="E14">
            <v>0</v>
          </cell>
          <cell r="F14">
            <v>0</v>
          </cell>
          <cell r="G14">
            <v>3000000</v>
          </cell>
          <cell r="H14">
            <v>0</v>
          </cell>
          <cell r="I14">
            <v>0</v>
          </cell>
          <cell r="J14">
            <v>3000000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A15">
            <v>311110</v>
          </cell>
          <cell r="B15" t="str">
            <v>TITIPAN PELANGGAN</v>
          </cell>
          <cell r="C15" t="str">
            <v>N</v>
          </cell>
          <cell r="D15" t="str">
            <v>K</v>
          </cell>
          <cell r="E15">
            <v>0</v>
          </cell>
          <cell r="F15">
            <v>10562000</v>
          </cell>
          <cell r="G15">
            <v>28580850</v>
          </cell>
          <cell r="H15">
            <v>28557450</v>
          </cell>
          <cell r="I15">
            <v>0</v>
          </cell>
          <cell r="J15">
            <v>0</v>
          </cell>
          <cell r="K15">
            <v>0</v>
          </cell>
          <cell r="L15">
            <v>10538600</v>
          </cell>
          <cell r="M15">
            <v>0</v>
          </cell>
          <cell r="N15">
            <v>0</v>
          </cell>
          <cell r="O15">
            <v>0</v>
          </cell>
          <cell r="P15">
            <v>10538600</v>
          </cell>
          <cell r="R15">
            <v>0</v>
          </cell>
          <cell r="S15">
            <v>10538600</v>
          </cell>
        </row>
        <row r="16">
          <cell r="A16">
            <v>311111</v>
          </cell>
          <cell r="B16" t="str">
            <v>TITIPAN DENDA</v>
          </cell>
          <cell r="C16" t="str">
            <v>N</v>
          </cell>
          <cell r="D16" t="str">
            <v>K</v>
          </cell>
          <cell r="E16">
            <v>0</v>
          </cell>
          <cell r="F16">
            <v>119076</v>
          </cell>
          <cell r="G16">
            <v>0</v>
          </cell>
          <cell r="H16">
            <v>0</v>
          </cell>
          <cell r="I16">
            <v>119076</v>
          </cell>
          <cell r="J16">
            <v>2393537</v>
          </cell>
          <cell r="K16">
            <v>0</v>
          </cell>
          <cell r="L16">
            <v>2393537</v>
          </cell>
          <cell r="M16">
            <v>0</v>
          </cell>
          <cell r="N16">
            <v>0</v>
          </cell>
          <cell r="O16">
            <v>0</v>
          </cell>
          <cell r="P16">
            <v>2393537</v>
          </cell>
          <cell r="R16">
            <v>0</v>
          </cell>
          <cell r="S16">
            <v>2393537</v>
          </cell>
        </row>
        <row r="17">
          <cell r="A17">
            <v>311112</v>
          </cell>
          <cell r="B17" t="str">
            <v>TITIPAN KLAIM</v>
          </cell>
          <cell r="C17" t="str">
            <v>N</v>
          </cell>
          <cell r="D17" t="str">
            <v>K</v>
          </cell>
          <cell r="E17">
            <v>0</v>
          </cell>
          <cell r="F17">
            <v>1276400</v>
          </cell>
          <cell r="G17">
            <v>0</v>
          </cell>
          <cell r="H17">
            <v>0</v>
          </cell>
          <cell r="I17">
            <v>1276400</v>
          </cell>
          <cell r="J17">
            <v>2591800</v>
          </cell>
          <cell r="K17">
            <v>0</v>
          </cell>
          <cell r="L17">
            <v>2591800</v>
          </cell>
          <cell r="M17">
            <v>0</v>
          </cell>
          <cell r="N17">
            <v>0</v>
          </cell>
          <cell r="O17">
            <v>0</v>
          </cell>
          <cell r="P17">
            <v>2591800</v>
          </cell>
          <cell r="R17">
            <v>0</v>
          </cell>
          <cell r="S17">
            <v>2591800</v>
          </cell>
        </row>
        <row r="18">
          <cell r="A18">
            <v>311113</v>
          </cell>
          <cell r="B18" t="str">
            <v>TITIPAN KOPERASI</v>
          </cell>
          <cell r="C18" t="str">
            <v>N</v>
          </cell>
          <cell r="D18" t="str">
            <v>K</v>
          </cell>
          <cell r="E18">
            <v>0</v>
          </cell>
          <cell r="F18">
            <v>9625000</v>
          </cell>
          <cell r="G18">
            <v>0</v>
          </cell>
          <cell r="H18">
            <v>0</v>
          </cell>
          <cell r="I18">
            <v>9625000</v>
          </cell>
          <cell r="J18">
            <v>11672500</v>
          </cell>
          <cell r="K18">
            <v>0</v>
          </cell>
          <cell r="L18">
            <v>11672500</v>
          </cell>
          <cell r="M18">
            <v>0</v>
          </cell>
          <cell r="N18">
            <v>0</v>
          </cell>
          <cell r="O18">
            <v>0</v>
          </cell>
          <cell r="P18">
            <v>11672500</v>
          </cell>
          <cell r="R18">
            <v>0</v>
          </cell>
          <cell r="S18">
            <v>11672500</v>
          </cell>
        </row>
        <row r="19">
          <cell r="A19">
            <v>311114</v>
          </cell>
          <cell r="B19" t="str">
            <v>TITIPAN JAMSOSTEK</v>
          </cell>
          <cell r="C19" t="str">
            <v>N</v>
          </cell>
          <cell r="D19" t="str">
            <v>K</v>
          </cell>
          <cell r="E19">
            <v>0</v>
          </cell>
          <cell r="F19">
            <v>5490725</v>
          </cell>
          <cell r="G19">
            <v>0</v>
          </cell>
          <cell r="H19">
            <v>0</v>
          </cell>
          <cell r="I19">
            <v>5490725</v>
          </cell>
          <cell r="J19">
            <v>4683975</v>
          </cell>
          <cell r="K19">
            <v>0</v>
          </cell>
          <cell r="L19">
            <v>4683975</v>
          </cell>
          <cell r="M19">
            <v>0</v>
          </cell>
          <cell r="N19">
            <v>0</v>
          </cell>
          <cell r="O19">
            <v>0</v>
          </cell>
          <cell r="P19">
            <v>4683975</v>
          </cell>
          <cell r="R19">
            <v>0</v>
          </cell>
          <cell r="S19">
            <v>4683975</v>
          </cell>
        </row>
        <row r="20">
          <cell r="A20">
            <v>130131</v>
          </cell>
          <cell r="B20" t="str">
            <v>PIUTANG PUSAT</v>
          </cell>
          <cell r="C20" t="str">
            <v>N</v>
          </cell>
          <cell r="D20" t="str">
            <v>D</v>
          </cell>
          <cell r="E20">
            <v>63895450</v>
          </cell>
          <cell r="F20">
            <v>0</v>
          </cell>
          <cell r="G20">
            <v>22253100</v>
          </cell>
          <cell r="H20">
            <v>5749250</v>
          </cell>
          <cell r="I20">
            <v>0</v>
          </cell>
          <cell r="J20">
            <v>0</v>
          </cell>
          <cell r="K20">
            <v>80399300</v>
          </cell>
          <cell r="L20">
            <v>0</v>
          </cell>
          <cell r="M20">
            <v>0</v>
          </cell>
          <cell r="N20">
            <v>0</v>
          </cell>
          <cell r="O20">
            <v>80399300</v>
          </cell>
          <cell r="P20">
            <v>0</v>
          </cell>
          <cell r="R20">
            <v>80399300</v>
          </cell>
          <cell r="S20">
            <v>0</v>
          </cell>
        </row>
        <row r="21">
          <cell r="A21">
            <v>130130</v>
          </cell>
          <cell r="B21" t="str">
            <v>PIUTANG TIV</v>
          </cell>
          <cell r="C21" t="str">
            <v>N</v>
          </cell>
          <cell r="D21" t="str">
            <v>D</v>
          </cell>
          <cell r="E21">
            <v>97175225</v>
          </cell>
          <cell r="F21">
            <v>0</v>
          </cell>
          <cell r="G21">
            <v>0</v>
          </cell>
          <cell r="H21">
            <v>0</v>
          </cell>
          <cell r="I21">
            <v>16059000</v>
          </cell>
          <cell r="J21">
            <v>21091750</v>
          </cell>
          <cell r="K21">
            <v>92142475</v>
          </cell>
          <cell r="L21">
            <v>0</v>
          </cell>
          <cell r="M21">
            <v>0</v>
          </cell>
          <cell r="N21">
            <v>0</v>
          </cell>
          <cell r="O21">
            <v>92142475</v>
          </cell>
          <cell r="P21">
            <v>0</v>
          </cell>
          <cell r="R21">
            <v>92142475</v>
          </cell>
          <cell r="S21">
            <v>0</v>
          </cell>
        </row>
        <row r="22">
          <cell r="A22">
            <v>114001</v>
          </cell>
          <cell r="B22" t="str">
            <v>PERSEDIAAN</v>
          </cell>
          <cell r="C22" t="str">
            <v>N</v>
          </cell>
          <cell r="D22" t="str">
            <v>D</v>
          </cell>
          <cell r="E22">
            <v>814379970</v>
          </cell>
          <cell r="F22">
            <v>0</v>
          </cell>
          <cell r="G22">
            <v>0</v>
          </cell>
          <cell r="H22">
            <v>0</v>
          </cell>
          <cell r="I22">
            <v>1223485470</v>
          </cell>
          <cell r="J22">
            <v>814379970</v>
          </cell>
          <cell r="K22">
            <v>1223485470</v>
          </cell>
          <cell r="L22">
            <v>0</v>
          </cell>
          <cell r="M22">
            <v>0</v>
          </cell>
          <cell r="N22">
            <v>0</v>
          </cell>
          <cell r="O22">
            <v>1223485470</v>
          </cell>
          <cell r="P22">
            <v>0</v>
          </cell>
          <cell r="R22">
            <v>1223485470</v>
          </cell>
          <cell r="S22">
            <v>0</v>
          </cell>
        </row>
        <row r="23">
          <cell r="A23">
            <v>211001</v>
          </cell>
          <cell r="B23" t="str">
            <v>HUTANG DAGANG</v>
          </cell>
          <cell r="C23" t="str">
            <v>N</v>
          </cell>
          <cell r="D23" t="str">
            <v>K</v>
          </cell>
          <cell r="E23">
            <v>0</v>
          </cell>
          <cell r="F23">
            <v>36164784561.020004</v>
          </cell>
          <cell r="G23">
            <v>0</v>
          </cell>
          <cell r="H23">
            <v>0</v>
          </cell>
          <cell r="I23">
            <v>3089200000</v>
          </cell>
          <cell r="J23">
            <v>3843452250</v>
          </cell>
          <cell r="K23">
            <v>0</v>
          </cell>
          <cell r="L23">
            <v>36919036811.020004</v>
          </cell>
          <cell r="M23">
            <v>0</v>
          </cell>
          <cell r="N23">
            <v>0</v>
          </cell>
          <cell r="O23">
            <v>0</v>
          </cell>
          <cell r="P23">
            <v>36919036811.020004</v>
          </cell>
          <cell r="R23">
            <v>0</v>
          </cell>
          <cell r="S23">
            <v>36919036811.020004</v>
          </cell>
        </row>
        <row r="24">
          <cell r="A24">
            <v>211101</v>
          </cell>
          <cell r="B24" t="str">
            <v>HUTANG GAJI</v>
          </cell>
          <cell r="C24" t="str">
            <v>N</v>
          </cell>
          <cell r="D24" t="str">
            <v>K</v>
          </cell>
          <cell r="E24">
            <v>0</v>
          </cell>
          <cell r="F24">
            <v>167976700</v>
          </cell>
          <cell r="G24">
            <v>0</v>
          </cell>
          <cell r="H24">
            <v>0</v>
          </cell>
          <cell r="I24">
            <v>167976700</v>
          </cell>
          <cell r="J24">
            <v>163085600</v>
          </cell>
          <cell r="K24">
            <v>0</v>
          </cell>
          <cell r="L24">
            <v>163085600</v>
          </cell>
          <cell r="M24">
            <v>0</v>
          </cell>
          <cell r="N24">
            <v>0</v>
          </cell>
          <cell r="O24">
            <v>0</v>
          </cell>
          <cell r="P24">
            <v>163085600</v>
          </cell>
          <cell r="R24">
            <v>0</v>
          </cell>
          <cell r="S24">
            <v>163085600</v>
          </cell>
        </row>
        <row r="25">
          <cell r="A25">
            <v>211201</v>
          </cell>
          <cell r="B25" t="str">
            <v>HUTANG MS SUPPORT</v>
          </cell>
          <cell r="C25" t="str">
            <v>N</v>
          </cell>
          <cell r="D25" t="str">
            <v>K</v>
          </cell>
          <cell r="E25">
            <v>0</v>
          </cell>
          <cell r="F25">
            <v>138475977</v>
          </cell>
          <cell r="G25">
            <v>0</v>
          </cell>
          <cell r="H25">
            <v>0</v>
          </cell>
          <cell r="I25">
            <v>138475977</v>
          </cell>
          <cell r="J25">
            <v>113524298</v>
          </cell>
          <cell r="K25">
            <v>0</v>
          </cell>
          <cell r="L25">
            <v>113524298</v>
          </cell>
          <cell r="M25">
            <v>0</v>
          </cell>
          <cell r="N25">
            <v>0</v>
          </cell>
          <cell r="O25">
            <v>0</v>
          </cell>
          <cell r="P25">
            <v>113524298</v>
          </cell>
          <cell r="R25">
            <v>0</v>
          </cell>
          <cell r="S25">
            <v>113524298</v>
          </cell>
        </row>
        <row r="26">
          <cell r="A26">
            <v>211103</v>
          </cell>
          <cell r="B26" t="str">
            <v>HUTANG INSENTIVE</v>
          </cell>
          <cell r="C26" t="str">
            <v>N</v>
          </cell>
          <cell r="D26" t="str">
            <v>K</v>
          </cell>
          <cell r="E26">
            <v>0</v>
          </cell>
          <cell r="F26">
            <v>12495825</v>
          </cell>
          <cell r="G26">
            <v>0</v>
          </cell>
          <cell r="H26">
            <v>0</v>
          </cell>
          <cell r="I26">
            <v>13315200</v>
          </cell>
          <cell r="J26">
            <v>20251300</v>
          </cell>
          <cell r="K26">
            <v>0</v>
          </cell>
          <cell r="L26">
            <v>19431925</v>
          </cell>
          <cell r="M26">
            <v>0</v>
          </cell>
          <cell r="N26">
            <v>0</v>
          </cell>
          <cell r="O26">
            <v>0</v>
          </cell>
          <cell r="P26">
            <v>19431925</v>
          </cell>
          <cell r="R26">
            <v>0</v>
          </cell>
          <cell r="S26">
            <v>19431925</v>
          </cell>
        </row>
        <row r="27">
          <cell r="A27">
            <v>211202</v>
          </cell>
          <cell r="B27" t="str">
            <v>HUTANG JAMSOSTEK</v>
          </cell>
          <cell r="C27" t="str">
            <v>N</v>
          </cell>
          <cell r="D27" t="str">
            <v>K</v>
          </cell>
          <cell r="E27">
            <v>0</v>
          </cell>
          <cell r="F27">
            <v>47075</v>
          </cell>
          <cell r="G27">
            <v>0</v>
          </cell>
          <cell r="H27">
            <v>0</v>
          </cell>
          <cell r="I27">
            <v>14490725</v>
          </cell>
          <cell r="J27">
            <v>14844108</v>
          </cell>
          <cell r="K27">
            <v>0</v>
          </cell>
          <cell r="L27">
            <v>400458</v>
          </cell>
          <cell r="M27">
            <v>0</v>
          </cell>
          <cell r="N27">
            <v>0</v>
          </cell>
          <cell r="O27">
            <v>0</v>
          </cell>
          <cell r="P27">
            <v>400458</v>
          </cell>
          <cell r="R27">
            <v>0</v>
          </cell>
          <cell r="S27">
            <v>400458</v>
          </cell>
        </row>
        <row r="28">
          <cell r="A28">
            <v>311001</v>
          </cell>
          <cell r="B28" t="str">
            <v>MODAL</v>
          </cell>
          <cell r="C28" t="str">
            <v>N</v>
          </cell>
          <cell r="D28" t="str">
            <v>K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A29">
            <v>311101</v>
          </cell>
          <cell r="B29" t="str">
            <v>LABA DITAHAN</v>
          </cell>
          <cell r="C29" t="str">
            <v>N</v>
          </cell>
          <cell r="D29" t="str">
            <v>K</v>
          </cell>
          <cell r="E29">
            <v>0</v>
          </cell>
          <cell r="F29">
            <v>-7133361673.8199997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-7133361673.8199997</v>
          </cell>
          <cell r="M29">
            <v>0</v>
          </cell>
          <cell r="N29">
            <v>0</v>
          </cell>
          <cell r="O29">
            <v>0</v>
          </cell>
          <cell r="P29">
            <v>-7133361673.8199997</v>
          </cell>
          <cell r="R29">
            <v>0</v>
          </cell>
          <cell r="S29">
            <v>-7133361673.8199997</v>
          </cell>
        </row>
        <row r="30">
          <cell r="A30">
            <v>311201</v>
          </cell>
          <cell r="B30" t="str">
            <v>LABA TAHUN TAHUN LALU</v>
          </cell>
          <cell r="C30" t="str">
            <v>N</v>
          </cell>
          <cell r="D30" t="str">
            <v>K</v>
          </cell>
          <cell r="E30">
            <v>0</v>
          </cell>
          <cell r="F30">
            <v>-2098940657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-2098940657</v>
          </cell>
          <cell r="M30">
            <v>0</v>
          </cell>
          <cell r="N30">
            <v>0</v>
          </cell>
          <cell r="O30">
            <v>0</v>
          </cell>
          <cell r="P30">
            <v>-2098940657</v>
          </cell>
          <cell r="R30">
            <v>0</v>
          </cell>
          <cell r="S30">
            <v>-2098940657</v>
          </cell>
        </row>
        <row r="31">
          <cell r="A31">
            <v>312002</v>
          </cell>
          <cell r="B31" t="str">
            <v>LABA  TAHUN BERJALAN</v>
          </cell>
          <cell r="C31" t="str">
            <v>N</v>
          </cell>
          <cell r="D31" t="str">
            <v>K</v>
          </cell>
          <cell r="E31">
            <v>0</v>
          </cell>
          <cell r="F31">
            <v>-328182537</v>
          </cell>
          <cell r="G31">
            <v>0</v>
          </cell>
          <cell r="H31">
            <v>0</v>
          </cell>
          <cell r="I31">
            <v>0</v>
          </cell>
          <cell r="J31">
            <v>-172304493</v>
          </cell>
          <cell r="K31">
            <v>0</v>
          </cell>
          <cell r="L31">
            <v>-500487030</v>
          </cell>
          <cell r="M31">
            <v>0</v>
          </cell>
          <cell r="N31">
            <v>0</v>
          </cell>
          <cell r="O31">
            <v>0</v>
          </cell>
          <cell r="P31">
            <v>-500487030</v>
          </cell>
          <cell r="R31">
            <v>0</v>
          </cell>
          <cell r="S31">
            <v>-500487030</v>
          </cell>
        </row>
        <row r="32">
          <cell r="A32">
            <v>312003</v>
          </cell>
          <cell r="B32" t="str">
            <v>LABA BULAN BERJALAN</v>
          </cell>
          <cell r="C32" t="str">
            <v>N</v>
          </cell>
          <cell r="D32" t="str">
            <v>K</v>
          </cell>
          <cell r="E32">
            <v>0</v>
          </cell>
          <cell r="F32">
            <v>-172304493</v>
          </cell>
          <cell r="G32">
            <v>0</v>
          </cell>
          <cell r="H32">
            <v>0</v>
          </cell>
          <cell r="I32">
            <v>-172304493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-110033748</v>
          </cell>
          <cell r="R32">
            <v>0</v>
          </cell>
          <cell r="S32">
            <v>-110033748</v>
          </cell>
        </row>
        <row r="33">
          <cell r="A33">
            <v>411001</v>
          </cell>
          <cell r="B33" t="str">
            <v>PENJUALAN TUNAI</v>
          </cell>
          <cell r="C33" t="str">
            <v>L</v>
          </cell>
          <cell r="D33" t="str">
            <v>K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3428713425</v>
          </cell>
          <cell r="K33">
            <v>0</v>
          </cell>
          <cell r="L33">
            <v>3428713425</v>
          </cell>
          <cell r="M33">
            <v>0</v>
          </cell>
          <cell r="N33">
            <v>3428713425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A34">
            <v>411101</v>
          </cell>
          <cell r="B34" t="str">
            <v>PENJUALAN KREDIT</v>
          </cell>
          <cell r="C34" t="str">
            <v>L</v>
          </cell>
          <cell r="D34" t="str">
            <v>K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282112855</v>
          </cell>
          <cell r="K34">
            <v>0</v>
          </cell>
          <cell r="L34">
            <v>282112855</v>
          </cell>
          <cell r="M34">
            <v>0</v>
          </cell>
          <cell r="N34">
            <v>282112855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A35">
            <v>510001</v>
          </cell>
          <cell r="B35" t="str">
            <v>HPP</v>
          </cell>
          <cell r="C35" t="str">
            <v>L</v>
          </cell>
          <cell r="D35" t="str">
            <v>D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4657832220</v>
          </cell>
          <cell r="J35">
            <v>1223485470</v>
          </cell>
          <cell r="K35">
            <v>3434346750</v>
          </cell>
          <cell r="L35">
            <v>0</v>
          </cell>
          <cell r="M35">
            <v>3434346750</v>
          </cell>
          <cell r="N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A36">
            <v>511001</v>
          </cell>
          <cell r="B36" t="str">
            <v>PEMBELIAN</v>
          </cell>
          <cell r="C36" t="str">
            <v>L</v>
          </cell>
          <cell r="D36" t="str">
            <v>D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3843452250</v>
          </cell>
          <cell r="J36">
            <v>3843452250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</row>
        <row r="37">
          <cell r="A37">
            <v>811001</v>
          </cell>
          <cell r="B37" t="str">
            <v>LEMBUR</v>
          </cell>
          <cell r="C37" t="str">
            <v>L</v>
          </cell>
          <cell r="D37" t="str">
            <v>D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</row>
        <row r="38">
          <cell r="A38">
            <v>811002</v>
          </cell>
          <cell r="B38" t="str">
            <v>INCENTIVE</v>
          </cell>
          <cell r="C38" t="str">
            <v>L</v>
          </cell>
          <cell r="D38" t="str">
            <v>D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20251300</v>
          </cell>
          <cell r="J38">
            <v>0</v>
          </cell>
          <cell r="K38">
            <v>20251300</v>
          </cell>
          <cell r="L38">
            <v>0</v>
          </cell>
          <cell r="M38">
            <v>20251300</v>
          </cell>
          <cell r="N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</row>
        <row r="39">
          <cell r="A39">
            <v>811003</v>
          </cell>
          <cell r="B39" t="str">
            <v>BBM</v>
          </cell>
          <cell r="C39" t="str">
            <v>L</v>
          </cell>
          <cell r="D39" t="str">
            <v>D</v>
          </cell>
          <cell r="E39">
            <v>0</v>
          </cell>
          <cell r="F39">
            <v>0</v>
          </cell>
          <cell r="G39">
            <v>41367200</v>
          </cell>
          <cell r="H39">
            <v>2500</v>
          </cell>
          <cell r="I39">
            <v>0</v>
          </cell>
          <cell r="J39">
            <v>0</v>
          </cell>
          <cell r="K39">
            <v>41364700</v>
          </cell>
          <cell r="L39">
            <v>0</v>
          </cell>
          <cell r="M39">
            <v>41364700</v>
          </cell>
          <cell r="N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</row>
        <row r="40">
          <cell r="A40">
            <v>811004</v>
          </cell>
          <cell r="B40" t="str">
            <v>PEMELIHARAAN KENDARAAN</v>
          </cell>
          <cell r="C40" t="str">
            <v>L</v>
          </cell>
          <cell r="D40" t="str">
            <v>D</v>
          </cell>
          <cell r="E40">
            <v>0</v>
          </cell>
          <cell r="F40">
            <v>0</v>
          </cell>
          <cell r="G40">
            <v>460000</v>
          </cell>
          <cell r="H40">
            <v>0</v>
          </cell>
          <cell r="I40">
            <v>4373400</v>
          </cell>
          <cell r="J40">
            <v>0</v>
          </cell>
          <cell r="K40">
            <v>4833400</v>
          </cell>
          <cell r="L40">
            <v>0</v>
          </cell>
          <cell r="M40">
            <v>4833400</v>
          </cell>
          <cell r="N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</row>
        <row r="41">
          <cell r="A41">
            <v>811005</v>
          </cell>
          <cell r="B41" t="str">
            <v>PARKIR &amp; TOL</v>
          </cell>
          <cell r="C41" t="str">
            <v>L</v>
          </cell>
          <cell r="D41" t="str">
            <v>D</v>
          </cell>
          <cell r="E41">
            <v>0</v>
          </cell>
          <cell r="F41">
            <v>0</v>
          </cell>
          <cell r="G41">
            <v>2489000</v>
          </cell>
          <cell r="H41">
            <v>10000</v>
          </cell>
          <cell r="I41">
            <v>0</v>
          </cell>
          <cell r="J41">
            <v>0</v>
          </cell>
          <cell r="K41">
            <v>2479000</v>
          </cell>
          <cell r="L41">
            <v>0</v>
          </cell>
          <cell r="M41">
            <v>2479000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</row>
        <row r="42">
          <cell r="A42">
            <v>811006</v>
          </cell>
          <cell r="B42" t="str">
            <v>PAKET/PENGIRIMAN DOKUMEN</v>
          </cell>
          <cell r="C42" t="str">
            <v>L</v>
          </cell>
          <cell r="D42" t="str">
            <v>D</v>
          </cell>
          <cell r="E42">
            <v>0</v>
          </cell>
          <cell r="F42">
            <v>0</v>
          </cell>
          <cell r="G42">
            <v>270000</v>
          </cell>
          <cell r="H42">
            <v>0</v>
          </cell>
          <cell r="I42">
            <v>0</v>
          </cell>
          <cell r="J42">
            <v>0</v>
          </cell>
          <cell r="K42">
            <v>270000</v>
          </cell>
          <cell r="L42">
            <v>0</v>
          </cell>
          <cell r="M42">
            <v>270000</v>
          </cell>
          <cell r="N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</row>
        <row r="43">
          <cell r="A43">
            <v>821000</v>
          </cell>
          <cell r="B43" t="str">
            <v>PERLENGKAPAN KANTOR</v>
          </cell>
          <cell r="C43" t="str">
            <v>L</v>
          </cell>
          <cell r="D43" t="str">
            <v>D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</row>
        <row r="44">
          <cell r="A44">
            <v>821001</v>
          </cell>
          <cell r="B44" t="str">
            <v>GAJI DAN TUNJANGAN</v>
          </cell>
          <cell r="C44" t="str">
            <v>L</v>
          </cell>
          <cell r="D44" t="str">
            <v>D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184427412</v>
          </cell>
          <cell r="J44">
            <v>0</v>
          </cell>
          <cell r="K44">
            <v>184427412</v>
          </cell>
          <cell r="L44">
            <v>0</v>
          </cell>
          <cell r="M44">
            <v>184427412</v>
          </cell>
          <cell r="N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</row>
        <row r="45">
          <cell r="A45">
            <v>821002</v>
          </cell>
          <cell r="B45" t="str">
            <v>JAMSOSTEK</v>
          </cell>
          <cell r="C45" t="str">
            <v>L</v>
          </cell>
          <cell r="D45" t="str">
            <v>D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14844108</v>
          </cell>
          <cell r="J45">
            <v>0</v>
          </cell>
          <cell r="K45">
            <v>14844108</v>
          </cell>
          <cell r="L45">
            <v>0</v>
          </cell>
          <cell r="M45">
            <v>14844108</v>
          </cell>
          <cell r="N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</row>
        <row r="46">
          <cell r="A46">
            <v>821004</v>
          </cell>
          <cell r="B46" t="str">
            <v>KONSUMSI</v>
          </cell>
          <cell r="C46" t="str">
            <v>L</v>
          </cell>
          <cell r="D46" t="str">
            <v>D</v>
          </cell>
          <cell r="E46">
            <v>0</v>
          </cell>
          <cell r="F46">
            <v>0</v>
          </cell>
          <cell r="G46">
            <v>1300000</v>
          </cell>
          <cell r="H46">
            <v>0</v>
          </cell>
          <cell r="I46">
            <v>0</v>
          </cell>
          <cell r="J46">
            <v>0</v>
          </cell>
          <cell r="K46">
            <v>1300000</v>
          </cell>
          <cell r="L46">
            <v>0</v>
          </cell>
          <cell r="M46">
            <v>1300000</v>
          </cell>
          <cell r="N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</row>
        <row r="47">
          <cell r="A47">
            <v>821005</v>
          </cell>
          <cell r="B47" t="str">
            <v>PENGOBATAN</v>
          </cell>
          <cell r="C47" t="str">
            <v>L</v>
          </cell>
          <cell r="D47" t="str">
            <v>D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</row>
        <row r="48">
          <cell r="A48">
            <v>821006</v>
          </cell>
          <cell r="B48" t="str">
            <v>THR/BONUS</v>
          </cell>
          <cell r="C48" t="str">
            <v>L</v>
          </cell>
          <cell r="D48" t="str">
            <v>D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</row>
        <row r="49">
          <cell r="A49">
            <v>822005</v>
          </cell>
          <cell r="B49" t="str">
            <v>PEMELIHARAAN KANTOR/BANGUNAN</v>
          </cell>
          <cell r="C49" t="str">
            <v>L</v>
          </cell>
          <cell r="D49" t="str">
            <v>D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</row>
        <row r="50">
          <cell r="A50">
            <v>822015</v>
          </cell>
          <cell r="B50" t="str">
            <v>PEMELIHARAAN INVENTARIS</v>
          </cell>
          <cell r="C50" t="str">
            <v>L</v>
          </cell>
          <cell r="D50" t="str">
            <v>D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1640300</v>
          </cell>
          <cell r="J50">
            <v>0</v>
          </cell>
          <cell r="K50">
            <v>1640300</v>
          </cell>
          <cell r="L50">
            <v>0</v>
          </cell>
          <cell r="M50">
            <v>1640300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</row>
        <row r="51">
          <cell r="A51">
            <v>824001</v>
          </cell>
          <cell r="B51" t="str">
            <v>LISTRIK</v>
          </cell>
          <cell r="C51" t="str">
            <v>L</v>
          </cell>
          <cell r="D51" t="str">
            <v>D</v>
          </cell>
          <cell r="E51">
            <v>0</v>
          </cell>
          <cell r="F51">
            <v>0</v>
          </cell>
          <cell r="G51">
            <v>2352321</v>
          </cell>
          <cell r="H51">
            <v>0</v>
          </cell>
          <cell r="I51">
            <v>0</v>
          </cell>
          <cell r="J51">
            <v>0</v>
          </cell>
          <cell r="K51">
            <v>2352321</v>
          </cell>
          <cell r="L51">
            <v>0</v>
          </cell>
          <cell r="M51">
            <v>2352321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A52">
            <v>824002</v>
          </cell>
          <cell r="B52" t="str">
            <v>ALAT TULIS &amp; CETAKAN</v>
          </cell>
          <cell r="C52" t="str">
            <v>L</v>
          </cell>
          <cell r="D52" t="str">
            <v>D</v>
          </cell>
          <cell r="E52">
            <v>0</v>
          </cell>
          <cell r="F52">
            <v>0</v>
          </cell>
          <cell r="G52">
            <v>87500</v>
          </cell>
          <cell r="H52">
            <v>6000</v>
          </cell>
          <cell r="I52">
            <v>2547575</v>
          </cell>
          <cell r="J52">
            <v>0</v>
          </cell>
          <cell r="K52">
            <v>2629075</v>
          </cell>
          <cell r="L52">
            <v>0</v>
          </cell>
          <cell r="M52">
            <v>2629075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A53">
            <v>824003</v>
          </cell>
          <cell r="B53" t="str">
            <v>TELEPHONE/FAX/SPEEDY</v>
          </cell>
          <cell r="C53" t="str">
            <v>L</v>
          </cell>
          <cell r="D53" t="str">
            <v>D</v>
          </cell>
          <cell r="E53">
            <v>0</v>
          </cell>
          <cell r="F53">
            <v>0</v>
          </cell>
          <cell r="G53">
            <v>1371112</v>
          </cell>
          <cell r="H53">
            <v>0</v>
          </cell>
          <cell r="I53">
            <v>1198498</v>
          </cell>
          <cell r="J53">
            <v>0</v>
          </cell>
          <cell r="K53">
            <v>2569610</v>
          </cell>
          <cell r="L53">
            <v>0</v>
          </cell>
          <cell r="M53">
            <v>2569610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A54">
            <v>824004</v>
          </cell>
          <cell r="B54" t="str">
            <v>SUMBANGAN/IURAN &amp; MAJALAH</v>
          </cell>
          <cell r="C54" t="str">
            <v>L</v>
          </cell>
          <cell r="D54" t="str">
            <v>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A55">
            <v>824005</v>
          </cell>
          <cell r="B55" t="str">
            <v>PERJALANAN DINAS</v>
          </cell>
          <cell r="C55" t="str">
            <v>L</v>
          </cell>
          <cell r="D55" t="str">
            <v>D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A56">
            <v>824006</v>
          </cell>
          <cell r="B56" t="str">
            <v>TRAINNING/SEMINAR/RAPAT</v>
          </cell>
          <cell r="C56" t="str">
            <v>L</v>
          </cell>
          <cell r="D56" t="str">
            <v>D</v>
          </cell>
          <cell r="E56">
            <v>0</v>
          </cell>
          <cell r="F56">
            <v>0</v>
          </cell>
          <cell r="G56">
            <v>2200000</v>
          </cell>
          <cell r="H56">
            <v>0</v>
          </cell>
          <cell r="I56">
            <v>0</v>
          </cell>
          <cell r="J56">
            <v>0</v>
          </cell>
          <cell r="K56">
            <v>2200000</v>
          </cell>
          <cell r="L56">
            <v>0</v>
          </cell>
          <cell r="M56">
            <v>2200000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A57">
            <v>824007</v>
          </cell>
          <cell r="B57" t="str">
            <v>BIAYA RUMAH TANGGA</v>
          </cell>
          <cell r="C57" t="str">
            <v>L</v>
          </cell>
          <cell r="D57" t="str">
            <v>D</v>
          </cell>
          <cell r="E57">
            <v>0</v>
          </cell>
          <cell r="F57">
            <v>0</v>
          </cell>
          <cell r="G57">
            <v>1048500</v>
          </cell>
          <cell r="H57">
            <v>0</v>
          </cell>
          <cell r="I57">
            <v>77175</v>
          </cell>
          <cell r="J57">
            <v>0</v>
          </cell>
          <cell r="K57">
            <v>1125675</v>
          </cell>
          <cell r="L57">
            <v>0</v>
          </cell>
          <cell r="M57">
            <v>1125675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A58">
            <v>824008</v>
          </cell>
          <cell r="B58" t="str">
            <v>SEWA KENDARAAN</v>
          </cell>
          <cell r="C58" t="str">
            <v>L</v>
          </cell>
          <cell r="D58" t="str">
            <v>D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76442000</v>
          </cell>
          <cell r="J58">
            <v>0</v>
          </cell>
          <cell r="K58">
            <v>76442000</v>
          </cell>
          <cell r="L58">
            <v>0</v>
          </cell>
          <cell r="M58">
            <v>76442000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A59">
            <v>824009</v>
          </cell>
          <cell r="B59" t="str">
            <v>SEWA KANTOR</v>
          </cell>
          <cell r="C59" t="str">
            <v>L</v>
          </cell>
          <cell r="D59" t="str">
            <v>D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6250000</v>
          </cell>
          <cell r="J59">
            <v>0</v>
          </cell>
          <cell r="K59">
            <v>6250000</v>
          </cell>
          <cell r="L59">
            <v>0</v>
          </cell>
          <cell r="M59">
            <v>6250000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A60">
            <v>824010</v>
          </cell>
          <cell r="B60" t="str">
            <v>SEWA INVENTARIS</v>
          </cell>
          <cell r="C60" t="str">
            <v>L</v>
          </cell>
          <cell r="D60" t="str">
            <v>D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5238600</v>
          </cell>
          <cell r="J60">
            <v>0</v>
          </cell>
          <cell r="K60">
            <v>5238600</v>
          </cell>
          <cell r="L60">
            <v>0</v>
          </cell>
          <cell r="M60">
            <v>5238600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A61">
            <v>824011</v>
          </cell>
          <cell r="B61" t="str">
            <v>PEMBELIAN TRIPLEK</v>
          </cell>
          <cell r="C61" t="str">
            <v>L</v>
          </cell>
          <cell r="D61" t="str">
            <v>D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A62">
            <v>824013</v>
          </cell>
          <cell r="B62" t="str">
            <v>PENGHAPUSAN PIUTANG</v>
          </cell>
          <cell r="C62" t="str">
            <v>L</v>
          </cell>
          <cell r="D62" t="str">
            <v>D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A63">
            <v>824019</v>
          </cell>
          <cell r="B63" t="str">
            <v>PERIJINAN DAN PBB</v>
          </cell>
          <cell r="C63" t="str">
            <v>L</v>
          </cell>
          <cell r="D63" t="str">
            <v>D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A64">
            <v>824021</v>
          </cell>
          <cell r="B64" t="str">
            <v>BIAYA STNK/KEUR/DISPENSASI</v>
          </cell>
          <cell r="C64" t="str">
            <v>L</v>
          </cell>
          <cell r="D64" t="str">
            <v>D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600000</v>
          </cell>
          <cell r="J64">
            <v>0</v>
          </cell>
          <cell r="K64">
            <v>600000</v>
          </cell>
          <cell r="L64">
            <v>0</v>
          </cell>
          <cell r="M64">
            <v>600000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A65">
            <v>824033</v>
          </cell>
          <cell r="B65" t="str">
            <v>BIAYA KEAMANAN DAN KEBERSIHAN</v>
          </cell>
          <cell r="C65" t="str">
            <v>L</v>
          </cell>
          <cell r="D65" t="str">
            <v>D</v>
          </cell>
          <cell r="E65">
            <v>0</v>
          </cell>
          <cell r="F65">
            <v>0</v>
          </cell>
          <cell r="G65">
            <v>420000</v>
          </cell>
          <cell r="H65">
            <v>0</v>
          </cell>
          <cell r="I65">
            <v>15156750</v>
          </cell>
          <cell r="J65">
            <v>0</v>
          </cell>
          <cell r="K65">
            <v>15576750</v>
          </cell>
          <cell r="L65">
            <v>0</v>
          </cell>
          <cell r="M65">
            <v>15576750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A66">
            <v>824037</v>
          </cell>
          <cell r="B66" t="str">
            <v>BENDA POS/MATERAI</v>
          </cell>
          <cell r="C66" t="str">
            <v>L</v>
          </cell>
          <cell r="D66" t="str">
            <v>D</v>
          </cell>
          <cell r="E66">
            <v>0</v>
          </cell>
          <cell r="F66">
            <v>0</v>
          </cell>
          <cell r="G66">
            <v>4000</v>
          </cell>
          <cell r="H66">
            <v>0</v>
          </cell>
          <cell r="I66">
            <v>0</v>
          </cell>
          <cell r="J66">
            <v>0</v>
          </cell>
          <cell r="K66">
            <v>4000</v>
          </cell>
          <cell r="L66">
            <v>0</v>
          </cell>
          <cell r="M66">
            <v>4000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A67">
            <v>824041</v>
          </cell>
          <cell r="B67" t="str">
            <v>AIR ( PAM )</v>
          </cell>
          <cell r="C67" t="str">
            <v>L</v>
          </cell>
          <cell r="D67" t="str">
            <v>D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A68">
            <v>824042</v>
          </cell>
          <cell r="B68" t="str">
            <v>REPACKING , BONGKAR MUAT,dll</v>
          </cell>
          <cell r="C68" t="str">
            <v>L</v>
          </cell>
          <cell r="D68" t="str">
            <v>D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A69">
            <v>825011</v>
          </cell>
          <cell r="B69" t="str">
            <v>BIAYA  PAJAK</v>
          </cell>
          <cell r="C69" t="str">
            <v>L</v>
          </cell>
          <cell r="D69" t="str">
            <v>D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A70">
            <v>825012</v>
          </cell>
          <cell r="B70" t="str">
            <v>ADMINISTRASI BANK</v>
          </cell>
          <cell r="C70" t="str">
            <v>L</v>
          </cell>
          <cell r="D70" t="str">
            <v>D</v>
          </cell>
          <cell r="E70">
            <v>0</v>
          </cell>
          <cell r="F70">
            <v>0</v>
          </cell>
          <cell r="G70">
            <v>116000</v>
          </cell>
          <cell r="H70">
            <v>0</v>
          </cell>
          <cell r="I70">
            <v>0</v>
          </cell>
          <cell r="J70">
            <v>0</v>
          </cell>
          <cell r="K70">
            <v>116000</v>
          </cell>
          <cell r="L70">
            <v>0</v>
          </cell>
          <cell r="M70">
            <v>116000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A71">
            <v>825013</v>
          </cell>
          <cell r="B71" t="str">
            <v>BIAYA JASA MANAGEMENT</v>
          </cell>
          <cell r="C71" t="str">
            <v>L</v>
          </cell>
          <cell r="D71" t="str">
            <v>D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A72">
            <v>825015</v>
          </cell>
          <cell r="B72" t="str">
            <v>REKRUITMEN KARYAWAN</v>
          </cell>
          <cell r="C72" t="str">
            <v>L</v>
          </cell>
          <cell r="D72" t="str">
            <v>D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A73">
            <v>825099</v>
          </cell>
          <cell r="B73" t="str">
            <v>LAIN-LAIN</v>
          </cell>
          <cell r="C73" t="str">
            <v>L</v>
          </cell>
          <cell r="D73" t="str">
            <v>D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A74">
            <v>829207</v>
          </cell>
          <cell r="B74" t="str">
            <v>BIAYA PROMOSI DAGANG</v>
          </cell>
          <cell r="C74" t="str">
            <v>L</v>
          </cell>
          <cell r="D74" t="str">
            <v>D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</row>
        <row r="75">
          <cell r="A75">
            <v>910200</v>
          </cell>
          <cell r="B75" t="str">
            <v>PENDAPATAN BUNGA</v>
          </cell>
          <cell r="C75" t="str">
            <v>L</v>
          </cell>
          <cell r="D75" t="str">
            <v>D</v>
          </cell>
          <cell r="E75">
            <v>0</v>
          </cell>
          <cell r="F75">
            <v>0</v>
          </cell>
          <cell r="G75">
            <v>0</v>
          </cell>
          <cell r="H75">
            <v>973</v>
          </cell>
          <cell r="I75">
            <v>0</v>
          </cell>
          <cell r="J75">
            <v>0</v>
          </cell>
          <cell r="K75">
            <v>-973</v>
          </cell>
          <cell r="L75">
            <v>0</v>
          </cell>
          <cell r="M75">
            <v>-973</v>
          </cell>
          <cell r="N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</row>
        <row r="76">
          <cell r="A76">
            <v>910800</v>
          </cell>
          <cell r="B76" t="str">
            <v>PENJUALAN BARANG BEKAS/SISA BA</v>
          </cell>
          <cell r="C76" t="str">
            <v>L</v>
          </cell>
          <cell r="D76" t="str">
            <v>D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</row>
        <row r="77">
          <cell r="A77">
            <v>910900</v>
          </cell>
          <cell r="B77" t="str">
            <v>LABA PENJUALAN AKTIVA TETAP</v>
          </cell>
          <cell r="C77" t="str">
            <v>L</v>
          </cell>
          <cell r="D77" t="str">
            <v>D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</row>
        <row r="78">
          <cell r="A78">
            <v>919900</v>
          </cell>
          <cell r="B78" t="str">
            <v>PENDAPATAN LAIN-LAIN</v>
          </cell>
          <cell r="C78" t="str">
            <v>L</v>
          </cell>
          <cell r="D78" t="str">
            <v>D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</row>
        <row r="79">
          <cell r="A79">
            <v>920100</v>
          </cell>
          <cell r="B79" t="str">
            <v>BEBAN BUNGA</v>
          </cell>
          <cell r="C79" t="str">
            <v>L</v>
          </cell>
          <cell r="D79" t="str">
            <v>D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</row>
        <row r="80">
          <cell r="A80">
            <v>920500</v>
          </cell>
          <cell r="B80" t="str">
            <v>KERUGIAN PENJUALAN AKTIVA TETA</v>
          </cell>
          <cell r="C80" t="str">
            <v>L</v>
          </cell>
          <cell r="D80" t="str">
            <v>D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</row>
        <row r="81">
          <cell r="A81">
            <v>929900</v>
          </cell>
          <cell r="B81" t="str">
            <v>BEBAN LAIN-LAIN</v>
          </cell>
          <cell r="C81" t="str">
            <v>L</v>
          </cell>
          <cell r="D81" t="str">
            <v>D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</row>
        <row r="82">
          <cell r="A82" t="str">
            <v>Rugi Bulan Berjalan</v>
          </cell>
          <cell r="E82">
            <v>26778063978.366665</v>
          </cell>
          <cell r="F82">
            <v>26778063978.200005</v>
          </cell>
          <cell r="G82">
            <v>11099320427</v>
          </cell>
          <cell r="H82">
            <v>11099320427</v>
          </cell>
          <cell r="I82">
            <v>17060400398</v>
          </cell>
          <cell r="J82">
            <v>17060400398</v>
          </cell>
          <cell r="K82">
            <v>31225396423.366665</v>
          </cell>
          <cell r="L82">
            <v>31225396423.200005</v>
          </cell>
          <cell r="M82">
            <v>3820860028</v>
          </cell>
          <cell r="N82">
            <v>3710826280</v>
          </cell>
          <cell r="O82">
            <v>27404536395.366665</v>
          </cell>
          <cell r="P82">
            <v>27404536395.200005</v>
          </cell>
          <cell r="R82">
            <v>27404536395.366665</v>
          </cell>
          <cell r="S82">
            <v>27404536395.200005</v>
          </cell>
        </row>
        <row r="83">
          <cell r="F83">
            <v>0</v>
          </cell>
          <cell r="G83">
            <v>0</v>
          </cell>
          <cell r="I83">
            <v>0</v>
          </cell>
          <cell r="M83">
            <v>-110033748</v>
          </cell>
          <cell r="P83">
            <v>0.16666030883789063</v>
          </cell>
          <cell r="S83">
            <v>0.16666030883789063</v>
          </cell>
        </row>
        <row r="84">
          <cell r="E84">
            <v>26778063978.366665</v>
          </cell>
          <cell r="F84">
            <v>26778063978.200005</v>
          </cell>
          <cell r="G84">
            <v>11099320427</v>
          </cell>
          <cell r="H84">
            <v>11099320427</v>
          </cell>
          <cell r="I84">
            <v>17060400398</v>
          </cell>
          <cell r="J84">
            <v>17060400398</v>
          </cell>
          <cell r="K84">
            <v>31225396423.366665</v>
          </cell>
          <cell r="L84">
            <v>31225396423.200005</v>
          </cell>
          <cell r="M84">
            <v>3710826280</v>
          </cell>
          <cell r="N84">
            <v>3710826280</v>
          </cell>
          <cell r="O84">
            <v>27404536395.366665</v>
          </cell>
          <cell r="P84">
            <v>27404536395.366665</v>
          </cell>
          <cell r="R84">
            <v>27404536395.366665</v>
          </cell>
          <cell r="S84">
            <v>27404536395.366665</v>
          </cell>
        </row>
        <row r="86">
          <cell r="B86" t="str">
            <v>Ctrl Jumlah</v>
          </cell>
          <cell r="F86">
            <v>-0.16666030883789063</v>
          </cell>
          <cell r="H86">
            <v>0</v>
          </cell>
          <cell r="J86">
            <v>0</v>
          </cell>
          <cell r="L86">
            <v>-0.16666030883789063</v>
          </cell>
          <cell r="N86">
            <v>0</v>
          </cell>
          <cell r="P86">
            <v>0</v>
          </cell>
        </row>
        <row r="87">
          <cell r="B87" t="str">
            <v>Ctrl vs Rekap GL</v>
          </cell>
          <cell r="G87">
            <v>0</v>
          </cell>
          <cell r="H87">
            <v>0</v>
          </cell>
        </row>
        <row r="88">
          <cell r="B88" t="str">
            <v>Ctrl vs Memo Jurnal</v>
          </cell>
          <cell r="I88">
            <v>0</v>
          </cell>
          <cell r="J88">
            <v>0</v>
          </cell>
        </row>
        <row r="89">
          <cell r="B89" t="str">
            <v>Ctrl vs Rugi Laba</v>
          </cell>
          <cell r="M89">
            <v>0</v>
          </cell>
        </row>
        <row r="90">
          <cell r="B90" t="str">
            <v>Ctrl vs Neraca</v>
          </cell>
          <cell r="O90">
            <v>0</v>
          </cell>
          <cell r="P90">
            <v>0.16666030883789063</v>
          </cell>
        </row>
        <row r="91">
          <cell r="B91" t="str">
            <v>Ctrl vs COGS</v>
          </cell>
          <cell r="K91">
            <v>0</v>
          </cell>
        </row>
        <row r="92">
          <cell r="B92" t="str">
            <v>Ctrl vs Analisa Piutang</v>
          </cell>
          <cell r="O92">
            <v>0</v>
          </cell>
        </row>
        <row r="93">
          <cell r="B93" t="str">
            <v>Ctrl vs So Persed Akir</v>
          </cell>
          <cell r="O93">
            <v>0</v>
          </cell>
        </row>
        <row r="98">
          <cell r="M98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RSEDIAAN"/>
      <sheetName val="REKAP PENJUALAN"/>
      <sheetName val="REKAP HPP"/>
      <sheetName val="DETAIL BIAYA"/>
      <sheetName val="TBG 1-31"/>
      <sheetName val="SEGMEN 1-31"/>
      <sheetName val="SUPP OUT 1-31 DES"/>
      <sheetName val="LKH SPS"/>
      <sheetName val="MONEY CROSSCEK G SPS"/>
      <sheetName val="BANK STATEMENT"/>
      <sheetName val="BANK LIVIA"/>
      <sheetName val="KB"/>
      <sheetName val="KO"/>
      <sheetName val="BD"/>
      <sheetName val="REKAP BIAYA"/>
      <sheetName val="BG"/>
      <sheetName val="PIUT MS SUPPORT"/>
      <sheetName val="HUTANG MS SUPPORT"/>
      <sheetName val="GRESIK"/>
    </sheetNames>
    <sheetDataSet>
      <sheetData sheetId="0" refreshError="1"/>
      <sheetData sheetId="1" refreshError="1"/>
      <sheetData sheetId="2"/>
      <sheetData sheetId="3"/>
      <sheetData sheetId="4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12823</v>
          </cell>
          <cell r="E7">
            <v>127545300</v>
          </cell>
          <cell r="F7">
            <v>0</v>
          </cell>
          <cell r="G7">
            <v>127545300</v>
          </cell>
        </row>
        <row r="8">
          <cell r="B8">
            <v>10111</v>
          </cell>
          <cell r="C8" t="str">
            <v>AQ.5GLN BTL</v>
          </cell>
          <cell r="D8">
            <v>754</v>
          </cell>
          <cell r="E8">
            <v>22620000</v>
          </cell>
          <cell r="F8">
            <v>0</v>
          </cell>
          <cell r="G8">
            <v>22620000</v>
          </cell>
        </row>
        <row r="9">
          <cell r="B9">
            <v>12111</v>
          </cell>
          <cell r="C9" t="str">
            <v>AQ.1500ML 1X12</v>
          </cell>
          <cell r="D9">
            <v>5530</v>
          </cell>
          <cell r="E9">
            <v>176202300</v>
          </cell>
          <cell r="F9">
            <v>0</v>
          </cell>
          <cell r="G9">
            <v>176202300</v>
          </cell>
        </row>
        <row r="10">
          <cell r="B10">
            <v>12312</v>
          </cell>
          <cell r="C10" t="str">
            <v>AQ.600ML 1X24</v>
          </cell>
          <cell r="D10">
            <v>8884</v>
          </cell>
          <cell r="E10">
            <v>297050000</v>
          </cell>
          <cell r="F10">
            <v>10000</v>
          </cell>
          <cell r="G10">
            <v>297040000</v>
          </cell>
        </row>
        <row r="11">
          <cell r="B11">
            <v>12512</v>
          </cell>
          <cell r="C11" t="str">
            <v>AQ.330ML 1X24</v>
          </cell>
          <cell r="D11">
            <v>692</v>
          </cell>
          <cell r="E11">
            <v>17006300</v>
          </cell>
          <cell r="F11">
            <v>0</v>
          </cell>
          <cell r="G11">
            <v>17006300</v>
          </cell>
        </row>
        <row r="12">
          <cell r="B12">
            <v>12613</v>
          </cell>
          <cell r="C12" t="str">
            <v>AQ.240ML 1X48</v>
          </cell>
          <cell r="D12">
            <v>7866</v>
          </cell>
          <cell r="E12">
            <v>135145200</v>
          </cell>
          <cell r="F12">
            <v>16000</v>
          </cell>
          <cell r="G12">
            <v>135129200</v>
          </cell>
        </row>
        <row r="13">
          <cell r="B13">
            <v>19310</v>
          </cell>
          <cell r="C13" t="str">
            <v>AQ.TISSUE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>
            <v>20110</v>
          </cell>
          <cell r="C14" t="str">
            <v>VT.5GLN ISI</v>
          </cell>
          <cell r="D14">
            <v>399</v>
          </cell>
          <cell r="E14">
            <v>2755200</v>
          </cell>
          <cell r="F14">
            <v>0</v>
          </cell>
          <cell r="G14">
            <v>2755200</v>
          </cell>
        </row>
        <row r="15">
          <cell r="B15">
            <v>20111</v>
          </cell>
          <cell r="C15" t="str">
            <v>VT.5GLN BTL</v>
          </cell>
          <cell r="D15">
            <v>-85</v>
          </cell>
          <cell r="E15">
            <v>-2550000</v>
          </cell>
          <cell r="F15">
            <v>0</v>
          </cell>
          <cell r="G15">
            <v>-2550000</v>
          </cell>
        </row>
        <row r="16">
          <cell r="B16">
            <v>22111</v>
          </cell>
          <cell r="C16" t="str">
            <v>VT.1500ML 1X12</v>
          </cell>
          <cell r="D16">
            <v>157</v>
          </cell>
          <cell r="E16">
            <v>3249900</v>
          </cell>
          <cell r="F16">
            <v>0</v>
          </cell>
          <cell r="G16">
            <v>3249900</v>
          </cell>
        </row>
        <row r="17">
          <cell r="B17">
            <v>22312</v>
          </cell>
          <cell r="C17" t="str">
            <v>VT.600ML 1X24</v>
          </cell>
          <cell r="D17">
            <v>131</v>
          </cell>
          <cell r="E17">
            <v>2812350</v>
          </cell>
          <cell r="F17">
            <v>0</v>
          </cell>
          <cell r="G17">
            <v>2812350</v>
          </cell>
        </row>
        <row r="18">
          <cell r="B18">
            <v>22613</v>
          </cell>
          <cell r="C18" t="str">
            <v>VT.240ML 1X48</v>
          </cell>
          <cell r="D18">
            <v>400</v>
          </cell>
          <cell r="E18">
            <v>5203000</v>
          </cell>
          <cell r="F18">
            <v>0</v>
          </cell>
          <cell r="G18">
            <v>5203000</v>
          </cell>
        </row>
        <row r="19">
          <cell r="B19">
            <v>29310</v>
          </cell>
          <cell r="C19" t="str">
            <v>VT.TISSUE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40410</v>
          </cell>
          <cell r="C20" t="str">
            <v>Mizone Orange Lime  500ML 1x12</v>
          </cell>
          <cell r="D20">
            <v>1052</v>
          </cell>
          <cell r="E20">
            <v>31663350</v>
          </cell>
          <cell r="F20">
            <v>3000</v>
          </cell>
          <cell r="G20">
            <v>31660350</v>
          </cell>
        </row>
        <row r="21">
          <cell r="B21">
            <v>40411</v>
          </cell>
          <cell r="C21" t="str">
            <v>Mizone Passion Fruit 500ML 1x12</v>
          </cell>
          <cell r="D21">
            <v>172</v>
          </cell>
          <cell r="E21">
            <v>5268100</v>
          </cell>
          <cell r="F21">
            <v>30000</v>
          </cell>
          <cell r="G21">
            <v>5238100</v>
          </cell>
        </row>
        <row r="22">
          <cell r="B22">
            <v>40412</v>
          </cell>
          <cell r="C22" t="str">
            <v>MIZONE LYCHEE LEMON 500 ML 1X12</v>
          </cell>
          <cell r="D22">
            <v>389</v>
          </cell>
          <cell r="E22">
            <v>11807250</v>
          </cell>
          <cell r="F22">
            <v>3000</v>
          </cell>
          <cell r="G22">
            <v>11804250</v>
          </cell>
        </row>
        <row r="23">
          <cell r="B23">
            <v>40418</v>
          </cell>
          <cell r="C23" t="str">
            <v>MIZONE APPLE GUAVA 500 ML 1X12</v>
          </cell>
          <cell r="D23">
            <v>579</v>
          </cell>
          <cell r="E23">
            <v>17432650</v>
          </cell>
          <cell r="F23">
            <v>3000</v>
          </cell>
          <cell r="G23">
            <v>17429650</v>
          </cell>
        </row>
        <row r="24">
          <cell r="B24">
            <v>40419</v>
          </cell>
          <cell r="C24" t="str">
            <v>MIZONE MANGGO KWENI 500ML 1X12</v>
          </cell>
          <cell r="D24">
            <v>527</v>
          </cell>
          <cell r="E24">
            <v>15847450</v>
          </cell>
          <cell r="F24">
            <v>20000</v>
          </cell>
          <cell r="G24">
            <v>15827450</v>
          </cell>
        </row>
        <row r="26">
          <cell r="D26">
            <v>40270</v>
          </cell>
          <cell r="E26">
            <v>869058350</v>
          </cell>
          <cell r="F26">
            <v>85000</v>
          </cell>
          <cell r="G26">
            <v>868973350</v>
          </cell>
          <cell r="H26">
            <v>0</v>
          </cell>
          <cell r="I26">
            <v>0</v>
          </cell>
        </row>
        <row r="27">
          <cell r="B27">
            <v>1</v>
          </cell>
          <cell r="C27">
            <v>2</v>
          </cell>
          <cell r="D27">
            <v>3</v>
          </cell>
          <cell r="E27">
            <v>4</v>
          </cell>
          <cell r="F27">
            <v>5</v>
          </cell>
          <cell r="G27">
            <v>6</v>
          </cell>
        </row>
        <row r="28">
          <cell r="D28">
            <v>44941</v>
          </cell>
          <cell r="E28" t="str">
            <v>ttlunit</v>
          </cell>
          <cell r="G28">
            <v>-1135000</v>
          </cell>
        </row>
        <row r="29">
          <cell r="D29">
            <v>0</v>
          </cell>
        </row>
        <row r="30">
          <cell r="I30">
            <v>1135000</v>
          </cell>
        </row>
      </sheetData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praswil lengkap p bakti t"/>
      <sheetName val="BAHAN DAN UPAH sperti bank"/>
      <sheetName val="analis"/>
      <sheetName val="KANTOR PEMDA"/>
      <sheetName val="ANALISA"/>
      <sheetName val="BAHAN UPAH"/>
      <sheetName val="RAB PEMDA"/>
      <sheetName val="RAB DIPONEGORO"/>
      <sheetName val="RAB ITWIL"/>
      <sheetName val="DAPUR+DOORLOOP"/>
      <sheetName val="Sheet3"/>
      <sheetName val="Rekap"/>
      <sheetName val="Resume"/>
      <sheetName val="WCG"/>
      <sheetName val="Pack JACKO."/>
      <sheetName val="Sheet1"/>
      <sheetName val="PARETO LINE 1 WCG"/>
      <sheetName val="PARETO LINE 6 BERRY"/>
      <sheetName val="Agustus 2011"/>
      <sheetName val="3_ export_07 _116 200 004_"/>
      <sheetName val="Beli ok"/>
      <sheetName val="Posisi Stock"/>
      <sheetName val="WS"/>
      <sheetName val="AR Lain"/>
      <sheetName val="Sheet2"/>
      <sheetName val="Cetak"/>
      <sheetName val="GeneralInfo"/>
      <sheetName val="EYAS Standar"/>
      <sheetName val="Marshal"/>
      <sheetName val="Table"/>
      <sheetName val="Acc Display"/>
      <sheetName val="BASE"/>
      <sheetName val=" YIELD PM WCG4 W49"/>
      <sheetName val="CIP"/>
      <sheetName val="TBM"/>
      <sheetName val="Des_05"/>
      <sheetName val="Agst"/>
      <sheetName val="Actual96"/>
      <sheetName val="Jenis"/>
      <sheetName val="Lead Schedule"/>
      <sheetName val="Analysis"/>
      <sheetName val="Ranges"/>
      <sheetName val="JL_BEL"/>
      <sheetName val="DATA2"/>
      <sheetName val="PEMDA"/>
      <sheetName val="NPV"/>
      <sheetName val="Ex_Rate"/>
      <sheetName val="9"/>
      <sheetName val="Notes BS"/>
      <sheetName val="2"/>
      <sheetName val="1200.00 Depr Test-Majapahit"/>
      <sheetName val="pph23"/>
      <sheetName val="CODE"/>
      <sheetName val="hitung"/>
      <sheetName val="Retur CBT"/>
      <sheetName val="unpaid"/>
      <sheetName val="analispraswil_lengkap_p_bakti_t"/>
      <sheetName val="BAHAN_DAN_UPAH_sperti_bank"/>
      <sheetName val="KANTOR_PEMDA"/>
      <sheetName val="BAHAN_UPAH"/>
      <sheetName val="RAB_PEMDA"/>
      <sheetName val="RAB_DIPONEGORO"/>
      <sheetName val="RAB_ITWIL"/>
      <sheetName val="Pack_JACKO_"/>
      <sheetName val="PARETO_LINE_1_WCG"/>
      <sheetName val="PARETO_LINE_6_BERRY"/>
      <sheetName val="Agustus_2011"/>
      <sheetName val="EYAS_Standar"/>
      <sheetName val="Acc_Display"/>
      <sheetName val="_YIELD_PM_WCG4_W49"/>
      <sheetName val="Lead_Schedule"/>
      <sheetName val="Notes_BS"/>
      <sheetName val="1200_00_Depr_Test-Majapahit"/>
      <sheetName val="Implementation"/>
      <sheetName val="HWSW1"/>
      <sheetName val="NRC_2"/>
      <sheetName val="PL"/>
      <sheetName val="PBC.Aging AR"/>
      <sheetName val="JURNAL"/>
      <sheetName val="2-asi-00"/>
      <sheetName val="F2a"/>
      <sheetName val="HP 18 th"/>
      <sheetName val="H.KONTRAK"/>
      <sheetName val="Table BS"/>
      <sheetName val="Expenses Input"/>
      <sheetName val="Jan"/>
      <sheetName val="Net Reimbursements Assumptions"/>
      <sheetName val="DATA WP"/>
      <sheetName val="B"/>
      <sheetName val="Rekap Budget"/>
      <sheetName val="Retail Spider"/>
      <sheetName val="01"/>
      <sheetName val="Permanent info"/>
      <sheetName val="OPNAME GOOD STOCK"/>
      <sheetName val="OPNAME SALES"/>
      <sheetName val="FE-1771$.P1"/>
      <sheetName val="Summary Data"/>
      <sheetName val="PBT BY MARKET"/>
      <sheetName val="OPNAME BAD STOC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"/>
      <sheetName val="RUGILABA"/>
      <sheetName val="NERACA LAJUR"/>
      <sheetName val="LAP PENJUALAN"/>
      <sheetName val="COGS"/>
      <sheetName val="MEMO JURNAL"/>
      <sheetName val="LAP MUTASI PRODUK"/>
      <sheetName val="REKAP GL"/>
      <sheetName val="ANALISA PIUTANG"/>
      <sheetName val="LAPORAN LAIN"/>
      <sheetName val="REKAP PERSEDIAAN"/>
      <sheetName val="REKAP PENJUALAN"/>
      <sheetName val="REKAP HPP"/>
      <sheetName val="DETAIL BIAYA"/>
      <sheetName val="TBG ALL"/>
      <sheetName val="SEGMEN"/>
      <sheetName val="SUPP IN SPS"/>
      <sheetName val="SUPP OUT SPS"/>
      <sheetName val="SUPP IN GB"/>
      <sheetName val="SUPP OUT GB"/>
      <sheetName val="IN GB"/>
      <sheetName val="OUT GB"/>
      <sheetName val="OUT SPS"/>
      <sheetName val="LKH"/>
      <sheetName val="money crosscek"/>
      <sheetName val="BANK STATEMENT"/>
      <sheetName val="BANK LIVIA"/>
      <sheetName val="BANK BTN"/>
      <sheetName val="KB"/>
      <sheetName val="KO"/>
      <sheetName val="BD"/>
      <sheetName val="BP"/>
      <sheetName val="BG"/>
      <sheetName val="REKAP BIAYA"/>
      <sheetName val="TP "/>
      <sheetName val="TP 1"/>
      <sheetName val="PIUT TIV 1"/>
      <sheetName val="PIUT TIV "/>
      <sheetName val="PIUT PUSAT1"/>
      <sheetName val="PIUT PUSAT "/>
      <sheetName val="PIUT MS SUPPORT "/>
      <sheetName val="PIUT MS SUPORT 1"/>
      <sheetName val="HUTANG MS SUPPORT"/>
      <sheetName val="SPS"/>
    </sheetNames>
    <sheetDataSet>
      <sheetData sheetId="0" refreshError="1"/>
      <sheetData sheetId="1" refreshError="1"/>
      <sheetData sheetId="2" refreshError="1"/>
      <sheetData sheetId="3"/>
      <sheetData sheetId="4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94280</v>
          </cell>
          <cell r="E7">
            <v>1006162955</v>
          </cell>
          <cell r="F7">
            <v>1714455</v>
          </cell>
          <cell r="G7">
            <v>1004448500</v>
          </cell>
        </row>
        <row r="8">
          <cell r="B8">
            <v>10111</v>
          </cell>
          <cell r="C8" t="str">
            <v>AQ.5GLN BTL</v>
          </cell>
          <cell r="D8">
            <v>1990</v>
          </cell>
          <cell r="E8">
            <v>59700000</v>
          </cell>
          <cell r="F8">
            <v>0</v>
          </cell>
          <cell r="G8">
            <v>59700000</v>
          </cell>
        </row>
        <row r="9">
          <cell r="B9">
            <v>10520</v>
          </cell>
          <cell r="C9" t="str">
            <v>380 ML AQUA REFLECTION 1 x 12</v>
          </cell>
          <cell r="G9">
            <v>0</v>
          </cell>
        </row>
        <row r="10">
          <cell r="B10">
            <v>12111</v>
          </cell>
          <cell r="C10" t="str">
            <v>AQ.1500ML 1X12</v>
          </cell>
          <cell r="D10">
            <v>38956</v>
          </cell>
          <cell r="E10">
            <v>1247601850</v>
          </cell>
          <cell r="F10">
            <v>2575000</v>
          </cell>
          <cell r="G10">
            <v>1245026850</v>
          </cell>
        </row>
        <row r="11">
          <cell r="B11">
            <v>12312</v>
          </cell>
          <cell r="C11" t="str">
            <v>AQ.600ML 1X24</v>
          </cell>
          <cell r="D11">
            <v>24410</v>
          </cell>
          <cell r="E11">
            <v>840776992</v>
          </cell>
          <cell r="F11">
            <v>11519872</v>
          </cell>
          <cell r="G11">
            <v>829257120</v>
          </cell>
        </row>
        <row r="12">
          <cell r="B12">
            <v>12512</v>
          </cell>
          <cell r="C12" t="str">
            <v>AQ.330ML 1X24</v>
          </cell>
          <cell r="D12">
            <v>5505</v>
          </cell>
          <cell r="E12">
            <v>137115100</v>
          </cell>
          <cell r="F12">
            <v>1883200</v>
          </cell>
          <cell r="G12">
            <v>135231900</v>
          </cell>
        </row>
        <row r="13">
          <cell r="B13">
            <v>12613</v>
          </cell>
          <cell r="C13" t="str">
            <v>AQ.240ML 1X48</v>
          </cell>
          <cell r="D13">
            <v>37789</v>
          </cell>
          <cell r="E13">
            <v>677481920</v>
          </cell>
          <cell r="F13">
            <v>5013420</v>
          </cell>
          <cell r="G13">
            <v>672468500</v>
          </cell>
        </row>
        <row r="14">
          <cell r="B14">
            <v>15510</v>
          </cell>
          <cell r="C14" t="str">
            <v>AQ.HC STAN/SEWA</v>
          </cell>
          <cell r="G14">
            <v>0</v>
          </cell>
        </row>
        <row r="15">
          <cell r="B15">
            <v>15511</v>
          </cell>
          <cell r="C15" t="str">
            <v>PORTABLE</v>
          </cell>
          <cell r="D15">
            <v>2</v>
          </cell>
          <cell r="E15">
            <v>0</v>
          </cell>
          <cell r="F15">
            <v>0</v>
          </cell>
          <cell r="G15">
            <v>0</v>
          </cell>
        </row>
        <row r="16">
          <cell r="B16">
            <v>20110</v>
          </cell>
          <cell r="C16" t="str">
            <v>VT.5GLN ISI</v>
          </cell>
          <cell r="D16">
            <v>4741</v>
          </cell>
          <cell r="E16">
            <v>38593666</v>
          </cell>
          <cell r="F16">
            <v>3466566</v>
          </cell>
          <cell r="G16">
            <v>35127100</v>
          </cell>
        </row>
        <row r="17">
          <cell r="B17">
            <v>20111</v>
          </cell>
          <cell r="C17" t="str">
            <v>VT.5GLN BTL</v>
          </cell>
          <cell r="D17">
            <v>228</v>
          </cell>
          <cell r="E17">
            <v>6840000</v>
          </cell>
          <cell r="F17">
            <v>600000</v>
          </cell>
          <cell r="G17">
            <v>6240000</v>
          </cell>
        </row>
        <row r="18">
          <cell r="B18">
            <v>22111</v>
          </cell>
          <cell r="C18" t="str">
            <v>VT.1500ML 1X12</v>
          </cell>
          <cell r="D18">
            <v>937</v>
          </cell>
          <cell r="E18">
            <v>20475692</v>
          </cell>
          <cell r="F18">
            <v>268592</v>
          </cell>
          <cell r="G18">
            <v>20207100</v>
          </cell>
        </row>
        <row r="19">
          <cell r="B19">
            <v>22312</v>
          </cell>
          <cell r="C19" t="str">
            <v>VT.600ML 1X24</v>
          </cell>
          <cell r="D19">
            <v>1078</v>
          </cell>
          <cell r="E19">
            <v>24702168</v>
          </cell>
          <cell r="F19">
            <v>684368</v>
          </cell>
          <cell r="G19">
            <v>24017800</v>
          </cell>
        </row>
        <row r="20">
          <cell r="B20">
            <v>22613</v>
          </cell>
          <cell r="C20" t="str">
            <v>VT.240ML 1X48</v>
          </cell>
          <cell r="D20">
            <v>2823</v>
          </cell>
          <cell r="E20">
            <v>40693308</v>
          </cell>
          <cell r="F20">
            <v>2821048</v>
          </cell>
          <cell r="G20">
            <v>37872260</v>
          </cell>
        </row>
        <row r="21">
          <cell r="B21">
            <v>40410</v>
          </cell>
          <cell r="C21" t="str">
            <v>Mizone Orange Lime  500ML 1x12</v>
          </cell>
          <cell r="D21">
            <v>1647</v>
          </cell>
          <cell r="E21">
            <v>53530172</v>
          </cell>
          <cell r="F21">
            <v>2494372</v>
          </cell>
          <cell r="G21">
            <v>51035800</v>
          </cell>
        </row>
        <row r="22">
          <cell r="B22">
            <v>40411</v>
          </cell>
          <cell r="C22" t="str">
            <v>Mizone Passion Fruit 500ML 1x12</v>
          </cell>
          <cell r="D22">
            <v>10</v>
          </cell>
          <cell r="E22">
            <v>327000</v>
          </cell>
          <cell r="F22">
            <v>0</v>
          </cell>
          <cell r="G22">
            <v>327000</v>
          </cell>
        </row>
        <row r="23">
          <cell r="B23">
            <v>40412</v>
          </cell>
          <cell r="C23" t="str">
            <v>MIZONE LYCHEE LEMON 500 ML 1X12</v>
          </cell>
          <cell r="D23">
            <v>2896</v>
          </cell>
          <cell r="E23">
            <v>93834724</v>
          </cell>
          <cell r="F23">
            <v>3881044</v>
          </cell>
          <cell r="G23">
            <v>89953680</v>
          </cell>
        </row>
        <row r="24">
          <cell r="B24">
            <v>40418</v>
          </cell>
          <cell r="C24" t="str">
            <v>MIZONE APPLE GUAVA 500 ML 1X12</v>
          </cell>
          <cell r="D24">
            <v>1470</v>
          </cell>
          <cell r="E24">
            <v>47947660</v>
          </cell>
          <cell r="F24">
            <v>1973360</v>
          </cell>
          <cell r="G24">
            <v>45974300</v>
          </cell>
        </row>
        <row r="25">
          <cell r="B25">
            <v>40419</v>
          </cell>
          <cell r="C25" t="str">
            <v>MIZONE MANGGO KWENI 500ML 1 X 12</v>
          </cell>
          <cell r="D25">
            <v>734</v>
          </cell>
          <cell r="E25">
            <v>23764772</v>
          </cell>
          <cell r="F25">
            <v>1210472</v>
          </cell>
          <cell r="G25">
            <v>22554300</v>
          </cell>
        </row>
        <row r="26">
          <cell r="B26">
            <v>40427</v>
          </cell>
          <cell r="C26" t="str">
            <v>MIZONE COOLIN BLEWAH 500ML 1X12</v>
          </cell>
          <cell r="D26">
            <v>518</v>
          </cell>
          <cell r="E26">
            <v>17142920</v>
          </cell>
          <cell r="F26">
            <v>118920</v>
          </cell>
          <cell r="G26">
            <v>17024000</v>
          </cell>
        </row>
        <row r="27">
          <cell r="B27">
            <v>40428</v>
          </cell>
          <cell r="C27" t="str">
            <v>MIZONE COOLIN BLEWAH LE 500ML 1X12</v>
          </cell>
          <cell r="D27">
            <v>41</v>
          </cell>
          <cell r="E27">
            <v>1373500</v>
          </cell>
          <cell r="F27">
            <v>0</v>
          </cell>
          <cell r="G27">
            <v>1373500</v>
          </cell>
        </row>
        <row r="28">
          <cell r="B28">
            <v>40429</v>
          </cell>
          <cell r="C28" t="str">
            <v>MIZONE COCOPINA 500ML1X12</v>
          </cell>
          <cell r="D28">
            <v>983</v>
          </cell>
          <cell r="E28">
            <v>32497500</v>
          </cell>
          <cell r="F28">
            <v>1574300</v>
          </cell>
          <cell r="G28">
            <v>30923200</v>
          </cell>
        </row>
        <row r="29">
          <cell r="B29">
            <v>81613</v>
          </cell>
          <cell r="C29" t="str">
            <v>AQ.KRTN 240 ML 1X1</v>
          </cell>
          <cell r="D29">
            <v>500</v>
          </cell>
          <cell r="E29">
            <v>0</v>
          </cell>
          <cell r="F29">
            <v>0</v>
          </cell>
          <cell r="G29">
            <v>0</v>
          </cell>
        </row>
        <row r="30">
          <cell r="B30">
            <v>82613</v>
          </cell>
          <cell r="C30" t="str">
            <v>VIT KRTN 240 ML 1X1</v>
          </cell>
          <cell r="D30">
            <v>50</v>
          </cell>
          <cell r="E30">
            <v>0</v>
          </cell>
          <cell r="F30">
            <v>0</v>
          </cell>
          <cell r="G30">
            <v>0</v>
          </cell>
        </row>
        <row r="31">
          <cell r="B31" t="str">
            <v>P9904</v>
          </cell>
          <cell r="C31" t="str">
            <v>CHILLER MIZONE FV100</v>
          </cell>
          <cell r="D31">
            <v>2</v>
          </cell>
          <cell r="E31">
            <v>0</v>
          </cell>
          <cell r="F31">
            <v>0</v>
          </cell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2">
          <cell r="D42">
            <v>221590</v>
          </cell>
          <cell r="E42">
            <v>4370561899</v>
          </cell>
          <cell r="F42">
            <v>41798989</v>
          </cell>
          <cell r="G42">
            <v>4328762910</v>
          </cell>
          <cell r="H42">
            <v>0</v>
          </cell>
          <cell r="I42">
            <v>0</v>
          </cell>
        </row>
        <row r="43">
          <cell r="B43">
            <v>1</v>
          </cell>
          <cell r="C43">
            <v>2</v>
          </cell>
          <cell r="D43">
            <v>3</v>
          </cell>
          <cell r="E43">
            <v>4</v>
          </cell>
          <cell r="F43">
            <v>5</v>
          </cell>
          <cell r="G43">
            <v>6</v>
          </cell>
        </row>
        <row r="44">
          <cell r="D44">
            <v>408422</v>
          </cell>
          <cell r="E44" t="str">
            <v>TTL PENJUALAN</v>
          </cell>
          <cell r="G44">
            <v>-272789433</v>
          </cell>
        </row>
        <row r="45">
          <cell r="D45">
            <v>408422</v>
          </cell>
          <cell r="E45" t="str">
            <v>COGS</v>
          </cell>
        </row>
        <row r="46">
          <cell r="D46">
            <v>0</v>
          </cell>
          <cell r="E46" t="str">
            <v>SELISIH</v>
          </cell>
        </row>
      </sheetData>
      <sheetData sheetId="5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LAP MUTASI PRODUK"/>
      <sheetName val="REKAP GL"/>
      <sheetName val="ANALISA PIUTANG"/>
      <sheetName val="LAPORAN LAIN"/>
      <sheetName val="REKAP PERSEDIAAN"/>
      <sheetName val="REKAP PENJUALAN"/>
      <sheetName val="REKAP HPP"/>
      <sheetName val="DETAIL BIAYA"/>
      <sheetName val="TBG"/>
      <sheetName val="SEGMEN"/>
      <sheetName val="SUPP IN 1-31 MEI"/>
      <sheetName val="SUPP OUT 1-31 MEI"/>
      <sheetName val="IN"/>
      <sheetName val="OUT"/>
      <sheetName val="LKH SPS"/>
      <sheetName val="MONEY CROSSCEK G SPS"/>
      <sheetName val="BANK"/>
      <sheetName val="BANK LIVIA"/>
      <sheetName val="KB"/>
      <sheetName val="KO "/>
      <sheetName val="BD "/>
      <sheetName val="BP"/>
      <sheetName val="BG"/>
      <sheetName val="TP"/>
      <sheetName val="TP 1"/>
      <sheetName val="PIUT TIV"/>
      <sheetName val="PIUT TIV 1"/>
      <sheetName val="PIUT PUSAT"/>
      <sheetName val="PIUT PUSAT 1"/>
      <sheetName val="PIUT MS SUPPORT"/>
      <sheetName val="piut support1"/>
      <sheetName val="GRESIK"/>
      <sheetName val="HUTANG MS SUPPORT"/>
    </sheetNames>
    <sheetDataSet>
      <sheetData sheetId="0"/>
      <sheetData sheetId="1"/>
      <sheetData sheetId="2"/>
      <sheetData sheetId="3"/>
      <sheetData sheetId="4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26627</v>
          </cell>
          <cell r="E7">
            <v>276259050</v>
          </cell>
          <cell r="F7">
            <v>0</v>
          </cell>
          <cell r="G7">
            <v>276259050</v>
          </cell>
        </row>
        <row r="8">
          <cell r="B8">
            <v>10111</v>
          </cell>
          <cell r="C8" t="str">
            <v>AQ.5GLN BTL</v>
          </cell>
          <cell r="D8">
            <v>1243</v>
          </cell>
          <cell r="E8">
            <v>37290000</v>
          </cell>
          <cell r="F8">
            <v>0</v>
          </cell>
          <cell r="G8">
            <v>37290000</v>
          </cell>
        </row>
        <row r="9">
          <cell r="B9">
            <v>12111</v>
          </cell>
          <cell r="C9" t="str">
            <v>AQ.1500ML 1X12</v>
          </cell>
          <cell r="D9">
            <v>22733</v>
          </cell>
          <cell r="E9">
            <v>719780300</v>
          </cell>
          <cell r="F9">
            <v>7000</v>
          </cell>
          <cell r="G9">
            <v>719773300</v>
          </cell>
        </row>
        <row r="10">
          <cell r="B10">
            <v>12312</v>
          </cell>
          <cell r="C10" t="str">
            <v>AQ.600ML 1X24</v>
          </cell>
          <cell r="D10">
            <v>11437</v>
          </cell>
          <cell r="E10">
            <v>384220050</v>
          </cell>
          <cell r="F10">
            <v>0</v>
          </cell>
          <cell r="G10">
            <v>384220050</v>
          </cell>
        </row>
        <row r="11">
          <cell r="B11">
            <v>12512</v>
          </cell>
          <cell r="C11" t="str">
            <v>AQ.330ML 1X24</v>
          </cell>
          <cell r="D11">
            <v>1680</v>
          </cell>
          <cell r="E11">
            <v>40842450</v>
          </cell>
          <cell r="F11">
            <v>0</v>
          </cell>
          <cell r="G11">
            <v>40842450</v>
          </cell>
        </row>
        <row r="12">
          <cell r="B12">
            <v>12613</v>
          </cell>
          <cell r="C12" t="str">
            <v>AQ.240ML 1X48</v>
          </cell>
          <cell r="D12">
            <v>10724</v>
          </cell>
          <cell r="E12">
            <v>189771480</v>
          </cell>
          <cell r="F12">
            <v>0</v>
          </cell>
          <cell r="G12">
            <v>189771480</v>
          </cell>
        </row>
        <row r="13">
          <cell r="B13">
            <v>19310</v>
          </cell>
          <cell r="C13" t="str">
            <v>AQ.TISSUE</v>
          </cell>
          <cell r="E13">
            <v>0</v>
          </cell>
          <cell r="F13">
            <v>0</v>
          </cell>
          <cell r="G13">
            <v>0</v>
          </cell>
        </row>
        <row r="14">
          <cell r="B14">
            <v>20110</v>
          </cell>
          <cell r="C14" t="str">
            <v>VT.5GLN ISI</v>
          </cell>
          <cell r="D14">
            <v>592</v>
          </cell>
          <cell r="E14">
            <v>4260800</v>
          </cell>
          <cell r="F14">
            <v>231700</v>
          </cell>
          <cell r="G14">
            <v>4029100</v>
          </cell>
        </row>
        <row r="15">
          <cell r="B15">
            <v>20111</v>
          </cell>
          <cell r="C15" t="str">
            <v>VT.5GLN BTL</v>
          </cell>
          <cell r="D15">
            <v>-14</v>
          </cell>
          <cell r="E15">
            <v>-420000</v>
          </cell>
          <cell r="F15">
            <v>0</v>
          </cell>
          <cell r="G15">
            <v>-420000</v>
          </cell>
        </row>
        <row r="16">
          <cell r="B16">
            <v>22111</v>
          </cell>
          <cell r="C16" t="str">
            <v>VT.1500ML 1X12</v>
          </cell>
          <cell r="D16">
            <v>289</v>
          </cell>
          <cell r="E16">
            <v>5972300</v>
          </cell>
          <cell r="F16">
            <v>0</v>
          </cell>
          <cell r="G16">
            <v>5972300</v>
          </cell>
        </row>
        <row r="17">
          <cell r="B17">
            <v>22312</v>
          </cell>
          <cell r="C17" t="str">
            <v>VT.600ML 1X24</v>
          </cell>
          <cell r="D17">
            <v>329</v>
          </cell>
          <cell r="E17">
            <v>7148550</v>
          </cell>
          <cell r="F17">
            <v>130500</v>
          </cell>
          <cell r="G17">
            <v>7018050</v>
          </cell>
        </row>
        <row r="18">
          <cell r="B18">
            <v>22613</v>
          </cell>
          <cell r="C18" t="str">
            <v>VT.240ML 1X48</v>
          </cell>
          <cell r="D18">
            <v>1772</v>
          </cell>
          <cell r="E18">
            <v>24600550</v>
          </cell>
          <cell r="F18">
            <v>1887700</v>
          </cell>
          <cell r="G18">
            <v>22712850</v>
          </cell>
        </row>
        <row r="19">
          <cell r="B19">
            <v>29310</v>
          </cell>
          <cell r="C19" t="str">
            <v>VT.TISSUE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40410</v>
          </cell>
          <cell r="C20" t="str">
            <v>Mizone Orange Lime  500ML 1x12</v>
          </cell>
          <cell r="D20">
            <v>674</v>
          </cell>
          <cell r="E20">
            <v>20642150</v>
          </cell>
          <cell r="F20">
            <v>307000</v>
          </cell>
          <cell r="G20">
            <v>20335150</v>
          </cell>
        </row>
        <row r="21">
          <cell r="B21">
            <v>40411</v>
          </cell>
          <cell r="C21" t="str">
            <v>Mizone Passion Fruit 500ML 1x12</v>
          </cell>
          <cell r="D21">
            <v>1207</v>
          </cell>
          <cell r="E21">
            <v>36195900</v>
          </cell>
          <cell r="F21">
            <v>37000</v>
          </cell>
          <cell r="G21">
            <v>36158900</v>
          </cell>
        </row>
        <row r="22">
          <cell r="B22">
            <v>40412</v>
          </cell>
          <cell r="C22" t="str">
            <v>MIZONE LYCHEE LEMON 500 ML 1X12</v>
          </cell>
          <cell r="D22">
            <v>3094</v>
          </cell>
          <cell r="E22">
            <v>92756400</v>
          </cell>
          <cell r="F22">
            <v>536000</v>
          </cell>
          <cell r="G22">
            <v>92220400</v>
          </cell>
        </row>
        <row r="23">
          <cell r="B23">
            <v>40418</v>
          </cell>
          <cell r="C23" t="str">
            <v>MIZONE APPLE GUAVA 500 ML 1X12</v>
          </cell>
          <cell r="D23">
            <v>738</v>
          </cell>
          <cell r="E23">
            <v>22645550</v>
          </cell>
          <cell r="F23">
            <v>49000</v>
          </cell>
          <cell r="G23">
            <v>22596550</v>
          </cell>
        </row>
        <row r="24">
          <cell r="B24">
            <v>40419</v>
          </cell>
          <cell r="C24" t="str">
            <v>MIZONE MANGGO KWENI 500ML 1X12</v>
          </cell>
          <cell r="D24">
            <v>512</v>
          </cell>
          <cell r="E24">
            <v>15509700</v>
          </cell>
          <cell r="F24">
            <v>88000</v>
          </cell>
          <cell r="G24">
            <v>15421700</v>
          </cell>
        </row>
        <row r="25">
          <cell r="G25">
            <v>0</v>
          </cell>
        </row>
        <row r="26">
          <cell r="G26">
            <v>0</v>
          </cell>
        </row>
        <row r="27">
          <cell r="D27">
            <v>83637</v>
          </cell>
          <cell r="E27">
            <v>1877475230</v>
          </cell>
          <cell r="F27">
            <v>3273900</v>
          </cell>
          <cell r="G27">
            <v>1874201330</v>
          </cell>
          <cell r="H27">
            <v>0</v>
          </cell>
          <cell r="I27">
            <v>0</v>
          </cell>
        </row>
        <row r="28">
          <cell r="B28">
            <v>1</v>
          </cell>
          <cell r="C28">
            <v>2</v>
          </cell>
          <cell r="D28">
            <v>3</v>
          </cell>
          <cell r="E28">
            <v>4</v>
          </cell>
          <cell r="F28">
            <v>5</v>
          </cell>
          <cell r="G28">
            <v>6</v>
          </cell>
        </row>
        <row r="29">
          <cell r="D29">
            <v>86989</v>
          </cell>
          <cell r="E29" t="str">
            <v>ttlunit</v>
          </cell>
          <cell r="G29">
            <v>-3573900</v>
          </cell>
        </row>
        <row r="30">
          <cell r="D30">
            <v>0</v>
          </cell>
        </row>
        <row r="31">
          <cell r="I31">
            <v>3573900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RSEDIAAN"/>
      <sheetName val="REKAP PENJUALAN"/>
      <sheetName val="REKAP HPP"/>
      <sheetName val="DETAIL BIAYA"/>
      <sheetName val="LKH"/>
      <sheetName val="MONEY CROSCEK"/>
      <sheetName val="KB"/>
      <sheetName val="KO"/>
      <sheetName val="BD"/>
      <sheetName val="BG"/>
      <sheetName val="REKAP BIAYA"/>
      <sheetName val="BANK"/>
      <sheetName val="bank livia"/>
      <sheetName val="HUTANG MS SUPPORT"/>
      <sheetName val="GRESIK"/>
    </sheetNames>
    <sheetDataSet>
      <sheetData sheetId="0" refreshError="1"/>
      <sheetData sheetId="1" refreshError="1"/>
      <sheetData sheetId="2"/>
      <sheetData sheetId="3"/>
      <sheetData sheetId="4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  <cell r="L5" t="str">
            <v>ID PRODUK</v>
          </cell>
          <cell r="M5" t="str">
            <v>NAMA PRODUK</v>
          </cell>
          <cell r="N5" t="str">
            <v>KUANTITAS</v>
          </cell>
          <cell r="O5" t="str">
            <v>JUMLAH</v>
          </cell>
          <cell r="P5" t="str">
            <v>DISCOUNT</v>
          </cell>
          <cell r="Q5" t="str">
            <v>NETT</v>
          </cell>
          <cell r="R5" t="str">
            <v>HPP</v>
          </cell>
          <cell r="S5" t="str">
            <v>LABA KOTOR</v>
          </cell>
        </row>
        <row r="7">
          <cell r="B7">
            <v>12111</v>
          </cell>
          <cell r="C7" t="str">
            <v>AQ.1500ML 1X12</v>
          </cell>
          <cell r="D7">
            <v>15404</v>
          </cell>
          <cell r="E7">
            <v>482677700</v>
          </cell>
          <cell r="F7">
            <v>0</v>
          </cell>
          <cell r="G7">
            <v>482677700</v>
          </cell>
          <cell r="L7">
            <v>12111</v>
          </cell>
          <cell r="M7" t="str">
            <v>AQ.1500ML 1X12</v>
          </cell>
          <cell r="N7">
            <v>1148</v>
          </cell>
          <cell r="O7">
            <v>35642560</v>
          </cell>
          <cell r="P7">
            <v>0</v>
          </cell>
          <cell r="Q7">
            <v>35642560</v>
          </cell>
        </row>
        <row r="8">
          <cell r="B8">
            <v>12312</v>
          </cell>
          <cell r="C8" t="str">
            <v>AQ.600ML 1X24</v>
          </cell>
          <cell r="D8">
            <v>10324</v>
          </cell>
          <cell r="E8">
            <v>344698460</v>
          </cell>
          <cell r="F8">
            <v>0</v>
          </cell>
          <cell r="G8">
            <v>344698460</v>
          </cell>
          <cell r="L8">
            <v>12312</v>
          </cell>
          <cell r="M8" t="str">
            <v>AQ.600ML 1X24</v>
          </cell>
          <cell r="N8">
            <v>1192</v>
          </cell>
          <cell r="O8">
            <v>39723265</v>
          </cell>
          <cell r="P8">
            <v>0</v>
          </cell>
          <cell r="Q8">
            <v>39723265</v>
          </cell>
        </row>
        <row r="9">
          <cell r="B9">
            <v>12512</v>
          </cell>
          <cell r="C9" t="str">
            <v>AQ.330ML 1X24</v>
          </cell>
          <cell r="D9">
            <v>1937</v>
          </cell>
          <cell r="E9">
            <v>46737800</v>
          </cell>
          <cell r="F9">
            <v>0</v>
          </cell>
          <cell r="G9">
            <v>46737800</v>
          </cell>
          <cell r="L9">
            <v>12512</v>
          </cell>
          <cell r="M9" t="str">
            <v>AQ.330ML 1X24</v>
          </cell>
          <cell r="N9">
            <v>315</v>
          </cell>
          <cell r="O9">
            <v>7795455</v>
          </cell>
          <cell r="P9">
            <v>0</v>
          </cell>
          <cell r="Q9">
            <v>7795455</v>
          </cell>
        </row>
        <row r="10">
          <cell r="B10">
            <v>12613</v>
          </cell>
          <cell r="C10" t="str">
            <v>AQ.240ML 1X48</v>
          </cell>
          <cell r="D10">
            <v>11079</v>
          </cell>
          <cell r="E10">
            <v>184005500</v>
          </cell>
          <cell r="F10">
            <v>0</v>
          </cell>
          <cell r="G10">
            <v>184005500</v>
          </cell>
          <cell r="L10">
            <v>12613</v>
          </cell>
          <cell r="M10" t="str">
            <v>AQ.240ML 1X48</v>
          </cell>
          <cell r="N10">
            <v>1127</v>
          </cell>
          <cell r="O10">
            <v>18491750</v>
          </cell>
          <cell r="P10">
            <v>0</v>
          </cell>
          <cell r="Q10">
            <v>18491750</v>
          </cell>
        </row>
        <row r="11">
          <cell r="B11">
            <v>22111</v>
          </cell>
          <cell r="C11" t="str">
            <v>VT.1500ML 1X12</v>
          </cell>
          <cell r="D11">
            <v>185</v>
          </cell>
          <cell r="E11">
            <v>3806300</v>
          </cell>
          <cell r="F11">
            <v>0</v>
          </cell>
          <cell r="G11">
            <v>3806300</v>
          </cell>
          <cell r="L11">
            <v>22111</v>
          </cell>
          <cell r="M11" t="str">
            <v>VT.1500ML 1X12</v>
          </cell>
          <cell r="N11">
            <v>345</v>
          </cell>
          <cell r="O11">
            <v>7141500</v>
          </cell>
          <cell r="P11">
            <v>0</v>
          </cell>
          <cell r="Q11">
            <v>7141500</v>
          </cell>
        </row>
        <row r="12">
          <cell r="B12">
            <v>22312</v>
          </cell>
          <cell r="C12" t="str">
            <v>VT.600ML 1X24</v>
          </cell>
          <cell r="D12">
            <v>145</v>
          </cell>
          <cell r="E12">
            <v>3132000</v>
          </cell>
          <cell r="F12">
            <v>0</v>
          </cell>
          <cell r="G12">
            <v>3132000</v>
          </cell>
          <cell r="L12">
            <v>22613</v>
          </cell>
          <cell r="M12" t="str">
            <v>VT.240ML 1X48</v>
          </cell>
          <cell r="N12">
            <v>71</v>
          </cell>
          <cell r="O12">
            <v>923000</v>
          </cell>
          <cell r="P12">
            <v>0</v>
          </cell>
          <cell r="Q12">
            <v>923000</v>
          </cell>
        </row>
        <row r="13">
          <cell r="B13">
            <v>22613</v>
          </cell>
          <cell r="C13" t="str">
            <v>VT.240ML 1X48</v>
          </cell>
          <cell r="D13">
            <v>837</v>
          </cell>
          <cell r="E13">
            <v>10803000</v>
          </cell>
          <cell r="F13">
            <v>101000</v>
          </cell>
          <cell r="G13">
            <v>10702000</v>
          </cell>
          <cell r="L13">
            <v>40410</v>
          </cell>
          <cell r="M13" t="str">
            <v>Mizone Orange Lime  500ML 1x12</v>
          </cell>
          <cell r="N13">
            <v>126</v>
          </cell>
          <cell r="O13">
            <v>3764248</v>
          </cell>
          <cell r="P13">
            <v>0</v>
          </cell>
          <cell r="Q13">
            <v>3764248</v>
          </cell>
        </row>
        <row r="14">
          <cell r="B14">
            <v>40410</v>
          </cell>
          <cell r="C14" t="str">
            <v>Mizone Orange Lime  500ML 1x12</v>
          </cell>
          <cell r="D14">
            <v>646</v>
          </cell>
          <cell r="E14">
            <v>19564200</v>
          </cell>
          <cell r="F14">
            <v>336000</v>
          </cell>
          <cell r="G14">
            <v>19228200</v>
          </cell>
          <cell r="L14">
            <v>40411</v>
          </cell>
          <cell r="M14" t="str">
            <v>Mizone Passion Fruit 500ML 1x12</v>
          </cell>
          <cell r="N14">
            <v>129</v>
          </cell>
          <cell r="O14">
            <v>3858748</v>
          </cell>
          <cell r="P14">
            <v>300000</v>
          </cell>
          <cell r="Q14">
            <v>3558748</v>
          </cell>
        </row>
        <row r="15">
          <cell r="B15">
            <v>40411</v>
          </cell>
          <cell r="C15" t="str">
            <v>Mizone Passion Fruit 500ML 1x12</v>
          </cell>
          <cell r="D15">
            <v>536</v>
          </cell>
          <cell r="E15">
            <v>16251700</v>
          </cell>
          <cell r="F15">
            <v>249000</v>
          </cell>
          <cell r="G15">
            <v>16002700</v>
          </cell>
          <cell r="L15">
            <v>40412</v>
          </cell>
          <cell r="M15" t="str">
            <v>MIZONE LYCHEE LEMON 500 ML 1X12</v>
          </cell>
          <cell r="N15">
            <v>231</v>
          </cell>
          <cell r="O15">
            <v>6871748</v>
          </cell>
          <cell r="P15">
            <v>8000</v>
          </cell>
          <cell r="Q15">
            <v>6863748</v>
          </cell>
        </row>
        <row r="16">
          <cell r="B16">
            <v>40412</v>
          </cell>
          <cell r="C16" t="str">
            <v>MIZONE LYCHEE LEMON 500 ML 1X12</v>
          </cell>
          <cell r="D16">
            <v>1569</v>
          </cell>
          <cell r="E16">
            <v>47354450</v>
          </cell>
          <cell r="F16">
            <v>2116750</v>
          </cell>
          <cell r="G16">
            <v>45237700</v>
          </cell>
          <cell r="L16">
            <v>40418</v>
          </cell>
          <cell r="M16" t="str">
            <v>MIZONE APPLE GUAVA 500 ML 1X12</v>
          </cell>
          <cell r="N16">
            <v>207</v>
          </cell>
          <cell r="O16">
            <v>6165748</v>
          </cell>
          <cell r="P16">
            <v>3000</v>
          </cell>
          <cell r="Q16">
            <v>6162748</v>
          </cell>
        </row>
        <row r="17">
          <cell r="B17">
            <v>40418</v>
          </cell>
          <cell r="C17" t="str">
            <v>MIZONE APPLE GUAVA 500 ML 1X12</v>
          </cell>
          <cell r="D17">
            <v>974</v>
          </cell>
          <cell r="E17">
            <v>29480200</v>
          </cell>
          <cell r="F17">
            <v>407500</v>
          </cell>
          <cell r="G17">
            <v>29072700</v>
          </cell>
          <cell r="L17">
            <v>40419</v>
          </cell>
          <cell r="M17" t="str">
            <v>MIZONE MANGGO KWENI 500ML 1X12</v>
          </cell>
          <cell r="N17">
            <v>123</v>
          </cell>
          <cell r="O17">
            <v>3669748</v>
          </cell>
          <cell r="P17">
            <v>125000</v>
          </cell>
          <cell r="Q17">
            <v>3544748</v>
          </cell>
        </row>
        <row r="18">
          <cell r="B18">
            <v>40419</v>
          </cell>
          <cell r="C18" t="str">
            <v>MIZONE MANGGO KWENI 500ML 1X12</v>
          </cell>
          <cell r="D18">
            <v>982</v>
          </cell>
          <cell r="E18">
            <v>29622950</v>
          </cell>
          <cell r="F18">
            <v>332000</v>
          </cell>
          <cell r="G18">
            <v>29290950</v>
          </cell>
          <cell r="Q18">
            <v>0</v>
          </cell>
        </row>
        <row r="19">
          <cell r="G19">
            <v>0</v>
          </cell>
          <cell r="Q19">
            <v>0</v>
          </cell>
        </row>
        <row r="20">
          <cell r="G20">
            <v>0</v>
          </cell>
          <cell r="Q20">
            <v>0</v>
          </cell>
        </row>
        <row r="21">
          <cell r="G21">
            <v>0</v>
          </cell>
          <cell r="Q21">
            <v>0</v>
          </cell>
        </row>
        <row r="22">
          <cell r="G22">
            <v>0</v>
          </cell>
          <cell r="Q22">
            <v>0</v>
          </cell>
        </row>
        <row r="23">
          <cell r="G23">
            <v>0</v>
          </cell>
          <cell r="Q23">
            <v>0</v>
          </cell>
        </row>
        <row r="24">
          <cell r="G24">
            <v>0</v>
          </cell>
          <cell r="Q24">
            <v>0</v>
          </cell>
        </row>
        <row r="26">
          <cell r="D26">
            <v>44618</v>
          </cell>
          <cell r="E26">
            <v>1218134260</v>
          </cell>
          <cell r="F26">
            <v>3542250</v>
          </cell>
          <cell r="G26">
            <v>1214592010</v>
          </cell>
          <cell r="H26">
            <v>0</v>
          </cell>
          <cell r="I26">
            <v>0</v>
          </cell>
          <cell r="N26">
            <v>5014</v>
          </cell>
          <cell r="O26">
            <v>134047770</v>
          </cell>
          <cell r="P26">
            <v>436000</v>
          </cell>
          <cell r="Q26">
            <v>133611770</v>
          </cell>
          <cell r="R26">
            <v>0</v>
          </cell>
          <cell r="S26">
            <v>0</v>
          </cell>
        </row>
        <row r="27">
          <cell r="B27">
            <v>1</v>
          </cell>
          <cell r="C27">
            <v>2</v>
          </cell>
          <cell r="D27">
            <v>3</v>
          </cell>
          <cell r="E27">
            <v>4</v>
          </cell>
          <cell r="F27">
            <v>5</v>
          </cell>
          <cell r="G27">
            <v>6</v>
          </cell>
          <cell r="L27">
            <v>1</v>
          </cell>
          <cell r="M27">
            <v>2</v>
          </cell>
          <cell r="N27">
            <v>3</v>
          </cell>
          <cell r="O27">
            <v>4</v>
          </cell>
          <cell r="P27">
            <v>5</v>
          </cell>
          <cell r="Q27">
            <v>6</v>
          </cell>
        </row>
        <row r="28">
          <cell r="D28">
            <v>49632</v>
          </cell>
          <cell r="E28" t="str">
            <v>ttlunit</v>
          </cell>
          <cell r="G28">
            <v>-3978250</v>
          </cell>
          <cell r="Q28">
            <v>0</v>
          </cell>
        </row>
        <row r="29">
          <cell r="D29">
            <v>0</v>
          </cell>
          <cell r="O29" t="str">
            <v>TTL SALES</v>
          </cell>
          <cell r="P29">
            <v>1352182030</v>
          </cell>
        </row>
        <row r="30">
          <cell r="I30">
            <v>3978250</v>
          </cell>
        </row>
      </sheetData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RSEDIAAN"/>
      <sheetName val="REKAP PENJUALAN"/>
      <sheetName val="REKAP HPP"/>
      <sheetName val="TBG"/>
      <sheetName val="SEGMEN 1-30"/>
      <sheetName val="SUPP OUT 1-30"/>
      <sheetName val="LKH"/>
      <sheetName val="MONEY CROSSCEK"/>
      <sheetName val="BANK STATEMENT"/>
      <sheetName val="REKAP BIAYA"/>
      <sheetName val="KB"/>
      <sheetName val="KO"/>
      <sheetName val="BD"/>
      <sheetName val="PIUT MS SUPPORT"/>
      <sheetName val="KENJERAN"/>
      <sheetName val="HUTANG MS SUPPORT"/>
    </sheetNames>
    <sheetDataSet>
      <sheetData sheetId="0"/>
      <sheetData sheetId="1"/>
      <sheetData sheetId="2"/>
      <sheetData sheetId="3"/>
      <sheetData sheetId="4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35962</v>
          </cell>
          <cell r="E7">
            <v>357686350</v>
          </cell>
          <cell r="F7">
            <v>3000</v>
          </cell>
          <cell r="G7">
            <v>357683350</v>
          </cell>
        </row>
        <row r="8">
          <cell r="B8">
            <v>10111</v>
          </cell>
          <cell r="C8" t="str">
            <v>AQ.5GLN BTL</v>
          </cell>
          <cell r="D8">
            <v>274</v>
          </cell>
          <cell r="E8">
            <v>8220000</v>
          </cell>
          <cell r="F8">
            <v>0</v>
          </cell>
          <cell r="G8">
            <v>8220000</v>
          </cell>
        </row>
        <row r="9">
          <cell r="B9">
            <v>15512</v>
          </cell>
          <cell r="C9" t="str">
            <v>PORTABLE GG</v>
          </cell>
          <cell r="D9">
            <v>-1</v>
          </cell>
          <cell r="E9">
            <v>30000</v>
          </cell>
          <cell r="F9">
            <v>0</v>
          </cell>
          <cell r="G9">
            <v>30000</v>
          </cell>
        </row>
        <row r="10">
          <cell r="B10">
            <v>19310</v>
          </cell>
          <cell r="C10" t="str">
            <v>AQ.TISSUE</v>
          </cell>
          <cell r="D10">
            <v>35962</v>
          </cell>
          <cell r="E10">
            <v>0</v>
          </cell>
          <cell r="F10">
            <v>0</v>
          </cell>
          <cell r="G10">
            <v>0</v>
          </cell>
        </row>
        <row r="11">
          <cell r="B11">
            <v>20110</v>
          </cell>
          <cell r="C11" t="str">
            <v>VT.5GLN ISI</v>
          </cell>
          <cell r="D11">
            <v>1892</v>
          </cell>
          <cell r="E11">
            <v>13704400</v>
          </cell>
          <cell r="F11">
            <v>0</v>
          </cell>
          <cell r="G11">
            <v>13704400</v>
          </cell>
        </row>
        <row r="12">
          <cell r="B12">
            <v>20111</v>
          </cell>
          <cell r="C12" t="str">
            <v>VT.5GLN BTL</v>
          </cell>
          <cell r="D12">
            <v>-31</v>
          </cell>
          <cell r="E12">
            <v>-930000</v>
          </cell>
          <cell r="F12">
            <v>0</v>
          </cell>
          <cell r="G12">
            <v>-930000</v>
          </cell>
        </row>
        <row r="13">
          <cell r="B13">
            <v>22111</v>
          </cell>
          <cell r="C13" t="str">
            <v>VT.1500ML 1X12</v>
          </cell>
          <cell r="D13">
            <v>297</v>
          </cell>
          <cell r="E13">
            <v>6157900</v>
          </cell>
          <cell r="F13">
            <v>0</v>
          </cell>
          <cell r="G13">
            <v>6157900</v>
          </cell>
        </row>
        <row r="14">
          <cell r="B14">
            <v>22312</v>
          </cell>
          <cell r="C14" t="str">
            <v>VT.600ML 1X24</v>
          </cell>
          <cell r="D14">
            <v>337</v>
          </cell>
          <cell r="E14">
            <v>7334600</v>
          </cell>
          <cell r="F14">
            <v>0</v>
          </cell>
          <cell r="G14">
            <v>7334600</v>
          </cell>
        </row>
        <row r="15">
          <cell r="B15">
            <v>22613</v>
          </cell>
          <cell r="C15" t="str">
            <v>VT.240ML 1X48</v>
          </cell>
          <cell r="D15">
            <v>670</v>
          </cell>
          <cell r="E15">
            <v>8830500</v>
          </cell>
          <cell r="F15">
            <v>216000</v>
          </cell>
          <cell r="G15">
            <v>8614500</v>
          </cell>
        </row>
        <row r="16">
          <cell r="B16">
            <v>29310</v>
          </cell>
          <cell r="C16" t="str">
            <v>VT.TISSUE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B17">
            <v>40410</v>
          </cell>
          <cell r="C17" t="str">
            <v>Mizone Orange Lime  500ML 1x12</v>
          </cell>
          <cell r="D17">
            <v>6</v>
          </cell>
          <cell r="E17">
            <v>177000</v>
          </cell>
          <cell r="F17">
            <v>0</v>
          </cell>
          <cell r="G17">
            <v>177000</v>
          </cell>
        </row>
        <row r="18">
          <cell r="B18">
            <v>40411</v>
          </cell>
          <cell r="C18" t="str">
            <v>Mizone Passion Fruit 500ML 1x12</v>
          </cell>
          <cell r="D18">
            <v>5</v>
          </cell>
          <cell r="E18">
            <v>147500</v>
          </cell>
          <cell r="F18">
            <v>0</v>
          </cell>
          <cell r="G18">
            <v>147500</v>
          </cell>
        </row>
        <row r="19">
          <cell r="B19">
            <v>40412</v>
          </cell>
          <cell r="C19" t="str">
            <v>MIZONE LYCHEE LEMON 500 ML 1X12</v>
          </cell>
          <cell r="D19">
            <v>6</v>
          </cell>
          <cell r="E19">
            <v>177000</v>
          </cell>
          <cell r="F19">
            <v>0</v>
          </cell>
          <cell r="G19">
            <v>177000</v>
          </cell>
        </row>
        <row r="20">
          <cell r="B20">
            <v>40418</v>
          </cell>
          <cell r="C20" t="str">
            <v>MIZONE APPLE GUAVA 500 ML 1X12</v>
          </cell>
          <cell r="D20">
            <v>7</v>
          </cell>
          <cell r="E20">
            <v>206500</v>
          </cell>
          <cell r="F20">
            <v>0</v>
          </cell>
          <cell r="G20">
            <v>206500</v>
          </cell>
        </row>
        <row r="21">
          <cell r="B21">
            <v>40419</v>
          </cell>
          <cell r="C21" t="str">
            <v>Mizone Mangga kweni 500ML 1x12</v>
          </cell>
          <cell r="D21">
            <v>9</v>
          </cell>
          <cell r="E21">
            <v>265500</v>
          </cell>
          <cell r="F21">
            <v>0</v>
          </cell>
          <cell r="G21">
            <v>265500</v>
          </cell>
        </row>
        <row r="22">
          <cell r="G22">
            <v>0</v>
          </cell>
        </row>
        <row r="23">
          <cell r="F23">
            <v>0</v>
          </cell>
        </row>
        <row r="24">
          <cell r="D24">
            <v>75395</v>
          </cell>
          <cell r="E24">
            <v>402007250</v>
          </cell>
          <cell r="F24">
            <v>219000</v>
          </cell>
          <cell r="G24">
            <v>401788250</v>
          </cell>
          <cell r="H24">
            <v>0</v>
          </cell>
          <cell r="I24">
            <v>0</v>
          </cell>
        </row>
        <row r="25">
          <cell r="B25">
            <v>1</v>
          </cell>
          <cell r="C25">
            <v>2</v>
          </cell>
          <cell r="D25">
            <v>3</v>
          </cell>
          <cell r="E25">
            <v>4</v>
          </cell>
          <cell r="F25">
            <v>5</v>
          </cell>
          <cell r="G25">
            <v>6</v>
          </cell>
        </row>
        <row r="26">
          <cell r="D26">
            <v>75842</v>
          </cell>
          <cell r="E26" t="str">
            <v>ttl penj</v>
          </cell>
          <cell r="G26">
            <v>-219000</v>
          </cell>
        </row>
        <row r="27">
          <cell r="D27">
            <v>0</v>
          </cell>
          <cell r="E27" t="str">
            <v>cogs</v>
          </cell>
        </row>
        <row r="28">
          <cell r="I28">
            <v>219000</v>
          </cell>
        </row>
      </sheetData>
      <sheetData sheetId="5"/>
      <sheetData sheetId="6">
        <row r="3">
          <cell r="B3" t="str">
            <v>NO PERKIRAAN</v>
          </cell>
          <cell r="C3" t="str">
            <v>NO SUB PERKIRA</v>
          </cell>
          <cell r="D3" t="str">
            <v>NAMA PERKIRAAN</v>
          </cell>
          <cell r="E3" t="str">
            <v>SALDO AWAL</v>
          </cell>
          <cell r="F3" t="str">
            <v>DEBIT</v>
          </cell>
          <cell r="G3" t="str">
            <v>KREDIT</v>
          </cell>
          <cell r="H3" t="str">
            <v>SALDO AKHIR</v>
          </cell>
        </row>
        <row r="4">
          <cell r="B4">
            <v>110101</v>
          </cell>
          <cell r="C4">
            <v>99999999</v>
          </cell>
          <cell r="D4" t="str">
            <v>KAS BESAR</v>
          </cell>
          <cell r="E4">
            <v>11702300</v>
          </cell>
          <cell r="F4">
            <v>406658750</v>
          </cell>
          <cell r="G4">
            <v>408162290</v>
          </cell>
          <cell r="H4">
            <v>10198760</v>
          </cell>
        </row>
        <row r="5">
          <cell r="B5">
            <v>110102</v>
          </cell>
          <cell r="C5">
            <v>99999999</v>
          </cell>
          <cell r="D5" t="str">
            <v>KAS OPERASI</v>
          </cell>
          <cell r="E5">
            <v>500000</v>
          </cell>
          <cell r="F5">
            <v>24149950</v>
          </cell>
          <cell r="G5">
            <v>24149950</v>
          </cell>
          <cell r="H5">
            <v>500000</v>
          </cell>
        </row>
        <row r="6">
          <cell r="B6">
            <v>110201</v>
          </cell>
          <cell r="C6">
            <v>99999999</v>
          </cell>
          <cell r="D6" t="str">
            <v>BANK BCA DIREKSI</v>
          </cell>
          <cell r="E6">
            <v>26530</v>
          </cell>
          <cell r="F6">
            <v>392130740</v>
          </cell>
          <cell r="G6">
            <v>392112000</v>
          </cell>
          <cell r="H6">
            <v>45270</v>
          </cell>
        </row>
        <row r="7">
          <cell r="B7">
            <v>110202</v>
          </cell>
          <cell r="C7">
            <v>99999999</v>
          </cell>
          <cell r="D7" t="str">
            <v>BANK PUSAT</v>
          </cell>
          <cell r="E7">
            <v>6657698650</v>
          </cell>
          <cell r="F7">
            <v>393440700</v>
          </cell>
          <cell r="G7">
            <v>0</v>
          </cell>
          <cell r="H7">
            <v>7051139350</v>
          </cell>
        </row>
        <row r="8">
          <cell r="B8">
            <v>130120</v>
          </cell>
          <cell r="C8">
            <v>99999999</v>
          </cell>
          <cell r="D8" t="str">
            <v>PIUTANG DAGANG K</v>
          </cell>
          <cell r="E8">
            <v>-962987400</v>
          </cell>
          <cell r="F8">
            <v>0</v>
          </cell>
          <cell r="G8">
            <v>5187900</v>
          </cell>
          <cell r="H8">
            <v>-968175300</v>
          </cell>
        </row>
        <row r="9">
          <cell r="B9">
            <v>130121</v>
          </cell>
          <cell r="C9">
            <v>99999999</v>
          </cell>
          <cell r="D9" t="str">
            <v>PIUTANG DAGANG T</v>
          </cell>
          <cell r="E9">
            <v>6783071650</v>
          </cell>
          <cell r="F9">
            <v>0</v>
          </cell>
          <cell r="G9">
            <v>402868250</v>
          </cell>
          <cell r="H9">
            <v>7185939900</v>
          </cell>
        </row>
        <row r="10">
          <cell r="B10">
            <v>130131</v>
          </cell>
          <cell r="C10">
            <v>99999999</v>
          </cell>
          <cell r="D10" t="str">
            <v>PIUTANG PUSAT</v>
          </cell>
          <cell r="E10">
            <v>20143000</v>
          </cell>
          <cell r="F10">
            <v>9353950</v>
          </cell>
          <cell r="G10">
            <v>7938500</v>
          </cell>
          <cell r="H10">
            <v>21558450</v>
          </cell>
        </row>
        <row r="11">
          <cell r="B11">
            <v>311100</v>
          </cell>
          <cell r="C11">
            <v>99999999</v>
          </cell>
          <cell r="D11" t="str">
            <v>JAMINAN PELANGGA</v>
          </cell>
          <cell r="E11">
            <v>257970000</v>
          </cell>
          <cell r="F11">
            <v>1080000</v>
          </cell>
          <cell r="G11">
            <v>0</v>
          </cell>
          <cell r="H11">
            <v>259050000</v>
          </cell>
        </row>
        <row r="12">
          <cell r="B12">
            <v>811003</v>
          </cell>
          <cell r="C12">
            <v>99999999</v>
          </cell>
          <cell r="D12" t="str">
            <v>BBM</v>
          </cell>
          <cell r="E12">
            <v>168000975</v>
          </cell>
          <cell r="F12">
            <v>8739420</v>
          </cell>
          <cell r="G12">
            <v>0</v>
          </cell>
          <cell r="H12">
            <v>176740395</v>
          </cell>
        </row>
        <row r="13">
          <cell r="B13">
            <v>811004</v>
          </cell>
          <cell r="C13">
            <v>99999999</v>
          </cell>
          <cell r="D13" t="str">
            <v>PEMELIHARAAN KEN</v>
          </cell>
          <cell r="E13">
            <v>34433879</v>
          </cell>
          <cell r="F13">
            <v>62000</v>
          </cell>
          <cell r="G13">
            <v>0</v>
          </cell>
          <cell r="H13">
            <v>34495879</v>
          </cell>
        </row>
        <row r="14">
          <cell r="B14">
            <v>811005</v>
          </cell>
          <cell r="C14">
            <v>99999999</v>
          </cell>
          <cell r="D14" t="str">
            <v>PARKIR &amp; TOL</v>
          </cell>
          <cell r="E14">
            <v>38798500</v>
          </cell>
          <cell r="F14">
            <v>1926500</v>
          </cell>
          <cell r="G14">
            <v>0</v>
          </cell>
          <cell r="H14">
            <v>40725000</v>
          </cell>
        </row>
        <row r="15">
          <cell r="B15">
            <v>811006</v>
          </cell>
          <cell r="C15">
            <v>99999999</v>
          </cell>
          <cell r="D15" t="str">
            <v>PAKET/PENGIRIMAN</v>
          </cell>
          <cell r="E15">
            <v>2043130</v>
          </cell>
          <cell r="F15">
            <v>160000</v>
          </cell>
          <cell r="G15">
            <v>0</v>
          </cell>
          <cell r="H15">
            <v>2203130</v>
          </cell>
        </row>
        <row r="16">
          <cell r="B16">
            <v>822015</v>
          </cell>
          <cell r="C16">
            <v>99999999</v>
          </cell>
          <cell r="D16" t="str">
            <v>PEMELIHARAAN INV</v>
          </cell>
          <cell r="E16">
            <v>4764500</v>
          </cell>
          <cell r="F16">
            <v>20000</v>
          </cell>
          <cell r="G16">
            <v>0</v>
          </cell>
          <cell r="H16">
            <v>4784500</v>
          </cell>
        </row>
        <row r="17">
          <cell r="B17">
            <v>824001</v>
          </cell>
          <cell r="C17">
            <v>99999999</v>
          </cell>
          <cell r="D17" t="str">
            <v>LISTRIK</v>
          </cell>
          <cell r="E17">
            <v>20544030</v>
          </cell>
          <cell r="F17">
            <v>978940</v>
          </cell>
          <cell r="G17">
            <v>0</v>
          </cell>
          <cell r="H17">
            <v>21522970</v>
          </cell>
        </row>
        <row r="18">
          <cell r="B18">
            <v>824002</v>
          </cell>
          <cell r="C18">
            <v>99999999</v>
          </cell>
          <cell r="D18" t="str">
            <v>ALAT TULIS &amp; CET</v>
          </cell>
          <cell r="E18">
            <v>7689030</v>
          </cell>
          <cell r="F18">
            <v>38600</v>
          </cell>
          <cell r="G18">
            <v>0</v>
          </cell>
          <cell r="H18">
            <v>7727630</v>
          </cell>
        </row>
        <row r="19">
          <cell r="B19">
            <v>824003</v>
          </cell>
          <cell r="C19">
            <v>99999999</v>
          </cell>
          <cell r="D19" t="str">
            <v>TELEPHONE/FAX/SP</v>
          </cell>
          <cell r="E19">
            <v>4949270</v>
          </cell>
          <cell r="F19">
            <v>54000</v>
          </cell>
          <cell r="G19">
            <v>26000</v>
          </cell>
          <cell r="H19">
            <v>4977270</v>
          </cell>
        </row>
        <row r="20">
          <cell r="B20">
            <v>824007</v>
          </cell>
          <cell r="C20">
            <v>99999999</v>
          </cell>
          <cell r="D20" t="str">
            <v>BIAYA RUMAH TANG</v>
          </cell>
          <cell r="E20">
            <v>15167990</v>
          </cell>
          <cell r="F20">
            <v>780500</v>
          </cell>
          <cell r="G20">
            <v>0</v>
          </cell>
          <cell r="H20">
            <v>15948490</v>
          </cell>
        </row>
        <row r="21">
          <cell r="B21">
            <v>824033</v>
          </cell>
          <cell r="C21">
            <v>99999999</v>
          </cell>
          <cell r="D21" t="str">
            <v>BIAYA KEAMANAN D</v>
          </cell>
          <cell r="E21">
            <v>7550000</v>
          </cell>
          <cell r="F21">
            <v>350000</v>
          </cell>
          <cell r="G21">
            <v>0</v>
          </cell>
          <cell r="H21">
            <v>7900000</v>
          </cell>
        </row>
        <row r="22">
          <cell r="B22">
            <v>824037</v>
          </cell>
          <cell r="C22">
            <v>99999999</v>
          </cell>
          <cell r="D22" t="str">
            <v>BENDA POS/MATERA</v>
          </cell>
          <cell r="E22">
            <v>806000</v>
          </cell>
          <cell r="F22">
            <v>26000</v>
          </cell>
          <cell r="G22">
            <v>0</v>
          </cell>
          <cell r="H22">
            <v>832000</v>
          </cell>
        </row>
        <row r="23">
          <cell r="B23">
            <v>824041</v>
          </cell>
          <cell r="C23">
            <v>99999999</v>
          </cell>
          <cell r="D23" t="str">
            <v>AIR ( PAM )</v>
          </cell>
          <cell r="E23">
            <v>16254600</v>
          </cell>
          <cell r="F23">
            <v>606140</v>
          </cell>
          <cell r="G23">
            <v>0</v>
          </cell>
          <cell r="H23">
            <v>16860740</v>
          </cell>
        </row>
        <row r="24">
          <cell r="B24">
            <v>825012</v>
          </cell>
          <cell r="C24">
            <v>99999999</v>
          </cell>
          <cell r="D24" t="str">
            <v>ADMINISTRASI BAN</v>
          </cell>
          <cell r="E24">
            <v>301000</v>
          </cell>
          <cell r="F24">
            <v>12000</v>
          </cell>
          <cell r="G24">
            <v>0</v>
          </cell>
          <cell r="H24">
            <v>313000</v>
          </cell>
        </row>
        <row r="25">
          <cell r="B25">
            <v>910800</v>
          </cell>
          <cell r="C25">
            <v>99999999</v>
          </cell>
          <cell r="D25" t="str">
            <v>PENJUALAN BARANG</v>
          </cell>
          <cell r="E25">
            <v>-318550</v>
          </cell>
          <cell r="F25">
            <v>0</v>
          </cell>
          <cell r="G25">
            <v>118300</v>
          </cell>
          <cell r="H25">
            <v>-436850</v>
          </cell>
        </row>
        <row r="26">
          <cell r="B26">
            <v>919900</v>
          </cell>
          <cell r="C26">
            <v>99999999</v>
          </cell>
          <cell r="D26" t="str">
            <v>PENDAPATAN LAIN-</v>
          </cell>
          <cell r="E26">
            <v>-5880600</v>
          </cell>
          <cell r="F26">
            <v>118300</v>
          </cell>
          <cell r="G26">
            <v>123300</v>
          </cell>
          <cell r="H26">
            <v>-5885600</v>
          </cell>
        </row>
        <row r="40">
          <cell r="E40">
            <v>13083228484</v>
          </cell>
          <cell r="F40">
            <v>1240686490</v>
          </cell>
          <cell r="G40">
            <v>1240686490</v>
          </cell>
          <cell r="H40">
            <v>13888964984</v>
          </cell>
        </row>
        <row r="41">
          <cell r="B41">
            <v>1</v>
          </cell>
          <cell r="C41">
            <v>2</v>
          </cell>
          <cell r="D41">
            <v>3</v>
          </cell>
          <cell r="E41">
            <v>4</v>
          </cell>
          <cell r="F41">
            <v>5</v>
          </cell>
          <cell r="G41">
            <v>6</v>
          </cell>
          <cell r="H41">
            <v>7</v>
          </cell>
        </row>
        <row r="42">
          <cell r="F42">
            <v>0</v>
          </cell>
          <cell r="G42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REKAP PERSEDIAAN"/>
      <sheetName val="REKAP PENJUALAN"/>
      <sheetName val="REKAP HPP"/>
      <sheetName val="PROGRAM LOKAL JAN'14 "/>
      <sheetName val="MUT IN"/>
      <sheetName val="MUT OUT"/>
      <sheetName val="TBG"/>
      <sheetName val="DIST IN"/>
      <sheetName val="DIST OUT"/>
      <sheetName val="PVT"/>
      <sheetName val="SD"/>
      <sheetName val="LKH "/>
      <sheetName val="BANK"/>
      <sheetName val="KB "/>
      <sheetName val="KO "/>
      <sheetName val="BD "/>
      <sheetName val="BP "/>
      <sheetName val="TARIKAN PUSAT"/>
      <sheetName val="PIUT PST DMS"/>
      <sheetName val="PIUT PST "/>
      <sheetName val="RINC TAG MS SUPPORT"/>
      <sheetName val="REKAP TAG MS SUPPORT"/>
      <sheetName val="RINC TAG BENGKL"/>
      <sheetName val="RKP TAG BENGKEL"/>
      <sheetName val="CROSCEK"/>
      <sheetName val="GL PERHARI"/>
      <sheetName val="KK"/>
      <sheetName val="PIUT MS SUPP DMS"/>
      <sheetName val="PIUT MS SUPP "/>
      <sheetName val="PIUT TIV DMS"/>
      <sheetName val="PIUT TIV"/>
      <sheetName val="JMSTK"/>
      <sheetName val="RKP GAJI"/>
      <sheetName val="PIUT TIV PROG"/>
    </sheetNames>
    <sheetDataSet>
      <sheetData sheetId="0" refreshError="1"/>
      <sheetData sheetId="1" refreshError="1"/>
      <sheetData sheetId="2"/>
      <sheetData sheetId="3">
        <row r="1">
          <cell r="A1" t="str">
            <v>DEPO SUMBAWA</v>
          </cell>
        </row>
        <row r="2">
          <cell r="A2" t="str">
            <v>NERACA LAJUR</v>
          </cell>
        </row>
        <row r="3">
          <cell r="A3" t="str">
            <v>PER 31 OKTOBER 2016</v>
          </cell>
        </row>
        <row r="4">
          <cell r="A4" t="str">
            <v>NO.</v>
          </cell>
          <cell r="B4" t="str">
            <v>NAMA AKUN</v>
          </cell>
          <cell r="C4" t="str">
            <v>N/L</v>
          </cell>
          <cell r="D4" t="str">
            <v>D/K</v>
          </cell>
          <cell r="E4" t="str">
            <v>SALDO  AWAL</v>
          </cell>
          <cell r="G4" t="str">
            <v>MUTASI KAS BANK</v>
          </cell>
          <cell r="I4" t="str">
            <v>PENYESUAIAN</v>
          </cell>
          <cell r="K4" t="str">
            <v>SALDO AKHIR</v>
          </cell>
          <cell r="M4" t="str">
            <v>LABA - RUGI</v>
          </cell>
          <cell r="O4" t="str">
            <v>N E R A C A</v>
          </cell>
          <cell r="R4" t="str">
            <v>Neraca awal bulan berikut</v>
          </cell>
        </row>
        <row r="5">
          <cell r="A5" t="str">
            <v>AKUN</v>
          </cell>
          <cell r="E5" t="str">
            <v>DEBET</v>
          </cell>
          <cell r="F5" t="str">
            <v>KREDIT</v>
          </cell>
          <cell r="G5" t="str">
            <v>DEBET</v>
          </cell>
          <cell r="H5" t="str">
            <v>KREDIT</v>
          </cell>
          <cell r="I5" t="str">
            <v>DEBET</v>
          </cell>
          <cell r="J5" t="str">
            <v>KREDIT</v>
          </cell>
          <cell r="K5" t="str">
            <v>DEBET</v>
          </cell>
          <cell r="L5" t="str">
            <v>KREDIT</v>
          </cell>
          <cell r="M5" t="str">
            <v>DEBET</v>
          </cell>
          <cell r="N5" t="str">
            <v>KREDIT</v>
          </cell>
          <cell r="O5" t="str">
            <v>DEBET</v>
          </cell>
          <cell r="P5" t="str">
            <v>KREDIT</v>
          </cell>
          <cell r="R5" t="str">
            <v>DEBET</v>
          </cell>
          <cell r="S5" t="str">
            <v>KREDIT</v>
          </cell>
        </row>
        <row r="6">
          <cell r="A6">
            <v>110101</v>
          </cell>
          <cell r="B6" t="str">
            <v>KAS BESAR</v>
          </cell>
          <cell r="C6" t="str">
            <v>N</v>
          </cell>
          <cell r="D6" t="str">
            <v>D</v>
          </cell>
          <cell r="E6">
            <v>6196850</v>
          </cell>
          <cell r="F6">
            <v>0</v>
          </cell>
          <cell r="G6">
            <v>183599300</v>
          </cell>
          <cell r="H6">
            <v>182392050</v>
          </cell>
          <cell r="I6">
            <v>0</v>
          </cell>
          <cell r="J6">
            <v>0</v>
          </cell>
          <cell r="K6">
            <v>7404100</v>
          </cell>
          <cell r="L6">
            <v>0</v>
          </cell>
          <cell r="M6">
            <v>0</v>
          </cell>
          <cell r="N6">
            <v>0</v>
          </cell>
          <cell r="O6">
            <v>7404100</v>
          </cell>
          <cell r="P6">
            <v>0</v>
          </cell>
          <cell r="Q6" t="b">
            <v>1</v>
          </cell>
          <cell r="R6">
            <v>7404100</v>
          </cell>
          <cell r="S6">
            <v>0</v>
          </cell>
        </row>
        <row r="7">
          <cell r="A7">
            <v>110102</v>
          </cell>
          <cell r="B7" t="str">
            <v>KAS OPERASI</v>
          </cell>
          <cell r="C7" t="str">
            <v>N</v>
          </cell>
          <cell r="D7" t="str">
            <v>D</v>
          </cell>
          <cell r="E7">
            <v>1000000</v>
          </cell>
          <cell r="F7">
            <v>0</v>
          </cell>
          <cell r="G7">
            <v>15336545</v>
          </cell>
          <cell r="H7">
            <v>15336545</v>
          </cell>
          <cell r="I7">
            <v>0</v>
          </cell>
          <cell r="J7">
            <v>0</v>
          </cell>
          <cell r="K7">
            <v>1000000</v>
          </cell>
          <cell r="L7">
            <v>0</v>
          </cell>
          <cell r="M7">
            <v>0</v>
          </cell>
          <cell r="N7">
            <v>0</v>
          </cell>
          <cell r="O7">
            <v>1000000</v>
          </cell>
          <cell r="P7">
            <v>0</v>
          </cell>
          <cell r="Q7" t="b">
            <v>1</v>
          </cell>
          <cell r="R7">
            <v>1000000</v>
          </cell>
          <cell r="S7">
            <v>0</v>
          </cell>
        </row>
        <row r="8">
          <cell r="A8">
            <v>110201</v>
          </cell>
          <cell r="B8" t="str">
            <v>BANK BCA DIREKSI</v>
          </cell>
          <cell r="C8" t="str">
            <v>N</v>
          </cell>
          <cell r="D8" t="str">
            <v>D</v>
          </cell>
          <cell r="E8">
            <v>554224</v>
          </cell>
          <cell r="F8">
            <v>0</v>
          </cell>
          <cell r="G8">
            <v>219674362</v>
          </cell>
          <cell r="H8">
            <v>219676897</v>
          </cell>
          <cell r="I8">
            <v>0</v>
          </cell>
          <cell r="J8">
            <v>0</v>
          </cell>
          <cell r="K8">
            <v>551689</v>
          </cell>
          <cell r="L8">
            <v>0</v>
          </cell>
          <cell r="M8">
            <v>0</v>
          </cell>
          <cell r="N8">
            <v>0</v>
          </cell>
          <cell r="O8">
            <v>551689</v>
          </cell>
          <cell r="P8">
            <v>0</v>
          </cell>
          <cell r="Q8" t="b">
            <v>1</v>
          </cell>
          <cell r="R8">
            <v>551689</v>
          </cell>
          <cell r="S8">
            <v>0</v>
          </cell>
        </row>
        <row r="9">
          <cell r="A9">
            <v>110202</v>
          </cell>
          <cell r="B9" t="str">
            <v>BANK PUSAT</v>
          </cell>
          <cell r="C9" t="str">
            <v>N</v>
          </cell>
          <cell r="D9" t="str">
            <v>D</v>
          </cell>
          <cell r="E9">
            <v>5929068348.6000013</v>
          </cell>
          <cell r="F9">
            <v>0</v>
          </cell>
          <cell r="G9">
            <v>199625745</v>
          </cell>
          <cell r="H9">
            <v>0</v>
          </cell>
          <cell r="I9">
            <v>-26828003</v>
          </cell>
          <cell r="J9">
            <v>251317005.59999999</v>
          </cell>
          <cell r="K9">
            <v>5850549085.000001</v>
          </cell>
          <cell r="L9">
            <v>0</v>
          </cell>
          <cell r="M9">
            <v>0</v>
          </cell>
          <cell r="N9">
            <v>0</v>
          </cell>
          <cell r="O9">
            <v>5850549085.000001</v>
          </cell>
          <cell r="P9">
            <v>0</v>
          </cell>
          <cell r="Q9" t="b">
            <v>1</v>
          </cell>
          <cell r="R9">
            <v>5850549085.000001</v>
          </cell>
          <cell r="S9">
            <v>0</v>
          </cell>
        </row>
        <row r="10">
          <cell r="A10">
            <v>130121</v>
          </cell>
          <cell r="B10" t="str">
            <v>PIUTANG DAGANG RETAIL TUNAI</v>
          </cell>
          <cell r="C10" t="str">
            <v>N</v>
          </cell>
          <cell r="D10" t="str">
            <v>D</v>
          </cell>
          <cell r="E10">
            <v>-1.1920928955078125E-7</v>
          </cell>
          <cell r="F10">
            <v>0</v>
          </cell>
          <cell r="G10">
            <v>0</v>
          </cell>
          <cell r="H10">
            <v>182819900</v>
          </cell>
          <cell r="I10">
            <v>182819900</v>
          </cell>
          <cell r="J10">
            <v>0</v>
          </cell>
          <cell r="K10">
            <v>-1.1920928955078125E-7</v>
          </cell>
          <cell r="L10">
            <v>0</v>
          </cell>
          <cell r="M10">
            <v>0</v>
          </cell>
          <cell r="N10">
            <v>0</v>
          </cell>
          <cell r="O10">
            <v>-1.1920928955078125E-7</v>
          </cell>
          <cell r="P10">
            <v>0</v>
          </cell>
          <cell r="Q10" t="b">
            <v>1</v>
          </cell>
          <cell r="R10">
            <v>-1.1920928955078125E-7</v>
          </cell>
          <cell r="S10">
            <v>0</v>
          </cell>
        </row>
        <row r="11">
          <cell r="A11">
            <v>130120</v>
          </cell>
          <cell r="B11" t="str">
            <v>Piutang Dagang Kredit</v>
          </cell>
          <cell r="C11" t="str">
            <v>N</v>
          </cell>
          <cell r="D11" t="str">
            <v>D</v>
          </cell>
          <cell r="E11">
            <v>319093496</v>
          </cell>
          <cell r="F11">
            <v>0</v>
          </cell>
          <cell r="G11">
            <v>0</v>
          </cell>
          <cell r="H11">
            <v>5457900</v>
          </cell>
          <cell r="I11">
            <v>32352930</v>
          </cell>
          <cell r="J11">
            <v>0</v>
          </cell>
          <cell r="K11">
            <v>345988526</v>
          </cell>
          <cell r="L11">
            <v>0</v>
          </cell>
          <cell r="M11">
            <v>0</v>
          </cell>
          <cell r="N11">
            <v>0</v>
          </cell>
          <cell r="O11">
            <v>345988526</v>
          </cell>
          <cell r="P11">
            <v>0</v>
          </cell>
          <cell r="Q11" t="b">
            <v>1</v>
          </cell>
          <cell r="R11">
            <v>345988526</v>
          </cell>
          <cell r="S11">
            <v>0</v>
          </cell>
        </row>
        <row r="12">
          <cell r="A12">
            <v>311100</v>
          </cell>
          <cell r="B12" t="str">
            <v>Jaminan Pelanggan</v>
          </cell>
          <cell r="C12" t="str">
            <v>N</v>
          </cell>
          <cell r="D12" t="str">
            <v>D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 t="b">
            <v>0</v>
          </cell>
          <cell r="R12">
            <v>0</v>
          </cell>
          <cell r="S12">
            <v>0</v>
          </cell>
        </row>
        <row r="13">
          <cell r="A13">
            <v>311111</v>
          </cell>
          <cell r="B13" t="str">
            <v>TITIPAN DENDA</v>
          </cell>
          <cell r="C13" t="str">
            <v>N</v>
          </cell>
          <cell r="D13" t="str">
            <v>K</v>
          </cell>
          <cell r="E13">
            <v>0</v>
          </cell>
          <cell r="F13">
            <v>328000</v>
          </cell>
          <cell r="G13">
            <v>0</v>
          </cell>
          <cell r="H13">
            <v>0</v>
          </cell>
          <cell r="I13">
            <v>328000</v>
          </cell>
          <cell r="J13">
            <v>600000</v>
          </cell>
          <cell r="K13">
            <v>0</v>
          </cell>
          <cell r="L13">
            <v>600000</v>
          </cell>
          <cell r="M13">
            <v>0</v>
          </cell>
          <cell r="N13">
            <v>0</v>
          </cell>
          <cell r="O13">
            <v>0</v>
          </cell>
          <cell r="P13">
            <v>600000</v>
          </cell>
          <cell r="Q13" t="b">
            <v>1</v>
          </cell>
          <cell r="R13">
            <v>0</v>
          </cell>
          <cell r="S13">
            <v>600000</v>
          </cell>
        </row>
        <row r="14">
          <cell r="A14">
            <v>311112</v>
          </cell>
          <cell r="B14" t="str">
            <v>TITIPAN KLAIM</v>
          </cell>
          <cell r="C14" t="str">
            <v>N</v>
          </cell>
          <cell r="D14" t="str">
            <v>K</v>
          </cell>
          <cell r="E14">
            <v>0</v>
          </cell>
          <cell r="F14">
            <v>-1.1641532182693481E-10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-1.1641532182693481E-10</v>
          </cell>
          <cell r="M14">
            <v>0</v>
          </cell>
          <cell r="N14">
            <v>0</v>
          </cell>
          <cell r="O14">
            <v>0</v>
          </cell>
          <cell r="P14">
            <v>-1.1641532182693481E-10</v>
          </cell>
          <cell r="Q14" t="b">
            <v>1</v>
          </cell>
          <cell r="R14">
            <v>0</v>
          </cell>
          <cell r="S14">
            <v>-1.1641532182693481E-10</v>
          </cell>
        </row>
        <row r="15">
          <cell r="A15">
            <v>311113</v>
          </cell>
          <cell r="B15" t="str">
            <v>TITIPAN KOPERASI</v>
          </cell>
          <cell r="C15" t="str">
            <v>N</v>
          </cell>
          <cell r="D15" t="str">
            <v>K</v>
          </cell>
          <cell r="E15">
            <v>0</v>
          </cell>
          <cell r="F15">
            <v>3062500</v>
          </cell>
          <cell r="G15">
            <v>0</v>
          </cell>
          <cell r="H15">
            <v>0</v>
          </cell>
          <cell r="I15">
            <v>3062500</v>
          </cell>
          <cell r="J15">
            <v>3062500</v>
          </cell>
          <cell r="K15">
            <v>0</v>
          </cell>
          <cell r="L15">
            <v>3062500</v>
          </cell>
          <cell r="M15">
            <v>0</v>
          </cell>
          <cell r="N15">
            <v>0</v>
          </cell>
          <cell r="O15">
            <v>0</v>
          </cell>
          <cell r="P15">
            <v>3062500</v>
          </cell>
          <cell r="Q15" t="b">
            <v>1</v>
          </cell>
          <cell r="R15">
            <v>0</v>
          </cell>
          <cell r="S15">
            <v>3062500</v>
          </cell>
        </row>
        <row r="16">
          <cell r="A16">
            <v>311114</v>
          </cell>
          <cell r="B16" t="str">
            <v>TITIPAN JAMSOSTEK</v>
          </cell>
          <cell r="C16" t="str">
            <v>N</v>
          </cell>
          <cell r="D16" t="str">
            <v>K</v>
          </cell>
          <cell r="E16">
            <v>0</v>
          </cell>
          <cell r="F16">
            <v>766360</v>
          </cell>
          <cell r="G16">
            <v>0</v>
          </cell>
          <cell r="H16">
            <v>0</v>
          </cell>
          <cell r="I16">
            <v>766360</v>
          </cell>
          <cell r="J16">
            <v>766360</v>
          </cell>
          <cell r="K16">
            <v>0</v>
          </cell>
          <cell r="L16">
            <v>766360</v>
          </cell>
          <cell r="M16">
            <v>0</v>
          </cell>
          <cell r="N16">
            <v>0</v>
          </cell>
          <cell r="O16">
            <v>0</v>
          </cell>
          <cell r="P16">
            <v>766360</v>
          </cell>
          <cell r="Q16" t="b">
            <v>1</v>
          </cell>
          <cell r="R16">
            <v>0</v>
          </cell>
          <cell r="S16">
            <v>766360</v>
          </cell>
        </row>
        <row r="17">
          <cell r="A17">
            <v>130130</v>
          </cell>
          <cell r="B17" t="str">
            <v>Piutang TIV</v>
          </cell>
          <cell r="C17" t="str">
            <v>N</v>
          </cell>
          <cell r="D17" t="str">
            <v>D</v>
          </cell>
          <cell r="E17">
            <v>10907797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-26828003</v>
          </cell>
          <cell r="K17">
            <v>37735800</v>
          </cell>
          <cell r="L17">
            <v>0</v>
          </cell>
          <cell r="M17">
            <v>0</v>
          </cell>
          <cell r="N17">
            <v>0</v>
          </cell>
          <cell r="O17">
            <v>37735800</v>
          </cell>
          <cell r="P17">
            <v>0</v>
          </cell>
          <cell r="Q17" t="b">
            <v>1</v>
          </cell>
          <cell r="R17">
            <v>37735800</v>
          </cell>
          <cell r="S17">
            <v>0</v>
          </cell>
        </row>
        <row r="18">
          <cell r="A18">
            <v>130131</v>
          </cell>
          <cell r="B18" t="str">
            <v>Piutang Lokal</v>
          </cell>
          <cell r="C18" t="str">
            <v>N</v>
          </cell>
          <cell r="D18" t="str">
            <v>D</v>
          </cell>
          <cell r="E18">
            <v>900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900</v>
          </cell>
          <cell r="L18">
            <v>0</v>
          </cell>
          <cell r="M18">
            <v>0</v>
          </cell>
          <cell r="N18">
            <v>0</v>
          </cell>
          <cell r="O18">
            <v>900</v>
          </cell>
          <cell r="P18">
            <v>0</v>
          </cell>
          <cell r="Q18" t="b">
            <v>1</v>
          </cell>
          <cell r="R18">
            <v>900</v>
          </cell>
          <cell r="S18">
            <v>0</v>
          </cell>
        </row>
        <row r="19">
          <cell r="A19">
            <v>130501</v>
          </cell>
          <cell r="B19" t="str">
            <v>Piutang Ms. Support</v>
          </cell>
          <cell r="C19" t="str">
            <v>N</v>
          </cell>
          <cell r="D19" t="str">
            <v>D</v>
          </cell>
          <cell r="E19">
            <v>9052299</v>
          </cell>
          <cell r="F19">
            <v>0</v>
          </cell>
          <cell r="G19">
            <v>2623000</v>
          </cell>
          <cell r="H19">
            <v>3068300</v>
          </cell>
          <cell r="I19">
            <v>0</v>
          </cell>
          <cell r="J19">
            <v>0</v>
          </cell>
          <cell r="K19">
            <v>8606999</v>
          </cell>
          <cell r="L19">
            <v>0</v>
          </cell>
          <cell r="M19">
            <v>0</v>
          </cell>
          <cell r="N19">
            <v>0</v>
          </cell>
          <cell r="O19">
            <v>8606999</v>
          </cell>
          <cell r="P19">
            <v>0</v>
          </cell>
          <cell r="Q19" t="b">
            <v>1</v>
          </cell>
          <cell r="R19">
            <v>8606999</v>
          </cell>
          <cell r="S19">
            <v>0</v>
          </cell>
        </row>
        <row r="20">
          <cell r="A20">
            <v>114001</v>
          </cell>
          <cell r="B20" t="str">
            <v>Persediaan Barang Dagangan</v>
          </cell>
          <cell r="C20" t="str">
            <v>N</v>
          </cell>
          <cell r="D20" t="str">
            <v>D</v>
          </cell>
          <cell r="E20">
            <v>222057319.62158215</v>
          </cell>
          <cell r="F20">
            <v>0</v>
          </cell>
          <cell r="G20">
            <v>0</v>
          </cell>
          <cell r="H20">
            <v>0</v>
          </cell>
          <cell r="I20">
            <v>295066147.64929742</v>
          </cell>
          <cell r="J20">
            <v>222057319.62158203</v>
          </cell>
          <cell r="K20">
            <v>295066147.64929754</v>
          </cell>
          <cell r="L20">
            <v>0</v>
          </cell>
          <cell r="M20">
            <v>0</v>
          </cell>
          <cell r="N20">
            <v>0</v>
          </cell>
          <cell r="O20">
            <v>295066147.64929754</v>
          </cell>
          <cell r="P20">
            <v>0</v>
          </cell>
          <cell r="Q20" t="b">
            <v>1</v>
          </cell>
          <cell r="R20">
            <v>295066147.64929754</v>
          </cell>
          <cell r="S20">
            <v>0</v>
          </cell>
        </row>
        <row r="21">
          <cell r="A21">
            <v>211001</v>
          </cell>
          <cell r="B21" t="str">
            <v>Hutang Dagang</v>
          </cell>
          <cell r="C21" t="str">
            <v>N</v>
          </cell>
          <cell r="D21" t="str">
            <v>K</v>
          </cell>
          <cell r="E21">
            <v>0</v>
          </cell>
          <cell r="F21">
            <v>9955190269.6928482</v>
          </cell>
          <cell r="G21">
            <v>0</v>
          </cell>
          <cell r="H21">
            <v>0</v>
          </cell>
          <cell r="I21">
            <v>194674235</v>
          </cell>
          <cell r="J21">
            <v>270137137.39351308</v>
          </cell>
          <cell r="K21">
            <v>0</v>
          </cell>
          <cell r="L21">
            <v>10030653172.086361</v>
          </cell>
          <cell r="M21">
            <v>0</v>
          </cell>
          <cell r="N21">
            <v>0</v>
          </cell>
          <cell r="O21">
            <v>0</v>
          </cell>
          <cell r="P21">
            <v>10030653172.086361</v>
          </cell>
          <cell r="Q21" t="b">
            <v>1</v>
          </cell>
          <cell r="R21">
            <v>0</v>
          </cell>
          <cell r="S21">
            <v>10030653172.086361</v>
          </cell>
        </row>
        <row r="22">
          <cell r="A22">
            <v>211101</v>
          </cell>
          <cell r="B22" t="str">
            <v>Hutang Gaji</v>
          </cell>
          <cell r="C22" t="str">
            <v>N</v>
          </cell>
          <cell r="D22" t="str">
            <v>K</v>
          </cell>
          <cell r="E22">
            <v>0</v>
          </cell>
          <cell r="F22">
            <v>23414200</v>
          </cell>
          <cell r="G22">
            <v>0</v>
          </cell>
          <cell r="H22">
            <v>0</v>
          </cell>
          <cell r="I22">
            <v>23414200</v>
          </cell>
          <cell r="J22">
            <v>23818000</v>
          </cell>
          <cell r="K22">
            <v>0</v>
          </cell>
          <cell r="L22">
            <v>23818000</v>
          </cell>
          <cell r="M22">
            <v>0</v>
          </cell>
          <cell r="N22">
            <v>0</v>
          </cell>
          <cell r="O22">
            <v>0</v>
          </cell>
          <cell r="P22">
            <v>23818000</v>
          </cell>
          <cell r="Q22" t="b">
            <v>1</v>
          </cell>
          <cell r="R22">
            <v>0</v>
          </cell>
          <cell r="S22">
            <v>23818000</v>
          </cell>
        </row>
        <row r="23">
          <cell r="A23">
            <v>211103</v>
          </cell>
          <cell r="B23" t="str">
            <v>Hutang Incentive</v>
          </cell>
          <cell r="C23" t="str">
            <v>N</v>
          </cell>
          <cell r="D23" t="str">
            <v>K</v>
          </cell>
          <cell r="E23">
            <v>0</v>
          </cell>
          <cell r="F23">
            <v>687035</v>
          </cell>
          <cell r="G23">
            <v>0</v>
          </cell>
          <cell r="H23">
            <v>0</v>
          </cell>
          <cell r="I23">
            <v>687035</v>
          </cell>
          <cell r="J23">
            <v>981420</v>
          </cell>
          <cell r="K23">
            <v>0</v>
          </cell>
          <cell r="L23">
            <v>981420</v>
          </cell>
          <cell r="M23">
            <v>0</v>
          </cell>
          <cell r="N23">
            <v>0</v>
          </cell>
          <cell r="O23">
            <v>0</v>
          </cell>
          <cell r="P23">
            <v>981420</v>
          </cell>
          <cell r="Q23" t="b">
            <v>1</v>
          </cell>
          <cell r="R23">
            <v>0</v>
          </cell>
          <cell r="S23">
            <v>981420</v>
          </cell>
        </row>
        <row r="24">
          <cell r="A24">
            <v>211201</v>
          </cell>
          <cell r="B24" t="str">
            <v>Hutang ke Ms Support</v>
          </cell>
          <cell r="C24" t="str">
            <v>N</v>
          </cell>
          <cell r="D24" t="str">
            <v>K</v>
          </cell>
          <cell r="E24">
            <v>0</v>
          </cell>
          <cell r="F24">
            <v>4645994</v>
          </cell>
          <cell r="G24">
            <v>0</v>
          </cell>
          <cell r="H24">
            <v>0</v>
          </cell>
          <cell r="I24">
            <v>25249794</v>
          </cell>
          <cell r="J24">
            <v>26722093</v>
          </cell>
          <cell r="K24">
            <v>0</v>
          </cell>
          <cell r="L24">
            <v>6118293</v>
          </cell>
          <cell r="M24">
            <v>0</v>
          </cell>
          <cell r="N24">
            <v>0</v>
          </cell>
          <cell r="O24">
            <v>0</v>
          </cell>
          <cell r="P24">
            <v>6118293</v>
          </cell>
          <cell r="Q24" t="b">
            <v>1</v>
          </cell>
          <cell r="R24">
            <v>0</v>
          </cell>
          <cell r="S24">
            <v>6118293</v>
          </cell>
        </row>
        <row r="25">
          <cell r="A25">
            <v>211202</v>
          </cell>
          <cell r="B25" t="str">
            <v>HUTANG JAMSOSTEK</v>
          </cell>
          <cell r="C25" t="str">
            <v>N</v>
          </cell>
          <cell r="D25" t="str">
            <v>K</v>
          </cell>
          <cell r="E25">
            <v>0</v>
          </cell>
          <cell r="F25">
            <v>3134881.6000000015</v>
          </cell>
          <cell r="G25">
            <v>0</v>
          </cell>
          <cell r="H25">
            <v>0</v>
          </cell>
          <cell r="I25">
            <v>3134881.600000001</v>
          </cell>
          <cell r="J25">
            <v>3134881.600000001</v>
          </cell>
          <cell r="K25">
            <v>0</v>
          </cell>
          <cell r="L25">
            <v>3134881.600000002</v>
          </cell>
          <cell r="M25">
            <v>0</v>
          </cell>
          <cell r="N25">
            <v>0</v>
          </cell>
          <cell r="O25">
            <v>0</v>
          </cell>
          <cell r="P25">
            <v>3134881.600000002</v>
          </cell>
          <cell r="Q25" t="b">
            <v>1</v>
          </cell>
          <cell r="R25">
            <v>0</v>
          </cell>
          <cell r="S25">
            <v>3134881.600000002</v>
          </cell>
        </row>
        <row r="26">
          <cell r="A26">
            <v>311001</v>
          </cell>
          <cell r="B26" t="str">
            <v>Modal</v>
          </cell>
          <cell r="C26" t="str">
            <v>N</v>
          </cell>
          <cell r="D26" t="str">
            <v>K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 t="b">
            <v>0</v>
          </cell>
          <cell r="R26">
            <v>0</v>
          </cell>
          <cell r="S26">
            <v>0</v>
          </cell>
        </row>
        <row r="27">
          <cell r="A27">
            <v>311101</v>
          </cell>
          <cell r="B27" t="str">
            <v>Laba Ditahan</v>
          </cell>
          <cell r="C27" t="str">
            <v>N</v>
          </cell>
          <cell r="D27" t="str">
            <v>K</v>
          </cell>
          <cell r="E27">
            <v>0</v>
          </cell>
          <cell r="F27">
            <v>-2305500781.1284728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-2305500781.1284728</v>
          </cell>
          <cell r="M27">
            <v>0</v>
          </cell>
          <cell r="N27">
            <v>0</v>
          </cell>
          <cell r="O27">
            <v>0</v>
          </cell>
          <cell r="P27">
            <v>-2305500781.1284728</v>
          </cell>
          <cell r="Q27" t="b">
            <v>1</v>
          </cell>
          <cell r="R27">
            <v>0</v>
          </cell>
          <cell r="S27">
            <v>-2305500781.1284728</v>
          </cell>
        </row>
        <row r="28">
          <cell r="A28">
            <v>311201</v>
          </cell>
          <cell r="B28" t="str">
            <v>LABA TAHUN TAHUN LALU</v>
          </cell>
          <cell r="C28" t="str">
            <v>N</v>
          </cell>
          <cell r="D28" t="str">
            <v>K</v>
          </cell>
          <cell r="E28">
            <v>0</v>
          </cell>
          <cell r="F28">
            <v>-672554231.15806794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-672554231.15806794</v>
          </cell>
          <cell r="M28">
            <v>0</v>
          </cell>
          <cell r="N28">
            <v>0</v>
          </cell>
          <cell r="O28">
            <v>0</v>
          </cell>
          <cell r="P28">
            <v>-672554231.15806794</v>
          </cell>
          <cell r="Q28" t="b">
            <v>1</v>
          </cell>
          <cell r="R28">
            <v>0</v>
          </cell>
          <cell r="S28">
            <v>-672554231.15806794</v>
          </cell>
        </row>
        <row r="29">
          <cell r="A29">
            <v>312002</v>
          </cell>
          <cell r="B29" t="str">
            <v>LABA  TAHUN BERJALAN</v>
          </cell>
          <cell r="C29" t="str">
            <v>N</v>
          </cell>
          <cell r="D29" t="str">
            <v>K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 t="b">
            <v>0</v>
          </cell>
          <cell r="R29">
            <v>0</v>
          </cell>
          <cell r="S29">
            <v>0</v>
          </cell>
        </row>
        <row r="30">
          <cell r="A30">
            <v>312003</v>
          </cell>
          <cell r="B30" t="str">
            <v>LABA (RUGI) BULAN BERJALAN</v>
          </cell>
          <cell r="C30" t="str">
            <v>N</v>
          </cell>
          <cell r="D30" t="str">
            <v>K</v>
          </cell>
          <cell r="E30">
            <v>0</v>
          </cell>
          <cell r="F30">
            <v>-461984193.11088359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-461984193.11088359</v>
          </cell>
          <cell r="M30">
            <v>0</v>
          </cell>
          <cell r="N30">
            <v>0</v>
          </cell>
          <cell r="O30">
            <v>0</v>
          </cell>
          <cell r="P30">
            <v>-515242993.78472221</v>
          </cell>
          <cell r="Q30" t="b">
            <v>1</v>
          </cell>
          <cell r="R30">
            <v>0</v>
          </cell>
          <cell r="S30">
            <v>-515242993.78472221</v>
          </cell>
        </row>
        <row r="31">
          <cell r="A31">
            <v>3130</v>
          </cell>
          <cell r="B31" t="str">
            <v>Rugi Laba Berjalan</v>
          </cell>
          <cell r="C31" t="str">
            <v>N</v>
          </cell>
          <cell r="D31" t="str">
            <v>K</v>
          </cell>
          <cell r="E31">
            <v>0</v>
          </cell>
          <cell r="F31">
            <v>-53258800.673838586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-53258800.673838586</v>
          </cell>
          <cell r="M31">
            <v>0</v>
          </cell>
          <cell r="N31">
            <v>0</v>
          </cell>
          <cell r="O31">
            <v>0</v>
          </cell>
          <cell r="P31">
            <v>-28933373.965797693</v>
          </cell>
          <cell r="Q31" t="b">
            <v>1</v>
          </cell>
          <cell r="R31">
            <v>0</v>
          </cell>
          <cell r="S31">
            <v>-28933373.965797693</v>
          </cell>
        </row>
        <row r="32">
          <cell r="A32">
            <v>411001</v>
          </cell>
          <cell r="B32" t="str">
            <v>PENJUALAN TUNAI</v>
          </cell>
          <cell r="C32" t="str">
            <v>L</v>
          </cell>
          <cell r="D32" t="str">
            <v>K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182819900</v>
          </cell>
          <cell r="K32">
            <v>0</v>
          </cell>
          <cell r="L32">
            <v>182819900</v>
          </cell>
          <cell r="M32">
            <v>0</v>
          </cell>
          <cell r="N32">
            <v>182819900</v>
          </cell>
          <cell r="O32">
            <v>0</v>
          </cell>
          <cell r="P32">
            <v>0</v>
          </cell>
          <cell r="Q32" t="b">
            <v>1</v>
          </cell>
          <cell r="R32">
            <v>0</v>
          </cell>
          <cell r="S32">
            <v>0</v>
          </cell>
        </row>
        <row r="33">
          <cell r="A33">
            <v>411101</v>
          </cell>
          <cell r="B33" t="str">
            <v>PENJUALAN KREDIT</v>
          </cell>
          <cell r="C33" t="str">
            <v>L</v>
          </cell>
          <cell r="D33" t="str">
            <v>K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32352930</v>
          </cell>
          <cell r="K33">
            <v>0</v>
          </cell>
          <cell r="L33">
            <v>32352930</v>
          </cell>
          <cell r="M33">
            <v>0</v>
          </cell>
          <cell r="N33">
            <v>32352930</v>
          </cell>
          <cell r="O33">
            <v>0</v>
          </cell>
          <cell r="P33">
            <v>0</v>
          </cell>
          <cell r="Q33" t="b">
            <v>1</v>
          </cell>
          <cell r="R33">
            <v>0</v>
          </cell>
          <cell r="S33">
            <v>0</v>
          </cell>
        </row>
        <row r="34">
          <cell r="A34">
            <v>4112</v>
          </cell>
          <cell r="B34" t="str">
            <v>Program TIV</v>
          </cell>
          <cell r="C34" t="str">
            <v>L</v>
          </cell>
          <cell r="D34" t="str">
            <v>K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 t="b">
            <v>0</v>
          </cell>
          <cell r="R34">
            <v>0</v>
          </cell>
          <cell r="S34">
            <v>0</v>
          </cell>
        </row>
        <row r="35">
          <cell r="A35">
            <v>5500</v>
          </cell>
          <cell r="B35" t="str">
            <v>Return Penjualan</v>
          </cell>
          <cell r="C35" t="str">
            <v>L</v>
          </cell>
          <cell r="D35" t="str">
            <v>K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 t="b">
            <v>0</v>
          </cell>
          <cell r="R35">
            <v>0</v>
          </cell>
          <cell r="S35">
            <v>0</v>
          </cell>
        </row>
        <row r="36">
          <cell r="A36">
            <v>4130</v>
          </cell>
          <cell r="B36" t="str">
            <v>Pot Pembelian</v>
          </cell>
          <cell r="C36" t="str">
            <v>L</v>
          </cell>
          <cell r="D36" t="str">
            <v>K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 t="b">
            <v>0</v>
          </cell>
          <cell r="R36">
            <v>0</v>
          </cell>
          <cell r="S36">
            <v>0</v>
          </cell>
        </row>
        <row r="37">
          <cell r="A37">
            <v>510001</v>
          </cell>
          <cell r="B37" t="str">
            <v>HPP</v>
          </cell>
          <cell r="C37" t="str">
            <v>L</v>
          </cell>
          <cell r="D37" t="str">
            <v>D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492194457.01509511</v>
          </cell>
          <cell r="J37">
            <v>295066147.64929742</v>
          </cell>
          <cell r="K37">
            <v>197128309.3657977</v>
          </cell>
          <cell r="L37">
            <v>0</v>
          </cell>
          <cell r="M37">
            <v>197128309.3657977</v>
          </cell>
          <cell r="N37">
            <v>0</v>
          </cell>
          <cell r="O37">
            <v>0</v>
          </cell>
          <cell r="P37">
            <v>0</v>
          </cell>
          <cell r="Q37" t="b">
            <v>1</v>
          </cell>
          <cell r="R37">
            <v>0</v>
          </cell>
          <cell r="S37">
            <v>0</v>
          </cell>
        </row>
        <row r="38">
          <cell r="A38">
            <v>511001</v>
          </cell>
          <cell r="B38" t="str">
            <v>PEMBELIAN</v>
          </cell>
          <cell r="C38" t="str">
            <v>L</v>
          </cell>
          <cell r="D38" t="str">
            <v>D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270137137.39351308</v>
          </cell>
          <cell r="J38">
            <v>270137137.39351308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 t="b">
            <v>1</v>
          </cell>
          <cell r="R38">
            <v>0</v>
          </cell>
          <cell r="S38">
            <v>0</v>
          </cell>
        </row>
        <row r="39">
          <cell r="A39">
            <v>5120</v>
          </cell>
          <cell r="B39" t="str">
            <v>Return Pembelian</v>
          </cell>
          <cell r="C39" t="str">
            <v>L</v>
          </cell>
          <cell r="D39" t="str">
            <v>D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 t="b">
            <v>0</v>
          </cell>
          <cell r="R39">
            <v>0</v>
          </cell>
          <cell r="S39">
            <v>0</v>
          </cell>
        </row>
        <row r="40">
          <cell r="A40">
            <v>5130</v>
          </cell>
          <cell r="B40" t="str">
            <v>Pot Penjualan</v>
          </cell>
          <cell r="C40" t="str">
            <v>L</v>
          </cell>
          <cell r="D40" t="str">
            <v>D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 t="b">
            <v>0</v>
          </cell>
          <cell r="R40">
            <v>0</v>
          </cell>
          <cell r="S40">
            <v>0</v>
          </cell>
        </row>
        <row r="41">
          <cell r="A41">
            <v>811001</v>
          </cell>
          <cell r="B41" t="str">
            <v>Lembur</v>
          </cell>
          <cell r="C41" t="str">
            <v>L</v>
          </cell>
          <cell r="D41" t="str">
            <v>D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 t="b">
            <v>0</v>
          </cell>
          <cell r="R41">
            <v>0</v>
          </cell>
          <cell r="S41">
            <v>0</v>
          </cell>
        </row>
        <row r="42">
          <cell r="A42">
            <v>811002</v>
          </cell>
          <cell r="B42" t="str">
            <v>INCENTIVE</v>
          </cell>
          <cell r="C42" t="str">
            <v>L</v>
          </cell>
          <cell r="D42" t="str">
            <v>D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981420</v>
          </cell>
          <cell r="J42">
            <v>0</v>
          </cell>
          <cell r="K42">
            <v>981420</v>
          </cell>
          <cell r="L42">
            <v>0</v>
          </cell>
          <cell r="M42">
            <v>981420</v>
          </cell>
          <cell r="N42">
            <v>0</v>
          </cell>
          <cell r="O42">
            <v>0</v>
          </cell>
          <cell r="P42">
            <v>0</v>
          </cell>
          <cell r="Q42" t="b">
            <v>1</v>
          </cell>
          <cell r="R42">
            <v>0</v>
          </cell>
          <cell r="S42">
            <v>0</v>
          </cell>
        </row>
        <row r="43">
          <cell r="A43">
            <v>811003</v>
          </cell>
          <cell r="B43" t="str">
            <v>BBM</v>
          </cell>
          <cell r="C43" t="str">
            <v>L</v>
          </cell>
          <cell r="D43" t="str">
            <v>D</v>
          </cell>
          <cell r="E43">
            <v>0</v>
          </cell>
          <cell r="F43">
            <v>0</v>
          </cell>
          <cell r="G43">
            <v>9135845</v>
          </cell>
          <cell r="H43">
            <v>0</v>
          </cell>
          <cell r="I43">
            <v>0</v>
          </cell>
          <cell r="J43">
            <v>0</v>
          </cell>
          <cell r="K43">
            <v>9135845</v>
          </cell>
          <cell r="L43">
            <v>0</v>
          </cell>
          <cell r="M43">
            <v>9135845</v>
          </cell>
          <cell r="N43">
            <v>0</v>
          </cell>
          <cell r="O43">
            <v>0</v>
          </cell>
          <cell r="P43">
            <v>0</v>
          </cell>
          <cell r="Q43" t="b">
            <v>1</v>
          </cell>
          <cell r="R43">
            <v>0</v>
          </cell>
          <cell r="S43">
            <v>0</v>
          </cell>
        </row>
        <row r="44">
          <cell r="A44">
            <v>811004</v>
          </cell>
          <cell r="B44" t="str">
            <v>PEMELIHARAAN KENDARAAN</v>
          </cell>
          <cell r="C44" t="str">
            <v>L</v>
          </cell>
          <cell r="D44" t="str">
            <v>D</v>
          </cell>
          <cell r="E44">
            <v>0</v>
          </cell>
          <cell r="F44">
            <v>0</v>
          </cell>
          <cell r="G44">
            <v>40000</v>
          </cell>
          <cell r="H44">
            <v>0</v>
          </cell>
          <cell r="I44">
            <v>3068299</v>
          </cell>
          <cell r="J44">
            <v>0</v>
          </cell>
          <cell r="K44">
            <v>3108299</v>
          </cell>
          <cell r="L44">
            <v>0</v>
          </cell>
          <cell r="M44">
            <v>3108299</v>
          </cell>
          <cell r="N44">
            <v>0</v>
          </cell>
          <cell r="O44">
            <v>0</v>
          </cell>
          <cell r="P44">
            <v>0</v>
          </cell>
          <cell r="Q44" t="b">
            <v>1</v>
          </cell>
          <cell r="R44">
            <v>0</v>
          </cell>
          <cell r="S44">
            <v>0</v>
          </cell>
        </row>
        <row r="45">
          <cell r="A45">
            <v>811005</v>
          </cell>
          <cell r="B45" t="str">
            <v>PARKIR &amp; TOL</v>
          </cell>
          <cell r="C45" t="str">
            <v>L</v>
          </cell>
          <cell r="D45" t="str">
            <v>D</v>
          </cell>
          <cell r="E45">
            <v>0</v>
          </cell>
          <cell r="F45">
            <v>0</v>
          </cell>
          <cell r="G45">
            <v>530000</v>
          </cell>
          <cell r="H45">
            <v>0</v>
          </cell>
          <cell r="I45">
            <v>0</v>
          </cell>
          <cell r="J45">
            <v>0</v>
          </cell>
          <cell r="K45">
            <v>530000</v>
          </cell>
          <cell r="L45">
            <v>0</v>
          </cell>
          <cell r="M45">
            <v>530000</v>
          </cell>
          <cell r="N45">
            <v>0</v>
          </cell>
          <cell r="O45">
            <v>0</v>
          </cell>
          <cell r="P45">
            <v>0</v>
          </cell>
          <cell r="Q45" t="b">
            <v>1</v>
          </cell>
          <cell r="R45">
            <v>0</v>
          </cell>
          <cell r="S45">
            <v>0</v>
          </cell>
        </row>
        <row r="46">
          <cell r="A46">
            <v>811006</v>
          </cell>
          <cell r="B46" t="str">
            <v>PENGIRIMAN DOKUMENT</v>
          </cell>
          <cell r="C46" t="str">
            <v>L</v>
          </cell>
          <cell r="D46" t="str">
            <v>D</v>
          </cell>
          <cell r="E46">
            <v>0</v>
          </cell>
          <cell r="F46">
            <v>0</v>
          </cell>
          <cell r="G46">
            <v>173000</v>
          </cell>
          <cell r="H46">
            <v>0</v>
          </cell>
          <cell r="I46">
            <v>0</v>
          </cell>
          <cell r="J46">
            <v>0</v>
          </cell>
          <cell r="K46">
            <v>173000</v>
          </cell>
          <cell r="L46">
            <v>0</v>
          </cell>
          <cell r="M46">
            <v>173000</v>
          </cell>
          <cell r="N46">
            <v>0</v>
          </cell>
          <cell r="O46">
            <v>0</v>
          </cell>
          <cell r="P46">
            <v>0</v>
          </cell>
          <cell r="Q46" t="b">
            <v>1</v>
          </cell>
          <cell r="R46">
            <v>0</v>
          </cell>
          <cell r="S46">
            <v>0</v>
          </cell>
        </row>
        <row r="47">
          <cell r="A47">
            <v>821000</v>
          </cell>
          <cell r="B47" t="str">
            <v>Perlengkapan Kantor</v>
          </cell>
          <cell r="C47" t="str">
            <v>L</v>
          </cell>
          <cell r="D47" t="str">
            <v>D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 t="b">
            <v>0</v>
          </cell>
          <cell r="R47">
            <v>0</v>
          </cell>
          <cell r="S47">
            <v>0</v>
          </cell>
        </row>
        <row r="48">
          <cell r="A48">
            <v>821001</v>
          </cell>
          <cell r="B48" t="str">
            <v>GAJI DAN TUNJANG</v>
          </cell>
          <cell r="C48" t="str">
            <v>L</v>
          </cell>
          <cell r="D48" t="str">
            <v>D</v>
          </cell>
          <cell r="E48">
            <v>0</v>
          </cell>
          <cell r="F48">
            <v>0</v>
          </cell>
          <cell r="G48">
            <v>24774235</v>
          </cell>
          <cell r="H48">
            <v>49548470</v>
          </cell>
          <cell r="I48">
            <v>28246860</v>
          </cell>
          <cell r="J48">
            <v>0</v>
          </cell>
          <cell r="K48">
            <v>3472625</v>
          </cell>
          <cell r="L48">
            <v>0</v>
          </cell>
          <cell r="M48">
            <v>3472625</v>
          </cell>
          <cell r="N48">
            <v>0</v>
          </cell>
          <cell r="O48">
            <v>0</v>
          </cell>
          <cell r="P48">
            <v>0</v>
          </cell>
          <cell r="Q48" t="b">
            <v>1</v>
          </cell>
          <cell r="R48">
            <v>0</v>
          </cell>
          <cell r="S48">
            <v>0</v>
          </cell>
        </row>
        <row r="49">
          <cell r="A49">
            <v>821002</v>
          </cell>
          <cell r="B49" t="str">
            <v>JAMSOSTEK</v>
          </cell>
          <cell r="C49" t="str">
            <v>L</v>
          </cell>
          <cell r="D49" t="str">
            <v>D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3134881.600000001</v>
          </cell>
          <cell r="J49">
            <v>0</v>
          </cell>
          <cell r="K49">
            <v>3134881.600000001</v>
          </cell>
          <cell r="L49">
            <v>0</v>
          </cell>
          <cell r="M49">
            <v>3134881.600000001</v>
          </cell>
          <cell r="N49">
            <v>0</v>
          </cell>
          <cell r="O49">
            <v>0</v>
          </cell>
          <cell r="P49">
            <v>0</v>
          </cell>
          <cell r="Q49" t="b">
            <v>1</v>
          </cell>
          <cell r="R49">
            <v>0</v>
          </cell>
          <cell r="S49">
            <v>0</v>
          </cell>
        </row>
        <row r="50">
          <cell r="A50">
            <v>821004</v>
          </cell>
          <cell r="B50" t="str">
            <v>KONSUMSI</v>
          </cell>
          <cell r="C50" t="str">
            <v>L</v>
          </cell>
          <cell r="D50" t="str">
            <v>D</v>
          </cell>
          <cell r="E50">
            <v>0</v>
          </cell>
          <cell r="F50">
            <v>0</v>
          </cell>
          <cell r="G50">
            <v>700000</v>
          </cell>
          <cell r="H50">
            <v>0</v>
          </cell>
          <cell r="I50">
            <v>0</v>
          </cell>
          <cell r="J50">
            <v>0</v>
          </cell>
          <cell r="K50">
            <v>700000</v>
          </cell>
          <cell r="L50">
            <v>0</v>
          </cell>
          <cell r="M50">
            <v>700000</v>
          </cell>
          <cell r="N50">
            <v>0</v>
          </cell>
          <cell r="O50">
            <v>0</v>
          </cell>
          <cell r="P50">
            <v>0</v>
          </cell>
          <cell r="Q50" t="b">
            <v>1</v>
          </cell>
          <cell r="R50">
            <v>0</v>
          </cell>
          <cell r="S50">
            <v>0</v>
          </cell>
        </row>
        <row r="51">
          <cell r="A51">
            <v>821005</v>
          </cell>
          <cell r="B51" t="str">
            <v>PENGOBATAN</v>
          </cell>
          <cell r="C51" t="str">
            <v>L</v>
          </cell>
          <cell r="D51" t="str">
            <v>D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 t="b">
            <v>0</v>
          </cell>
          <cell r="R51">
            <v>0</v>
          </cell>
          <cell r="S51">
            <v>0</v>
          </cell>
        </row>
        <row r="52">
          <cell r="A52">
            <v>821006</v>
          </cell>
          <cell r="B52" t="str">
            <v>THR/BONUS</v>
          </cell>
          <cell r="C52" t="str">
            <v>L</v>
          </cell>
          <cell r="D52" t="str">
            <v>D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 t="b">
            <v>0</v>
          </cell>
          <cell r="R52">
            <v>0</v>
          </cell>
          <cell r="S52">
            <v>0</v>
          </cell>
        </row>
        <row r="53">
          <cell r="A53">
            <v>822005</v>
          </cell>
          <cell r="B53" t="str">
            <v>PEMELIHARAAN KANTOR DAN BANGUNAN</v>
          </cell>
          <cell r="C53" t="str">
            <v>L</v>
          </cell>
          <cell r="D53" t="str">
            <v>D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 t="b">
            <v>0</v>
          </cell>
          <cell r="R53">
            <v>0</v>
          </cell>
          <cell r="S53">
            <v>0</v>
          </cell>
        </row>
        <row r="54">
          <cell r="A54">
            <v>822015</v>
          </cell>
          <cell r="B54" t="str">
            <v>PEMELIHARAAN INVENTARIS</v>
          </cell>
          <cell r="C54" t="str">
            <v>L</v>
          </cell>
          <cell r="D54" t="str">
            <v>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 t="b">
            <v>0</v>
          </cell>
          <cell r="R54">
            <v>0</v>
          </cell>
          <cell r="S54">
            <v>0</v>
          </cell>
        </row>
        <row r="55">
          <cell r="A55">
            <v>824001</v>
          </cell>
          <cell r="B55" t="str">
            <v xml:space="preserve">LISTRIK </v>
          </cell>
          <cell r="C55" t="str">
            <v>L</v>
          </cell>
          <cell r="D55" t="str">
            <v>D</v>
          </cell>
          <cell r="E55">
            <v>0</v>
          </cell>
          <cell r="F55">
            <v>0</v>
          </cell>
          <cell r="G55">
            <v>254000</v>
          </cell>
          <cell r="H55">
            <v>0</v>
          </cell>
          <cell r="I55">
            <v>0</v>
          </cell>
          <cell r="J55">
            <v>0</v>
          </cell>
          <cell r="K55">
            <v>254000</v>
          </cell>
          <cell r="L55">
            <v>0</v>
          </cell>
          <cell r="M55">
            <v>254000</v>
          </cell>
          <cell r="N55">
            <v>0</v>
          </cell>
          <cell r="O55">
            <v>0</v>
          </cell>
          <cell r="P55">
            <v>0</v>
          </cell>
          <cell r="Q55" t="b">
            <v>1</v>
          </cell>
          <cell r="R55">
            <v>0</v>
          </cell>
          <cell r="S55">
            <v>0</v>
          </cell>
        </row>
        <row r="56">
          <cell r="A56">
            <v>824002</v>
          </cell>
          <cell r="B56" t="str">
            <v>ALAT TULIS &amp; CET</v>
          </cell>
          <cell r="C56" t="str">
            <v>L</v>
          </cell>
          <cell r="D56" t="str">
            <v>D</v>
          </cell>
          <cell r="E56">
            <v>0</v>
          </cell>
          <cell r="F56">
            <v>0</v>
          </cell>
          <cell r="G56">
            <v>147900</v>
          </cell>
          <cell r="H56">
            <v>0</v>
          </cell>
          <cell r="I56">
            <v>0</v>
          </cell>
          <cell r="J56">
            <v>0</v>
          </cell>
          <cell r="K56">
            <v>147900</v>
          </cell>
          <cell r="L56">
            <v>0</v>
          </cell>
          <cell r="M56">
            <v>147900</v>
          </cell>
          <cell r="N56">
            <v>0</v>
          </cell>
          <cell r="O56">
            <v>0</v>
          </cell>
          <cell r="P56">
            <v>0</v>
          </cell>
          <cell r="Q56" t="b">
            <v>1</v>
          </cell>
          <cell r="R56">
            <v>0</v>
          </cell>
          <cell r="S56">
            <v>0</v>
          </cell>
        </row>
        <row r="57">
          <cell r="A57">
            <v>824003</v>
          </cell>
          <cell r="B57" t="str">
            <v>TELEPHONE/KAWAT</v>
          </cell>
          <cell r="C57" t="str">
            <v>L</v>
          </cell>
          <cell r="D57" t="str">
            <v>D</v>
          </cell>
          <cell r="E57">
            <v>0</v>
          </cell>
          <cell r="F57">
            <v>0</v>
          </cell>
          <cell r="G57">
            <v>436000</v>
          </cell>
          <cell r="H57">
            <v>0</v>
          </cell>
          <cell r="I57">
            <v>166994</v>
          </cell>
          <cell r="J57">
            <v>0</v>
          </cell>
          <cell r="K57">
            <v>602994</v>
          </cell>
          <cell r="L57">
            <v>0</v>
          </cell>
          <cell r="M57">
            <v>602994</v>
          </cell>
          <cell r="N57">
            <v>0</v>
          </cell>
          <cell r="O57">
            <v>0</v>
          </cell>
          <cell r="P57">
            <v>0</v>
          </cell>
          <cell r="Q57" t="b">
            <v>1</v>
          </cell>
          <cell r="R57">
            <v>0</v>
          </cell>
          <cell r="S57">
            <v>0</v>
          </cell>
        </row>
        <row r="58">
          <cell r="A58">
            <v>824004</v>
          </cell>
          <cell r="B58" t="str">
            <v>SUMBANGAN/IURAN/MAJALAH</v>
          </cell>
          <cell r="C58" t="str">
            <v>L</v>
          </cell>
          <cell r="D58" t="str">
            <v>D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 t="b">
            <v>0</v>
          </cell>
          <cell r="R58">
            <v>0</v>
          </cell>
          <cell r="S58">
            <v>0</v>
          </cell>
        </row>
        <row r="59">
          <cell r="A59">
            <v>824005</v>
          </cell>
          <cell r="B59" t="str">
            <v>PERJALANAN DINAS</v>
          </cell>
          <cell r="C59" t="str">
            <v>L</v>
          </cell>
          <cell r="D59" t="str">
            <v>D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 t="b">
            <v>0</v>
          </cell>
          <cell r="R59">
            <v>0</v>
          </cell>
          <cell r="S59">
            <v>0</v>
          </cell>
        </row>
        <row r="60">
          <cell r="A60">
            <v>824006</v>
          </cell>
          <cell r="B60" t="str">
            <v>TRAINNING/SEMINAR/RAPAT</v>
          </cell>
          <cell r="C60" t="str">
            <v>L</v>
          </cell>
          <cell r="D60" t="str">
            <v>D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 t="b">
            <v>0</v>
          </cell>
          <cell r="R60">
            <v>0</v>
          </cell>
          <cell r="S60">
            <v>0</v>
          </cell>
        </row>
        <row r="61">
          <cell r="A61">
            <v>824007</v>
          </cell>
          <cell r="B61" t="str">
            <v>BIAYA RUMAH TANGGA</v>
          </cell>
          <cell r="C61" t="str">
            <v>L</v>
          </cell>
          <cell r="D61" t="str">
            <v>D</v>
          </cell>
          <cell r="E61">
            <v>0</v>
          </cell>
          <cell r="F61">
            <v>0</v>
          </cell>
          <cell r="G61">
            <v>714300</v>
          </cell>
          <cell r="H61">
            <v>0</v>
          </cell>
          <cell r="I61">
            <v>0</v>
          </cell>
          <cell r="J61">
            <v>0</v>
          </cell>
          <cell r="K61">
            <v>714300</v>
          </cell>
          <cell r="L61">
            <v>0</v>
          </cell>
          <cell r="M61">
            <v>714300</v>
          </cell>
          <cell r="N61">
            <v>0</v>
          </cell>
          <cell r="O61">
            <v>0</v>
          </cell>
          <cell r="P61">
            <v>0</v>
          </cell>
          <cell r="Q61" t="b">
            <v>1</v>
          </cell>
          <cell r="R61">
            <v>0</v>
          </cell>
          <cell r="S61">
            <v>0</v>
          </cell>
        </row>
        <row r="62">
          <cell r="A62">
            <v>824008</v>
          </cell>
          <cell r="B62" t="str">
            <v>SEWA KENDARAAN</v>
          </cell>
          <cell r="C62" t="str">
            <v>L</v>
          </cell>
          <cell r="D62" t="str">
            <v>D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20412000</v>
          </cell>
          <cell r="J62">
            <v>0</v>
          </cell>
          <cell r="K62">
            <v>20412000</v>
          </cell>
          <cell r="L62">
            <v>0</v>
          </cell>
          <cell r="M62">
            <v>20412000</v>
          </cell>
          <cell r="N62">
            <v>0</v>
          </cell>
          <cell r="O62">
            <v>0</v>
          </cell>
          <cell r="P62">
            <v>0</v>
          </cell>
          <cell r="Q62" t="b">
            <v>1</v>
          </cell>
          <cell r="R62">
            <v>0</v>
          </cell>
          <cell r="S62">
            <v>0</v>
          </cell>
        </row>
        <row r="63">
          <cell r="A63">
            <v>824009</v>
          </cell>
          <cell r="B63" t="str">
            <v>SEWA KANTOR</v>
          </cell>
          <cell r="C63" t="str">
            <v>L</v>
          </cell>
          <cell r="D63" t="str">
            <v>D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2083400</v>
          </cell>
          <cell r="J63">
            <v>0</v>
          </cell>
          <cell r="K63">
            <v>2083400</v>
          </cell>
          <cell r="L63">
            <v>0</v>
          </cell>
          <cell r="M63">
            <v>2083400</v>
          </cell>
          <cell r="N63">
            <v>0</v>
          </cell>
          <cell r="O63">
            <v>0</v>
          </cell>
          <cell r="P63">
            <v>0</v>
          </cell>
          <cell r="Q63" t="b">
            <v>1</v>
          </cell>
          <cell r="R63">
            <v>0</v>
          </cell>
          <cell r="S63">
            <v>0</v>
          </cell>
        </row>
        <row r="64">
          <cell r="A64">
            <v>824010</v>
          </cell>
          <cell r="B64" t="str">
            <v>SEWA INVENTARIS</v>
          </cell>
          <cell r="C64" t="str">
            <v>L</v>
          </cell>
          <cell r="D64" t="str">
            <v>D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991400</v>
          </cell>
          <cell r="J64">
            <v>0</v>
          </cell>
          <cell r="K64">
            <v>991400</v>
          </cell>
          <cell r="L64">
            <v>0</v>
          </cell>
          <cell r="M64">
            <v>991400</v>
          </cell>
          <cell r="N64">
            <v>0</v>
          </cell>
          <cell r="O64">
            <v>0</v>
          </cell>
          <cell r="P64">
            <v>0</v>
          </cell>
          <cell r="Q64" t="b">
            <v>1</v>
          </cell>
          <cell r="R64">
            <v>0</v>
          </cell>
          <cell r="S64">
            <v>0</v>
          </cell>
        </row>
        <row r="65">
          <cell r="A65">
            <v>824011</v>
          </cell>
          <cell r="B65" t="str">
            <v>PEMBELIAN TRIPLEK</v>
          </cell>
          <cell r="C65" t="str">
            <v>L</v>
          </cell>
          <cell r="D65" t="str">
            <v>D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 t="b">
            <v>0</v>
          </cell>
          <cell r="R65">
            <v>0</v>
          </cell>
          <cell r="S65">
            <v>0</v>
          </cell>
        </row>
        <row r="66">
          <cell r="A66">
            <v>824013</v>
          </cell>
          <cell r="B66" t="str">
            <v>PENGHAPUSAN PIUTANG</v>
          </cell>
          <cell r="C66" t="str">
            <v>L</v>
          </cell>
          <cell r="D66" t="str">
            <v>D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 t="b">
            <v>0</v>
          </cell>
          <cell r="R66">
            <v>0</v>
          </cell>
          <cell r="S66">
            <v>0</v>
          </cell>
        </row>
        <row r="67">
          <cell r="A67">
            <v>824019</v>
          </cell>
          <cell r="B67" t="str">
            <v>PERIJINAN DAN PBB</v>
          </cell>
          <cell r="C67" t="str">
            <v>L</v>
          </cell>
          <cell r="D67" t="str">
            <v>D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 t="b">
            <v>0</v>
          </cell>
          <cell r="R67">
            <v>0</v>
          </cell>
          <cell r="S67">
            <v>0</v>
          </cell>
        </row>
        <row r="68">
          <cell r="A68">
            <v>824021</v>
          </cell>
          <cell r="B68" t="str">
            <v>BIAYA STNK/KEUR/DISPENSASI</v>
          </cell>
          <cell r="C68" t="str">
            <v>L</v>
          </cell>
          <cell r="D68" t="str">
            <v>D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 t="b">
            <v>0</v>
          </cell>
          <cell r="R68">
            <v>0</v>
          </cell>
          <cell r="S68">
            <v>0</v>
          </cell>
        </row>
        <row r="69">
          <cell r="A69">
            <v>824033</v>
          </cell>
          <cell r="B69" t="str">
            <v>BIAYA KEAMANAN DAN KEBERSIHAN</v>
          </cell>
          <cell r="C69" t="str">
            <v>L</v>
          </cell>
          <cell r="D69" t="str">
            <v>D</v>
          </cell>
          <cell r="E69">
            <v>0</v>
          </cell>
          <cell r="F69">
            <v>0</v>
          </cell>
          <cell r="G69">
            <v>500000</v>
          </cell>
          <cell r="H69">
            <v>0</v>
          </cell>
          <cell r="I69">
            <v>0</v>
          </cell>
          <cell r="J69">
            <v>0</v>
          </cell>
          <cell r="K69">
            <v>500000</v>
          </cell>
          <cell r="L69">
            <v>0</v>
          </cell>
          <cell r="M69">
            <v>500000</v>
          </cell>
          <cell r="N69">
            <v>0</v>
          </cell>
          <cell r="O69">
            <v>0</v>
          </cell>
          <cell r="P69">
            <v>0</v>
          </cell>
          <cell r="Q69" t="b">
            <v>1</v>
          </cell>
          <cell r="R69">
            <v>0</v>
          </cell>
          <cell r="S69">
            <v>0</v>
          </cell>
        </row>
        <row r="70">
          <cell r="A70">
            <v>824037</v>
          </cell>
          <cell r="B70" t="str">
            <v>BENDA POS /MATERAI</v>
          </cell>
          <cell r="C70" t="str">
            <v>L</v>
          </cell>
          <cell r="D70" t="str">
            <v>D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 t="b">
            <v>0</v>
          </cell>
          <cell r="R70">
            <v>0</v>
          </cell>
          <cell r="S70">
            <v>0</v>
          </cell>
        </row>
        <row r="71">
          <cell r="A71">
            <v>824038</v>
          </cell>
          <cell r="B71" t="str">
            <v>JASA KURIR/PENGIRIMAN DOKUMENT</v>
          </cell>
          <cell r="C71" t="str">
            <v>L</v>
          </cell>
          <cell r="D71" t="str">
            <v>D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 t="b">
            <v>0</v>
          </cell>
          <cell r="R71">
            <v>0</v>
          </cell>
          <cell r="S71">
            <v>0</v>
          </cell>
        </row>
        <row r="72">
          <cell r="A72">
            <v>824041</v>
          </cell>
          <cell r="B72" t="str">
            <v>AIR (PAM)</v>
          </cell>
          <cell r="C72" t="str">
            <v>L</v>
          </cell>
          <cell r="D72" t="str">
            <v>D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 t="b">
            <v>0</v>
          </cell>
          <cell r="R72">
            <v>0</v>
          </cell>
          <cell r="S72">
            <v>0</v>
          </cell>
        </row>
        <row r="73">
          <cell r="A73">
            <v>824042</v>
          </cell>
          <cell r="B73" t="str">
            <v>REPACKING,BONGKAR MUAT DLL</v>
          </cell>
          <cell r="C73" t="str">
            <v>L</v>
          </cell>
          <cell r="D73" t="str">
            <v>D</v>
          </cell>
          <cell r="E73">
            <v>0</v>
          </cell>
          <cell r="F73">
            <v>0</v>
          </cell>
          <cell r="G73">
            <v>82500</v>
          </cell>
          <cell r="H73">
            <v>0</v>
          </cell>
          <cell r="I73">
            <v>0</v>
          </cell>
          <cell r="J73">
            <v>0</v>
          </cell>
          <cell r="K73">
            <v>82500</v>
          </cell>
          <cell r="L73">
            <v>0</v>
          </cell>
          <cell r="M73">
            <v>82500</v>
          </cell>
          <cell r="N73">
            <v>0</v>
          </cell>
          <cell r="O73">
            <v>0</v>
          </cell>
          <cell r="P73">
            <v>0</v>
          </cell>
          <cell r="Q73" t="b">
            <v>1</v>
          </cell>
          <cell r="R73">
            <v>0</v>
          </cell>
          <cell r="S73">
            <v>0</v>
          </cell>
        </row>
        <row r="74">
          <cell r="A74">
            <v>825011</v>
          </cell>
          <cell r="B74" t="str">
            <v>BIAYA PAJAK</v>
          </cell>
          <cell r="C74" t="str">
            <v>L</v>
          </cell>
          <cell r="D74" t="str">
            <v>D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 t="b">
            <v>0</v>
          </cell>
          <cell r="R74">
            <v>0</v>
          </cell>
          <cell r="S74">
            <v>0</v>
          </cell>
        </row>
        <row r="75">
          <cell r="A75">
            <v>825012</v>
          </cell>
          <cell r="B75" t="str">
            <v>ADMIN BANK</v>
          </cell>
          <cell r="C75" t="str">
            <v>L</v>
          </cell>
          <cell r="D75" t="str">
            <v>D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 t="b">
            <v>0</v>
          </cell>
          <cell r="R75">
            <v>0</v>
          </cell>
          <cell r="S75">
            <v>0</v>
          </cell>
        </row>
        <row r="76">
          <cell r="A76">
            <v>825013</v>
          </cell>
          <cell r="B76" t="str">
            <v>BIAYA JASA MANAGEMENT</v>
          </cell>
          <cell r="C76" t="str">
            <v>L</v>
          </cell>
          <cell r="D76" t="str">
            <v>D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 t="b">
            <v>0</v>
          </cell>
          <cell r="R76">
            <v>0</v>
          </cell>
          <cell r="S76">
            <v>0</v>
          </cell>
        </row>
        <row r="77">
          <cell r="A77">
            <v>825015</v>
          </cell>
          <cell r="B77" t="str">
            <v>BIAYA RERUTMEN KARYAWAN</v>
          </cell>
          <cell r="C77" t="str">
            <v>L</v>
          </cell>
          <cell r="D77" t="str">
            <v>D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 t="b">
            <v>0</v>
          </cell>
          <cell r="R77">
            <v>0</v>
          </cell>
          <cell r="S77">
            <v>0</v>
          </cell>
        </row>
        <row r="78">
          <cell r="A78">
            <v>825099</v>
          </cell>
          <cell r="B78" t="str">
            <v>LAIN-LAIN</v>
          </cell>
          <cell r="C78" t="str">
            <v>L</v>
          </cell>
          <cell r="D78" t="str">
            <v>D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 t="b">
            <v>0</v>
          </cell>
          <cell r="R78">
            <v>0</v>
          </cell>
          <cell r="S78">
            <v>0</v>
          </cell>
        </row>
        <row r="79">
          <cell r="A79">
            <v>829207</v>
          </cell>
          <cell r="B79" t="str">
            <v>BIAYA PROMOSI DAGANG</v>
          </cell>
          <cell r="C79" t="str">
            <v>L</v>
          </cell>
          <cell r="D79" t="str">
            <v>D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 t="b">
            <v>0</v>
          </cell>
          <cell r="R79">
            <v>0</v>
          </cell>
          <cell r="S79">
            <v>0</v>
          </cell>
        </row>
        <row r="80">
          <cell r="A80">
            <v>910200</v>
          </cell>
          <cell r="B80" t="str">
            <v>PENDAPATAN BUNGA</v>
          </cell>
          <cell r="C80" t="str">
            <v>L</v>
          </cell>
          <cell r="D80" t="str">
            <v>D</v>
          </cell>
          <cell r="E80">
            <v>0</v>
          </cell>
          <cell r="F80">
            <v>0</v>
          </cell>
          <cell r="G80">
            <v>0</v>
          </cell>
          <cell r="H80">
            <v>2087</v>
          </cell>
          <cell r="I80">
            <v>0</v>
          </cell>
          <cell r="J80">
            <v>0</v>
          </cell>
          <cell r="K80">
            <v>-2087</v>
          </cell>
          <cell r="L80">
            <v>0</v>
          </cell>
          <cell r="M80">
            <v>-2087</v>
          </cell>
          <cell r="N80">
            <v>0</v>
          </cell>
          <cell r="O80">
            <v>0</v>
          </cell>
          <cell r="P80">
            <v>0</v>
          </cell>
          <cell r="Q80" t="b">
            <v>1</v>
          </cell>
          <cell r="R80">
            <v>0</v>
          </cell>
          <cell r="S80">
            <v>0</v>
          </cell>
        </row>
        <row r="81">
          <cell r="A81">
            <v>910800</v>
          </cell>
          <cell r="B81" t="str">
            <v>PENJUALAN BARANG BEKAS/SISA BA</v>
          </cell>
          <cell r="C81" t="str">
            <v>L</v>
          </cell>
          <cell r="D81" t="str">
            <v>D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 t="b">
            <v>0</v>
          </cell>
          <cell r="R81">
            <v>0</v>
          </cell>
          <cell r="S81">
            <v>0</v>
          </cell>
        </row>
        <row r="82">
          <cell r="A82">
            <v>919900</v>
          </cell>
          <cell r="B82" t="str">
            <v>PENDAPATAN LAIN-LAIN</v>
          </cell>
          <cell r="C82" t="str">
            <v>L</v>
          </cell>
          <cell r="D82" t="str">
            <v>D</v>
          </cell>
          <cell r="E82">
            <v>0</v>
          </cell>
          <cell r="F82">
            <v>0</v>
          </cell>
          <cell r="G82">
            <v>0</v>
          </cell>
          <cell r="H82">
            <v>45000</v>
          </cell>
          <cell r="I82">
            <v>0</v>
          </cell>
          <cell r="J82">
            <v>0</v>
          </cell>
          <cell r="K82">
            <v>-45000</v>
          </cell>
          <cell r="L82">
            <v>0</v>
          </cell>
          <cell r="M82">
            <v>-45000</v>
          </cell>
          <cell r="N82">
            <v>0</v>
          </cell>
          <cell r="O82">
            <v>0</v>
          </cell>
          <cell r="P82">
            <v>0</v>
          </cell>
          <cell r="Q82" t="b">
            <v>1</v>
          </cell>
          <cell r="R82">
            <v>0</v>
          </cell>
          <cell r="S82">
            <v>0</v>
          </cell>
        </row>
        <row r="83">
          <cell r="A83">
            <v>920100</v>
          </cell>
          <cell r="B83" t="str">
            <v>BEBAN BUNGA</v>
          </cell>
          <cell r="C83" t="str">
            <v>L</v>
          </cell>
          <cell r="D83" t="str">
            <v>D</v>
          </cell>
          <cell r="E83">
            <v>0</v>
          </cell>
          <cell r="F83">
            <v>0</v>
          </cell>
          <cell r="G83">
            <v>417</v>
          </cell>
          <cell r="H83">
            <v>0</v>
          </cell>
          <cell r="I83">
            <v>0</v>
          </cell>
          <cell r="J83">
            <v>0</v>
          </cell>
          <cell r="K83">
            <v>417</v>
          </cell>
          <cell r="L83">
            <v>0</v>
          </cell>
          <cell r="M83">
            <v>417</v>
          </cell>
          <cell r="N83">
            <v>0</v>
          </cell>
          <cell r="O83">
            <v>0</v>
          </cell>
          <cell r="P83">
            <v>0</v>
          </cell>
          <cell r="Q83" t="b">
            <v>1</v>
          </cell>
          <cell r="R83">
            <v>0</v>
          </cell>
          <cell r="S83">
            <v>0</v>
          </cell>
        </row>
        <row r="84">
          <cell r="A84">
            <v>825010</v>
          </cell>
          <cell r="B84" t="str">
            <v>BIAYA PENGANGKUT</v>
          </cell>
          <cell r="C84" t="str">
            <v>L</v>
          </cell>
          <cell r="D84" t="str">
            <v>D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 t="b">
            <v>0</v>
          </cell>
          <cell r="R84">
            <v>0</v>
          </cell>
          <cell r="S84">
            <v>0</v>
          </cell>
        </row>
        <row r="85">
          <cell r="A85" t="str">
            <v>Rugi Bulan Berjalan</v>
          </cell>
          <cell r="E85">
            <v>6497931234.2215834</v>
          </cell>
          <cell r="F85">
            <v>6497931234.2215853</v>
          </cell>
          <cell r="G85">
            <v>658347149</v>
          </cell>
          <cell r="H85">
            <v>658347149</v>
          </cell>
          <cell r="I85">
            <v>1556144829.2579055</v>
          </cell>
          <cell r="J85">
            <v>1556144829.2579055</v>
          </cell>
          <cell r="K85">
            <v>6791009450.615097</v>
          </cell>
          <cell r="L85">
            <v>6791009450.615098</v>
          </cell>
          <cell r="M85">
            <v>244106203.96579769</v>
          </cell>
          <cell r="N85">
            <v>215172830</v>
          </cell>
          <cell r="O85">
            <v>6546903246.6492987</v>
          </cell>
          <cell r="P85">
            <v>6546903246.6493006</v>
          </cell>
          <cell r="Q85" t="b">
            <v>1</v>
          </cell>
          <cell r="R85">
            <v>6546903246.6492987</v>
          </cell>
          <cell r="S85">
            <v>6546903246.6493006</v>
          </cell>
        </row>
        <row r="86">
          <cell r="F86">
            <v>0</v>
          </cell>
          <cell r="G86">
            <v>0</v>
          </cell>
          <cell r="I86">
            <v>0</v>
          </cell>
          <cell r="K86">
            <v>0</v>
          </cell>
          <cell r="M86">
            <v>-28933373.965797693</v>
          </cell>
          <cell r="P86">
            <v>0</v>
          </cell>
          <cell r="Q86" t="b">
            <v>1</v>
          </cell>
          <cell r="S86">
            <v>0</v>
          </cell>
        </row>
        <row r="87">
          <cell r="E87">
            <v>6497931234.2215834</v>
          </cell>
          <cell r="F87">
            <v>6497931234.2215853</v>
          </cell>
          <cell r="G87">
            <v>658347149</v>
          </cell>
          <cell r="H87">
            <v>658347149</v>
          </cell>
          <cell r="I87">
            <v>1556144829.2579055</v>
          </cell>
          <cell r="J87">
            <v>1556144829.2579055</v>
          </cell>
          <cell r="K87">
            <v>6791009450.615097</v>
          </cell>
          <cell r="L87">
            <v>6791009450.615098</v>
          </cell>
          <cell r="M87">
            <v>215172830</v>
          </cell>
          <cell r="N87">
            <v>215172830</v>
          </cell>
          <cell r="O87">
            <v>6546903246.6492987</v>
          </cell>
          <cell r="P87">
            <v>6546903246.6493006</v>
          </cell>
          <cell r="Q87" t="b">
            <v>1</v>
          </cell>
          <cell r="R87">
            <v>6546903246.6492987</v>
          </cell>
          <cell r="S87">
            <v>6546903246.6493006</v>
          </cell>
        </row>
        <row r="89">
          <cell r="B89" t="str">
            <v>Ctrl Jumlah</v>
          </cell>
          <cell r="F89">
            <v>0</v>
          </cell>
          <cell r="H89">
            <v>0</v>
          </cell>
          <cell r="J89">
            <v>0</v>
          </cell>
          <cell r="L89">
            <v>0</v>
          </cell>
          <cell r="N89">
            <v>0</v>
          </cell>
          <cell r="P89">
            <v>0</v>
          </cell>
        </row>
        <row r="90">
          <cell r="B90" t="str">
            <v>Ctrl vs Rekap GL</v>
          </cell>
          <cell r="G90">
            <v>0</v>
          </cell>
          <cell r="H90">
            <v>0</v>
          </cell>
        </row>
        <row r="91">
          <cell r="B91" t="str">
            <v>Ctrl vs Memo Jurnal</v>
          </cell>
          <cell r="I91">
            <v>0</v>
          </cell>
          <cell r="J91">
            <v>0</v>
          </cell>
        </row>
        <row r="92">
          <cell r="B92" t="str">
            <v>Ctrl vs Rugi Laba</v>
          </cell>
          <cell r="M92">
            <v>0</v>
          </cell>
        </row>
        <row r="93">
          <cell r="B93" t="str">
            <v>Ctrl vs Neraca</v>
          </cell>
          <cell r="O93">
            <v>0</v>
          </cell>
          <cell r="P93">
            <v>0</v>
          </cell>
        </row>
        <row r="94">
          <cell r="B94" t="str">
            <v>Ctrl vs COGS</v>
          </cell>
          <cell r="K94">
            <v>0</v>
          </cell>
        </row>
        <row r="95">
          <cell r="B95" t="str">
            <v>Ctrl vs Analisa Piutang</v>
          </cell>
          <cell r="O95">
            <v>0</v>
          </cell>
        </row>
        <row r="96">
          <cell r="B96" t="str">
            <v>Ctrl vs So Persed Akir</v>
          </cell>
          <cell r="O96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MEMO JURNAL"/>
      <sheetName val="REKAP GL"/>
      <sheetName val="LAP MUTASI PRODUK"/>
      <sheetName val="ANALISA PIUTANG"/>
      <sheetName val="LAPORAN LAIN"/>
      <sheetName val="LAP PENJUALAN"/>
      <sheetName val="REKAP PERSEDIAAN"/>
      <sheetName val="REKAP PENJUALAN"/>
      <sheetName val="REKAP HPP"/>
      <sheetName val="TBG"/>
      <sheetName val="SEGMEN"/>
      <sheetName val="IN"/>
      <sheetName val="OUT"/>
      <sheetName val="LKH"/>
      <sheetName val="CROSCEK"/>
      <sheetName val="BANK"/>
      <sheetName val="KB "/>
      <sheetName val="KO"/>
      <sheetName val="BD"/>
      <sheetName val="BP"/>
      <sheetName val="REKAP BIAYA"/>
    </sheetNames>
    <sheetDataSet>
      <sheetData sheetId="0"/>
      <sheetData sheetId="1"/>
      <sheetData sheetId="2"/>
      <sheetData sheetId="3">
        <row r="2">
          <cell r="B2" t="e">
            <v>#REF!</v>
          </cell>
        </row>
        <row r="3">
          <cell r="B3" t="str">
            <v>LAPORAN MUTASI PRODUK</v>
          </cell>
        </row>
        <row r="4"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  <cell r="N4">
            <v>13</v>
          </cell>
          <cell r="O4">
            <v>14</v>
          </cell>
          <cell r="P4">
            <v>15</v>
          </cell>
          <cell r="Q4">
            <v>16</v>
          </cell>
          <cell r="R4">
            <v>17</v>
          </cell>
          <cell r="S4">
            <v>18</v>
          </cell>
          <cell r="T4">
            <v>19</v>
          </cell>
          <cell r="U4">
            <v>20</v>
          </cell>
          <cell r="V4">
            <v>21</v>
          </cell>
          <cell r="W4">
            <v>22</v>
          </cell>
          <cell r="X4">
            <v>23</v>
          </cell>
          <cell r="Y4">
            <v>24</v>
          </cell>
          <cell r="Z4">
            <v>25</v>
          </cell>
          <cell r="AA4">
            <v>26</v>
          </cell>
          <cell r="AB4">
            <v>27</v>
          </cell>
          <cell r="AC4">
            <v>28</v>
          </cell>
          <cell r="AD4">
            <v>29</v>
          </cell>
          <cell r="AE4">
            <v>30</v>
          </cell>
          <cell r="AF4">
            <v>31</v>
          </cell>
        </row>
        <row r="5">
          <cell r="B5" t="str">
            <v>ID PRODUK</v>
          </cell>
          <cell r="C5" t="str">
            <v>NAMA PRODUK</v>
          </cell>
          <cell r="D5" t="str">
            <v>SALDO AWAL</v>
          </cell>
          <cell r="F5" t="str">
            <v>OLD</v>
          </cell>
          <cell r="G5" t="str">
            <v>NEW</v>
          </cell>
          <cell r="H5" t="str">
            <v>SUPP(IN)</v>
          </cell>
          <cell r="J5" t="str">
            <v>DIST(IN)</v>
          </cell>
          <cell r="L5" t="str">
            <v>DEPO(IN)</v>
          </cell>
          <cell r="N5" t="str">
            <v>CABANG(IN)</v>
          </cell>
          <cell r="P5" t="str">
            <v>SUPP(OUT)</v>
          </cell>
          <cell r="R5" t="str">
            <v>DIST(OUT)</v>
          </cell>
          <cell r="T5" t="str">
            <v>DEPO(OUT)</v>
          </cell>
          <cell r="V5" t="str">
            <v>CABANG(OUT)</v>
          </cell>
          <cell r="X5" t="str">
            <v>KOREKSI</v>
          </cell>
          <cell r="Z5" t="str">
            <v>SALDO AKHIR</v>
          </cell>
          <cell r="AB5" t="str">
            <v>PEMBELIAN</v>
          </cell>
          <cell r="AD5" t="str">
            <v>HPP</v>
          </cell>
          <cell r="AF5" t="str">
            <v>CTRL</v>
          </cell>
        </row>
        <row r="6">
          <cell r="D6" t="str">
            <v>QTY</v>
          </cell>
          <cell r="E6" t="str">
            <v>Rp</v>
          </cell>
          <cell r="F6" t="str">
            <v>(HPP)</v>
          </cell>
          <cell r="G6" t="str">
            <v>(HPP)</v>
          </cell>
          <cell r="H6" t="str">
            <v>QTY</v>
          </cell>
          <cell r="I6" t="str">
            <v>Rp</v>
          </cell>
          <cell r="J6" t="str">
            <v>QTY</v>
          </cell>
          <cell r="K6" t="str">
            <v>Rp</v>
          </cell>
          <cell r="L6" t="str">
            <v>QTY</v>
          </cell>
          <cell r="M6" t="str">
            <v>Rp</v>
          </cell>
          <cell r="N6" t="str">
            <v>QTY</v>
          </cell>
          <cell r="O6" t="str">
            <v>Rp</v>
          </cell>
          <cell r="P6" t="str">
            <v>QTY</v>
          </cell>
          <cell r="Q6" t="str">
            <v>Rp</v>
          </cell>
          <cell r="R6" t="str">
            <v>QTY</v>
          </cell>
          <cell r="S6" t="str">
            <v>Rp</v>
          </cell>
          <cell r="T6" t="str">
            <v>QTY</v>
          </cell>
          <cell r="U6" t="str">
            <v>Rp</v>
          </cell>
          <cell r="V6" t="str">
            <v>QTY</v>
          </cell>
          <cell r="W6" t="str">
            <v>Rp</v>
          </cell>
          <cell r="X6" t="str">
            <v>QTY</v>
          </cell>
          <cell r="Y6" t="str">
            <v>Rp</v>
          </cell>
          <cell r="Z6" t="str">
            <v>QTY</v>
          </cell>
          <cell r="AA6" t="str">
            <v>Rp</v>
          </cell>
          <cell r="AB6" t="str">
            <v>QTY</v>
          </cell>
          <cell r="AC6" t="str">
            <v>Rp</v>
          </cell>
          <cell r="AD6" t="str">
            <v>QTY</v>
          </cell>
          <cell r="AE6" t="str">
            <v>Rp</v>
          </cell>
        </row>
        <row r="7">
          <cell r="B7">
            <v>10110</v>
          </cell>
          <cell r="C7" t="str">
            <v>AQ.5GLN ISI</v>
          </cell>
          <cell r="D7">
            <v>40</v>
          </cell>
          <cell r="E7">
            <v>370000</v>
          </cell>
          <cell r="F7">
            <v>8950</v>
          </cell>
          <cell r="G7">
            <v>9250</v>
          </cell>
          <cell r="H7">
            <v>0</v>
          </cell>
          <cell r="I7">
            <v>0</v>
          </cell>
          <cell r="J7">
            <v>23</v>
          </cell>
          <cell r="K7">
            <v>212750</v>
          </cell>
          <cell r="L7">
            <v>0</v>
          </cell>
          <cell r="M7">
            <v>0</v>
          </cell>
          <cell r="N7">
            <v>376</v>
          </cell>
          <cell r="O7">
            <v>3478000</v>
          </cell>
          <cell r="P7">
            <v>0</v>
          </cell>
          <cell r="Q7">
            <v>0</v>
          </cell>
          <cell r="R7">
            <v>375</v>
          </cell>
          <cell r="S7">
            <v>3468750</v>
          </cell>
          <cell r="T7">
            <v>0</v>
          </cell>
          <cell r="U7">
            <v>0</v>
          </cell>
          <cell r="V7">
            <v>39</v>
          </cell>
          <cell r="W7">
            <v>360750</v>
          </cell>
          <cell r="Y7">
            <v>0</v>
          </cell>
          <cell r="Z7">
            <v>25</v>
          </cell>
          <cell r="AA7">
            <v>231250</v>
          </cell>
          <cell r="AB7">
            <v>337</v>
          </cell>
          <cell r="AC7">
            <v>3117250</v>
          </cell>
          <cell r="AD7">
            <v>352</v>
          </cell>
          <cell r="AE7">
            <v>3256000</v>
          </cell>
          <cell r="AF7">
            <v>0</v>
          </cell>
        </row>
        <row r="8">
          <cell r="B8">
            <v>10111</v>
          </cell>
          <cell r="C8" t="str">
            <v>AQ.5GLN BTL</v>
          </cell>
          <cell r="D8">
            <v>44</v>
          </cell>
          <cell r="E8">
            <v>1320000</v>
          </cell>
          <cell r="F8">
            <v>30000</v>
          </cell>
          <cell r="G8">
            <v>30000</v>
          </cell>
          <cell r="H8">
            <v>0</v>
          </cell>
          <cell r="I8">
            <v>0</v>
          </cell>
          <cell r="J8">
            <v>352</v>
          </cell>
          <cell r="K8">
            <v>10560000</v>
          </cell>
          <cell r="L8">
            <v>0</v>
          </cell>
          <cell r="M8">
            <v>0</v>
          </cell>
          <cell r="N8">
            <v>377</v>
          </cell>
          <cell r="O8">
            <v>11310000</v>
          </cell>
          <cell r="P8">
            <v>0</v>
          </cell>
          <cell r="Q8">
            <v>0</v>
          </cell>
          <cell r="R8">
            <v>355</v>
          </cell>
          <cell r="S8">
            <v>10650000</v>
          </cell>
          <cell r="T8">
            <v>0</v>
          </cell>
          <cell r="U8">
            <v>0</v>
          </cell>
          <cell r="V8">
            <v>359</v>
          </cell>
          <cell r="W8">
            <v>10770000</v>
          </cell>
          <cell r="Y8">
            <v>0</v>
          </cell>
          <cell r="Z8">
            <v>59</v>
          </cell>
          <cell r="AA8">
            <v>1770000</v>
          </cell>
          <cell r="AB8">
            <v>18</v>
          </cell>
          <cell r="AC8">
            <v>540000</v>
          </cell>
          <cell r="AD8">
            <v>3</v>
          </cell>
          <cell r="AE8">
            <v>90000</v>
          </cell>
          <cell r="AF8">
            <v>0</v>
          </cell>
        </row>
        <row r="9">
          <cell r="B9">
            <v>10510</v>
          </cell>
          <cell r="C9" t="str">
            <v>AQ.380 ML ISI 1X24</v>
          </cell>
          <cell r="D9">
            <v>0</v>
          </cell>
          <cell r="E9">
            <v>0</v>
          </cell>
          <cell r="F9">
            <v>17400</v>
          </cell>
          <cell r="G9">
            <v>17400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B10">
            <v>10511</v>
          </cell>
          <cell r="C10" t="str">
            <v>AQ.380 ML BTL</v>
          </cell>
          <cell r="D10">
            <v>0</v>
          </cell>
          <cell r="E10">
            <v>0</v>
          </cell>
          <cell r="F10">
            <v>500</v>
          </cell>
          <cell r="G10">
            <v>500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B11">
            <v>10512</v>
          </cell>
          <cell r="C11" t="str">
            <v>AQ.380 ML KRAT/PALET</v>
          </cell>
          <cell r="D11">
            <v>0</v>
          </cell>
          <cell r="E11">
            <v>0</v>
          </cell>
          <cell r="F11">
            <v>13000</v>
          </cell>
          <cell r="G11">
            <v>13000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B12">
            <v>12111</v>
          </cell>
          <cell r="C12" t="str">
            <v>AQ.1500ML 1X12</v>
          </cell>
          <cell r="D12">
            <v>2</v>
          </cell>
          <cell r="E12">
            <v>60900</v>
          </cell>
          <cell r="F12">
            <v>30300</v>
          </cell>
          <cell r="G12">
            <v>30450</v>
          </cell>
          <cell r="H12">
            <v>0</v>
          </cell>
          <cell r="I12">
            <v>0</v>
          </cell>
          <cell r="J12">
            <v>15</v>
          </cell>
          <cell r="K12">
            <v>456750</v>
          </cell>
          <cell r="L12">
            <v>0</v>
          </cell>
          <cell r="M12">
            <v>0</v>
          </cell>
          <cell r="N12">
            <v>135</v>
          </cell>
          <cell r="O12">
            <v>4110750</v>
          </cell>
          <cell r="P12">
            <v>0</v>
          </cell>
          <cell r="Q12">
            <v>0</v>
          </cell>
          <cell r="R12">
            <v>121</v>
          </cell>
          <cell r="S12">
            <v>3684450</v>
          </cell>
          <cell r="T12">
            <v>0</v>
          </cell>
          <cell r="U12">
            <v>0</v>
          </cell>
          <cell r="V12">
            <v>12</v>
          </cell>
          <cell r="W12">
            <v>365400</v>
          </cell>
          <cell r="Y12">
            <v>0</v>
          </cell>
          <cell r="Z12">
            <v>19</v>
          </cell>
          <cell r="AA12">
            <v>578550</v>
          </cell>
          <cell r="AB12">
            <v>123</v>
          </cell>
          <cell r="AC12">
            <v>3745350</v>
          </cell>
          <cell r="AD12">
            <v>106</v>
          </cell>
          <cell r="AE12">
            <v>3227700</v>
          </cell>
          <cell r="AF12">
            <v>0</v>
          </cell>
        </row>
        <row r="13">
          <cell r="B13">
            <v>12312</v>
          </cell>
          <cell r="C13" t="str">
            <v>AQ.600ML 1X24</v>
          </cell>
          <cell r="D13">
            <v>22</v>
          </cell>
          <cell r="E13">
            <v>715000</v>
          </cell>
          <cell r="F13">
            <v>32350</v>
          </cell>
          <cell r="G13">
            <v>32500</v>
          </cell>
          <cell r="H13">
            <v>0</v>
          </cell>
          <cell r="I13">
            <v>0</v>
          </cell>
          <cell r="J13">
            <v>36</v>
          </cell>
          <cell r="K13">
            <v>1170000</v>
          </cell>
          <cell r="L13">
            <v>0</v>
          </cell>
          <cell r="M13">
            <v>0</v>
          </cell>
          <cell r="N13">
            <v>216</v>
          </cell>
          <cell r="O13">
            <v>7020000</v>
          </cell>
          <cell r="P13">
            <v>0</v>
          </cell>
          <cell r="Q13">
            <v>0</v>
          </cell>
          <cell r="R13">
            <v>247</v>
          </cell>
          <cell r="S13">
            <v>8027500</v>
          </cell>
          <cell r="T13">
            <v>0</v>
          </cell>
          <cell r="U13">
            <v>0</v>
          </cell>
          <cell r="V13">
            <v>10</v>
          </cell>
          <cell r="W13">
            <v>325000</v>
          </cell>
          <cell r="Y13">
            <v>0</v>
          </cell>
          <cell r="Z13">
            <v>17</v>
          </cell>
          <cell r="AA13">
            <v>552500</v>
          </cell>
          <cell r="AB13">
            <v>206</v>
          </cell>
          <cell r="AC13">
            <v>6695000</v>
          </cell>
          <cell r="AD13">
            <v>211</v>
          </cell>
          <cell r="AE13">
            <v>6857500</v>
          </cell>
          <cell r="AF13">
            <v>0</v>
          </cell>
        </row>
        <row r="14">
          <cell r="B14">
            <v>12512</v>
          </cell>
          <cell r="C14" t="str">
            <v>AQ.330ML 1X24</v>
          </cell>
          <cell r="D14">
            <v>1</v>
          </cell>
          <cell r="E14">
            <v>23450</v>
          </cell>
          <cell r="F14">
            <v>23350</v>
          </cell>
          <cell r="G14">
            <v>23450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</v>
          </cell>
          <cell r="O14">
            <v>1172500</v>
          </cell>
          <cell r="P14">
            <v>0</v>
          </cell>
          <cell r="Q14">
            <v>0</v>
          </cell>
          <cell r="R14">
            <v>42</v>
          </cell>
          <cell r="S14">
            <v>984900</v>
          </cell>
          <cell r="T14">
            <v>0</v>
          </cell>
          <cell r="U14">
            <v>0</v>
          </cell>
          <cell r="V14">
            <v>1</v>
          </cell>
          <cell r="W14">
            <v>23450</v>
          </cell>
          <cell r="Y14">
            <v>0</v>
          </cell>
          <cell r="Z14">
            <v>8</v>
          </cell>
          <cell r="AA14">
            <v>187600</v>
          </cell>
          <cell r="AB14">
            <v>49</v>
          </cell>
          <cell r="AC14">
            <v>1149050</v>
          </cell>
          <cell r="AD14">
            <v>42</v>
          </cell>
          <cell r="AE14">
            <v>984900</v>
          </cell>
          <cell r="AF14">
            <v>0</v>
          </cell>
        </row>
        <row r="15">
          <cell r="B15" t="str">
            <v>12512P</v>
          </cell>
          <cell r="C15" t="str">
            <v>AQ 330ML PCS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6">
          <cell r="B16">
            <v>12613</v>
          </cell>
          <cell r="C16" t="str">
            <v>AQ.240ML 1X48</v>
          </cell>
          <cell r="D16">
            <v>18</v>
          </cell>
          <cell r="E16">
            <v>304200</v>
          </cell>
          <cell r="F16">
            <v>16800</v>
          </cell>
          <cell r="G16">
            <v>16900</v>
          </cell>
          <cell r="H16">
            <v>0</v>
          </cell>
          <cell r="I16">
            <v>0</v>
          </cell>
          <cell r="J16">
            <v>31</v>
          </cell>
          <cell r="K16">
            <v>523900</v>
          </cell>
          <cell r="L16">
            <v>0</v>
          </cell>
          <cell r="M16">
            <v>0</v>
          </cell>
          <cell r="N16">
            <v>230</v>
          </cell>
          <cell r="O16">
            <v>3887000</v>
          </cell>
          <cell r="P16">
            <v>0</v>
          </cell>
          <cell r="Q16">
            <v>0</v>
          </cell>
          <cell r="R16">
            <v>223</v>
          </cell>
          <cell r="S16">
            <v>3768700</v>
          </cell>
          <cell r="T16">
            <v>0</v>
          </cell>
          <cell r="U16">
            <v>0</v>
          </cell>
          <cell r="V16">
            <v>18</v>
          </cell>
          <cell r="W16">
            <v>304200</v>
          </cell>
          <cell r="Y16">
            <v>0</v>
          </cell>
          <cell r="Z16">
            <v>38</v>
          </cell>
          <cell r="AA16">
            <v>642200</v>
          </cell>
          <cell r="AB16">
            <v>212</v>
          </cell>
          <cell r="AC16">
            <v>3582800</v>
          </cell>
          <cell r="AD16">
            <v>192</v>
          </cell>
          <cell r="AE16">
            <v>3244800</v>
          </cell>
          <cell r="AF16">
            <v>0</v>
          </cell>
        </row>
        <row r="17">
          <cell r="B17">
            <v>19310</v>
          </cell>
          <cell r="C17" t="str">
            <v>AQ.TISSUE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</row>
        <row r="18">
          <cell r="B18">
            <v>20110</v>
          </cell>
          <cell r="C18" t="str">
            <v>VT.5GLN ISI</v>
          </cell>
          <cell r="D18">
            <v>80</v>
          </cell>
          <cell r="E18">
            <v>536000</v>
          </cell>
          <cell r="F18">
            <v>6100</v>
          </cell>
          <cell r="G18">
            <v>6700</v>
          </cell>
          <cell r="H18">
            <v>0</v>
          </cell>
          <cell r="I18">
            <v>0</v>
          </cell>
          <cell r="J18">
            <v>16</v>
          </cell>
          <cell r="K18">
            <v>107200</v>
          </cell>
          <cell r="L18">
            <v>0</v>
          </cell>
          <cell r="M18">
            <v>0</v>
          </cell>
          <cell r="N18">
            <v>190</v>
          </cell>
          <cell r="O18">
            <v>1273000</v>
          </cell>
          <cell r="P18">
            <v>0</v>
          </cell>
          <cell r="Q18">
            <v>0</v>
          </cell>
          <cell r="R18">
            <v>166</v>
          </cell>
          <cell r="S18">
            <v>1112200</v>
          </cell>
          <cell r="T18">
            <v>0</v>
          </cell>
          <cell r="U18">
            <v>0</v>
          </cell>
          <cell r="V18">
            <v>20</v>
          </cell>
          <cell r="W18">
            <v>134000</v>
          </cell>
          <cell r="Y18">
            <v>0</v>
          </cell>
          <cell r="Z18">
            <v>100</v>
          </cell>
          <cell r="AA18">
            <v>670000</v>
          </cell>
          <cell r="AB18">
            <v>170</v>
          </cell>
          <cell r="AC18">
            <v>1139000</v>
          </cell>
          <cell r="AD18">
            <v>150</v>
          </cell>
          <cell r="AE18">
            <v>1005000</v>
          </cell>
          <cell r="AF18">
            <v>0</v>
          </cell>
        </row>
        <row r="19">
          <cell r="B19">
            <v>20111</v>
          </cell>
          <cell r="C19" t="str">
            <v>VT.5GLN BTL</v>
          </cell>
          <cell r="D19">
            <v>86</v>
          </cell>
          <cell r="E19">
            <v>2580000</v>
          </cell>
          <cell r="F19">
            <v>30000</v>
          </cell>
          <cell r="G19">
            <v>30000</v>
          </cell>
          <cell r="H19">
            <v>0</v>
          </cell>
          <cell r="I19">
            <v>0</v>
          </cell>
          <cell r="J19">
            <v>163</v>
          </cell>
          <cell r="K19">
            <v>4890000</v>
          </cell>
          <cell r="L19">
            <v>0</v>
          </cell>
          <cell r="M19">
            <v>0</v>
          </cell>
          <cell r="N19">
            <v>190</v>
          </cell>
          <cell r="O19">
            <v>5700000</v>
          </cell>
          <cell r="P19">
            <v>0</v>
          </cell>
          <cell r="Q19">
            <v>0</v>
          </cell>
          <cell r="R19">
            <v>176</v>
          </cell>
          <cell r="S19">
            <v>5280000</v>
          </cell>
          <cell r="T19">
            <v>0</v>
          </cell>
          <cell r="U19">
            <v>0</v>
          </cell>
          <cell r="V19">
            <v>158</v>
          </cell>
          <cell r="W19">
            <v>4740000</v>
          </cell>
          <cell r="Y19">
            <v>0</v>
          </cell>
          <cell r="Z19">
            <v>105</v>
          </cell>
          <cell r="AA19">
            <v>3150000</v>
          </cell>
          <cell r="AB19">
            <v>32</v>
          </cell>
          <cell r="AC19">
            <v>960000</v>
          </cell>
          <cell r="AD19">
            <v>13</v>
          </cell>
          <cell r="AE19">
            <v>390000</v>
          </cell>
          <cell r="AF19">
            <v>0</v>
          </cell>
        </row>
        <row r="20">
          <cell r="B20">
            <v>22111</v>
          </cell>
          <cell r="C20" t="str">
            <v>VT.1500ML 1X12</v>
          </cell>
          <cell r="D20">
            <v>30</v>
          </cell>
          <cell r="E20">
            <v>603000</v>
          </cell>
          <cell r="F20">
            <v>19650</v>
          </cell>
          <cell r="G20">
            <v>20100</v>
          </cell>
          <cell r="H20">
            <v>0</v>
          </cell>
          <cell r="I20">
            <v>0</v>
          </cell>
          <cell r="J20">
            <v>2</v>
          </cell>
          <cell r="K20">
            <v>40200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17</v>
          </cell>
          <cell r="S20">
            <v>341700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Y20">
            <v>0</v>
          </cell>
          <cell r="Z20">
            <v>15</v>
          </cell>
          <cell r="AA20">
            <v>301500</v>
          </cell>
          <cell r="AB20">
            <v>0</v>
          </cell>
          <cell r="AC20">
            <v>0</v>
          </cell>
          <cell r="AD20">
            <v>15</v>
          </cell>
          <cell r="AE20">
            <v>301500</v>
          </cell>
          <cell r="AF20">
            <v>0</v>
          </cell>
        </row>
        <row r="21">
          <cell r="B21">
            <v>22312</v>
          </cell>
          <cell r="C21" t="str">
            <v>VT.600ML 1X24</v>
          </cell>
          <cell r="D21">
            <v>47</v>
          </cell>
          <cell r="E21">
            <v>987000</v>
          </cell>
          <cell r="F21">
            <v>20550</v>
          </cell>
          <cell r="G21">
            <v>21000</v>
          </cell>
          <cell r="H21">
            <v>0</v>
          </cell>
          <cell r="I21">
            <v>0</v>
          </cell>
          <cell r="J21">
            <v>6</v>
          </cell>
          <cell r="K21">
            <v>126000</v>
          </cell>
          <cell r="L21">
            <v>0</v>
          </cell>
          <cell r="M21">
            <v>0</v>
          </cell>
          <cell r="N21">
            <v>80</v>
          </cell>
          <cell r="O21">
            <v>1680000</v>
          </cell>
          <cell r="P21">
            <v>0</v>
          </cell>
          <cell r="Q21">
            <v>0</v>
          </cell>
          <cell r="R21">
            <v>81</v>
          </cell>
          <cell r="S21">
            <v>1701000</v>
          </cell>
          <cell r="T21">
            <v>0</v>
          </cell>
          <cell r="U21">
            <v>0</v>
          </cell>
          <cell r="V21">
            <v>5</v>
          </cell>
          <cell r="W21">
            <v>105000</v>
          </cell>
          <cell r="Y21">
            <v>0</v>
          </cell>
          <cell r="Z21">
            <v>47</v>
          </cell>
          <cell r="AA21">
            <v>987000</v>
          </cell>
          <cell r="AB21">
            <v>75</v>
          </cell>
          <cell r="AC21">
            <v>1575000</v>
          </cell>
          <cell r="AD21">
            <v>75</v>
          </cell>
          <cell r="AE21">
            <v>1575000</v>
          </cell>
          <cell r="AF21">
            <v>0</v>
          </cell>
        </row>
        <row r="22">
          <cell r="B22">
            <v>22613</v>
          </cell>
          <cell r="C22" t="str">
            <v>VT.240ML 1X48</v>
          </cell>
          <cell r="D22">
            <v>73</v>
          </cell>
          <cell r="E22">
            <v>942100</v>
          </cell>
          <cell r="F22">
            <v>12700</v>
          </cell>
          <cell r="G22">
            <v>13000</v>
          </cell>
          <cell r="H22">
            <v>0</v>
          </cell>
          <cell r="I22">
            <v>0</v>
          </cell>
          <cell r="J22">
            <v>11</v>
          </cell>
          <cell r="K22">
            <v>143000</v>
          </cell>
          <cell r="L22">
            <v>0</v>
          </cell>
          <cell r="M22">
            <v>0</v>
          </cell>
          <cell r="N22">
            <v>60</v>
          </cell>
          <cell r="O22">
            <v>780000</v>
          </cell>
          <cell r="P22">
            <v>0</v>
          </cell>
          <cell r="Q22">
            <v>0</v>
          </cell>
          <cell r="R22">
            <v>71</v>
          </cell>
          <cell r="S22">
            <v>923000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Y22">
            <v>0</v>
          </cell>
          <cell r="Z22">
            <v>73</v>
          </cell>
          <cell r="AA22">
            <v>949000</v>
          </cell>
          <cell r="AB22">
            <v>60</v>
          </cell>
          <cell r="AC22">
            <v>780000</v>
          </cell>
          <cell r="AD22">
            <v>60</v>
          </cell>
          <cell r="AE22">
            <v>773100</v>
          </cell>
          <cell r="AF22">
            <v>0</v>
          </cell>
        </row>
        <row r="23">
          <cell r="B23">
            <v>29310</v>
          </cell>
          <cell r="C23" t="str">
            <v>VT.TISSUE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B24">
            <v>40410</v>
          </cell>
          <cell r="C24" t="str">
            <v>MIZONE ORANGE LIME  500ML</v>
          </cell>
          <cell r="D24">
            <v>8</v>
          </cell>
          <cell r="E24">
            <v>233600</v>
          </cell>
          <cell r="F24">
            <v>29200</v>
          </cell>
          <cell r="G24">
            <v>29200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4</v>
          </cell>
          <cell r="S24">
            <v>116800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Y24">
            <v>0</v>
          </cell>
          <cell r="Z24">
            <v>4</v>
          </cell>
          <cell r="AA24">
            <v>116800</v>
          </cell>
          <cell r="AB24">
            <v>0</v>
          </cell>
          <cell r="AC24">
            <v>0</v>
          </cell>
          <cell r="AD24">
            <v>4</v>
          </cell>
          <cell r="AE24">
            <v>116800</v>
          </cell>
          <cell r="AF24">
            <v>0</v>
          </cell>
        </row>
        <row r="25">
          <cell r="B25">
            <v>40411</v>
          </cell>
          <cell r="C25" t="str">
            <v>MIZONE PASSION FRUIT 500M</v>
          </cell>
          <cell r="D25">
            <v>4</v>
          </cell>
          <cell r="E25">
            <v>116800</v>
          </cell>
          <cell r="F25">
            <v>29200</v>
          </cell>
          <cell r="G25">
            <v>29200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1</v>
          </cell>
          <cell r="S25">
            <v>29200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Y25">
            <v>0</v>
          </cell>
          <cell r="Z25">
            <v>3</v>
          </cell>
          <cell r="AA25">
            <v>87600</v>
          </cell>
          <cell r="AB25">
            <v>0</v>
          </cell>
          <cell r="AC25">
            <v>0</v>
          </cell>
          <cell r="AD25">
            <v>1</v>
          </cell>
          <cell r="AE25">
            <v>29200</v>
          </cell>
          <cell r="AF25">
            <v>0</v>
          </cell>
        </row>
        <row r="26">
          <cell r="B26">
            <v>40412</v>
          </cell>
          <cell r="C26" t="str">
            <v>MIZONE LYCHEE LEMON 500 M</v>
          </cell>
          <cell r="D26">
            <v>5</v>
          </cell>
          <cell r="E26">
            <v>146000</v>
          </cell>
          <cell r="F26">
            <v>29200</v>
          </cell>
          <cell r="G26">
            <v>29200</v>
          </cell>
          <cell r="H26">
            <v>0</v>
          </cell>
          <cell r="I26">
            <v>0</v>
          </cell>
          <cell r="J26">
            <v>4</v>
          </cell>
          <cell r="K26">
            <v>116800</v>
          </cell>
          <cell r="L26">
            <v>0</v>
          </cell>
          <cell r="M26">
            <v>0</v>
          </cell>
          <cell r="N26">
            <v>5</v>
          </cell>
          <cell r="O26">
            <v>146000</v>
          </cell>
          <cell r="P26">
            <v>0</v>
          </cell>
          <cell r="Q26">
            <v>0</v>
          </cell>
          <cell r="R26">
            <v>9</v>
          </cell>
          <cell r="S26">
            <v>262800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Y26">
            <v>0</v>
          </cell>
          <cell r="Z26">
            <v>5</v>
          </cell>
          <cell r="AA26">
            <v>146000</v>
          </cell>
          <cell r="AB26">
            <v>5</v>
          </cell>
          <cell r="AC26">
            <v>146000</v>
          </cell>
          <cell r="AD26">
            <v>5</v>
          </cell>
          <cell r="AE26">
            <v>146000</v>
          </cell>
          <cell r="AF26">
            <v>0</v>
          </cell>
        </row>
        <row r="27">
          <cell r="B27">
            <v>40418</v>
          </cell>
          <cell r="C27" t="str">
            <v>MIZONE APPLE GUAVA 500 ML</v>
          </cell>
          <cell r="D27">
            <v>4</v>
          </cell>
          <cell r="E27">
            <v>116800</v>
          </cell>
          <cell r="F27">
            <v>29200</v>
          </cell>
          <cell r="G27">
            <v>29200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2</v>
          </cell>
          <cell r="S27">
            <v>58400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Y27">
            <v>0</v>
          </cell>
          <cell r="Z27">
            <v>2</v>
          </cell>
          <cell r="AA27">
            <v>58400</v>
          </cell>
          <cell r="AB27">
            <v>0</v>
          </cell>
          <cell r="AC27">
            <v>0</v>
          </cell>
          <cell r="AD27">
            <v>2</v>
          </cell>
          <cell r="AE27">
            <v>58400</v>
          </cell>
          <cell r="AF27">
            <v>0</v>
          </cell>
        </row>
        <row r="28">
          <cell r="B28">
            <v>40419</v>
          </cell>
          <cell r="C28" t="str">
            <v>MIZONE MANGGA KWENI 1X 12</v>
          </cell>
          <cell r="D28">
            <v>0</v>
          </cell>
          <cell r="E28">
            <v>0</v>
          </cell>
          <cell r="F28">
            <v>29200</v>
          </cell>
          <cell r="G28">
            <v>29200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5</v>
          </cell>
          <cell r="O28">
            <v>146000</v>
          </cell>
          <cell r="P28">
            <v>0</v>
          </cell>
          <cell r="Q28">
            <v>0</v>
          </cell>
          <cell r="R28">
            <v>1</v>
          </cell>
          <cell r="S28">
            <v>29200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Y28">
            <v>0</v>
          </cell>
          <cell r="Z28">
            <v>4</v>
          </cell>
          <cell r="AA28">
            <v>116800</v>
          </cell>
          <cell r="AB28">
            <v>5</v>
          </cell>
          <cell r="AC28">
            <v>146000</v>
          </cell>
          <cell r="AD28">
            <v>1</v>
          </cell>
          <cell r="AE28">
            <v>29200</v>
          </cell>
          <cell r="AF28">
            <v>0</v>
          </cell>
        </row>
        <row r="29">
          <cell r="B29">
            <v>40427</v>
          </cell>
          <cell r="C29" t="str">
            <v>MIZONE COOLIN BLEWAH 500M</v>
          </cell>
          <cell r="D29">
            <v>3</v>
          </cell>
          <cell r="E29">
            <v>87600</v>
          </cell>
          <cell r="F29">
            <v>29200</v>
          </cell>
          <cell r="G29">
            <v>29200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5</v>
          </cell>
          <cell r="O29">
            <v>146000</v>
          </cell>
          <cell r="P29">
            <v>0</v>
          </cell>
          <cell r="Q29">
            <v>0</v>
          </cell>
          <cell r="R29">
            <v>3</v>
          </cell>
          <cell r="S29">
            <v>87600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Y29">
            <v>0</v>
          </cell>
          <cell r="Z29">
            <v>5</v>
          </cell>
          <cell r="AA29">
            <v>146000</v>
          </cell>
          <cell r="AB29">
            <v>5</v>
          </cell>
          <cell r="AC29">
            <v>146000</v>
          </cell>
          <cell r="AD29">
            <v>3</v>
          </cell>
          <cell r="AE29">
            <v>87600</v>
          </cell>
          <cell r="AF29">
            <v>0</v>
          </cell>
        </row>
        <row r="30">
          <cell r="B30">
            <v>15511</v>
          </cell>
          <cell r="C30" t="str">
            <v>PORTABLE</v>
          </cell>
          <cell r="D30">
            <v>0</v>
          </cell>
          <cell r="E30">
            <v>0</v>
          </cell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B31">
            <v>43835</v>
          </cell>
          <cell r="C31" t="str">
            <v>AQ.380ML REFLEXTION 1X12</v>
          </cell>
          <cell r="D31">
            <v>0</v>
          </cell>
          <cell r="E31">
            <v>0</v>
          </cell>
          <cell r="F31">
            <v>119700</v>
          </cell>
          <cell r="G31">
            <v>119700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B32">
            <v>95059</v>
          </cell>
          <cell r="C32" t="str">
            <v>POMPA DISPENSER</v>
          </cell>
          <cell r="D32">
            <v>1</v>
          </cell>
          <cell r="E32">
            <v>0</v>
          </cell>
          <cell r="F32">
            <v>0</v>
          </cell>
          <cell r="H32">
            <v>0</v>
          </cell>
          <cell r="I32">
            <v>0</v>
          </cell>
          <cell r="J32">
            <v>2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Y32">
            <v>0</v>
          </cell>
          <cell r="Z32">
            <v>3</v>
          </cell>
          <cell r="AA32">
            <v>0</v>
          </cell>
          <cell r="AB32">
            <v>0</v>
          </cell>
          <cell r="AC32">
            <v>0</v>
          </cell>
          <cell r="AD32">
            <v>-2</v>
          </cell>
          <cell r="AE32">
            <v>0</v>
          </cell>
          <cell r="AF32">
            <v>0</v>
          </cell>
        </row>
        <row r="33">
          <cell r="B33">
            <v>90002</v>
          </cell>
          <cell r="C33" t="str">
            <v>TRIPLEK/TRAY</v>
          </cell>
          <cell r="D33">
            <v>3</v>
          </cell>
          <cell r="E33">
            <v>0</v>
          </cell>
          <cell r="F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Y33">
            <v>0</v>
          </cell>
          <cell r="Z33">
            <v>3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AB34">
            <v>0</v>
          </cell>
        </row>
        <row r="35">
          <cell r="C35" t="str">
            <v>TOTAL</v>
          </cell>
          <cell r="D35">
            <v>471</v>
          </cell>
          <cell r="E35">
            <v>9142450</v>
          </cell>
          <cell r="F35">
            <v>0</v>
          </cell>
          <cell r="H35">
            <v>0</v>
          </cell>
          <cell r="I35">
            <v>0</v>
          </cell>
          <cell r="J35">
            <v>661</v>
          </cell>
          <cell r="K35">
            <v>18346600</v>
          </cell>
          <cell r="L35">
            <v>0</v>
          </cell>
          <cell r="M35">
            <v>0</v>
          </cell>
          <cell r="N35">
            <v>1919</v>
          </cell>
          <cell r="O35">
            <v>40849250</v>
          </cell>
          <cell r="P35">
            <v>0</v>
          </cell>
          <cell r="Q35">
            <v>0</v>
          </cell>
          <cell r="R35">
            <v>1894</v>
          </cell>
          <cell r="S35">
            <v>40526200</v>
          </cell>
          <cell r="T35">
            <v>0</v>
          </cell>
          <cell r="U35">
            <v>0</v>
          </cell>
          <cell r="V35">
            <v>622</v>
          </cell>
          <cell r="W35">
            <v>17127800</v>
          </cell>
          <cell r="X35">
            <v>0</v>
          </cell>
          <cell r="Y35">
            <v>0</v>
          </cell>
          <cell r="Z35">
            <v>535</v>
          </cell>
          <cell r="AA35">
            <v>10691200</v>
          </cell>
          <cell r="AB35">
            <v>1297</v>
          </cell>
          <cell r="AC35">
            <v>23721450</v>
          </cell>
          <cell r="AD35">
            <v>1233</v>
          </cell>
          <cell r="AE35">
            <v>22172700</v>
          </cell>
          <cell r="AF35">
            <v>0</v>
          </cell>
        </row>
        <row r="36">
          <cell r="H36">
            <v>4</v>
          </cell>
          <cell r="J36">
            <v>5</v>
          </cell>
          <cell r="L36">
            <v>6</v>
          </cell>
          <cell r="N36">
            <v>7</v>
          </cell>
          <cell r="P36">
            <v>8</v>
          </cell>
          <cell r="R36">
            <v>9</v>
          </cell>
          <cell r="T36">
            <v>10</v>
          </cell>
          <cell r="V36">
            <v>11</v>
          </cell>
          <cell r="X36">
            <v>12</v>
          </cell>
        </row>
        <row r="37">
          <cell r="D37">
            <v>0</v>
          </cell>
          <cell r="H37">
            <v>0</v>
          </cell>
          <cell r="J37">
            <v>0</v>
          </cell>
          <cell r="L37">
            <v>0</v>
          </cell>
          <cell r="N37">
            <v>0</v>
          </cell>
          <cell r="P37">
            <v>0</v>
          </cell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D37">
            <v>0</v>
          </cell>
          <cell r="AE37">
            <v>22172700</v>
          </cell>
        </row>
        <row r="38">
          <cell r="E38">
            <v>0</v>
          </cell>
          <cell r="AE38">
            <v>0</v>
          </cell>
        </row>
        <row r="42">
          <cell r="B42" t="str">
            <v>KODE</v>
          </cell>
          <cell r="C42" t="str">
            <v>HPP</v>
          </cell>
          <cell r="E42" t="str">
            <v>HPP 15/7</v>
          </cell>
          <cell r="F42" t="str">
            <v>HPP 1/9</v>
          </cell>
        </row>
        <row r="43">
          <cell r="B43">
            <v>12613</v>
          </cell>
          <cell r="C43" t="str">
            <v>Aqua 240 ml</v>
          </cell>
          <cell r="D43">
            <v>16800</v>
          </cell>
          <cell r="E43">
            <v>16900</v>
          </cell>
          <cell r="F43">
            <v>16900</v>
          </cell>
        </row>
        <row r="44">
          <cell r="B44">
            <v>12512</v>
          </cell>
          <cell r="C44" t="str">
            <v>Aqua 330 ml</v>
          </cell>
          <cell r="D44">
            <v>23350</v>
          </cell>
          <cell r="E44">
            <v>23450</v>
          </cell>
          <cell r="F44">
            <v>23450</v>
          </cell>
        </row>
        <row r="45">
          <cell r="B45">
            <v>10510</v>
          </cell>
          <cell r="C45" t="str">
            <v>AQ.380 ML ISI 1X24</v>
          </cell>
          <cell r="D45">
            <v>17400</v>
          </cell>
          <cell r="E45">
            <v>17400</v>
          </cell>
          <cell r="F45">
            <v>17400</v>
          </cell>
        </row>
        <row r="46">
          <cell r="B46">
            <v>10511</v>
          </cell>
          <cell r="C46" t="str">
            <v>AQ.380 ML BTL</v>
          </cell>
          <cell r="D46">
            <v>500</v>
          </cell>
          <cell r="E46">
            <v>500</v>
          </cell>
          <cell r="F46">
            <v>500</v>
          </cell>
        </row>
        <row r="47">
          <cell r="B47">
            <v>10512</v>
          </cell>
          <cell r="C47" t="str">
            <v>AQ.380 ML KRAT/PALET</v>
          </cell>
          <cell r="D47">
            <v>13000</v>
          </cell>
          <cell r="E47">
            <v>13000</v>
          </cell>
          <cell r="F47">
            <v>13000</v>
          </cell>
        </row>
        <row r="48">
          <cell r="B48">
            <v>12312</v>
          </cell>
          <cell r="C48" t="str">
            <v>Aqua 600 ml</v>
          </cell>
          <cell r="D48">
            <v>32350</v>
          </cell>
          <cell r="E48">
            <v>32500</v>
          </cell>
          <cell r="F48">
            <v>32500</v>
          </cell>
        </row>
        <row r="49">
          <cell r="B49">
            <v>12111</v>
          </cell>
          <cell r="C49" t="str">
            <v>Aqua 1500 ml</v>
          </cell>
          <cell r="D49">
            <v>30300</v>
          </cell>
          <cell r="E49">
            <v>30450</v>
          </cell>
          <cell r="F49">
            <v>30450</v>
          </cell>
        </row>
        <row r="50">
          <cell r="B50">
            <v>40410</v>
          </cell>
          <cell r="C50" t="str">
            <v>MIZONE ORANGE LIME  500ML</v>
          </cell>
          <cell r="D50">
            <v>29200</v>
          </cell>
          <cell r="E50">
            <v>29200</v>
          </cell>
          <cell r="F50">
            <v>30600</v>
          </cell>
        </row>
        <row r="51">
          <cell r="B51">
            <v>40411</v>
          </cell>
          <cell r="C51" t="str">
            <v>MIZONE PASSION FRUIT 500M</v>
          </cell>
          <cell r="D51">
            <v>29200</v>
          </cell>
          <cell r="E51">
            <v>29200</v>
          </cell>
          <cell r="F51">
            <v>30600</v>
          </cell>
        </row>
        <row r="52">
          <cell r="B52">
            <v>40412</v>
          </cell>
          <cell r="C52" t="str">
            <v>MIZONE LYCHEE LEMON 500 M</v>
          </cell>
          <cell r="D52">
            <v>29200</v>
          </cell>
          <cell r="E52">
            <v>29200</v>
          </cell>
          <cell r="F52">
            <v>30600</v>
          </cell>
        </row>
        <row r="53">
          <cell r="B53">
            <v>40413</v>
          </cell>
          <cell r="C53" t="str">
            <v>MIZONE M.PACK TT 500ML 1X</v>
          </cell>
          <cell r="D53">
            <v>29200</v>
          </cell>
          <cell r="E53">
            <v>29200</v>
          </cell>
          <cell r="F53">
            <v>30600</v>
          </cell>
        </row>
        <row r="54">
          <cell r="B54">
            <v>40418</v>
          </cell>
          <cell r="C54" t="str">
            <v>MIZONE APPLE GUAVA 500 ML</v>
          </cell>
          <cell r="D54">
            <v>29200</v>
          </cell>
          <cell r="E54">
            <v>29200</v>
          </cell>
          <cell r="F54">
            <v>30600</v>
          </cell>
        </row>
        <row r="55">
          <cell r="B55">
            <v>40427</v>
          </cell>
          <cell r="C55" t="str">
            <v>MIZONE COOLIN BLEWAH 500M</v>
          </cell>
          <cell r="E55">
            <v>29200</v>
          </cell>
          <cell r="F55">
            <v>30600</v>
          </cell>
        </row>
        <row r="56">
          <cell r="C56" t="str">
            <v>MIZONE 1500 ml</v>
          </cell>
          <cell r="F56">
            <v>39100</v>
          </cell>
        </row>
        <row r="57">
          <cell r="C57" t="str">
            <v>MILKUAT</v>
          </cell>
        </row>
        <row r="58">
          <cell r="C58" t="str">
            <v>MILKUAT CHC-135</v>
          </cell>
        </row>
        <row r="59">
          <cell r="C59" t="str">
            <v>MILKUAT CHC-70</v>
          </cell>
        </row>
        <row r="60">
          <cell r="C60" t="str">
            <v>MILKUAT PREB./40</v>
          </cell>
        </row>
        <row r="61">
          <cell r="B61">
            <v>22613</v>
          </cell>
          <cell r="C61" t="str">
            <v>Vit 240 ml</v>
          </cell>
          <cell r="D61">
            <v>12700</v>
          </cell>
          <cell r="E61">
            <v>13000</v>
          </cell>
          <cell r="F61">
            <v>13000</v>
          </cell>
        </row>
        <row r="62">
          <cell r="B62">
            <v>22312</v>
          </cell>
          <cell r="C62" t="str">
            <v>Vit 600 ml</v>
          </cell>
          <cell r="D62">
            <v>20550</v>
          </cell>
          <cell r="E62">
            <v>21000</v>
          </cell>
          <cell r="F62">
            <v>21000</v>
          </cell>
        </row>
        <row r="63">
          <cell r="B63">
            <v>22111</v>
          </cell>
          <cell r="C63" t="str">
            <v>Vit 1500 ml</v>
          </cell>
          <cell r="D63">
            <v>19650</v>
          </cell>
          <cell r="E63">
            <v>20100</v>
          </cell>
          <cell r="F63">
            <v>20100</v>
          </cell>
        </row>
        <row r="65">
          <cell r="B65">
            <v>10110</v>
          </cell>
          <cell r="C65" t="str">
            <v>Aqua 5 Gallon</v>
          </cell>
          <cell r="D65">
            <v>8950</v>
          </cell>
          <cell r="E65">
            <v>9250</v>
          </cell>
          <cell r="F65">
            <v>9250</v>
          </cell>
        </row>
        <row r="66">
          <cell r="B66">
            <v>20110</v>
          </cell>
          <cell r="C66" t="str">
            <v>Vit 5 Gallon</v>
          </cell>
          <cell r="D66">
            <v>6100</v>
          </cell>
          <cell r="E66">
            <v>6700</v>
          </cell>
          <cell r="F66">
            <v>6700</v>
          </cell>
        </row>
        <row r="67">
          <cell r="B67">
            <v>10111</v>
          </cell>
          <cell r="C67" t="str">
            <v>AQ.5GLN BTL</v>
          </cell>
          <cell r="D67">
            <v>30000</v>
          </cell>
          <cell r="E67">
            <v>30000</v>
          </cell>
          <cell r="F67">
            <v>30000</v>
          </cell>
        </row>
        <row r="68">
          <cell r="B68">
            <v>20111</v>
          </cell>
          <cell r="C68" t="str">
            <v>VT.5GLN BTL</v>
          </cell>
          <cell r="D68">
            <v>30000</v>
          </cell>
          <cell r="E68">
            <v>30000</v>
          </cell>
          <cell r="F68">
            <v>30000</v>
          </cell>
        </row>
      </sheetData>
      <sheetData sheetId="4"/>
      <sheetData sheetId="5"/>
      <sheetData sheetId="6"/>
      <sheetData sheetId="7"/>
      <sheetData sheetId="8"/>
      <sheetData sheetId="9">
        <row r="5">
          <cell r="L5" t="str">
            <v>ID PRODUK</v>
          </cell>
          <cell r="M5" t="str">
            <v>NAMA PRODUK</v>
          </cell>
          <cell r="N5" t="str">
            <v>KUANTITAS</v>
          </cell>
          <cell r="O5" t="str">
            <v>JUMLAH</v>
          </cell>
          <cell r="P5" t="str">
            <v>DISCOUNT</v>
          </cell>
          <cell r="Q5" t="str">
            <v>NETT</v>
          </cell>
          <cell r="R5" t="str">
            <v>HPP</v>
          </cell>
          <cell r="S5" t="str">
            <v>LABA KOTOR</v>
          </cell>
        </row>
        <row r="7">
          <cell r="L7">
            <v>10110</v>
          </cell>
          <cell r="M7" t="str">
            <v>AQ.5GLN ISI</v>
          </cell>
          <cell r="Q7">
            <v>0</v>
          </cell>
        </row>
        <row r="8">
          <cell r="L8">
            <v>10111</v>
          </cell>
          <cell r="M8" t="str">
            <v>AQ.5GLN BTL</v>
          </cell>
          <cell r="N8">
            <v>1</v>
          </cell>
          <cell r="O8">
            <v>30000</v>
          </cell>
          <cell r="P8">
            <v>0</v>
          </cell>
          <cell r="Q8">
            <v>30000</v>
          </cell>
        </row>
        <row r="9">
          <cell r="L9">
            <v>12111</v>
          </cell>
          <cell r="M9" t="str">
            <v>AQ.1500ML 1X12</v>
          </cell>
          <cell r="Q9">
            <v>0</v>
          </cell>
        </row>
        <row r="10">
          <cell r="L10">
            <v>12312</v>
          </cell>
          <cell r="M10" t="str">
            <v>AQ.600ML 1X24</v>
          </cell>
          <cell r="Q10">
            <v>0</v>
          </cell>
        </row>
        <row r="11">
          <cell r="L11">
            <v>12512</v>
          </cell>
          <cell r="M11" t="str">
            <v>AQ.330ML 1X24</v>
          </cell>
          <cell r="Q11">
            <v>0</v>
          </cell>
        </row>
        <row r="12">
          <cell r="L12">
            <v>12613</v>
          </cell>
          <cell r="M12" t="str">
            <v>AQ.240ML 1X48</v>
          </cell>
          <cell r="Q12">
            <v>0</v>
          </cell>
        </row>
        <row r="13">
          <cell r="L13">
            <v>20110</v>
          </cell>
          <cell r="M13" t="str">
            <v>VT.5GLN ISI</v>
          </cell>
          <cell r="Q13">
            <v>0</v>
          </cell>
        </row>
        <row r="14">
          <cell r="L14">
            <v>20111</v>
          </cell>
          <cell r="M14" t="str">
            <v>VT.5GLN BTL</v>
          </cell>
          <cell r="N14">
            <v>29</v>
          </cell>
          <cell r="O14">
            <v>870000</v>
          </cell>
          <cell r="P14">
            <v>0</v>
          </cell>
          <cell r="Q14">
            <v>870000</v>
          </cell>
        </row>
        <row r="15">
          <cell r="L15">
            <v>22111</v>
          </cell>
          <cell r="M15" t="str">
            <v>VT.1500ML 1X12</v>
          </cell>
          <cell r="Q15">
            <v>0</v>
          </cell>
        </row>
        <row r="16">
          <cell r="L16">
            <v>22312</v>
          </cell>
          <cell r="M16" t="str">
            <v>VT.600ML 1X24</v>
          </cell>
          <cell r="Q16">
            <v>0</v>
          </cell>
        </row>
        <row r="17">
          <cell r="L17">
            <v>22613</v>
          </cell>
          <cell r="M17" t="str">
            <v>VT.240ML 1X48</v>
          </cell>
          <cell r="Q17">
            <v>0</v>
          </cell>
        </row>
        <row r="18">
          <cell r="L18">
            <v>40410</v>
          </cell>
          <cell r="M18" t="str">
            <v>Mizone Orange Lime  500ML 1x12</v>
          </cell>
          <cell r="Q18">
            <v>0</v>
          </cell>
        </row>
        <row r="19">
          <cell r="L19">
            <v>40411</v>
          </cell>
          <cell r="M19" t="str">
            <v>Mizone Passion Fruit 500ML 1x12</v>
          </cell>
          <cell r="Q19">
            <v>0</v>
          </cell>
        </row>
        <row r="20">
          <cell r="L20">
            <v>40412</v>
          </cell>
          <cell r="M20" t="str">
            <v>MIZONE LYCHEE LEMON 500 ML 1X12</v>
          </cell>
          <cell r="Q20">
            <v>0</v>
          </cell>
        </row>
        <row r="21">
          <cell r="L21">
            <v>40418</v>
          </cell>
          <cell r="M21" t="str">
            <v>MIZONE APPLE GUAVA 500 ML 1X12</v>
          </cell>
          <cell r="Q21">
            <v>0</v>
          </cell>
        </row>
        <row r="22">
          <cell r="L22">
            <v>40419</v>
          </cell>
          <cell r="M22" t="str">
            <v>MIZONE MANGGO KWENI 500ML 1x12</v>
          </cell>
          <cell r="Q22">
            <v>0</v>
          </cell>
        </row>
        <row r="23">
          <cell r="L23">
            <v>40427</v>
          </cell>
          <cell r="M23" t="str">
            <v>Mizone Coolin Blewah 500ML 1X12</v>
          </cell>
          <cell r="Q23">
            <v>0</v>
          </cell>
        </row>
        <row r="24">
          <cell r="L24">
            <v>95059</v>
          </cell>
          <cell r="M24" t="str">
            <v>POMPA DISPENSER</v>
          </cell>
          <cell r="Q24">
            <v>0</v>
          </cell>
        </row>
        <row r="25">
          <cell r="Q25">
            <v>0</v>
          </cell>
        </row>
        <row r="26">
          <cell r="Q26">
            <v>0</v>
          </cell>
        </row>
        <row r="27">
          <cell r="Q27">
            <v>0</v>
          </cell>
        </row>
        <row r="28">
          <cell r="Q28">
            <v>0</v>
          </cell>
        </row>
        <row r="29">
          <cell r="Q29">
            <v>0</v>
          </cell>
        </row>
        <row r="30">
          <cell r="Q30">
            <v>0</v>
          </cell>
        </row>
        <row r="31">
          <cell r="Q31">
            <v>0</v>
          </cell>
        </row>
        <row r="33">
          <cell r="N33">
            <v>30</v>
          </cell>
          <cell r="O33">
            <v>900000</v>
          </cell>
          <cell r="P33">
            <v>0</v>
          </cell>
          <cell r="Q33">
            <v>900000</v>
          </cell>
          <cell r="R33">
            <v>0</v>
          </cell>
          <cell r="S33">
            <v>0</v>
          </cell>
        </row>
        <row r="34">
          <cell r="L34">
            <v>1</v>
          </cell>
          <cell r="M34">
            <v>2</v>
          </cell>
          <cell r="N34">
            <v>3</v>
          </cell>
          <cell r="O34">
            <v>4</v>
          </cell>
          <cell r="P34">
            <v>5</v>
          </cell>
          <cell r="Q34">
            <v>6</v>
          </cell>
        </row>
        <row r="35">
          <cell r="Q35">
            <v>0</v>
          </cell>
        </row>
        <row r="36">
          <cell r="O36" t="str">
            <v>TTL SALES</v>
          </cell>
          <cell r="P36">
            <v>25000150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PH"/>
      <sheetName val="1"/>
      <sheetName val="2"/>
      <sheetName val="3"/>
      <sheetName val="4"/>
      <sheetName val="5"/>
      <sheetName val="TYPE"/>
      <sheetName val="HAR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C1">
            <v>1</v>
          </cell>
          <cell r="D1">
            <v>2</v>
          </cell>
        </row>
        <row r="2">
          <cell r="C2">
            <v>15500</v>
          </cell>
          <cell r="D2" t="str">
            <v>SO</v>
          </cell>
        </row>
        <row r="3">
          <cell r="C3">
            <v>22750</v>
          </cell>
          <cell r="D3" t="str">
            <v>SO</v>
          </cell>
        </row>
        <row r="4">
          <cell r="C4">
            <v>0</v>
          </cell>
          <cell r="D4">
            <v>0</v>
          </cell>
        </row>
        <row r="5">
          <cell r="C5">
            <v>0</v>
          </cell>
          <cell r="D5">
            <v>0</v>
          </cell>
        </row>
        <row r="6">
          <cell r="C6">
            <v>0</v>
          </cell>
          <cell r="D6">
            <v>0</v>
          </cell>
        </row>
        <row r="7">
          <cell r="C7">
            <v>29000</v>
          </cell>
          <cell r="D7" t="str">
            <v>SO</v>
          </cell>
        </row>
        <row r="8">
          <cell r="C8">
            <v>28500</v>
          </cell>
          <cell r="D8" t="str">
            <v>SO</v>
          </cell>
        </row>
        <row r="9">
          <cell r="C9">
            <v>27750</v>
          </cell>
          <cell r="D9" t="str">
            <v>SO</v>
          </cell>
        </row>
        <row r="10">
          <cell r="C10">
            <v>8900</v>
          </cell>
          <cell r="D10" t="str">
            <v>SO</v>
          </cell>
        </row>
        <row r="11">
          <cell r="C11">
            <v>30000</v>
          </cell>
          <cell r="D11" t="str">
            <v>R</v>
          </cell>
        </row>
        <row r="12">
          <cell r="C12">
            <v>12000</v>
          </cell>
          <cell r="D12" t="str">
            <v>SO</v>
          </cell>
        </row>
        <row r="13">
          <cell r="C13">
            <v>20200</v>
          </cell>
          <cell r="D13" t="str">
            <v>SO</v>
          </cell>
        </row>
        <row r="14">
          <cell r="C14">
            <v>19300</v>
          </cell>
          <cell r="D14" t="str">
            <v>SO</v>
          </cell>
        </row>
        <row r="15">
          <cell r="C15">
            <v>6000</v>
          </cell>
          <cell r="D15" t="str">
            <v>SO</v>
          </cell>
        </row>
        <row r="16">
          <cell r="C16">
            <v>30000</v>
          </cell>
          <cell r="D16" t="str">
            <v>R</v>
          </cell>
        </row>
        <row r="17">
          <cell r="C17">
            <v>16300</v>
          </cell>
          <cell r="D17" t="str">
            <v>WS</v>
          </cell>
        </row>
        <row r="18">
          <cell r="C18">
            <v>23400</v>
          </cell>
          <cell r="D18" t="str">
            <v>WS</v>
          </cell>
        </row>
        <row r="19">
          <cell r="C19">
            <v>0</v>
          </cell>
          <cell r="D19">
            <v>0</v>
          </cell>
        </row>
        <row r="20">
          <cell r="C20">
            <v>0</v>
          </cell>
          <cell r="D20">
            <v>0</v>
          </cell>
        </row>
        <row r="21">
          <cell r="C21">
            <v>0</v>
          </cell>
          <cell r="D21">
            <v>0</v>
          </cell>
        </row>
        <row r="22">
          <cell r="C22">
            <v>29800</v>
          </cell>
          <cell r="D22" t="str">
            <v>WS</v>
          </cell>
        </row>
        <row r="23">
          <cell r="C23">
            <v>29400</v>
          </cell>
          <cell r="D23" t="str">
            <v>WS</v>
          </cell>
        </row>
        <row r="24">
          <cell r="C24">
            <v>28600</v>
          </cell>
          <cell r="D24" t="str">
            <v>WS</v>
          </cell>
        </row>
        <row r="25">
          <cell r="C25">
            <v>8900</v>
          </cell>
          <cell r="D25" t="str">
            <v>WS</v>
          </cell>
        </row>
        <row r="26">
          <cell r="C26">
            <v>30000</v>
          </cell>
          <cell r="D26" t="str">
            <v>R</v>
          </cell>
        </row>
        <row r="27">
          <cell r="C27">
            <v>12500</v>
          </cell>
          <cell r="D27" t="str">
            <v>WS</v>
          </cell>
        </row>
        <row r="28">
          <cell r="C28">
            <v>20600</v>
          </cell>
          <cell r="D28" t="str">
            <v>WS</v>
          </cell>
        </row>
        <row r="29">
          <cell r="C29">
            <v>20000</v>
          </cell>
          <cell r="D29" t="str">
            <v>WS</v>
          </cell>
        </row>
        <row r="30">
          <cell r="C30">
            <v>6300</v>
          </cell>
          <cell r="D30" t="str">
            <v>WS</v>
          </cell>
        </row>
        <row r="31">
          <cell r="C31">
            <v>30000</v>
          </cell>
          <cell r="D31" t="str">
            <v>R</v>
          </cell>
        </row>
        <row r="32">
          <cell r="C32">
            <v>16600</v>
          </cell>
          <cell r="D32" t="str">
            <v>R</v>
          </cell>
        </row>
        <row r="33">
          <cell r="C33">
            <v>24000</v>
          </cell>
          <cell r="D33" t="str">
            <v>R</v>
          </cell>
        </row>
        <row r="34">
          <cell r="C34">
            <v>18500</v>
          </cell>
          <cell r="D34" t="str">
            <v>R</v>
          </cell>
        </row>
        <row r="35">
          <cell r="C35">
            <v>500</v>
          </cell>
          <cell r="D35" t="str">
            <v>R</v>
          </cell>
        </row>
        <row r="36">
          <cell r="C36">
            <v>13500</v>
          </cell>
          <cell r="D36" t="str">
            <v>R</v>
          </cell>
        </row>
        <row r="37">
          <cell r="C37">
            <v>30600</v>
          </cell>
          <cell r="D37" t="str">
            <v>R</v>
          </cell>
        </row>
        <row r="38">
          <cell r="C38">
            <v>30350</v>
          </cell>
          <cell r="D38" t="str">
            <v>R</v>
          </cell>
        </row>
        <row r="39">
          <cell r="C39">
            <v>30000</v>
          </cell>
          <cell r="D39" t="str">
            <v>R</v>
          </cell>
        </row>
        <row r="40">
          <cell r="C40">
            <v>9300</v>
          </cell>
          <cell r="D40" t="str">
            <v>R</v>
          </cell>
        </row>
        <row r="41">
          <cell r="C41">
            <v>9500</v>
          </cell>
          <cell r="D41" t="str">
            <v>R</v>
          </cell>
        </row>
        <row r="42">
          <cell r="C42">
            <v>30000</v>
          </cell>
          <cell r="D42" t="str">
            <v>R</v>
          </cell>
        </row>
        <row r="43">
          <cell r="C43">
            <v>12500</v>
          </cell>
          <cell r="D43" t="str">
            <v>R</v>
          </cell>
        </row>
        <row r="44">
          <cell r="C44">
            <v>21000</v>
          </cell>
          <cell r="D44" t="str">
            <v>R</v>
          </cell>
        </row>
        <row r="45">
          <cell r="C45">
            <v>20700</v>
          </cell>
          <cell r="D45" t="str">
            <v>R</v>
          </cell>
        </row>
        <row r="46">
          <cell r="C46">
            <v>6600</v>
          </cell>
          <cell r="D46" t="str">
            <v>R</v>
          </cell>
        </row>
        <row r="47">
          <cell r="C47">
            <v>7000</v>
          </cell>
          <cell r="D47" t="str">
            <v>R</v>
          </cell>
        </row>
        <row r="48">
          <cell r="C48">
            <v>30000</v>
          </cell>
          <cell r="D48" t="str">
            <v>R</v>
          </cell>
        </row>
        <row r="49">
          <cell r="C49">
            <v>17400</v>
          </cell>
          <cell r="D49" t="str">
            <v>HOD</v>
          </cell>
        </row>
        <row r="50">
          <cell r="C50">
            <v>25200</v>
          </cell>
          <cell r="D50" t="str">
            <v>HOD</v>
          </cell>
        </row>
        <row r="51">
          <cell r="C51">
            <v>18500</v>
          </cell>
          <cell r="D51" t="str">
            <v>HOD</v>
          </cell>
        </row>
        <row r="52">
          <cell r="C52">
            <v>500</v>
          </cell>
          <cell r="D52" t="str">
            <v>HOD</v>
          </cell>
        </row>
        <row r="53">
          <cell r="C53">
            <v>13500</v>
          </cell>
          <cell r="D53" t="str">
            <v>HOD</v>
          </cell>
        </row>
        <row r="54">
          <cell r="C54">
            <v>32500</v>
          </cell>
          <cell r="D54" t="str">
            <v>HOD</v>
          </cell>
        </row>
        <row r="55">
          <cell r="C55">
            <v>32000</v>
          </cell>
          <cell r="D55" t="str">
            <v>HOD</v>
          </cell>
        </row>
        <row r="56">
          <cell r="C56">
            <v>32500</v>
          </cell>
          <cell r="D56" t="str">
            <v>HOD</v>
          </cell>
        </row>
        <row r="57">
          <cell r="C57">
            <v>10250</v>
          </cell>
          <cell r="D57" t="str">
            <v>HOD</v>
          </cell>
        </row>
        <row r="58">
          <cell r="C58">
            <v>10000</v>
          </cell>
          <cell r="D58" t="str">
            <v>HOD</v>
          </cell>
        </row>
        <row r="59">
          <cell r="C59">
            <v>30000</v>
          </cell>
          <cell r="D59" t="str">
            <v>R</v>
          </cell>
        </row>
        <row r="60">
          <cell r="C60">
            <v>13200</v>
          </cell>
          <cell r="D60" t="str">
            <v>HOD</v>
          </cell>
        </row>
        <row r="61">
          <cell r="C61">
            <v>21500</v>
          </cell>
          <cell r="D61" t="str">
            <v>HOD</v>
          </cell>
        </row>
        <row r="62">
          <cell r="C62">
            <v>21000</v>
          </cell>
          <cell r="D62" t="str">
            <v>HOD</v>
          </cell>
        </row>
        <row r="63">
          <cell r="C63">
            <v>7500</v>
          </cell>
          <cell r="D63" t="str">
            <v>HOD</v>
          </cell>
        </row>
        <row r="64">
          <cell r="C64">
            <v>30000</v>
          </cell>
          <cell r="D64" t="str">
            <v>R</v>
          </cell>
        </row>
        <row r="65">
          <cell r="C65">
            <v>17400</v>
          </cell>
          <cell r="D65" t="str">
            <v>HCO</v>
          </cell>
        </row>
        <row r="66">
          <cell r="C66">
            <v>25200</v>
          </cell>
          <cell r="D66" t="str">
            <v>HCO</v>
          </cell>
        </row>
        <row r="67">
          <cell r="C67">
            <v>18500</v>
          </cell>
          <cell r="D67" t="str">
            <v>HCO</v>
          </cell>
        </row>
        <row r="68">
          <cell r="C68">
            <v>500</v>
          </cell>
          <cell r="D68" t="str">
            <v>HCO</v>
          </cell>
        </row>
        <row r="69">
          <cell r="C69">
            <v>13500</v>
          </cell>
          <cell r="D69" t="str">
            <v>HCO</v>
          </cell>
        </row>
        <row r="70">
          <cell r="C70">
            <v>32500</v>
          </cell>
          <cell r="D70" t="str">
            <v>HCO</v>
          </cell>
        </row>
        <row r="71">
          <cell r="C71">
            <v>32000</v>
          </cell>
          <cell r="D71" t="str">
            <v>HCO</v>
          </cell>
        </row>
        <row r="72">
          <cell r="C72">
            <v>32500</v>
          </cell>
          <cell r="D72" t="str">
            <v>HCO</v>
          </cell>
        </row>
        <row r="73">
          <cell r="C73">
            <v>10250</v>
          </cell>
          <cell r="D73" t="str">
            <v>HCO</v>
          </cell>
        </row>
        <row r="74">
          <cell r="C74">
            <v>30000</v>
          </cell>
          <cell r="D74" t="str">
            <v>R</v>
          </cell>
        </row>
        <row r="75">
          <cell r="C75">
            <v>13200</v>
          </cell>
          <cell r="D75" t="str">
            <v>HCO</v>
          </cell>
        </row>
        <row r="76">
          <cell r="C76">
            <v>21500</v>
          </cell>
          <cell r="D76" t="str">
            <v>HCO</v>
          </cell>
        </row>
        <row r="77">
          <cell r="C77">
            <v>21000</v>
          </cell>
          <cell r="D77" t="str">
            <v>HCO</v>
          </cell>
        </row>
        <row r="78">
          <cell r="C78">
            <v>7500</v>
          </cell>
          <cell r="D78" t="str">
            <v>HCO</v>
          </cell>
        </row>
        <row r="79">
          <cell r="C79">
            <v>30000</v>
          </cell>
          <cell r="D79" t="str">
            <v>R</v>
          </cell>
        </row>
        <row r="80">
          <cell r="C80">
            <v>17400</v>
          </cell>
          <cell r="D80" t="str">
            <v>AHS (AFS)</v>
          </cell>
        </row>
        <row r="81">
          <cell r="C81">
            <v>25200</v>
          </cell>
          <cell r="D81" t="str">
            <v>AHS (AFS)</v>
          </cell>
        </row>
        <row r="82">
          <cell r="C82">
            <v>18500</v>
          </cell>
          <cell r="D82" t="str">
            <v>AHS (AFS)</v>
          </cell>
        </row>
        <row r="83">
          <cell r="C83">
            <v>500</v>
          </cell>
          <cell r="D83" t="str">
            <v>AHS (AFS)</v>
          </cell>
        </row>
        <row r="84">
          <cell r="C84">
            <v>13500</v>
          </cell>
          <cell r="D84" t="str">
            <v>AHS (AFS)</v>
          </cell>
        </row>
        <row r="85">
          <cell r="C85">
            <v>32500</v>
          </cell>
          <cell r="D85" t="str">
            <v>AHS (AFS)</v>
          </cell>
        </row>
        <row r="86">
          <cell r="C86">
            <v>32000</v>
          </cell>
          <cell r="D86" t="str">
            <v>AHS (AFS)</v>
          </cell>
        </row>
        <row r="87">
          <cell r="C87">
            <v>32500</v>
          </cell>
          <cell r="D87" t="str">
            <v>AHS (AFS)</v>
          </cell>
        </row>
        <row r="88">
          <cell r="C88">
            <v>9800</v>
          </cell>
          <cell r="D88" t="str">
            <v>AHS (AFS)</v>
          </cell>
        </row>
        <row r="89">
          <cell r="C89">
            <v>30000</v>
          </cell>
          <cell r="D89" t="str">
            <v>R</v>
          </cell>
        </row>
        <row r="90">
          <cell r="C90">
            <v>14500</v>
          </cell>
          <cell r="D90" t="str">
            <v>AHS (AFS)</v>
          </cell>
        </row>
        <row r="91">
          <cell r="C91">
            <v>24500</v>
          </cell>
          <cell r="D91" t="str">
            <v>AHS (AFS)</v>
          </cell>
        </row>
        <row r="92">
          <cell r="C92">
            <v>23500</v>
          </cell>
          <cell r="D92" t="str">
            <v>AHS (AFS)</v>
          </cell>
        </row>
        <row r="93">
          <cell r="C93">
            <v>7500</v>
          </cell>
          <cell r="D93" t="str">
            <v>AHS (AFS)</v>
          </cell>
        </row>
        <row r="94">
          <cell r="C94">
            <v>30000</v>
          </cell>
          <cell r="D94" t="str">
            <v>R</v>
          </cell>
        </row>
      </sheetData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"/>
      <sheetName val="RUGILABA"/>
      <sheetName val="NERACA LAJUR"/>
      <sheetName val="LAP PENJUALAN"/>
      <sheetName val="COGS"/>
      <sheetName val="MEMO JURNAL"/>
      <sheetName val="LAP MUTASI PRODUK"/>
      <sheetName val="REKAP GL"/>
      <sheetName val="ANALISA PIUTANG"/>
      <sheetName val="REKAP PERSEDIAAN"/>
      <sheetName val="REKAP PENJUALAN"/>
      <sheetName val="REKAP HPP"/>
      <sheetName val="TBG"/>
      <sheetName val="SUPP OUT SWS"/>
      <sheetName val="SUPP IN GB "/>
      <sheetName val="SUPP OUT GB"/>
      <sheetName val="SUPP IN SWS"/>
      <sheetName val="MUT IN SWS"/>
      <sheetName val="MUT OUT SWS"/>
      <sheetName val="MUT IN GB"/>
      <sheetName val="MUT OUT GB"/>
      <sheetName val="SD"/>
      <sheetName val="PVT SD"/>
      <sheetName val="Sheet1"/>
      <sheetName val="KB"/>
      <sheetName val="KO"/>
      <sheetName val="BD"/>
      <sheetName val="BP"/>
      <sheetName val="TP"/>
      <sheetName val="LKH"/>
      <sheetName val="CROSCEK"/>
      <sheetName val="BANK STATEMENT "/>
      <sheetName val="BANK LIVIA"/>
      <sheetName val="BANK BTN "/>
      <sheetName val="BANK PREMIER "/>
      <sheetName val="KONTROL KLIRINGAN "/>
      <sheetName val="BANK BANAMON"/>
      <sheetName val="TITIPAN PELANGGAN"/>
      <sheetName val="PIUTANG PUSAT"/>
      <sheetName val="PIUTANG TIV"/>
      <sheetName val="PIUTANG JAMSOSTEK"/>
      <sheetName val="PIUTANG MS SUPPORT"/>
      <sheetName val="PIUT JAMSOSTEK DMS"/>
      <sheetName val="PIUT MS SUPPORT DMS"/>
      <sheetName val="PIUT PUSAT DMS"/>
      <sheetName val="PIUT TIV DMS"/>
      <sheetName val="RINC TAG MS SUPPORT "/>
      <sheetName val="REKAP TAG MS SUPPORT"/>
      <sheetName val="TAG BENGKEL "/>
      <sheetName val="REKAP TAG BENGKEL"/>
      <sheetName val="PIUT TIV PROGRA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3">
          <cell r="B3" t="str">
            <v>DEPO MARGOMULYO</v>
          </cell>
        </row>
        <row r="4">
          <cell r="B4" t="str">
            <v>LAPORAN MUTASI PRODUK</v>
          </cell>
        </row>
        <row r="5">
          <cell r="B5" t="str">
            <v>PER  31 MARET  2015</v>
          </cell>
        </row>
        <row r="6">
          <cell r="B6" t="str">
            <v>ID PRODUK</v>
          </cell>
          <cell r="C6" t="str">
            <v>NAMA PRODUK</v>
          </cell>
          <cell r="D6" t="str">
            <v>SALDO AWAL</v>
          </cell>
          <cell r="G6" t="str">
            <v>NEW</v>
          </cell>
          <cell r="H6" t="str">
            <v>SUPP(IN)</v>
          </cell>
          <cell r="J6" t="str">
            <v>DIST(IN)</v>
          </cell>
          <cell r="L6" t="str">
            <v>DEPO(IN)</v>
          </cell>
          <cell r="N6" t="str">
            <v>CABANG(IN)</v>
          </cell>
          <cell r="P6" t="str">
            <v>SUPP(OUT)</v>
          </cell>
          <cell r="R6" t="str">
            <v>DIST(OUT)</v>
          </cell>
          <cell r="T6" t="str">
            <v>DEPO(OUT)</v>
          </cell>
          <cell r="V6" t="str">
            <v>CABANG(OUT)</v>
          </cell>
          <cell r="X6" t="str">
            <v>KOREKSI</v>
          </cell>
          <cell r="Z6" t="str">
            <v>SALDO AKHIR</v>
          </cell>
          <cell r="AB6" t="str">
            <v>PEMBELIAN</v>
          </cell>
          <cell r="AD6" t="str">
            <v>HPP</v>
          </cell>
          <cell r="AF6" t="str">
            <v>CTRL</v>
          </cell>
        </row>
        <row r="7">
          <cell r="D7" t="str">
            <v>QTY</v>
          </cell>
          <cell r="E7" t="str">
            <v>Rp</v>
          </cell>
          <cell r="F7" t="str">
            <v>(HPP)</v>
          </cell>
          <cell r="G7" t="str">
            <v>(HPP)</v>
          </cell>
          <cell r="H7" t="str">
            <v>QTY</v>
          </cell>
          <cell r="I7" t="str">
            <v>Rp</v>
          </cell>
          <cell r="J7" t="str">
            <v>QTY</v>
          </cell>
          <cell r="K7" t="str">
            <v>Rp</v>
          </cell>
          <cell r="L7" t="str">
            <v>QTY</v>
          </cell>
          <cell r="M7" t="str">
            <v>Rp</v>
          </cell>
          <cell r="N7" t="str">
            <v>QTY</v>
          </cell>
          <cell r="O7" t="str">
            <v>Rp</v>
          </cell>
          <cell r="P7" t="str">
            <v>QTY</v>
          </cell>
          <cell r="Q7" t="str">
            <v>Rp</v>
          </cell>
          <cell r="R7" t="str">
            <v>QTY</v>
          </cell>
          <cell r="S7" t="str">
            <v>Rp</v>
          </cell>
          <cell r="T7" t="str">
            <v>QTY</v>
          </cell>
          <cell r="U7" t="str">
            <v>Rp</v>
          </cell>
          <cell r="V7" t="str">
            <v>QTY</v>
          </cell>
          <cell r="W7" t="str">
            <v>Rp</v>
          </cell>
          <cell r="X7" t="str">
            <v>QTY</v>
          </cell>
          <cell r="Y7" t="str">
            <v>Rp</v>
          </cell>
          <cell r="Z7" t="str">
            <v>QTY</v>
          </cell>
          <cell r="AA7" t="str">
            <v>Rp</v>
          </cell>
          <cell r="AB7" t="str">
            <v>QTY</v>
          </cell>
          <cell r="AC7" t="str">
            <v>Rp</v>
          </cell>
          <cell r="AD7" t="str">
            <v>QTY</v>
          </cell>
          <cell r="AE7" t="str">
            <v>Rp</v>
          </cell>
        </row>
        <row r="8">
          <cell r="B8">
            <v>10110</v>
          </cell>
          <cell r="C8" t="str">
            <v>AQ.5GLN ISI</v>
          </cell>
          <cell r="D8">
            <v>37527</v>
          </cell>
          <cell r="E8">
            <v>395909850</v>
          </cell>
          <cell r="F8">
            <v>10350</v>
          </cell>
          <cell r="G8">
            <v>10550</v>
          </cell>
          <cell r="H8">
            <v>155736</v>
          </cell>
          <cell r="I8">
            <v>1643014800</v>
          </cell>
          <cell r="J8">
            <v>90472</v>
          </cell>
          <cell r="K8">
            <v>954479600</v>
          </cell>
          <cell r="L8">
            <v>0</v>
          </cell>
          <cell r="M8">
            <v>0</v>
          </cell>
          <cell r="N8">
            <v>4135</v>
          </cell>
          <cell r="O8">
            <v>43624250</v>
          </cell>
          <cell r="P8">
            <v>3178</v>
          </cell>
          <cell r="Q8">
            <v>33527900</v>
          </cell>
          <cell r="R8">
            <v>238532</v>
          </cell>
          <cell r="S8">
            <v>2516512600</v>
          </cell>
          <cell r="T8">
            <v>0</v>
          </cell>
          <cell r="U8">
            <v>0</v>
          </cell>
          <cell r="V8">
            <v>17411</v>
          </cell>
          <cell r="W8">
            <v>183686050</v>
          </cell>
          <cell r="X8">
            <v>4534</v>
          </cell>
          <cell r="Y8">
            <v>47833700</v>
          </cell>
          <cell r="Z8">
            <v>24215</v>
          </cell>
          <cell r="AA8">
            <v>255468250</v>
          </cell>
          <cell r="AB8">
            <v>134748</v>
          </cell>
          <cell r="AC8">
            <v>1421591400</v>
          </cell>
          <cell r="AD8">
            <v>148060</v>
          </cell>
          <cell r="AE8">
            <v>1562033000</v>
          </cell>
          <cell r="AF8">
            <v>0</v>
          </cell>
        </row>
        <row r="9">
          <cell r="B9">
            <v>10111</v>
          </cell>
          <cell r="C9" t="str">
            <v>AQ.5GLN BTL</v>
          </cell>
          <cell r="D9">
            <v>44245</v>
          </cell>
          <cell r="E9">
            <v>1327350000</v>
          </cell>
          <cell r="F9">
            <v>30000</v>
          </cell>
          <cell r="G9">
            <v>30000</v>
          </cell>
          <cell r="H9">
            <v>156875</v>
          </cell>
          <cell r="I9">
            <v>4706250000</v>
          </cell>
          <cell r="J9">
            <v>213740</v>
          </cell>
          <cell r="K9">
            <v>6412200000</v>
          </cell>
          <cell r="L9">
            <v>0</v>
          </cell>
          <cell r="M9">
            <v>0</v>
          </cell>
          <cell r="N9">
            <v>35027</v>
          </cell>
          <cell r="O9">
            <v>1050810000</v>
          </cell>
          <cell r="P9">
            <v>146744</v>
          </cell>
          <cell r="Q9">
            <v>4402320000</v>
          </cell>
          <cell r="R9">
            <v>243091</v>
          </cell>
          <cell r="S9">
            <v>7292730000</v>
          </cell>
          <cell r="T9">
            <v>0</v>
          </cell>
          <cell r="U9">
            <v>0</v>
          </cell>
          <cell r="V9">
            <v>19295</v>
          </cell>
          <cell r="W9">
            <v>578850000</v>
          </cell>
          <cell r="X9">
            <v>896</v>
          </cell>
          <cell r="Y9">
            <v>26880000</v>
          </cell>
          <cell r="Z9">
            <v>39861</v>
          </cell>
          <cell r="AA9">
            <v>1195830000</v>
          </cell>
          <cell r="AB9">
            <v>24967</v>
          </cell>
          <cell r="AC9">
            <v>749010000</v>
          </cell>
          <cell r="AD9">
            <v>29351</v>
          </cell>
          <cell r="AE9">
            <v>880530000</v>
          </cell>
          <cell r="AF9">
            <v>0</v>
          </cell>
        </row>
        <row r="10">
          <cell r="B10">
            <v>10114</v>
          </cell>
          <cell r="C10" t="str">
            <v>PALLET KAYU</v>
          </cell>
          <cell r="D10">
            <v>303</v>
          </cell>
          <cell r="E10">
            <v>6363000</v>
          </cell>
          <cell r="F10">
            <v>21000</v>
          </cell>
          <cell r="G10">
            <v>21000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303</v>
          </cell>
          <cell r="AA10">
            <v>6363000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B11">
            <v>10116</v>
          </cell>
          <cell r="C11" t="str">
            <v>PALET LOSCAM</v>
          </cell>
          <cell r="D11">
            <v>1604</v>
          </cell>
          <cell r="E11">
            <v>0</v>
          </cell>
          <cell r="F11">
            <v>0</v>
          </cell>
          <cell r="G11">
            <v>0</v>
          </cell>
          <cell r="H11">
            <v>6944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48</v>
          </cell>
          <cell r="O11">
            <v>0</v>
          </cell>
          <cell r="P11">
            <v>6167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208</v>
          </cell>
          <cell r="Y11">
            <v>0</v>
          </cell>
          <cell r="Z11">
            <v>2221</v>
          </cell>
          <cell r="AA11">
            <v>0</v>
          </cell>
          <cell r="AB11">
            <v>617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B12">
            <v>102000556</v>
          </cell>
          <cell r="C12" t="str">
            <v>1 MILKUAT INSTAN STROWBERI</v>
          </cell>
          <cell r="D12">
            <v>0</v>
          </cell>
          <cell r="E12">
            <v>0</v>
          </cell>
          <cell r="G12">
            <v>0</v>
          </cell>
          <cell r="I12">
            <v>0</v>
          </cell>
          <cell r="K12">
            <v>0</v>
          </cell>
          <cell r="M12">
            <v>0</v>
          </cell>
          <cell r="O12">
            <v>0</v>
          </cell>
          <cell r="Q12">
            <v>0</v>
          </cell>
          <cell r="S12">
            <v>0</v>
          </cell>
          <cell r="U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3">
          <cell r="B13">
            <v>102000556</v>
          </cell>
          <cell r="C13" t="str">
            <v>2 MILKUAT INSTAN ORANGE</v>
          </cell>
          <cell r="D13">
            <v>0</v>
          </cell>
          <cell r="E13">
            <v>0</v>
          </cell>
          <cell r="G13">
            <v>0</v>
          </cell>
          <cell r="I13">
            <v>0</v>
          </cell>
          <cell r="K13">
            <v>0</v>
          </cell>
          <cell r="M13">
            <v>0</v>
          </cell>
          <cell r="O13">
            <v>0</v>
          </cell>
          <cell r="Q13">
            <v>0</v>
          </cell>
          <cell r="S13">
            <v>0</v>
          </cell>
          <cell r="U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</row>
        <row r="14">
          <cell r="B14">
            <v>102000556</v>
          </cell>
          <cell r="C14" t="str">
            <v>3 MILKUAT INSTANT COKLAT</v>
          </cell>
          <cell r="D14">
            <v>0</v>
          </cell>
          <cell r="E14">
            <v>0</v>
          </cell>
          <cell r="G14">
            <v>0</v>
          </cell>
          <cell r="I14">
            <v>0</v>
          </cell>
          <cell r="K14">
            <v>0</v>
          </cell>
          <cell r="M14">
            <v>0</v>
          </cell>
          <cell r="O14">
            <v>0</v>
          </cell>
          <cell r="Q14">
            <v>0</v>
          </cell>
          <cell r="S14">
            <v>0</v>
          </cell>
          <cell r="U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B15">
            <v>10510</v>
          </cell>
          <cell r="C15" t="str">
            <v>AQ.380 ML ISI 1X24</v>
          </cell>
          <cell r="D15">
            <v>0</v>
          </cell>
          <cell r="E15">
            <v>0</v>
          </cell>
          <cell r="F15">
            <v>17400</v>
          </cell>
          <cell r="G15">
            <v>17400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6">
          <cell r="B16">
            <v>10511</v>
          </cell>
          <cell r="C16" t="str">
            <v>AQ.380 ML BTL</v>
          </cell>
          <cell r="D16">
            <v>0</v>
          </cell>
          <cell r="E16">
            <v>0</v>
          </cell>
          <cell r="F16">
            <v>500</v>
          </cell>
          <cell r="G16">
            <v>500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</row>
        <row r="17">
          <cell r="B17">
            <v>10512</v>
          </cell>
          <cell r="C17" t="str">
            <v>AQ.380 ML KRAT/PALET</v>
          </cell>
          <cell r="D17">
            <v>0</v>
          </cell>
          <cell r="E17">
            <v>0</v>
          </cell>
          <cell r="F17">
            <v>13000</v>
          </cell>
          <cell r="G17">
            <v>13000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</row>
        <row r="18">
          <cell r="B18">
            <v>10520</v>
          </cell>
          <cell r="C18" t="str">
            <v>380 ML AQUA REFLECTION 1</v>
          </cell>
          <cell r="D18">
            <v>9</v>
          </cell>
          <cell r="E18">
            <v>612900</v>
          </cell>
          <cell r="F18">
            <v>119700</v>
          </cell>
          <cell r="G18">
            <v>68100</v>
          </cell>
          <cell r="H18">
            <v>55</v>
          </cell>
          <cell r="I18">
            <v>3745500</v>
          </cell>
          <cell r="J18">
            <v>5</v>
          </cell>
          <cell r="K18">
            <v>340500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45</v>
          </cell>
          <cell r="S18">
            <v>3064500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24</v>
          </cell>
          <cell r="AA18">
            <v>1634400</v>
          </cell>
          <cell r="AB18">
            <v>55</v>
          </cell>
          <cell r="AC18">
            <v>3745500</v>
          </cell>
          <cell r="AD18">
            <v>40</v>
          </cell>
          <cell r="AE18">
            <v>2724000</v>
          </cell>
          <cell r="AF18">
            <v>0</v>
          </cell>
        </row>
        <row r="19">
          <cell r="B19">
            <v>10521</v>
          </cell>
          <cell r="C19" t="str">
            <v>380 ML AQUA REFLECTION SP</v>
          </cell>
          <cell r="D19">
            <v>35</v>
          </cell>
          <cell r="E19">
            <v>2593500</v>
          </cell>
          <cell r="F19">
            <v>0</v>
          </cell>
          <cell r="G19">
            <v>74100</v>
          </cell>
          <cell r="H19">
            <v>0</v>
          </cell>
          <cell r="I19">
            <v>0</v>
          </cell>
          <cell r="J19">
            <v>10</v>
          </cell>
          <cell r="K19">
            <v>741000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20</v>
          </cell>
          <cell r="S19">
            <v>1482000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25</v>
          </cell>
          <cell r="AA19">
            <v>1852500</v>
          </cell>
          <cell r="AB19">
            <v>0</v>
          </cell>
          <cell r="AC19">
            <v>0</v>
          </cell>
          <cell r="AD19">
            <v>10</v>
          </cell>
          <cell r="AE19">
            <v>741000</v>
          </cell>
          <cell r="AF19">
            <v>0</v>
          </cell>
        </row>
        <row r="20">
          <cell r="B20">
            <v>12111</v>
          </cell>
          <cell r="C20" t="str">
            <v>AQ.1500ML 1X12</v>
          </cell>
          <cell r="D20">
            <v>21229</v>
          </cell>
          <cell r="E20">
            <v>739830650</v>
          </cell>
          <cell r="F20">
            <v>34700</v>
          </cell>
          <cell r="G20">
            <v>34850</v>
          </cell>
          <cell r="H20">
            <v>276510</v>
          </cell>
          <cell r="I20">
            <v>9636373500</v>
          </cell>
          <cell r="J20">
            <v>26099</v>
          </cell>
          <cell r="K20">
            <v>909550150</v>
          </cell>
          <cell r="L20">
            <v>2510</v>
          </cell>
          <cell r="M20">
            <v>87473500</v>
          </cell>
          <cell r="N20">
            <v>20325</v>
          </cell>
          <cell r="O20">
            <v>708326250</v>
          </cell>
          <cell r="P20">
            <v>16</v>
          </cell>
          <cell r="Q20">
            <v>557600</v>
          </cell>
          <cell r="R20">
            <v>312092</v>
          </cell>
          <cell r="S20">
            <v>10876406200</v>
          </cell>
          <cell r="T20">
            <v>2510</v>
          </cell>
          <cell r="U20">
            <v>87473500</v>
          </cell>
          <cell r="V20">
            <v>7385</v>
          </cell>
          <cell r="W20">
            <v>257367250</v>
          </cell>
          <cell r="X20">
            <v>17989</v>
          </cell>
          <cell r="Y20">
            <v>626916650</v>
          </cell>
          <cell r="Z20">
            <v>6681</v>
          </cell>
          <cell r="AA20">
            <v>232832850</v>
          </cell>
          <cell r="AB20">
            <v>271445</v>
          </cell>
          <cell r="AC20">
            <v>9459858250</v>
          </cell>
          <cell r="AD20">
            <v>285993</v>
          </cell>
          <cell r="AE20">
            <v>9966856050</v>
          </cell>
          <cell r="AF20">
            <v>0</v>
          </cell>
        </row>
        <row r="21">
          <cell r="B21">
            <v>12312</v>
          </cell>
          <cell r="C21" t="str">
            <v>AQ.600ML 1X24</v>
          </cell>
          <cell r="D21">
            <v>26114</v>
          </cell>
          <cell r="E21">
            <v>906155800</v>
          </cell>
          <cell r="F21">
            <v>34550</v>
          </cell>
          <cell r="G21">
            <v>34700</v>
          </cell>
          <cell r="H21">
            <v>231160</v>
          </cell>
          <cell r="I21">
            <v>8021252000</v>
          </cell>
          <cell r="J21">
            <v>39318</v>
          </cell>
          <cell r="K21">
            <v>1364334600</v>
          </cell>
          <cell r="L21">
            <v>20095</v>
          </cell>
          <cell r="M21">
            <v>697296500</v>
          </cell>
          <cell r="N21">
            <v>26324</v>
          </cell>
          <cell r="O21">
            <v>913442800</v>
          </cell>
          <cell r="P21">
            <v>0</v>
          </cell>
          <cell r="Q21">
            <v>0</v>
          </cell>
          <cell r="R21">
            <v>290140</v>
          </cell>
          <cell r="S21">
            <v>10067858000</v>
          </cell>
          <cell r="T21">
            <v>20095</v>
          </cell>
          <cell r="U21">
            <v>697296500</v>
          </cell>
          <cell r="V21">
            <v>7378</v>
          </cell>
          <cell r="W21">
            <v>256016600</v>
          </cell>
          <cell r="X21">
            <v>16160</v>
          </cell>
          <cell r="Y21">
            <v>560752000</v>
          </cell>
          <cell r="Z21">
            <v>9238</v>
          </cell>
          <cell r="AA21">
            <v>320558600</v>
          </cell>
          <cell r="AB21">
            <v>233946</v>
          </cell>
          <cell r="AC21">
            <v>8117926200</v>
          </cell>
          <cell r="AD21">
            <v>250822</v>
          </cell>
          <cell r="AE21">
            <v>8703523400</v>
          </cell>
          <cell r="AF21">
            <v>0</v>
          </cell>
        </row>
        <row r="22">
          <cell r="B22">
            <v>12512</v>
          </cell>
          <cell r="C22" t="str">
            <v>AQ.330ML 1X24</v>
          </cell>
          <cell r="D22">
            <v>457</v>
          </cell>
          <cell r="E22">
            <v>11676350</v>
          </cell>
          <cell r="F22">
            <v>25450</v>
          </cell>
          <cell r="G22">
            <v>25550</v>
          </cell>
          <cell r="H22">
            <v>23296</v>
          </cell>
          <cell r="I22">
            <v>595212800</v>
          </cell>
          <cell r="J22">
            <v>3154</v>
          </cell>
          <cell r="K22">
            <v>80584700</v>
          </cell>
          <cell r="L22">
            <v>0</v>
          </cell>
          <cell r="M22">
            <v>0</v>
          </cell>
          <cell r="N22">
            <v>255</v>
          </cell>
          <cell r="O22">
            <v>6515250</v>
          </cell>
          <cell r="P22">
            <v>0</v>
          </cell>
          <cell r="Q22">
            <v>0</v>
          </cell>
          <cell r="R22">
            <v>21747</v>
          </cell>
          <cell r="S22">
            <v>555635850</v>
          </cell>
          <cell r="T22">
            <v>0</v>
          </cell>
          <cell r="U22">
            <v>0</v>
          </cell>
          <cell r="V22">
            <v>2500</v>
          </cell>
          <cell r="W22">
            <v>63875000</v>
          </cell>
          <cell r="X22">
            <v>0</v>
          </cell>
          <cell r="Y22">
            <v>0</v>
          </cell>
          <cell r="Z22">
            <v>2915</v>
          </cell>
          <cell r="AA22">
            <v>74478250</v>
          </cell>
          <cell r="AB22">
            <v>21051</v>
          </cell>
          <cell r="AC22">
            <v>537853050</v>
          </cell>
          <cell r="AD22">
            <v>18593</v>
          </cell>
          <cell r="AE22">
            <v>475051150</v>
          </cell>
          <cell r="AF22">
            <v>0</v>
          </cell>
        </row>
        <row r="23">
          <cell r="B23" t="str">
            <v>12512P</v>
          </cell>
          <cell r="C23" t="str">
            <v>AQ.330 ML PSC</v>
          </cell>
          <cell r="D23">
            <v>3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3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B24">
            <v>12513</v>
          </cell>
          <cell r="C24" t="str">
            <v>AQ. 330 ML 1 X 24 PCS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12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12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B25">
            <v>12613</v>
          </cell>
          <cell r="C25" t="str">
            <v>AQ.240ML 1X48</v>
          </cell>
          <cell r="D25">
            <v>20104</v>
          </cell>
          <cell r="E25">
            <v>382981200</v>
          </cell>
          <cell r="F25">
            <v>18350</v>
          </cell>
          <cell r="G25">
            <v>19050</v>
          </cell>
          <cell r="H25">
            <v>39936</v>
          </cell>
          <cell r="I25">
            <v>760780800</v>
          </cell>
          <cell r="J25">
            <v>15369</v>
          </cell>
          <cell r="K25">
            <v>292779450</v>
          </cell>
          <cell r="L25">
            <v>9216</v>
          </cell>
          <cell r="M25">
            <v>175564800</v>
          </cell>
          <cell r="N25">
            <v>42447</v>
          </cell>
          <cell r="O25">
            <v>808615350</v>
          </cell>
          <cell r="P25">
            <v>0</v>
          </cell>
          <cell r="Q25">
            <v>0</v>
          </cell>
          <cell r="R25">
            <v>89301</v>
          </cell>
          <cell r="S25">
            <v>1701184050</v>
          </cell>
          <cell r="T25">
            <v>9216</v>
          </cell>
          <cell r="U25">
            <v>175564800</v>
          </cell>
          <cell r="V25">
            <v>22120</v>
          </cell>
          <cell r="W25">
            <v>421386000</v>
          </cell>
          <cell r="X25">
            <v>6144</v>
          </cell>
          <cell r="Y25">
            <v>117043200</v>
          </cell>
          <cell r="Z25">
            <v>291</v>
          </cell>
          <cell r="AA25">
            <v>5543550</v>
          </cell>
          <cell r="AB25">
            <v>54119</v>
          </cell>
          <cell r="AC25">
            <v>1030966950</v>
          </cell>
          <cell r="AD25">
            <v>73932</v>
          </cell>
          <cell r="AE25">
            <v>1408404600</v>
          </cell>
          <cell r="AF25">
            <v>0</v>
          </cell>
        </row>
        <row r="26">
          <cell r="B26">
            <v>12812</v>
          </cell>
          <cell r="C26" t="str">
            <v>AQUA 750ML 1X18</v>
          </cell>
          <cell r="D26">
            <v>1174</v>
          </cell>
          <cell r="E26">
            <v>84147624</v>
          </cell>
          <cell r="G26">
            <v>71676</v>
          </cell>
          <cell r="H26">
            <v>2560</v>
          </cell>
          <cell r="I26">
            <v>183490560</v>
          </cell>
          <cell r="J26">
            <v>255</v>
          </cell>
          <cell r="K26">
            <v>18277380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3921</v>
          </cell>
          <cell r="S26">
            <v>281041596</v>
          </cell>
          <cell r="T26">
            <v>0</v>
          </cell>
          <cell r="U26">
            <v>0</v>
          </cell>
          <cell r="V26">
            <v>30</v>
          </cell>
          <cell r="W26">
            <v>2150280</v>
          </cell>
          <cell r="X26">
            <v>0</v>
          </cell>
          <cell r="Y26">
            <v>0</v>
          </cell>
          <cell r="Z26">
            <v>38</v>
          </cell>
          <cell r="AA26">
            <v>2723688</v>
          </cell>
          <cell r="AB26">
            <v>2530</v>
          </cell>
          <cell r="AC26">
            <v>181340280</v>
          </cell>
          <cell r="AD26">
            <v>3666</v>
          </cell>
          <cell r="AE26">
            <v>262764216</v>
          </cell>
          <cell r="AF26">
            <v>0</v>
          </cell>
        </row>
        <row r="27">
          <cell r="B27">
            <v>15851</v>
          </cell>
          <cell r="C27" t="str">
            <v>CHILLER/SHOWCASE MIZONE S</v>
          </cell>
          <cell r="D27">
            <v>27</v>
          </cell>
          <cell r="E27">
            <v>0</v>
          </cell>
          <cell r="H27">
            <v>0</v>
          </cell>
          <cell r="I27">
            <v>0</v>
          </cell>
          <cell r="J27">
            <v>3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27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3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-30</v>
          </cell>
          <cell r="AC27">
            <v>0</v>
          </cell>
          <cell r="AD27">
            <v>-3</v>
          </cell>
          <cell r="AE27">
            <v>0</v>
          </cell>
          <cell r="AF27">
            <v>0</v>
          </cell>
        </row>
        <row r="28">
          <cell r="B28">
            <v>19310</v>
          </cell>
          <cell r="C28" t="str">
            <v>AQ.TISSUE</v>
          </cell>
          <cell r="D28">
            <v>48833</v>
          </cell>
          <cell r="E28">
            <v>0</v>
          </cell>
          <cell r="H28">
            <v>155736</v>
          </cell>
          <cell r="I28">
            <v>0</v>
          </cell>
          <cell r="J28">
            <v>90472</v>
          </cell>
          <cell r="K28">
            <v>0</v>
          </cell>
          <cell r="L28">
            <v>0</v>
          </cell>
          <cell r="M28">
            <v>0</v>
          </cell>
          <cell r="N28">
            <v>4105</v>
          </cell>
          <cell r="O28">
            <v>0</v>
          </cell>
          <cell r="P28">
            <v>3178</v>
          </cell>
          <cell r="Q28">
            <v>0</v>
          </cell>
          <cell r="R28">
            <v>238533</v>
          </cell>
          <cell r="S28">
            <v>0</v>
          </cell>
          <cell r="T28">
            <v>0</v>
          </cell>
          <cell r="U28">
            <v>0</v>
          </cell>
          <cell r="V28">
            <v>17381</v>
          </cell>
          <cell r="W28">
            <v>0</v>
          </cell>
          <cell r="X28">
            <v>4534</v>
          </cell>
          <cell r="Y28">
            <v>0</v>
          </cell>
          <cell r="Z28">
            <v>35520</v>
          </cell>
          <cell r="AA28">
            <v>0</v>
          </cell>
          <cell r="AB28">
            <v>134748</v>
          </cell>
          <cell r="AC28">
            <v>0</v>
          </cell>
          <cell r="AD28">
            <v>148061</v>
          </cell>
          <cell r="AE28">
            <v>0</v>
          </cell>
          <cell r="AF28">
            <v>0</v>
          </cell>
        </row>
        <row r="29">
          <cell r="B29">
            <v>20110</v>
          </cell>
          <cell r="C29" t="str">
            <v>VT.5GLN ISI</v>
          </cell>
          <cell r="D29">
            <v>1360</v>
          </cell>
          <cell r="E29">
            <v>11424000</v>
          </cell>
          <cell r="F29">
            <v>7500</v>
          </cell>
          <cell r="G29">
            <v>8400</v>
          </cell>
          <cell r="H29">
            <v>14112</v>
          </cell>
          <cell r="I29">
            <v>118540800</v>
          </cell>
          <cell r="J29">
            <v>7000</v>
          </cell>
          <cell r="K29">
            <v>58800000</v>
          </cell>
          <cell r="L29">
            <v>0</v>
          </cell>
          <cell r="M29">
            <v>0</v>
          </cell>
          <cell r="N29">
            <v>1815</v>
          </cell>
          <cell r="O29">
            <v>15246000</v>
          </cell>
          <cell r="P29">
            <v>210</v>
          </cell>
          <cell r="Q29">
            <v>1764000</v>
          </cell>
          <cell r="R29">
            <v>20747</v>
          </cell>
          <cell r="S29">
            <v>174274800</v>
          </cell>
          <cell r="T29">
            <v>0</v>
          </cell>
          <cell r="U29">
            <v>0</v>
          </cell>
          <cell r="V29">
            <v>1425</v>
          </cell>
          <cell r="W29">
            <v>11970000</v>
          </cell>
          <cell r="X29">
            <v>1008</v>
          </cell>
          <cell r="Y29">
            <v>8467200</v>
          </cell>
          <cell r="Z29">
            <v>897</v>
          </cell>
          <cell r="AA29">
            <v>7534800</v>
          </cell>
          <cell r="AB29">
            <v>13284</v>
          </cell>
          <cell r="AC29">
            <v>111585600</v>
          </cell>
          <cell r="AD29">
            <v>13747</v>
          </cell>
          <cell r="AE29">
            <v>115474800</v>
          </cell>
          <cell r="AF29">
            <v>0</v>
          </cell>
        </row>
        <row r="30">
          <cell r="B30">
            <v>20111</v>
          </cell>
          <cell r="C30" t="str">
            <v>VT.5GLN BTL</v>
          </cell>
          <cell r="D30">
            <v>9518</v>
          </cell>
          <cell r="E30">
            <v>285540000</v>
          </cell>
          <cell r="F30">
            <v>30000</v>
          </cell>
          <cell r="G30">
            <v>30000</v>
          </cell>
          <cell r="H30">
            <v>14123</v>
          </cell>
          <cell r="I30">
            <v>423690000</v>
          </cell>
          <cell r="J30">
            <v>20793</v>
          </cell>
          <cell r="K30">
            <v>623790000</v>
          </cell>
          <cell r="L30">
            <v>0</v>
          </cell>
          <cell r="M30">
            <v>0</v>
          </cell>
          <cell r="N30">
            <v>2445</v>
          </cell>
          <cell r="O30">
            <v>73350000</v>
          </cell>
          <cell r="P30">
            <v>19179</v>
          </cell>
          <cell r="Q30">
            <v>575370000</v>
          </cell>
          <cell r="R30">
            <v>21011</v>
          </cell>
          <cell r="S30">
            <v>630330000</v>
          </cell>
          <cell r="T30">
            <v>0</v>
          </cell>
          <cell r="U30">
            <v>0</v>
          </cell>
          <cell r="V30">
            <v>1491</v>
          </cell>
          <cell r="W30">
            <v>44730000</v>
          </cell>
          <cell r="X30">
            <v>1008</v>
          </cell>
          <cell r="Y30">
            <v>30240000</v>
          </cell>
          <cell r="Z30">
            <v>4190</v>
          </cell>
          <cell r="AA30">
            <v>125700000</v>
          </cell>
          <cell r="AB30">
            <v>-5110</v>
          </cell>
          <cell r="AC30">
            <v>-153300000</v>
          </cell>
          <cell r="AD30">
            <v>218</v>
          </cell>
          <cell r="AE30">
            <v>6540000</v>
          </cell>
          <cell r="AF30">
            <v>0</v>
          </cell>
        </row>
        <row r="31">
          <cell r="B31">
            <v>22111</v>
          </cell>
          <cell r="C31" t="str">
            <v>VT.1500ML 1X12</v>
          </cell>
          <cell r="D31">
            <v>6107</v>
          </cell>
          <cell r="E31">
            <v>132521900</v>
          </cell>
          <cell r="F31">
            <v>20500</v>
          </cell>
          <cell r="G31">
            <v>21700</v>
          </cell>
          <cell r="H31">
            <v>5049</v>
          </cell>
          <cell r="I31">
            <v>109563300</v>
          </cell>
          <cell r="J31">
            <v>2052</v>
          </cell>
          <cell r="K31">
            <v>44528400</v>
          </cell>
          <cell r="L31">
            <v>0</v>
          </cell>
          <cell r="M31">
            <v>0</v>
          </cell>
          <cell r="N31">
            <v>404</v>
          </cell>
          <cell r="O31">
            <v>8766800</v>
          </cell>
          <cell r="P31">
            <v>0</v>
          </cell>
          <cell r="Q31">
            <v>0</v>
          </cell>
          <cell r="R31">
            <v>9514</v>
          </cell>
          <cell r="S31">
            <v>206453800</v>
          </cell>
          <cell r="T31">
            <v>0</v>
          </cell>
          <cell r="U31">
            <v>0</v>
          </cell>
          <cell r="V31">
            <v>2841</v>
          </cell>
          <cell r="W31">
            <v>61649700</v>
          </cell>
          <cell r="X31">
            <v>0</v>
          </cell>
          <cell r="Y31">
            <v>0</v>
          </cell>
          <cell r="Z31">
            <v>1257</v>
          </cell>
          <cell r="AA31">
            <v>27276900</v>
          </cell>
          <cell r="AB31">
            <v>2612</v>
          </cell>
          <cell r="AC31">
            <v>56680400</v>
          </cell>
          <cell r="AD31">
            <v>7462</v>
          </cell>
          <cell r="AE31">
            <v>161925400</v>
          </cell>
          <cell r="AF31">
            <v>0</v>
          </cell>
        </row>
        <row r="32">
          <cell r="B32">
            <v>22312</v>
          </cell>
          <cell r="C32" t="str">
            <v>VT.600ML 1X24</v>
          </cell>
          <cell r="D32">
            <v>1523</v>
          </cell>
          <cell r="E32">
            <v>34572100</v>
          </cell>
          <cell r="F32">
            <v>21500</v>
          </cell>
          <cell r="G32">
            <v>22700</v>
          </cell>
          <cell r="H32">
            <v>10472</v>
          </cell>
          <cell r="I32">
            <v>237714400</v>
          </cell>
          <cell r="J32">
            <v>3123</v>
          </cell>
          <cell r="K32">
            <v>70892100</v>
          </cell>
          <cell r="L32">
            <v>3464</v>
          </cell>
          <cell r="M32">
            <v>78632800</v>
          </cell>
          <cell r="N32">
            <v>4646</v>
          </cell>
          <cell r="O32">
            <v>105464200</v>
          </cell>
          <cell r="P32">
            <v>0</v>
          </cell>
          <cell r="Q32">
            <v>0</v>
          </cell>
          <cell r="R32">
            <v>16211</v>
          </cell>
          <cell r="S32">
            <v>367989700</v>
          </cell>
          <cell r="T32">
            <v>3464</v>
          </cell>
          <cell r="U32">
            <v>78632800</v>
          </cell>
          <cell r="V32">
            <v>1683</v>
          </cell>
          <cell r="W32">
            <v>38204100</v>
          </cell>
          <cell r="X32">
            <v>0</v>
          </cell>
          <cell r="Y32">
            <v>0</v>
          </cell>
          <cell r="Z32">
            <v>1870</v>
          </cell>
          <cell r="AA32">
            <v>42449000</v>
          </cell>
          <cell r="AB32">
            <v>13435</v>
          </cell>
          <cell r="AC32">
            <v>304974500</v>
          </cell>
          <cell r="AD32">
            <v>13088</v>
          </cell>
          <cell r="AE32">
            <v>297097600</v>
          </cell>
          <cell r="AF32">
            <v>0</v>
          </cell>
        </row>
        <row r="33">
          <cell r="B33">
            <v>22613</v>
          </cell>
          <cell r="C33" t="str">
            <v>VT.240ML 1X48</v>
          </cell>
          <cell r="D33">
            <v>11151</v>
          </cell>
          <cell r="E33">
            <v>159459300</v>
          </cell>
          <cell r="F33">
            <v>13600</v>
          </cell>
          <cell r="G33">
            <v>14300</v>
          </cell>
          <cell r="H33">
            <v>1728</v>
          </cell>
          <cell r="I33">
            <v>24710400</v>
          </cell>
          <cell r="J33">
            <v>3887</v>
          </cell>
          <cell r="K33">
            <v>55584100</v>
          </cell>
          <cell r="L33">
            <v>1728</v>
          </cell>
          <cell r="M33">
            <v>24710400</v>
          </cell>
          <cell r="N33">
            <v>1423</v>
          </cell>
          <cell r="O33">
            <v>20348900</v>
          </cell>
          <cell r="P33">
            <v>0</v>
          </cell>
          <cell r="Q33">
            <v>0</v>
          </cell>
          <cell r="R33">
            <v>16612</v>
          </cell>
          <cell r="S33">
            <v>237551600</v>
          </cell>
          <cell r="T33">
            <v>1728</v>
          </cell>
          <cell r="U33">
            <v>24710400</v>
          </cell>
          <cell r="V33">
            <v>721</v>
          </cell>
          <cell r="W33">
            <v>10310300</v>
          </cell>
          <cell r="X33">
            <v>0</v>
          </cell>
          <cell r="Y33">
            <v>0</v>
          </cell>
          <cell r="Z33">
            <v>856</v>
          </cell>
          <cell r="AA33">
            <v>12240800</v>
          </cell>
          <cell r="AB33">
            <v>2430</v>
          </cell>
          <cell r="AC33">
            <v>34749000</v>
          </cell>
          <cell r="AD33">
            <v>12725</v>
          </cell>
          <cell r="AE33">
            <v>181967500</v>
          </cell>
          <cell r="AF33">
            <v>0</v>
          </cell>
        </row>
        <row r="34">
          <cell r="B34">
            <v>26000</v>
          </cell>
          <cell r="C34" t="str">
            <v>VIT LEVITE ORANGE 350ML 1</v>
          </cell>
          <cell r="D34">
            <v>555</v>
          </cell>
          <cell r="E34">
            <v>18315000</v>
          </cell>
          <cell r="G34">
            <v>33000</v>
          </cell>
          <cell r="H34">
            <v>1460</v>
          </cell>
          <cell r="I34">
            <v>48180000</v>
          </cell>
          <cell r="J34">
            <v>825</v>
          </cell>
          <cell r="K34">
            <v>27225000</v>
          </cell>
          <cell r="L34">
            <v>0</v>
          </cell>
          <cell r="M34">
            <v>0</v>
          </cell>
          <cell r="N34">
            <v>232</v>
          </cell>
          <cell r="O34">
            <v>7656000</v>
          </cell>
          <cell r="P34">
            <v>0</v>
          </cell>
          <cell r="Q34">
            <v>0</v>
          </cell>
          <cell r="R34">
            <v>2010</v>
          </cell>
          <cell r="S34">
            <v>66330000</v>
          </cell>
          <cell r="T34">
            <v>0</v>
          </cell>
          <cell r="U34">
            <v>0</v>
          </cell>
          <cell r="V34">
            <v>254</v>
          </cell>
          <cell r="W34">
            <v>8382000</v>
          </cell>
          <cell r="X34">
            <v>0</v>
          </cell>
          <cell r="Y34">
            <v>0</v>
          </cell>
          <cell r="Z34">
            <v>808</v>
          </cell>
          <cell r="AA34">
            <v>26664000</v>
          </cell>
          <cell r="AB34">
            <v>1438</v>
          </cell>
          <cell r="AC34">
            <v>47454000</v>
          </cell>
          <cell r="AD34">
            <v>1185</v>
          </cell>
          <cell r="AE34">
            <v>39105000</v>
          </cell>
          <cell r="AF34">
            <v>0</v>
          </cell>
        </row>
        <row r="35">
          <cell r="B35" t="str">
            <v>26000P</v>
          </cell>
          <cell r="C35" t="str">
            <v>VIT LEVITE ORANGE 350ML 1</v>
          </cell>
          <cell r="D35">
            <v>12</v>
          </cell>
          <cell r="E35">
            <v>33000</v>
          </cell>
          <cell r="G35">
            <v>2750</v>
          </cell>
          <cell r="H35">
            <v>0</v>
          </cell>
          <cell r="I35">
            <v>0</v>
          </cell>
          <cell r="J35">
            <v>324</v>
          </cell>
          <cell r="K35">
            <v>891000</v>
          </cell>
          <cell r="L35">
            <v>0</v>
          </cell>
          <cell r="M35">
            <v>0</v>
          </cell>
          <cell r="N35">
            <v>852</v>
          </cell>
          <cell r="O35">
            <v>2343000</v>
          </cell>
          <cell r="P35">
            <v>0</v>
          </cell>
          <cell r="Q35">
            <v>0</v>
          </cell>
          <cell r="R35">
            <v>1094</v>
          </cell>
          <cell r="S35">
            <v>3008500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94</v>
          </cell>
          <cell r="AA35">
            <v>258500</v>
          </cell>
          <cell r="AB35">
            <v>852</v>
          </cell>
          <cell r="AC35">
            <v>2343000</v>
          </cell>
          <cell r="AD35">
            <v>770</v>
          </cell>
          <cell r="AE35">
            <v>2117500</v>
          </cell>
          <cell r="AF35">
            <v>0</v>
          </cell>
        </row>
        <row r="36">
          <cell r="B36">
            <v>26001</v>
          </cell>
          <cell r="C36" t="str">
            <v>VIT LEVITE JAMBU BIJI 350</v>
          </cell>
          <cell r="D36">
            <v>589</v>
          </cell>
          <cell r="E36">
            <v>19437000</v>
          </cell>
          <cell r="G36">
            <v>33000</v>
          </cell>
          <cell r="H36">
            <v>1250</v>
          </cell>
          <cell r="I36">
            <v>41250000</v>
          </cell>
          <cell r="J36">
            <v>1039</v>
          </cell>
          <cell r="K36">
            <v>34287000</v>
          </cell>
          <cell r="L36">
            <v>0</v>
          </cell>
          <cell r="M36">
            <v>0</v>
          </cell>
          <cell r="N36">
            <v>153</v>
          </cell>
          <cell r="O36">
            <v>5049000</v>
          </cell>
          <cell r="P36">
            <v>0</v>
          </cell>
          <cell r="Q36">
            <v>0</v>
          </cell>
          <cell r="R36">
            <v>2077</v>
          </cell>
          <cell r="S36">
            <v>68541000</v>
          </cell>
          <cell r="T36">
            <v>0</v>
          </cell>
          <cell r="U36">
            <v>0</v>
          </cell>
          <cell r="V36">
            <v>126</v>
          </cell>
          <cell r="W36">
            <v>4158000</v>
          </cell>
          <cell r="X36">
            <v>0</v>
          </cell>
          <cell r="Y36">
            <v>0</v>
          </cell>
          <cell r="Z36">
            <v>828</v>
          </cell>
          <cell r="AA36">
            <v>27324000</v>
          </cell>
          <cell r="AB36">
            <v>1277</v>
          </cell>
          <cell r="AC36">
            <v>42141000</v>
          </cell>
          <cell r="AD36">
            <v>1038</v>
          </cell>
          <cell r="AE36">
            <v>34254000</v>
          </cell>
          <cell r="AF36">
            <v>0</v>
          </cell>
        </row>
        <row r="37">
          <cell r="B37" t="str">
            <v>26001P</v>
          </cell>
          <cell r="C37" t="str">
            <v>VIT LEVITE JAMBU BIJI 350</v>
          </cell>
          <cell r="D37">
            <v>12</v>
          </cell>
          <cell r="E37">
            <v>33000</v>
          </cell>
          <cell r="G37">
            <v>2750</v>
          </cell>
          <cell r="H37">
            <v>0</v>
          </cell>
          <cell r="I37">
            <v>0</v>
          </cell>
          <cell r="J37">
            <v>98</v>
          </cell>
          <cell r="K37">
            <v>269500</v>
          </cell>
          <cell r="L37">
            <v>0</v>
          </cell>
          <cell r="M37">
            <v>0</v>
          </cell>
          <cell r="N37">
            <v>276</v>
          </cell>
          <cell r="O37">
            <v>759000</v>
          </cell>
          <cell r="P37">
            <v>0</v>
          </cell>
          <cell r="Q37">
            <v>0</v>
          </cell>
          <cell r="R37">
            <v>320</v>
          </cell>
          <cell r="S37">
            <v>880000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66</v>
          </cell>
          <cell r="AA37">
            <v>181500</v>
          </cell>
          <cell r="AB37">
            <v>276</v>
          </cell>
          <cell r="AC37">
            <v>759000</v>
          </cell>
          <cell r="AD37">
            <v>222</v>
          </cell>
          <cell r="AE37">
            <v>610500</v>
          </cell>
          <cell r="AF37">
            <v>0</v>
          </cell>
        </row>
        <row r="38">
          <cell r="B38">
            <v>26002</v>
          </cell>
          <cell r="C38" t="str">
            <v>VIT LEVITE COMBO 350ML 1</v>
          </cell>
          <cell r="D38">
            <v>10</v>
          </cell>
          <cell r="E38">
            <v>330000</v>
          </cell>
          <cell r="G38">
            <v>33000</v>
          </cell>
          <cell r="H38">
            <v>0</v>
          </cell>
          <cell r="I38">
            <v>0</v>
          </cell>
          <cell r="J38">
            <v>75</v>
          </cell>
          <cell r="K38">
            <v>2475000</v>
          </cell>
          <cell r="L38">
            <v>0</v>
          </cell>
          <cell r="M38">
            <v>0</v>
          </cell>
          <cell r="N38">
            <v>100</v>
          </cell>
          <cell r="O38">
            <v>3300000</v>
          </cell>
          <cell r="P38">
            <v>0</v>
          </cell>
          <cell r="Q38">
            <v>0</v>
          </cell>
          <cell r="R38">
            <v>133</v>
          </cell>
          <cell r="S38">
            <v>4389000</v>
          </cell>
          <cell r="T38">
            <v>0</v>
          </cell>
          <cell r="U38">
            <v>0</v>
          </cell>
          <cell r="V38">
            <v>35</v>
          </cell>
          <cell r="W38">
            <v>1155000</v>
          </cell>
          <cell r="X38">
            <v>0</v>
          </cell>
          <cell r="Y38">
            <v>0</v>
          </cell>
          <cell r="Z38">
            <v>17</v>
          </cell>
          <cell r="AA38">
            <v>561000</v>
          </cell>
          <cell r="AB38">
            <v>65</v>
          </cell>
          <cell r="AC38">
            <v>2145000</v>
          </cell>
          <cell r="AD38">
            <v>58</v>
          </cell>
          <cell r="AE38">
            <v>1914000</v>
          </cell>
          <cell r="AF38">
            <v>0</v>
          </cell>
        </row>
        <row r="39">
          <cell r="B39">
            <v>26003</v>
          </cell>
          <cell r="C39" t="str">
            <v>VIT LEVITE COMBO 350ML 1X6</v>
          </cell>
          <cell r="D39">
            <v>0</v>
          </cell>
          <cell r="E39">
            <v>0</v>
          </cell>
          <cell r="G39">
            <v>16500</v>
          </cell>
          <cell r="H39">
            <v>0</v>
          </cell>
          <cell r="I39">
            <v>0</v>
          </cell>
          <cell r="J39">
            <v>33</v>
          </cell>
          <cell r="K39">
            <v>544500</v>
          </cell>
          <cell r="L39">
            <v>0</v>
          </cell>
          <cell r="M39">
            <v>0</v>
          </cell>
          <cell r="N39">
            <v>90</v>
          </cell>
          <cell r="O39">
            <v>1485000</v>
          </cell>
          <cell r="P39">
            <v>0</v>
          </cell>
          <cell r="Q39">
            <v>0</v>
          </cell>
          <cell r="R39">
            <v>102</v>
          </cell>
          <cell r="S39">
            <v>1683000</v>
          </cell>
          <cell r="T39">
            <v>0</v>
          </cell>
          <cell r="U39">
            <v>0</v>
          </cell>
          <cell r="V39">
            <v>20</v>
          </cell>
          <cell r="W39">
            <v>330000</v>
          </cell>
          <cell r="X39">
            <v>0</v>
          </cell>
          <cell r="Y39">
            <v>0</v>
          </cell>
          <cell r="Z39">
            <v>1</v>
          </cell>
          <cell r="AA39">
            <v>16500</v>
          </cell>
          <cell r="AB39">
            <v>70</v>
          </cell>
          <cell r="AC39">
            <v>1155000</v>
          </cell>
          <cell r="AD39">
            <v>69</v>
          </cell>
          <cell r="AE39">
            <v>1138500</v>
          </cell>
          <cell r="AF39">
            <v>0</v>
          </cell>
        </row>
        <row r="40">
          <cell r="B40">
            <v>27110</v>
          </cell>
          <cell r="C40" t="str">
            <v>VT.GUCI BIRU</v>
          </cell>
          <cell r="D40">
            <v>8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8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B41">
            <v>29310</v>
          </cell>
          <cell r="C41" t="str">
            <v>VT.TISSUE</v>
          </cell>
          <cell r="D41">
            <v>9696</v>
          </cell>
          <cell r="E41">
            <v>0</v>
          </cell>
          <cell r="H41">
            <v>14112</v>
          </cell>
          <cell r="I41">
            <v>0</v>
          </cell>
          <cell r="J41">
            <v>6900</v>
          </cell>
          <cell r="K41">
            <v>0</v>
          </cell>
          <cell r="L41">
            <v>0</v>
          </cell>
          <cell r="M41">
            <v>0</v>
          </cell>
          <cell r="N41">
            <v>1815</v>
          </cell>
          <cell r="O41">
            <v>0</v>
          </cell>
          <cell r="P41">
            <v>210</v>
          </cell>
          <cell r="Q41">
            <v>0</v>
          </cell>
          <cell r="R41">
            <v>20647</v>
          </cell>
          <cell r="S41">
            <v>0</v>
          </cell>
          <cell r="T41">
            <v>0</v>
          </cell>
          <cell r="U41">
            <v>0</v>
          </cell>
          <cell r="V41">
            <v>1425</v>
          </cell>
          <cell r="W41">
            <v>0</v>
          </cell>
          <cell r="X41">
            <v>1008</v>
          </cell>
          <cell r="Y41">
            <v>0</v>
          </cell>
          <cell r="Z41">
            <v>9233</v>
          </cell>
          <cell r="AA41">
            <v>0</v>
          </cell>
          <cell r="AB41">
            <v>13284</v>
          </cell>
          <cell r="AC41">
            <v>0</v>
          </cell>
          <cell r="AD41">
            <v>13747</v>
          </cell>
          <cell r="AE41">
            <v>0</v>
          </cell>
          <cell r="AF41">
            <v>0</v>
          </cell>
        </row>
        <row r="42">
          <cell r="B42">
            <v>32883</v>
          </cell>
          <cell r="C42" t="str">
            <v>RACK DISPLAY POLOS BESAR</v>
          </cell>
          <cell r="D42">
            <v>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8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</row>
        <row r="43">
          <cell r="B43">
            <v>40410</v>
          </cell>
          <cell r="C43" t="str">
            <v>MIZONE ORANGE LIME  500ML</v>
          </cell>
          <cell r="D43">
            <v>9398</v>
          </cell>
          <cell r="E43">
            <v>287578800</v>
          </cell>
          <cell r="F43">
            <v>29200</v>
          </cell>
          <cell r="G43">
            <v>30600</v>
          </cell>
          <cell r="H43">
            <v>12936</v>
          </cell>
          <cell r="I43">
            <v>395841600</v>
          </cell>
          <cell r="J43">
            <v>3298</v>
          </cell>
          <cell r="K43">
            <v>100918800</v>
          </cell>
          <cell r="L43">
            <v>0</v>
          </cell>
          <cell r="M43">
            <v>0</v>
          </cell>
          <cell r="N43">
            <v>15</v>
          </cell>
          <cell r="O43">
            <v>459000</v>
          </cell>
          <cell r="P43">
            <v>0</v>
          </cell>
          <cell r="Q43">
            <v>0</v>
          </cell>
          <cell r="R43">
            <v>8432</v>
          </cell>
          <cell r="S43">
            <v>258019200</v>
          </cell>
          <cell r="T43">
            <v>0</v>
          </cell>
          <cell r="U43">
            <v>0</v>
          </cell>
          <cell r="V43">
            <v>61</v>
          </cell>
          <cell r="W43">
            <v>1866600</v>
          </cell>
          <cell r="X43">
            <v>3080</v>
          </cell>
          <cell r="Y43">
            <v>94248000</v>
          </cell>
          <cell r="Z43">
            <v>14074</v>
          </cell>
          <cell r="AA43">
            <v>430664400</v>
          </cell>
          <cell r="AB43">
            <v>9810</v>
          </cell>
          <cell r="AC43">
            <v>300186000</v>
          </cell>
          <cell r="AD43">
            <v>5134</v>
          </cell>
          <cell r="AE43">
            <v>157100400</v>
          </cell>
          <cell r="AF43">
            <v>0</v>
          </cell>
        </row>
        <row r="44">
          <cell r="B44" t="str">
            <v>40410P</v>
          </cell>
          <cell r="C44" t="str">
            <v>MIZONE ORANGE LIME 500ML</v>
          </cell>
          <cell r="D44">
            <v>0</v>
          </cell>
          <cell r="E44">
            <v>0</v>
          </cell>
          <cell r="F44">
            <v>2800</v>
          </cell>
          <cell r="G44">
            <v>2550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B45">
            <v>40411</v>
          </cell>
          <cell r="C45" t="str">
            <v>MIZONE PASSION FRUIT 500M</v>
          </cell>
          <cell r="D45">
            <v>0</v>
          </cell>
          <cell r="E45">
            <v>0</v>
          </cell>
          <cell r="F45">
            <v>29200</v>
          </cell>
          <cell r="G45">
            <v>30600</v>
          </cell>
          <cell r="H45">
            <v>0</v>
          </cell>
          <cell r="I45">
            <v>0</v>
          </cell>
          <cell r="J45">
            <v>1</v>
          </cell>
          <cell r="K45">
            <v>30600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1</v>
          </cell>
          <cell r="S45">
            <v>30600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B46">
            <v>40412</v>
          </cell>
          <cell r="C46" t="str">
            <v>MIZONE LYCHEE LEMON 500 M</v>
          </cell>
          <cell r="D46">
            <v>12053</v>
          </cell>
          <cell r="E46">
            <v>368821800</v>
          </cell>
          <cell r="F46">
            <v>29200</v>
          </cell>
          <cell r="G46">
            <v>30600</v>
          </cell>
          <cell r="H46">
            <v>51436</v>
          </cell>
          <cell r="I46">
            <v>1573941600</v>
          </cell>
          <cell r="J46">
            <v>36528</v>
          </cell>
          <cell r="K46">
            <v>1117756800</v>
          </cell>
          <cell r="L46">
            <v>0</v>
          </cell>
          <cell r="M46">
            <v>0</v>
          </cell>
          <cell r="N46">
            <v>17</v>
          </cell>
          <cell r="O46">
            <v>520200</v>
          </cell>
          <cell r="P46">
            <v>0</v>
          </cell>
          <cell r="Q46">
            <v>0</v>
          </cell>
          <cell r="R46">
            <v>75752</v>
          </cell>
          <cell r="S46">
            <v>2318011200</v>
          </cell>
          <cell r="T46">
            <v>0</v>
          </cell>
          <cell r="U46">
            <v>0</v>
          </cell>
          <cell r="V46">
            <v>61</v>
          </cell>
          <cell r="W46">
            <v>1866600</v>
          </cell>
          <cell r="X46">
            <v>0</v>
          </cell>
          <cell r="Y46">
            <v>0</v>
          </cell>
          <cell r="Z46">
            <v>24221</v>
          </cell>
          <cell r="AA46">
            <v>741162600</v>
          </cell>
          <cell r="AB46">
            <v>51392</v>
          </cell>
          <cell r="AC46">
            <v>1572595200</v>
          </cell>
          <cell r="AD46">
            <v>39224</v>
          </cell>
          <cell r="AE46">
            <v>1200254400</v>
          </cell>
          <cell r="AF46">
            <v>0</v>
          </cell>
        </row>
        <row r="47">
          <cell r="B47" t="str">
            <v>40412P</v>
          </cell>
          <cell r="C47" t="str">
            <v>MIZONE LYCHEE LEMON 500 M</v>
          </cell>
          <cell r="D47">
            <v>0</v>
          </cell>
          <cell r="E47">
            <v>0</v>
          </cell>
          <cell r="F47">
            <v>2800</v>
          </cell>
          <cell r="G47">
            <v>2550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48">
          <cell r="B48">
            <v>40413</v>
          </cell>
          <cell r="C48" t="str">
            <v>MIZONE M.PACK TT 500ML 1X</v>
          </cell>
          <cell r="D48">
            <v>10</v>
          </cell>
          <cell r="E48">
            <v>306000</v>
          </cell>
          <cell r="F48">
            <v>29200</v>
          </cell>
          <cell r="G48">
            <v>30600</v>
          </cell>
          <cell r="H48">
            <v>0</v>
          </cell>
          <cell r="I48">
            <v>0</v>
          </cell>
          <cell r="J48">
            <v>22</v>
          </cell>
          <cell r="K48">
            <v>673200</v>
          </cell>
          <cell r="L48">
            <v>0</v>
          </cell>
          <cell r="M48">
            <v>0</v>
          </cell>
          <cell r="N48">
            <v>105</v>
          </cell>
          <cell r="O48">
            <v>3213000</v>
          </cell>
          <cell r="P48">
            <v>0</v>
          </cell>
          <cell r="Q48">
            <v>0</v>
          </cell>
          <cell r="R48">
            <v>114</v>
          </cell>
          <cell r="S48">
            <v>3488400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23</v>
          </cell>
          <cell r="AA48">
            <v>703800</v>
          </cell>
          <cell r="AB48">
            <v>105</v>
          </cell>
          <cell r="AC48">
            <v>3213000</v>
          </cell>
          <cell r="AD48">
            <v>92</v>
          </cell>
          <cell r="AE48">
            <v>2815200</v>
          </cell>
          <cell r="AF48">
            <v>0</v>
          </cell>
        </row>
        <row r="49">
          <cell r="B49">
            <v>40418</v>
          </cell>
          <cell r="C49" t="str">
            <v>MIZONE APPLE GUAVA 500 ML</v>
          </cell>
          <cell r="D49">
            <v>2885</v>
          </cell>
          <cell r="E49">
            <v>88281000</v>
          </cell>
          <cell r="F49">
            <v>29200</v>
          </cell>
          <cell r="G49">
            <v>30600</v>
          </cell>
          <cell r="H49">
            <v>10164</v>
          </cell>
          <cell r="I49">
            <v>311018400</v>
          </cell>
          <cell r="J49">
            <v>1684</v>
          </cell>
          <cell r="K49">
            <v>51530400</v>
          </cell>
          <cell r="L49">
            <v>0</v>
          </cell>
          <cell r="M49">
            <v>0</v>
          </cell>
          <cell r="N49">
            <v>37</v>
          </cell>
          <cell r="O49">
            <v>1132200</v>
          </cell>
          <cell r="P49">
            <v>0</v>
          </cell>
          <cell r="Q49">
            <v>0</v>
          </cell>
          <cell r="R49">
            <v>5948</v>
          </cell>
          <cell r="S49">
            <v>182008800</v>
          </cell>
          <cell r="T49">
            <v>0</v>
          </cell>
          <cell r="U49">
            <v>0</v>
          </cell>
          <cell r="V49">
            <v>50</v>
          </cell>
          <cell r="W49">
            <v>1530000</v>
          </cell>
          <cell r="X49">
            <v>0</v>
          </cell>
          <cell r="Y49">
            <v>0</v>
          </cell>
          <cell r="Z49">
            <v>8772</v>
          </cell>
          <cell r="AA49">
            <v>268423200</v>
          </cell>
          <cell r="AB49">
            <v>10151</v>
          </cell>
          <cell r="AC49">
            <v>310620600</v>
          </cell>
          <cell r="AD49">
            <v>4264</v>
          </cell>
          <cell r="AE49">
            <v>130478400</v>
          </cell>
          <cell r="AF49">
            <v>0</v>
          </cell>
        </row>
        <row r="50">
          <cell r="B50" t="str">
            <v>40418P</v>
          </cell>
          <cell r="C50" t="str">
            <v>MIZONE APPLE GUAVA 500 ML</v>
          </cell>
          <cell r="D50">
            <v>0</v>
          </cell>
          <cell r="E50">
            <v>0</v>
          </cell>
          <cell r="F50">
            <v>2800</v>
          </cell>
          <cell r="G50">
            <v>2550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</row>
        <row r="51">
          <cell r="B51">
            <v>40419</v>
          </cell>
          <cell r="C51" t="str">
            <v>MIZONE MANGGO KWENI 500ML</v>
          </cell>
          <cell r="D51">
            <v>0</v>
          </cell>
          <cell r="E51">
            <v>0</v>
          </cell>
          <cell r="F51">
            <v>29200</v>
          </cell>
          <cell r="G51">
            <v>30600</v>
          </cell>
          <cell r="H51">
            <v>0</v>
          </cell>
          <cell r="I51">
            <v>0</v>
          </cell>
          <cell r="J51">
            <v>3</v>
          </cell>
          <cell r="K51">
            <v>91800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3</v>
          </cell>
          <cell r="S51">
            <v>91800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</row>
        <row r="52">
          <cell r="B52" t="str">
            <v>40419P</v>
          </cell>
          <cell r="C52" t="str">
            <v>MIZONE MANGGO KWENI 500ML</v>
          </cell>
          <cell r="D52">
            <v>0</v>
          </cell>
          <cell r="E52">
            <v>0</v>
          </cell>
          <cell r="F52">
            <v>2800</v>
          </cell>
          <cell r="G52">
            <v>2550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</row>
        <row r="53">
          <cell r="B53">
            <v>40426</v>
          </cell>
          <cell r="C53" t="str">
            <v>MIZONE LYCHEE LEMON 1500</v>
          </cell>
          <cell r="D53">
            <v>0</v>
          </cell>
          <cell r="E53">
            <v>0</v>
          </cell>
          <cell r="F53">
            <v>39100</v>
          </cell>
          <cell r="G53">
            <v>39100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</row>
        <row r="54">
          <cell r="B54">
            <v>40427</v>
          </cell>
          <cell r="C54" t="str">
            <v>MIZONE COOLIN BLEWAH 500M</v>
          </cell>
          <cell r="D54">
            <v>0</v>
          </cell>
          <cell r="E54">
            <v>0</v>
          </cell>
          <cell r="F54">
            <v>29200</v>
          </cell>
          <cell r="G54">
            <v>30600</v>
          </cell>
          <cell r="H54">
            <v>0</v>
          </cell>
          <cell r="I54">
            <v>0</v>
          </cell>
          <cell r="J54">
            <v>11</v>
          </cell>
          <cell r="K54">
            <v>336600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11</v>
          </cell>
          <cell r="S54">
            <v>336600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B55">
            <v>40428</v>
          </cell>
          <cell r="C55" t="str">
            <v>MIZONE COOLIN BLEWAH LE 5</v>
          </cell>
          <cell r="D55">
            <v>0</v>
          </cell>
          <cell r="E55">
            <v>0</v>
          </cell>
          <cell r="F55">
            <v>29200</v>
          </cell>
          <cell r="G55">
            <v>30600</v>
          </cell>
          <cell r="H55">
            <v>0</v>
          </cell>
          <cell r="I55">
            <v>0</v>
          </cell>
          <cell r="J55">
            <v>10</v>
          </cell>
          <cell r="K55">
            <v>306000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10</v>
          </cell>
          <cell r="S55">
            <v>306000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B56">
            <v>40429</v>
          </cell>
          <cell r="C56" t="str">
            <v>MIZONE COCOPINA 500ML1X12</v>
          </cell>
          <cell r="D56">
            <v>0</v>
          </cell>
          <cell r="E56">
            <v>0</v>
          </cell>
          <cell r="F56">
            <v>0</v>
          </cell>
          <cell r="G56">
            <v>30600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B57" t="str">
            <v>40429B</v>
          </cell>
          <cell r="C57" t="str">
            <v>MIZONE COCOPINA BRAZIL RE</v>
          </cell>
          <cell r="D57">
            <v>2</v>
          </cell>
          <cell r="E57">
            <v>61200</v>
          </cell>
          <cell r="G57">
            <v>30600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2</v>
          </cell>
          <cell r="W57">
            <v>61200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-2</v>
          </cell>
          <cell r="AC57">
            <v>-61200</v>
          </cell>
          <cell r="AD57">
            <v>0</v>
          </cell>
          <cell r="AE57">
            <v>0</v>
          </cell>
          <cell r="AF57">
            <v>0</v>
          </cell>
        </row>
        <row r="58">
          <cell r="B58" t="str">
            <v>40429C</v>
          </cell>
          <cell r="C58" t="str">
            <v>MIZONE COCOPINA BRAZIL FU</v>
          </cell>
          <cell r="D58">
            <v>0</v>
          </cell>
          <cell r="E58">
            <v>0</v>
          </cell>
          <cell r="G58">
            <v>30600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59">
          <cell r="B59" t="str">
            <v>40429P</v>
          </cell>
          <cell r="C59" t="str">
            <v>MIZONE COCOPINA 500ML1X12</v>
          </cell>
          <cell r="D59">
            <v>0</v>
          </cell>
          <cell r="E59">
            <v>0</v>
          </cell>
          <cell r="G59">
            <v>2550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</row>
        <row r="60">
          <cell r="B60">
            <v>40430</v>
          </cell>
          <cell r="C60" t="str">
            <v>MIZONE FRES-IN CRISPY APP</v>
          </cell>
          <cell r="D60">
            <v>379</v>
          </cell>
          <cell r="E60">
            <v>16372800</v>
          </cell>
          <cell r="G60">
            <v>43200</v>
          </cell>
          <cell r="H60">
            <v>2464</v>
          </cell>
          <cell r="I60">
            <v>106444800</v>
          </cell>
          <cell r="J60">
            <v>857</v>
          </cell>
          <cell r="K60">
            <v>37022400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1750</v>
          </cell>
          <cell r="S60">
            <v>75600000</v>
          </cell>
          <cell r="T60">
            <v>0</v>
          </cell>
          <cell r="U60">
            <v>0</v>
          </cell>
          <cell r="V60">
            <v>161</v>
          </cell>
          <cell r="W60">
            <v>6955200</v>
          </cell>
          <cell r="X60">
            <v>0</v>
          </cell>
          <cell r="Y60">
            <v>0</v>
          </cell>
          <cell r="Z60">
            <v>1789</v>
          </cell>
          <cell r="AA60">
            <v>77284800</v>
          </cell>
          <cell r="AB60">
            <v>2303</v>
          </cell>
          <cell r="AC60">
            <v>99489600</v>
          </cell>
          <cell r="AD60">
            <v>893</v>
          </cell>
          <cell r="AE60">
            <v>38577600</v>
          </cell>
          <cell r="AF60">
            <v>0</v>
          </cell>
        </row>
        <row r="61">
          <cell r="B61" t="str">
            <v>40430P</v>
          </cell>
          <cell r="C61" t="str">
            <v>MIZONE FRES-IN CRISPY APP</v>
          </cell>
          <cell r="D61">
            <v>12</v>
          </cell>
          <cell r="E61">
            <v>43200</v>
          </cell>
          <cell r="G61">
            <v>3600</v>
          </cell>
          <cell r="H61">
            <v>0</v>
          </cell>
          <cell r="I61">
            <v>0</v>
          </cell>
          <cell r="J61">
            <v>31</v>
          </cell>
          <cell r="K61">
            <v>111600</v>
          </cell>
          <cell r="L61">
            <v>0</v>
          </cell>
          <cell r="M61">
            <v>0</v>
          </cell>
          <cell r="N61">
            <v>12</v>
          </cell>
          <cell r="O61">
            <v>43200</v>
          </cell>
          <cell r="P61">
            <v>0</v>
          </cell>
          <cell r="Q61">
            <v>0</v>
          </cell>
          <cell r="R61">
            <v>31</v>
          </cell>
          <cell r="S61">
            <v>111600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24</v>
          </cell>
          <cell r="AA61">
            <v>86400</v>
          </cell>
          <cell r="AB61">
            <v>12</v>
          </cell>
          <cell r="AC61">
            <v>43200</v>
          </cell>
          <cell r="AD61">
            <v>0</v>
          </cell>
          <cell r="AE61">
            <v>0</v>
          </cell>
          <cell r="AF61">
            <v>0</v>
          </cell>
        </row>
        <row r="62">
          <cell r="B62">
            <v>40431</v>
          </cell>
          <cell r="C62" t="str">
            <v>MIZONE FRES-IN JC STRAWBE</v>
          </cell>
          <cell r="D62">
            <v>494</v>
          </cell>
          <cell r="E62">
            <v>21340800</v>
          </cell>
          <cell r="G62">
            <v>43200</v>
          </cell>
          <cell r="H62">
            <v>1078</v>
          </cell>
          <cell r="I62">
            <v>46569600</v>
          </cell>
          <cell r="J62">
            <v>520</v>
          </cell>
          <cell r="K62">
            <v>22464000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1023</v>
          </cell>
          <cell r="S62">
            <v>44193600</v>
          </cell>
          <cell r="T62">
            <v>0</v>
          </cell>
          <cell r="U62">
            <v>0</v>
          </cell>
          <cell r="V62">
            <v>171</v>
          </cell>
          <cell r="W62">
            <v>7387200</v>
          </cell>
          <cell r="X62">
            <v>0</v>
          </cell>
          <cell r="Y62">
            <v>0</v>
          </cell>
          <cell r="Z62">
            <v>898</v>
          </cell>
          <cell r="AA62">
            <v>38793600</v>
          </cell>
          <cell r="AB62">
            <v>907</v>
          </cell>
          <cell r="AC62">
            <v>39182400</v>
          </cell>
          <cell r="AD62">
            <v>503</v>
          </cell>
          <cell r="AE62">
            <v>21729600</v>
          </cell>
          <cell r="AF62">
            <v>0</v>
          </cell>
        </row>
        <row r="63">
          <cell r="B63" t="str">
            <v>40431P</v>
          </cell>
          <cell r="C63" t="str">
            <v>MIZONE FRES-IN JC STRAWBE</v>
          </cell>
          <cell r="D63">
            <v>12</v>
          </cell>
          <cell r="E63">
            <v>43200</v>
          </cell>
          <cell r="G63">
            <v>3600</v>
          </cell>
          <cell r="H63">
            <v>0</v>
          </cell>
          <cell r="I63">
            <v>0</v>
          </cell>
          <cell r="J63">
            <v>24</v>
          </cell>
          <cell r="K63">
            <v>86400</v>
          </cell>
          <cell r="L63">
            <v>0</v>
          </cell>
          <cell r="M63">
            <v>0</v>
          </cell>
          <cell r="N63">
            <v>132</v>
          </cell>
          <cell r="O63">
            <v>475200</v>
          </cell>
          <cell r="P63">
            <v>0</v>
          </cell>
          <cell r="Q63">
            <v>0</v>
          </cell>
          <cell r="R63">
            <v>51</v>
          </cell>
          <cell r="S63">
            <v>183600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117</v>
          </cell>
          <cell r="AA63">
            <v>421200</v>
          </cell>
          <cell r="AB63">
            <v>132</v>
          </cell>
          <cell r="AC63">
            <v>475200</v>
          </cell>
          <cell r="AD63">
            <v>27</v>
          </cell>
          <cell r="AE63">
            <v>97200</v>
          </cell>
          <cell r="AF63">
            <v>0</v>
          </cell>
        </row>
        <row r="64">
          <cell r="B64">
            <v>40432</v>
          </cell>
          <cell r="C64" t="str">
            <v>FRES-IN COMBO STRAW-APPLE</v>
          </cell>
          <cell r="D64">
            <v>5</v>
          </cell>
          <cell r="E64">
            <v>216000</v>
          </cell>
          <cell r="G64">
            <v>43200</v>
          </cell>
          <cell r="H64">
            <v>0</v>
          </cell>
          <cell r="I64">
            <v>0</v>
          </cell>
          <cell r="J64">
            <v>21</v>
          </cell>
          <cell r="K64">
            <v>907200</v>
          </cell>
          <cell r="L64">
            <v>0</v>
          </cell>
          <cell r="M64">
            <v>0</v>
          </cell>
          <cell r="N64">
            <v>40</v>
          </cell>
          <cell r="O64">
            <v>1728000</v>
          </cell>
          <cell r="P64">
            <v>0</v>
          </cell>
          <cell r="Q64">
            <v>0</v>
          </cell>
          <cell r="R64">
            <v>54</v>
          </cell>
          <cell r="S64">
            <v>2332800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12</v>
          </cell>
          <cell r="AA64">
            <v>518400</v>
          </cell>
          <cell r="AB64">
            <v>40</v>
          </cell>
          <cell r="AC64">
            <v>1728000</v>
          </cell>
          <cell r="AD64">
            <v>33</v>
          </cell>
          <cell r="AE64">
            <v>1425600</v>
          </cell>
          <cell r="AF64">
            <v>0</v>
          </cell>
        </row>
        <row r="65">
          <cell r="B65">
            <v>40434</v>
          </cell>
          <cell r="C65" t="str">
            <v>MIZONE FRES-IN CRISPY APP 1X6</v>
          </cell>
          <cell r="D65">
            <v>0</v>
          </cell>
          <cell r="E65">
            <v>0</v>
          </cell>
          <cell r="G65">
            <v>21600</v>
          </cell>
          <cell r="H65">
            <v>0</v>
          </cell>
          <cell r="I65">
            <v>0</v>
          </cell>
          <cell r="J65">
            <v>37</v>
          </cell>
          <cell r="K65">
            <v>799200</v>
          </cell>
          <cell r="L65">
            <v>0</v>
          </cell>
          <cell r="M65">
            <v>0</v>
          </cell>
          <cell r="N65">
            <v>80</v>
          </cell>
          <cell r="O65">
            <v>1728000</v>
          </cell>
          <cell r="P65">
            <v>0</v>
          </cell>
          <cell r="Q65">
            <v>0</v>
          </cell>
          <cell r="R65">
            <v>87</v>
          </cell>
          <cell r="S65">
            <v>1879200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30</v>
          </cell>
          <cell r="AA65">
            <v>648000</v>
          </cell>
          <cell r="AB65">
            <v>80</v>
          </cell>
          <cell r="AC65">
            <v>1728000</v>
          </cell>
          <cell r="AD65">
            <v>50</v>
          </cell>
          <cell r="AE65">
            <v>1080000</v>
          </cell>
          <cell r="AF65">
            <v>0</v>
          </cell>
        </row>
        <row r="66">
          <cell r="B66">
            <v>40435</v>
          </cell>
          <cell r="C66" t="str">
            <v>MIZONE FRES-IN JC STRAWBE 1X6</v>
          </cell>
          <cell r="D66">
            <v>5</v>
          </cell>
          <cell r="E66">
            <v>108000</v>
          </cell>
          <cell r="G66">
            <v>21600</v>
          </cell>
          <cell r="H66">
            <v>0</v>
          </cell>
          <cell r="I66">
            <v>0</v>
          </cell>
          <cell r="J66">
            <v>23</v>
          </cell>
          <cell r="K66">
            <v>496800</v>
          </cell>
          <cell r="L66">
            <v>0</v>
          </cell>
          <cell r="M66">
            <v>0</v>
          </cell>
          <cell r="N66">
            <v>80</v>
          </cell>
          <cell r="O66">
            <v>1728000</v>
          </cell>
          <cell r="P66">
            <v>0</v>
          </cell>
          <cell r="Q66">
            <v>0</v>
          </cell>
          <cell r="R66">
            <v>81</v>
          </cell>
          <cell r="S66">
            <v>1749600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27</v>
          </cell>
          <cell r="AA66">
            <v>583200</v>
          </cell>
          <cell r="AB66">
            <v>80</v>
          </cell>
          <cell r="AC66">
            <v>1728000</v>
          </cell>
          <cell r="AD66">
            <v>58</v>
          </cell>
          <cell r="AE66">
            <v>1252800</v>
          </cell>
          <cell r="AF66">
            <v>0</v>
          </cell>
        </row>
        <row r="67">
          <cell r="B67">
            <v>40420</v>
          </cell>
          <cell r="C67" t="str">
            <v>VITZON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B68">
            <v>15510</v>
          </cell>
          <cell r="C68" t="str">
            <v>AQ.HC STAN/SEWA</v>
          </cell>
          <cell r="D68">
            <v>45</v>
          </cell>
          <cell r="E68">
            <v>0</v>
          </cell>
          <cell r="H68">
            <v>0</v>
          </cell>
          <cell r="I68">
            <v>0</v>
          </cell>
          <cell r="J68">
            <v>1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2</v>
          </cell>
          <cell r="S68">
            <v>0</v>
          </cell>
          <cell r="T68">
            <v>0</v>
          </cell>
          <cell r="U68">
            <v>0</v>
          </cell>
          <cell r="V68">
            <v>1</v>
          </cell>
          <cell r="W68">
            <v>0</v>
          </cell>
          <cell r="X68">
            <v>0</v>
          </cell>
          <cell r="Y68">
            <v>0</v>
          </cell>
          <cell r="Z68">
            <v>43</v>
          </cell>
          <cell r="AA68">
            <v>0</v>
          </cell>
          <cell r="AB68">
            <v>-1</v>
          </cell>
          <cell r="AC68">
            <v>0</v>
          </cell>
          <cell r="AD68">
            <v>1</v>
          </cell>
          <cell r="AE68">
            <v>0</v>
          </cell>
          <cell r="AF68">
            <v>0</v>
          </cell>
        </row>
        <row r="69">
          <cell r="B69">
            <v>15511</v>
          </cell>
          <cell r="C69" t="str">
            <v>PORTABLE</v>
          </cell>
          <cell r="D69">
            <v>9</v>
          </cell>
          <cell r="E69">
            <v>0</v>
          </cell>
          <cell r="F69">
            <v>0</v>
          </cell>
          <cell r="G69">
            <v>0</v>
          </cell>
          <cell r="H69">
            <v>24</v>
          </cell>
          <cell r="I69">
            <v>0</v>
          </cell>
          <cell r="J69">
            <v>9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15</v>
          </cell>
          <cell r="S69">
            <v>0</v>
          </cell>
          <cell r="T69">
            <v>0</v>
          </cell>
          <cell r="U69">
            <v>0</v>
          </cell>
          <cell r="V69">
            <v>3</v>
          </cell>
          <cell r="W69">
            <v>0</v>
          </cell>
          <cell r="X69">
            <v>0</v>
          </cell>
          <cell r="Y69">
            <v>0</v>
          </cell>
          <cell r="Z69">
            <v>24</v>
          </cell>
          <cell r="AA69">
            <v>0</v>
          </cell>
          <cell r="AB69">
            <v>21</v>
          </cell>
          <cell r="AC69">
            <v>0</v>
          </cell>
          <cell r="AD69">
            <v>6</v>
          </cell>
          <cell r="AE69">
            <v>0</v>
          </cell>
          <cell r="AF69">
            <v>0</v>
          </cell>
        </row>
        <row r="70">
          <cell r="B70">
            <v>15512</v>
          </cell>
          <cell r="C70" t="str">
            <v>PORTABLE GG</v>
          </cell>
          <cell r="D70">
            <v>6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6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B71">
            <v>90002</v>
          </cell>
          <cell r="C71" t="str">
            <v>TRIPLEK/TRAY</v>
          </cell>
          <cell r="D71">
            <v>1141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200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1341</v>
          </cell>
          <cell r="AA71">
            <v>0</v>
          </cell>
          <cell r="AB71">
            <v>200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B72">
            <v>17110</v>
          </cell>
          <cell r="C72" t="str">
            <v>AQ.GUCI BIRU</v>
          </cell>
          <cell r="D72">
            <v>49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49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</row>
        <row r="73">
          <cell r="B73">
            <v>17417</v>
          </cell>
          <cell r="C73" t="str">
            <v>COOLBOX MIZONE</v>
          </cell>
          <cell r="D73">
            <v>10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10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</row>
        <row r="74">
          <cell r="B74">
            <v>33110</v>
          </cell>
          <cell r="C74" t="str">
            <v>CHILLER/SHOWCASE AQUA  FV</v>
          </cell>
          <cell r="D74">
            <v>3</v>
          </cell>
          <cell r="E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3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</row>
        <row r="75">
          <cell r="B75">
            <v>33114</v>
          </cell>
          <cell r="C75" t="str">
            <v>CHILLER AQUA FV 280</v>
          </cell>
          <cell r="D75">
            <v>0</v>
          </cell>
          <cell r="E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6">
          <cell r="B76">
            <v>33115</v>
          </cell>
          <cell r="C76" t="str">
            <v>Chiller FV Mizone ada roda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1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</row>
        <row r="77">
          <cell r="B77">
            <v>33116</v>
          </cell>
          <cell r="C77" t="str">
            <v>CHILLER FV MIZONE TANPA R</v>
          </cell>
          <cell r="D77">
            <v>2</v>
          </cell>
          <cell r="E77">
            <v>0</v>
          </cell>
          <cell r="H77">
            <v>0</v>
          </cell>
          <cell r="I77">
            <v>0</v>
          </cell>
          <cell r="J77">
            <v>1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3</v>
          </cell>
          <cell r="AA77">
            <v>0</v>
          </cell>
          <cell r="AB77">
            <v>0</v>
          </cell>
          <cell r="AC77">
            <v>0</v>
          </cell>
          <cell r="AD77">
            <v>-1</v>
          </cell>
          <cell r="AE77">
            <v>0</v>
          </cell>
          <cell r="AF77">
            <v>0</v>
          </cell>
        </row>
        <row r="78">
          <cell r="B78">
            <v>33119</v>
          </cell>
          <cell r="C78" t="str">
            <v>CHILLER POLYTRON MIZONE 1</v>
          </cell>
          <cell r="D78">
            <v>0</v>
          </cell>
          <cell r="E78">
            <v>0</v>
          </cell>
          <cell r="H78">
            <v>27</v>
          </cell>
          <cell r="I78">
            <v>0</v>
          </cell>
          <cell r="J78">
            <v>1</v>
          </cell>
          <cell r="K78">
            <v>0</v>
          </cell>
          <cell r="L78">
            <v>0</v>
          </cell>
          <cell r="M78">
            <v>0</v>
          </cell>
          <cell r="N78">
            <v>3</v>
          </cell>
          <cell r="O78">
            <v>0</v>
          </cell>
          <cell r="P78">
            <v>0</v>
          </cell>
          <cell r="Q78">
            <v>0</v>
          </cell>
          <cell r="R78">
            <v>9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22</v>
          </cell>
          <cell r="AA78">
            <v>0</v>
          </cell>
          <cell r="AB78">
            <v>30</v>
          </cell>
          <cell r="AC78">
            <v>0</v>
          </cell>
          <cell r="AD78">
            <v>8</v>
          </cell>
          <cell r="AE78">
            <v>0</v>
          </cell>
          <cell r="AF78">
            <v>0</v>
          </cell>
        </row>
        <row r="79">
          <cell r="B79">
            <v>95059</v>
          </cell>
          <cell r="C79" t="str">
            <v>POMPA DISPENSER</v>
          </cell>
          <cell r="D79">
            <v>18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18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B80">
            <v>95060</v>
          </cell>
          <cell r="C80" t="str">
            <v>POMPA DISPENSER LISTRIK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B81">
            <v>95030</v>
          </cell>
          <cell r="C81" t="str">
            <v>FORM DO</v>
          </cell>
          <cell r="D81">
            <v>74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74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B82" t="str">
            <v>P9904</v>
          </cell>
          <cell r="C82" t="str">
            <v>CHILLER MIZONE FV100</v>
          </cell>
          <cell r="D82">
            <v>6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1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1</v>
          </cell>
          <cell r="W82">
            <v>0</v>
          </cell>
          <cell r="X82">
            <v>0</v>
          </cell>
          <cell r="Y82">
            <v>0</v>
          </cell>
          <cell r="Z82">
            <v>6</v>
          </cell>
          <cell r="AA82">
            <v>0</v>
          </cell>
          <cell r="AB82">
            <v>-1</v>
          </cell>
          <cell r="AC82">
            <v>0</v>
          </cell>
          <cell r="AD82">
            <v>-1</v>
          </cell>
          <cell r="AE82">
            <v>0</v>
          </cell>
          <cell r="AF82">
            <v>0</v>
          </cell>
        </row>
        <row r="83">
          <cell r="B83" t="str">
            <v>P9905</v>
          </cell>
          <cell r="C83" t="str">
            <v>CHILLER MIZONE FV200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B84" t="str">
            <v>P9910</v>
          </cell>
          <cell r="C84" t="str">
            <v>CHILLER MIZONE S240SC</v>
          </cell>
          <cell r="D84">
            <v>0</v>
          </cell>
          <cell r="E84">
            <v>0</v>
          </cell>
          <cell r="H84">
            <v>0</v>
          </cell>
          <cell r="I84">
            <v>0</v>
          </cell>
          <cell r="J84">
            <v>1</v>
          </cell>
          <cell r="K84">
            <v>0</v>
          </cell>
          <cell r="L84">
            <v>0</v>
          </cell>
          <cell r="M84">
            <v>0</v>
          </cell>
          <cell r="N84">
            <v>1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2</v>
          </cell>
          <cell r="AA84">
            <v>0</v>
          </cell>
          <cell r="AB84">
            <v>1</v>
          </cell>
          <cell r="AC84">
            <v>0</v>
          </cell>
          <cell r="AD84">
            <v>-1</v>
          </cell>
          <cell r="AE84">
            <v>0</v>
          </cell>
          <cell r="AF84">
            <v>0</v>
          </cell>
        </row>
        <row r="85">
          <cell r="B85" t="str">
            <v>P9911</v>
          </cell>
          <cell r="C85" t="str">
            <v>CHILLER AQUA S240SC</v>
          </cell>
          <cell r="D85">
            <v>0</v>
          </cell>
          <cell r="E85">
            <v>0</v>
          </cell>
          <cell r="H85">
            <v>8</v>
          </cell>
          <cell r="I85">
            <v>0</v>
          </cell>
          <cell r="J85">
            <v>2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6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4</v>
          </cell>
          <cell r="AA85">
            <v>0</v>
          </cell>
          <cell r="AB85">
            <v>8</v>
          </cell>
          <cell r="AC85">
            <v>0</v>
          </cell>
          <cell r="AD85">
            <v>4</v>
          </cell>
          <cell r="AE85">
            <v>0</v>
          </cell>
          <cell r="AF85">
            <v>0</v>
          </cell>
        </row>
        <row r="86">
          <cell r="B86">
            <v>81110</v>
          </cell>
          <cell r="C86" t="str">
            <v>KARTON LAYER 240 ML/KARTO</v>
          </cell>
          <cell r="D86">
            <v>17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17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B87">
            <v>81111</v>
          </cell>
          <cell r="C87" t="str">
            <v>AQ.KRTN 1500 ML 1X1</v>
          </cell>
          <cell r="D87">
            <v>529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529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B88">
            <v>81312</v>
          </cell>
          <cell r="C88" t="str">
            <v>AQ.KRTN 600 ML 1X1</v>
          </cell>
          <cell r="D88">
            <v>814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814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89">
          <cell r="B89">
            <v>81613</v>
          </cell>
          <cell r="C89" t="str">
            <v>AQ.KRTN 240 ML 1X1</v>
          </cell>
          <cell r="D89">
            <v>12016</v>
          </cell>
          <cell r="E89">
            <v>0</v>
          </cell>
          <cell r="F89">
            <v>0</v>
          </cell>
          <cell r="G89">
            <v>0</v>
          </cell>
          <cell r="H89">
            <v>720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770</v>
          </cell>
          <cell r="O89">
            <v>0</v>
          </cell>
          <cell r="P89">
            <v>0</v>
          </cell>
          <cell r="Q89">
            <v>0</v>
          </cell>
          <cell r="R89">
            <v>140</v>
          </cell>
          <cell r="S89">
            <v>0</v>
          </cell>
          <cell r="T89">
            <v>0</v>
          </cell>
          <cell r="U89">
            <v>0</v>
          </cell>
          <cell r="V89">
            <v>348</v>
          </cell>
          <cell r="W89">
            <v>0</v>
          </cell>
          <cell r="X89">
            <v>120</v>
          </cell>
          <cell r="Y89">
            <v>0</v>
          </cell>
          <cell r="Z89">
            <v>12898</v>
          </cell>
          <cell r="AA89">
            <v>0</v>
          </cell>
          <cell r="AB89">
            <v>1022</v>
          </cell>
          <cell r="AC89">
            <v>0</v>
          </cell>
          <cell r="AD89">
            <v>140</v>
          </cell>
          <cell r="AE89">
            <v>0</v>
          </cell>
          <cell r="AF89">
            <v>0</v>
          </cell>
        </row>
        <row r="90">
          <cell r="B90">
            <v>82111</v>
          </cell>
          <cell r="C90" t="str">
            <v>VIT KRTN 1500 ML 1X1</v>
          </cell>
          <cell r="D90">
            <v>237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237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B91">
            <v>82312</v>
          </cell>
          <cell r="C91" t="str">
            <v>VIT KRTN 600 ML 1X1</v>
          </cell>
          <cell r="D91">
            <v>170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170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</row>
        <row r="92">
          <cell r="B92">
            <v>82613</v>
          </cell>
          <cell r="C92" t="str">
            <v>VIT KRTN 240 ML 1X1</v>
          </cell>
          <cell r="D92">
            <v>305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305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3">
          <cell r="B93">
            <v>33300</v>
          </cell>
          <cell r="C93" t="str">
            <v>JUG RACK</v>
          </cell>
          <cell r="D93">
            <v>157</v>
          </cell>
          <cell r="E93">
            <v>0</v>
          </cell>
          <cell r="F93">
            <v>0</v>
          </cell>
          <cell r="G93">
            <v>0</v>
          </cell>
          <cell r="H93">
            <v>2112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2088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24</v>
          </cell>
          <cell r="Y93">
            <v>0</v>
          </cell>
          <cell r="Z93">
            <v>157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</row>
        <row r="94">
          <cell r="B94" t="str">
            <v>90083P</v>
          </cell>
          <cell r="C94" t="str">
            <v>PIRING VIT 1X1</v>
          </cell>
          <cell r="D94">
            <v>125</v>
          </cell>
          <cell r="E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125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B95" t="str">
            <v>90084P</v>
          </cell>
          <cell r="C95" t="str">
            <v>MANGKOK MIZONE 1X1</v>
          </cell>
          <cell r="D95">
            <v>948</v>
          </cell>
          <cell r="E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948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</row>
        <row r="96">
          <cell r="B96">
            <v>1001</v>
          </cell>
          <cell r="C96" t="str">
            <v>RAK DISPLAY AQUA</v>
          </cell>
          <cell r="D96">
            <v>18</v>
          </cell>
          <cell r="E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18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</row>
        <row r="97">
          <cell r="B97">
            <v>15530</v>
          </cell>
          <cell r="C97" t="str">
            <v>AQ.HC LIN/SEWA</v>
          </cell>
          <cell r="D97">
            <v>10</v>
          </cell>
          <cell r="E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10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C99" t="str">
            <v>TOTAL</v>
          </cell>
          <cell r="D99">
            <v>284178</v>
          </cell>
          <cell r="E99">
            <v>5302458974</v>
          </cell>
          <cell r="H99">
            <v>1192083</v>
          </cell>
          <cell r="I99">
            <v>28987584860</v>
          </cell>
          <cell r="J99">
            <v>568144</v>
          </cell>
          <cell r="K99">
            <v>12286105780</v>
          </cell>
          <cell r="L99">
            <v>37013</v>
          </cell>
          <cell r="M99">
            <v>1063678000</v>
          </cell>
          <cell r="N99">
            <v>148409</v>
          </cell>
          <cell r="O99">
            <v>3786128600</v>
          </cell>
          <cell r="P99">
            <v>180997</v>
          </cell>
          <cell r="Q99">
            <v>5013539500</v>
          </cell>
          <cell r="R99">
            <v>1641432</v>
          </cell>
          <cell r="S99">
            <v>37945689196</v>
          </cell>
          <cell r="T99">
            <v>37013</v>
          </cell>
          <cell r="U99">
            <v>1063678000</v>
          </cell>
          <cell r="V99">
            <v>104383</v>
          </cell>
          <cell r="W99">
            <v>1963887080</v>
          </cell>
          <cell r="X99">
            <v>56713</v>
          </cell>
          <cell r="Y99">
            <v>1512380750</v>
          </cell>
          <cell r="Z99">
            <v>209289</v>
          </cell>
          <cell r="AA99">
            <v>3926781688</v>
          </cell>
          <cell r="AB99">
            <v>998399</v>
          </cell>
          <cell r="AC99">
            <v>24283906130</v>
          </cell>
          <cell r="AD99">
            <v>1073288</v>
          </cell>
          <cell r="AE99">
            <v>25659583416</v>
          </cell>
          <cell r="AF99">
            <v>0</v>
          </cell>
        </row>
        <row r="100">
          <cell r="H100">
            <v>4</v>
          </cell>
          <cell r="J100">
            <v>5</v>
          </cell>
          <cell r="L100">
            <v>6</v>
          </cell>
          <cell r="N100">
            <v>7</v>
          </cell>
          <cell r="P100">
            <v>8</v>
          </cell>
          <cell r="R100">
            <v>9</v>
          </cell>
          <cell r="T100">
            <v>10</v>
          </cell>
          <cell r="V100">
            <v>11</v>
          </cell>
          <cell r="X100">
            <v>12</v>
          </cell>
        </row>
        <row r="101">
          <cell r="D101">
            <v>0</v>
          </cell>
          <cell r="E101">
            <v>0</v>
          </cell>
          <cell r="H101">
            <v>0</v>
          </cell>
          <cell r="J101">
            <v>0</v>
          </cell>
          <cell r="L101">
            <v>0</v>
          </cell>
          <cell r="N101">
            <v>0</v>
          </cell>
          <cell r="P101">
            <v>0</v>
          </cell>
          <cell r="R101">
            <v>0</v>
          </cell>
          <cell r="T101">
            <v>0</v>
          </cell>
          <cell r="V101">
            <v>0</v>
          </cell>
          <cell r="X101">
            <v>0</v>
          </cell>
          <cell r="Z101">
            <v>0</v>
          </cell>
          <cell r="AD101">
            <v>0</v>
          </cell>
        </row>
        <row r="103">
          <cell r="AA103">
            <v>0</v>
          </cell>
        </row>
        <row r="106">
          <cell r="C106" t="str">
            <v>KODE</v>
          </cell>
          <cell r="D106" t="str">
            <v>HPP</v>
          </cell>
          <cell r="F106" t="str">
            <v>HPP TGL 15 JULI</v>
          </cell>
          <cell r="G106" t="str">
            <v>HPP TGL 1 sept</v>
          </cell>
          <cell r="H106" t="str">
            <v>HPP TGL 9 des</v>
          </cell>
          <cell r="I106" t="str">
            <v>HPP TGL 1 april</v>
          </cell>
          <cell r="K106" t="str">
            <v>HPP TGL 8 JULI'14</v>
          </cell>
          <cell r="M106" t="str">
            <v>HPP TGL 1 OKT'14</v>
          </cell>
          <cell r="O106" t="str">
            <v>HPP TGL 25 NOV'14</v>
          </cell>
        </row>
        <row r="107">
          <cell r="C107">
            <v>12613</v>
          </cell>
          <cell r="D107" t="str">
            <v>Aqua 240 ml</v>
          </cell>
          <cell r="E107">
            <v>16800</v>
          </cell>
          <cell r="F107">
            <v>16900</v>
          </cell>
          <cell r="G107">
            <v>16900</v>
          </cell>
          <cell r="H107">
            <v>17800</v>
          </cell>
          <cell r="I107">
            <v>18350</v>
          </cell>
          <cell r="K107">
            <v>18350</v>
          </cell>
          <cell r="M107">
            <v>18950</v>
          </cell>
          <cell r="O107">
            <v>19050</v>
          </cell>
        </row>
        <row r="108">
          <cell r="C108">
            <v>12512</v>
          </cell>
          <cell r="D108" t="str">
            <v>Aqua 330 ml</v>
          </cell>
          <cell r="E108">
            <v>23350</v>
          </cell>
          <cell r="F108">
            <v>23450</v>
          </cell>
          <cell r="G108">
            <v>23450</v>
          </cell>
          <cell r="H108">
            <v>23450</v>
          </cell>
          <cell r="I108">
            <v>24650</v>
          </cell>
          <cell r="K108">
            <v>24650</v>
          </cell>
          <cell r="M108">
            <v>25450</v>
          </cell>
          <cell r="O108">
            <v>25550</v>
          </cell>
        </row>
        <row r="109">
          <cell r="C109">
            <v>10510</v>
          </cell>
          <cell r="D109" t="str">
            <v>AQ.380 ML ISI 1X24</v>
          </cell>
          <cell r="E109">
            <v>17400</v>
          </cell>
          <cell r="F109">
            <v>17400</v>
          </cell>
          <cell r="G109">
            <v>17400</v>
          </cell>
          <cell r="H109">
            <v>17400</v>
          </cell>
          <cell r="I109">
            <v>17400</v>
          </cell>
          <cell r="K109">
            <v>17400</v>
          </cell>
          <cell r="M109">
            <v>17400</v>
          </cell>
          <cell r="O109">
            <v>17400</v>
          </cell>
        </row>
        <row r="110">
          <cell r="C110">
            <v>10511</v>
          </cell>
          <cell r="D110" t="str">
            <v>AQ.380 ML BTL</v>
          </cell>
          <cell r="E110">
            <v>500</v>
          </cell>
          <cell r="F110">
            <v>500</v>
          </cell>
          <cell r="G110">
            <v>500</v>
          </cell>
          <cell r="H110">
            <v>500</v>
          </cell>
          <cell r="I110">
            <v>500</v>
          </cell>
          <cell r="K110">
            <v>500</v>
          </cell>
          <cell r="M110">
            <v>500</v>
          </cell>
          <cell r="O110">
            <v>500</v>
          </cell>
        </row>
        <row r="111">
          <cell r="C111">
            <v>10512</v>
          </cell>
          <cell r="D111" t="str">
            <v>AQ.380 ML KRAT/PALET</v>
          </cell>
          <cell r="E111">
            <v>13000</v>
          </cell>
          <cell r="F111">
            <v>13000</v>
          </cell>
          <cell r="G111">
            <v>13000</v>
          </cell>
          <cell r="H111">
            <v>13000</v>
          </cell>
          <cell r="I111">
            <v>13000</v>
          </cell>
          <cell r="K111">
            <v>13000</v>
          </cell>
          <cell r="M111">
            <v>13000</v>
          </cell>
          <cell r="O111">
            <v>13000</v>
          </cell>
        </row>
        <row r="112">
          <cell r="C112">
            <v>12312</v>
          </cell>
          <cell r="D112" t="str">
            <v>Aqua 600 ml</v>
          </cell>
          <cell r="E112">
            <v>32350</v>
          </cell>
          <cell r="F112">
            <v>32500</v>
          </cell>
          <cell r="G112">
            <v>32500</v>
          </cell>
          <cell r="H112">
            <v>32500</v>
          </cell>
          <cell r="I112">
            <v>33500</v>
          </cell>
          <cell r="K112">
            <v>33500</v>
          </cell>
          <cell r="M112">
            <v>34550</v>
          </cell>
          <cell r="O112">
            <v>34700</v>
          </cell>
        </row>
        <row r="113">
          <cell r="C113">
            <v>12111</v>
          </cell>
          <cell r="D113" t="str">
            <v>Aqua 1500 ml</v>
          </cell>
          <cell r="E113">
            <v>30300</v>
          </cell>
          <cell r="F113">
            <v>30450</v>
          </cell>
          <cell r="G113">
            <v>30450</v>
          </cell>
          <cell r="H113">
            <v>32000</v>
          </cell>
          <cell r="I113">
            <v>33650</v>
          </cell>
          <cell r="K113">
            <v>33650</v>
          </cell>
          <cell r="M113">
            <v>34700</v>
          </cell>
          <cell r="O113">
            <v>34850</v>
          </cell>
        </row>
        <row r="114">
          <cell r="C114">
            <v>40410</v>
          </cell>
          <cell r="D114" t="str">
            <v>MIZONE ORANGE LIME  500ML</v>
          </cell>
          <cell r="E114">
            <v>29200</v>
          </cell>
          <cell r="F114">
            <v>29200</v>
          </cell>
          <cell r="G114">
            <v>30600</v>
          </cell>
          <cell r="H114">
            <v>30600</v>
          </cell>
          <cell r="I114">
            <v>30600</v>
          </cell>
          <cell r="K114">
            <v>30600</v>
          </cell>
          <cell r="M114">
            <v>30600</v>
          </cell>
          <cell r="O114">
            <v>30600</v>
          </cell>
        </row>
        <row r="115">
          <cell r="C115">
            <v>40411</v>
          </cell>
          <cell r="D115" t="str">
            <v>MIZONE PASSION FRUIT 500M</v>
          </cell>
          <cell r="E115">
            <v>29200</v>
          </cell>
          <cell r="F115">
            <v>29200</v>
          </cell>
          <cell r="G115">
            <v>30600</v>
          </cell>
          <cell r="H115">
            <v>30600</v>
          </cell>
          <cell r="I115">
            <v>30600</v>
          </cell>
          <cell r="K115">
            <v>30600</v>
          </cell>
          <cell r="M115">
            <v>30600</v>
          </cell>
          <cell r="O115">
            <v>30600</v>
          </cell>
        </row>
        <row r="116">
          <cell r="C116">
            <v>40412</v>
          </cell>
          <cell r="D116" t="str">
            <v>MIZONE LYCHEE LEMON 500 M</v>
          </cell>
          <cell r="E116">
            <v>29200</v>
          </cell>
          <cell r="F116">
            <v>29200</v>
          </cell>
          <cell r="G116">
            <v>30600</v>
          </cell>
          <cell r="H116">
            <v>30600</v>
          </cell>
          <cell r="I116">
            <v>30600</v>
          </cell>
          <cell r="K116">
            <v>30600</v>
          </cell>
          <cell r="M116">
            <v>30600</v>
          </cell>
          <cell r="O116">
            <v>30600</v>
          </cell>
        </row>
        <row r="117">
          <cell r="C117">
            <v>40413</v>
          </cell>
          <cell r="D117" t="str">
            <v>MIZONE M.PACK TT 500ML 1X</v>
          </cell>
          <cell r="E117">
            <v>29200</v>
          </cell>
          <cell r="F117">
            <v>29200</v>
          </cell>
          <cell r="G117">
            <v>30600</v>
          </cell>
          <cell r="H117">
            <v>30600</v>
          </cell>
          <cell r="I117">
            <v>30600</v>
          </cell>
          <cell r="K117">
            <v>30600</v>
          </cell>
          <cell r="M117">
            <v>30600</v>
          </cell>
          <cell r="O117">
            <v>30600</v>
          </cell>
        </row>
        <row r="118">
          <cell r="C118">
            <v>40418</v>
          </cell>
          <cell r="D118" t="str">
            <v>MIZONE APPLE GUAVA 500 ML</v>
          </cell>
          <cell r="E118">
            <v>29200</v>
          </cell>
          <cell r="F118">
            <v>29200</v>
          </cell>
          <cell r="G118">
            <v>30600</v>
          </cell>
          <cell r="H118">
            <v>30600</v>
          </cell>
          <cell r="I118">
            <v>30600</v>
          </cell>
          <cell r="K118">
            <v>30600</v>
          </cell>
          <cell r="M118">
            <v>30600</v>
          </cell>
          <cell r="O118">
            <v>30600</v>
          </cell>
        </row>
        <row r="119">
          <cell r="C119">
            <v>40427</v>
          </cell>
          <cell r="D119" t="str">
            <v>MIZONE COOLIN BLEWAH 500M</v>
          </cell>
          <cell r="F119">
            <v>29200</v>
          </cell>
          <cell r="G119">
            <v>30600</v>
          </cell>
          <cell r="H119">
            <v>30600</v>
          </cell>
          <cell r="I119">
            <v>30600</v>
          </cell>
          <cell r="K119">
            <v>30600</v>
          </cell>
          <cell r="M119">
            <v>30600</v>
          </cell>
          <cell r="O119">
            <v>30600</v>
          </cell>
        </row>
        <row r="120">
          <cell r="D120" t="str">
            <v>MIZONE 1500 ml</v>
          </cell>
          <cell r="H120">
            <v>39100</v>
          </cell>
          <cell r="I120">
            <v>39100</v>
          </cell>
          <cell r="K120">
            <v>39100</v>
          </cell>
          <cell r="M120">
            <v>39100</v>
          </cell>
          <cell r="O120">
            <v>39100</v>
          </cell>
        </row>
        <row r="121">
          <cell r="D121" t="str">
            <v>MIZONE FRSHIN CRISPY APPLE 500 ml</v>
          </cell>
          <cell r="H121">
            <v>52200</v>
          </cell>
          <cell r="I121">
            <v>43200</v>
          </cell>
          <cell r="K121">
            <v>43200</v>
          </cell>
          <cell r="M121">
            <v>43200</v>
          </cell>
          <cell r="O121">
            <v>43200</v>
          </cell>
        </row>
        <row r="122">
          <cell r="D122" t="str">
            <v>MIZONE FRSHIN JUICY STRAWBERRY 500 ml</v>
          </cell>
          <cell r="H122">
            <v>52200</v>
          </cell>
          <cell r="I122">
            <v>43200</v>
          </cell>
          <cell r="K122">
            <v>43200</v>
          </cell>
          <cell r="M122">
            <v>43200</v>
          </cell>
          <cell r="O122">
            <v>43200</v>
          </cell>
        </row>
        <row r="123">
          <cell r="D123" t="str">
            <v>VIT LEVITE RASA JERUK</v>
          </cell>
          <cell r="I123">
            <v>33000</v>
          </cell>
          <cell r="K123">
            <v>33000</v>
          </cell>
          <cell r="M123">
            <v>33000</v>
          </cell>
          <cell r="O123">
            <v>33000</v>
          </cell>
        </row>
        <row r="124">
          <cell r="D124" t="str">
            <v>VIT LEVITE RASA JAMBU BIJI</v>
          </cell>
          <cell r="I124">
            <v>33000</v>
          </cell>
          <cell r="K124">
            <v>33000</v>
          </cell>
          <cell r="M124">
            <v>33000</v>
          </cell>
          <cell r="O124">
            <v>33000</v>
          </cell>
        </row>
        <row r="125">
          <cell r="D125" t="str">
            <v>MILKUAT</v>
          </cell>
        </row>
        <row r="126">
          <cell r="D126" t="str">
            <v>MILKUAT CHC-135</v>
          </cell>
        </row>
        <row r="127">
          <cell r="D127" t="str">
            <v>MILKUAT CHC-70</v>
          </cell>
        </row>
        <row r="128">
          <cell r="D128" t="str">
            <v>MILKUAT PREB./40</v>
          </cell>
        </row>
        <row r="129">
          <cell r="C129">
            <v>22613</v>
          </cell>
          <cell r="D129" t="str">
            <v>Vit 240 ml</v>
          </cell>
          <cell r="E129">
            <v>12700</v>
          </cell>
          <cell r="F129">
            <v>13000</v>
          </cell>
          <cell r="G129">
            <v>13000</v>
          </cell>
          <cell r="H129">
            <v>13000</v>
          </cell>
          <cell r="I129">
            <v>13000</v>
          </cell>
          <cell r="K129">
            <v>13600</v>
          </cell>
          <cell r="M129">
            <v>13600</v>
          </cell>
          <cell r="O129">
            <v>14300</v>
          </cell>
        </row>
        <row r="130">
          <cell r="C130">
            <v>22312</v>
          </cell>
          <cell r="D130" t="str">
            <v>Vit 600 ml</v>
          </cell>
          <cell r="E130">
            <v>20550</v>
          </cell>
          <cell r="F130">
            <v>21000</v>
          </cell>
          <cell r="G130">
            <v>21000</v>
          </cell>
          <cell r="H130">
            <v>21000</v>
          </cell>
          <cell r="I130">
            <v>21000</v>
          </cell>
          <cell r="K130">
            <v>21500</v>
          </cell>
          <cell r="M130">
            <v>21500</v>
          </cell>
          <cell r="O130">
            <v>22700</v>
          </cell>
        </row>
        <row r="131">
          <cell r="C131">
            <v>22111</v>
          </cell>
          <cell r="D131" t="str">
            <v>Vit 1500 ml</v>
          </cell>
          <cell r="E131">
            <v>19650</v>
          </cell>
          <cell r="F131">
            <v>20100</v>
          </cell>
          <cell r="G131">
            <v>20100</v>
          </cell>
          <cell r="H131">
            <v>20100</v>
          </cell>
          <cell r="I131">
            <v>20100</v>
          </cell>
          <cell r="K131">
            <v>20500</v>
          </cell>
          <cell r="M131">
            <v>20500</v>
          </cell>
          <cell r="O131">
            <v>21700</v>
          </cell>
        </row>
        <row r="133">
          <cell r="C133">
            <v>10110</v>
          </cell>
          <cell r="D133" t="str">
            <v>Aqua 5 Gallon</v>
          </cell>
          <cell r="E133">
            <v>8950</v>
          </cell>
          <cell r="F133">
            <v>9250</v>
          </cell>
          <cell r="G133">
            <v>9250</v>
          </cell>
          <cell r="H133">
            <v>10000</v>
          </cell>
          <cell r="I133">
            <v>10000</v>
          </cell>
          <cell r="K133">
            <v>10000</v>
          </cell>
          <cell r="M133">
            <v>10350</v>
          </cell>
          <cell r="O133">
            <v>10550</v>
          </cell>
        </row>
        <row r="134">
          <cell r="C134">
            <v>20110</v>
          </cell>
          <cell r="D134" t="str">
            <v>Vit 5 Gallon</v>
          </cell>
          <cell r="E134">
            <v>6100</v>
          </cell>
          <cell r="F134">
            <v>6700</v>
          </cell>
          <cell r="G134">
            <v>6700</v>
          </cell>
          <cell r="H134">
            <v>7200</v>
          </cell>
          <cell r="I134">
            <v>7200</v>
          </cell>
          <cell r="K134">
            <v>7500</v>
          </cell>
          <cell r="M134">
            <v>7500</v>
          </cell>
          <cell r="O134">
            <v>8400</v>
          </cell>
        </row>
        <row r="135">
          <cell r="C135">
            <v>10111</v>
          </cell>
          <cell r="D135" t="str">
            <v>AQ.5GLN BTL</v>
          </cell>
          <cell r="E135">
            <v>30000</v>
          </cell>
          <cell r="F135">
            <v>30000</v>
          </cell>
          <cell r="G135">
            <v>30000</v>
          </cell>
          <cell r="H135">
            <v>30000</v>
          </cell>
          <cell r="I135">
            <v>30000</v>
          </cell>
          <cell r="K135">
            <v>0</v>
          </cell>
          <cell r="M135">
            <v>0</v>
          </cell>
          <cell r="O135">
            <v>0</v>
          </cell>
        </row>
        <row r="136">
          <cell r="C136">
            <v>20111</v>
          </cell>
          <cell r="D136" t="str">
            <v>VT.5GLN BTL</v>
          </cell>
          <cell r="E136">
            <v>30000</v>
          </cell>
          <cell r="F136">
            <v>30000</v>
          </cell>
          <cell r="G136">
            <v>30000</v>
          </cell>
          <cell r="H136">
            <v>30000</v>
          </cell>
          <cell r="I136">
            <v>30000</v>
          </cell>
          <cell r="K136">
            <v>0</v>
          </cell>
          <cell r="M136">
            <v>0</v>
          </cell>
          <cell r="O136">
            <v>0</v>
          </cell>
        </row>
        <row r="137">
          <cell r="C137">
            <v>10520</v>
          </cell>
          <cell r="D137" t="str">
            <v>AQ.380ML REFLEXTION 1X12</v>
          </cell>
          <cell r="F137">
            <v>119700</v>
          </cell>
          <cell r="G137">
            <v>68100</v>
          </cell>
          <cell r="H137">
            <v>68100</v>
          </cell>
          <cell r="I137">
            <v>68100</v>
          </cell>
          <cell r="K137">
            <v>68100</v>
          </cell>
          <cell r="M137">
            <v>68100</v>
          </cell>
          <cell r="O137">
            <v>68100</v>
          </cell>
        </row>
        <row r="138">
          <cell r="D138" t="str">
            <v xml:space="preserve">Aqua Sparkling </v>
          </cell>
          <cell r="G138">
            <v>74100</v>
          </cell>
          <cell r="H138">
            <v>74100</v>
          </cell>
          <cell r="I138">
            <v>74100</v>
          </cell>
          <cell r="K138">
            <v>74100</v>
          </cell>
          <cell r="M138">
            <v>74100</v>
          </cell>
          <cell r="O138">
            <v>74100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GMEN MO"/>
      <sheetName val="PVT MO"/>
      <sheetName val="RKP HPP MO"/>
      <sheetName val="pvt sd"/>
      <sheetName val="LAP PENJ"/>
      <sheetName val="RL MT"/>
      <sheetName val="HPP PABRIK"/>
      <sheetName val="HPP DEPO"/>
      <sheetName val="RUGILABA DEPO"/>
      <sheetName val="MENU"/>
      <sheetName val="NERACA"/>
      <sheetName val="RUGILABA"/>
      <sheetName val="Laporan Aliran Kas"/>
      <sheetName val="NERACA LAJUR"/>
      <sheetName val="LAP PENJUALAN"/>
      <sheetName val="MEMO JURNAL"/>
      <sheetName val="OA"/>
      <sheetName val="Subsidi OA"/>
      <sheetName val="COGS"/>
      <sheetName val="REKAP GL"/>
      <sheetName val="LAP MUTASI PRODUK"/>
      <sheetName val="ANALISA PIUTANG "/>
      <sheetName val="RKP HUTANG OA"/>
      <sheetName val="Hutang Dagang"/>
      <sheetName val="Hutang dgg tgl1-23 Des"/>
      <sheetName val="Subsidi"/>
      <sheetName val="REKAP PERSEDIAAN"/>
      <sheetName val="REKAP PEMBELIAN"/>
      <sheetName val="REKAP PENJUALAN"/>
      <sheetName val="REKAP HPP"/>
      <sheetName val="Hutang Dgg IVJAN-IIIFEB"/>
      <sheetName val="OA &amp; Subs Hutang Dgg"/>
      <sheetName val="SUPPIN 24-31 Jan"/>
      <sheetName val="SUPPIN 01-23 Feb"/>
      <sheetName val="BKB DIST"/>
      <sheetName val="BTB DIST"/>
      <sheetName val="MUTASI IN"/>
      <sheetName val="MUTASI OUT"/>
      <sheetName val="BKB SUPP"/>
      <sheetName val="BTB SUPP"/>
      <sheetName val="STOK MORPHING"/>
      <sheetName val="TBG"/>
      <sheetName val="PIVOT"/>
      <sheetName val="SD"/>
      <sheetName val="Biaya Promosi Dagang"/>
      <sheetName val="BANK"/>
      <sheetName val="TARIKAN PUSAT"/>
      <sheetName val="GL"/>
      <sheetName val="BP 2019"/>
      <sheetName val="BANK PUSAT"/>
      <sheetName val="LKH"/>
      <sheetName val="KB"/>
      <sheetName val="REKAP BIAYA"/>
      <sheetName val="KO"/>
      <sheetName val="BD"/>
      <sheetName val="CASH OPNAME"/>
      <sheetName val="CROSCEK"/>
      <sheetName val="REKAP BG"/>
      <sheetName val="PIUTANG MS SUPPORT"/>
      <sheetName val="PIUT MS SUPPORT DMS"/>
      <sheetName val="PIUTANG TIV"/>
      <sheetName val="PIUT TIV DMS"/>
      <sheetName val="TITIPAN PELANGGAN"/>
      <sheetName val="TP NRB"/>
      <sheetName val="TP DMS"/>
      <sheetName val="PIUTANG PUSAT"/>
      <sheetName val="PIUT PUSAT DMS"/>
      <sheetName val="PIUT TIV PROG"/>
      <sheetName val="LAIN-LAIN"/>
      <sheetName val="GAJ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">
          <cell r="I1" t="str">
            <v>s/d Jan-19</v>
          </cell>
        </row>
      </sheetData>
      <sheetData sheetId="7">
        <row r="1">
          <cell r="A1" t="str">
            <v>Kode Produk</v>
          </cell>
          <cell r="B1" t="str">
            <v>Produk</v>
          </cell>
          <cell r="C1" t="str">
            <v>SO JEMBER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0</v>
          </cell>
          <cell r="B2">
            <v>0</v>
          </cell>
          <cell r="C2" t="str">
            <v>per Okt-18</v>
          </cell>
          <cell r="D2" t="str">
            <v>per Feb-19</v>
          </cell>
          <cell r="E2" t="str">
            <v>per Mar-19</v>
          </cell>
          <cell r="F2">
            <v>-1000</v>
          </cell>
          <cell r="G2" t="str">
            <v>DPP</v>
          </cell>
        </row>
        <row r="3">
          <cell r="A3">
            <v>12713</v>
          </cell>
          <cell r="B3" t="str">
            <v>AQ.220ML 1X48</v>
          </cell>
          <cell r="C3">
            <v>23500</v>
          </cell>
          <cell r="D3">
            <v>23500</v>
          </cell>
          <cell r="E3">
            <v>26700</v>
          </cell>
          <cell r="F3">
            <v>25700</v>
          </cell>
          <cell r="G3">
            <v>23363.63636363636</v>
          </cell>
        </row>
        <row r="4">
          <cell r="A4">
            <v>134578</v>
          </cell>
          <cell r="B4" t="str">
            <v>AQ.220ML LOCAL 1X48</v>
          </cell>
          <cell r="C4">
            <v>23500</v>
          </cell>
          <cell r="D4">
            <v>23500</v>
          </cell>
          <cell r="E4">
            <v>26700</v>
          </cell>
          <cell r="F4">
            <v>25700</v>
          </cell>
          <cell r="G4">
            <v>23363.63636363636</v>
          </cell>
        </row>
        <row r="5">
          <cell r="A5" t="str">
            <v>134578R</v>
          </cell>
          <cell r="B5" t="str">
            <v>AQ.220ML LOCAL 1X48 REJECT</v>
          </cell>
          <cell r="C5">
            <v>23500</v>
          </cell>
          <cell r="D5">
            <v>23500</v>
          </cell>
          <cell r="E5">
            <v>26700</v>
          </cell>
          <cell r="F5">
            <v>25700</v>
          </cell>
          <cell r="G5">
            <v>23363.63636363636</v>
          </cell>
        </row>
        <row r="6">
          <cell r="A6" t="str">
            <v>134578P</v>
          </cell>
          <cell r="B6" t="str">
            <v>AQ.220ML LOCAL 1X1</v>
          </cell>
          <cell r="C6">
            <v>489.58333333333331</v>
          </cell>
          <cell r="D6">
            <v>489.58333333333331</v>
          </cell>
          <cell r="E6">
            <v>556.25</v>
          </cell>
          <cell r="F6">
            <v>535.41666666666663</v>
          </cell>
          <cell r="G6">
            <v>486.74242424242419</v>
          </cell>
        </row>
        <row r="7">
          <cell r="A7" t="str">
            <v>134578PR</v>
          </cell>
          <cell r="B7" t="str">
            <v>AQ.220ML LOCAL 1X1 PCS REJECT</v>
          </cell>
          <cell r="C7">
            <v>489.58333333333331</v>
          </cell>
          <cell r="D7">
            <v>489.58333333333331</v>
          </cell>
          <cell r="E7">
            <v>556.25</v>
          </cell>
          <cell r="F7">
            <v>535.41666666666663</v>
          </cell>
          <cell r="G7">
            <v>486.74242424242419</v>
          </cell>
        </row>
        <row r="8">
          <cell r="A8">
            <v>74548</v>
          </cell>
          <cell r="B8" t="str">
            <v>AQ.240ML 1X48</v>
          </cell>
          <cell r="C8">
            <v>23500</v>
          </cell>
          <cell r="D8">
            <v>23500</v>
          </cell>
          <cell r="E8">
            <v>26700</v>
          </cell>
          <cell r="F8">
            <v>25700</v>
          </cell>
          <cell r="G8">
            <v>23363.63636363636</v>
          </cell>
        </row>
        <row r="9">
          <cell r="A9" t="str">
            <v>74548R</v>
          </cell>
          <cell r="B9" t="str">
            <v>AQ.240ML 1X48 REJECT</v>
          </cell>
          <cell r="C9">
            <v>23500</v>
          </cell>
          <cell r="D9">
            <v>23500</v>
          </cell>
          <cell r="E9">
            <v>26700</v>
          </cell>
          <cell r="F9">
            <v>25700</v>
          </cell>
          <cell r="G9">
            <v>23363.63636363636</v>
          </cell>
        </row>
        <row r="10">
          <cell r="A10" t="str">
            <v>74548P</v>
          </cell>
          <cell r="B10" t="str">
            <v>AQ.240ML 1X1 PCS</v>
          </cell>
          <cell r="C10">
            <v>489.58333333333331</v>
          </cell>
          <cell r="D10">
            <v>489.58333333333331</v>
          </cell>
          <cell r="E10">
            <v>556.25</v>
          </cell>
          <cell r="F10">
            <v>535.41666666666663</v>
          </cell>
          <cell r="G10">
            <v>486.74242424242419</v>
          </cell>
        </row>
        <row r="11">
          <cell r="A11">
            <v>74556</v>
          </cell>
          <cell r="B11" t="str">
            <v>AQ.330ML 1X24</v>
          </cell>
          <cell r="C11">
            <v>30150</v>
          </cell>
          <cell r="D11">
            <v>30150</v>
          </cell>
          <cell r="E11">
            <v>32500</v>
          </cell>
          <cell r="F11">
            <v>31500</v>
          </cell>
          <cell r="G11">
            <v>28636.363636363632</v>
          </cell>
        </row>
        <row r="12">
          <cell r="A12" t="str">
            <v>74556P</v>
          </cell>
          <cell r="B12" t="str">
            <v>AQ.330ML 1x1 PCS</v>
          </cell>
          <cell r="C12">
            <v>1256.25</v>
          </cell>
          <cell r="D12">
            <v>1256.25</v>
          </cell>
          <cell r="E12">
            <v>1354.1666666666667</v>
          </cell>
          <cell r="F12">
            <v>1312.5</v>
          </cell>
          <cell r="G12">
            <v>1193.181818181818</v>
          </cell>
        </row>
        <row r="13">
          <cell r="A13" t="str">
            <v>74556PR</v>
          </cell>
          <cell r="B13" t="str">
            <v>AQ.330ML 1X1 PCS REJECT</v>
          </cell>
          <cell r="C13">
            <v>1256.25</v>
          </cell>
          <cell r="D13">
            <v>1256.25</v>
          </cell>
          <cell r="E13">
            <v>1354.1666666666667</v>
          </cell>
          <cell r="F13">
            <v>1312.5</v>
          </cell>
          <cell r="G13">
            <v>1193.181818181818</v>
          </cell>
        </row>
        <row r="14">
          <cell r="A14">
            <v>74557</v>
          </cell>
          <cell r="B14" t="str">
            <v>AQ.HOKBEN 330 ML 1X24</v>
          </cell>
          <cell r="C14">
            <v>30150</v>
          </cell>
          <cell r="D14">
            <v>30150</v>
          </cell>
          <cell r="E14">
            <v>32500</v>
          </cell>
          <cell r="F14">
            <v>31500</v>
          </cell>
          <cell r="G14">
            <v>28636.363636363632</v>
          </cell>
        </row>
        <row r="15">
          <cell r="A15" t="str">
            <v>1251A</v>
          </cell>
          <cell r="B15" t="str">
            <v>AQ.330ML 1X24 R</v>
          </cell>
          <cell r="C15">
            <v>30150</v>
          </cell>
          <cell r="D15">
            <v>30150</v>
          </cell>
          <cell r="E15">
            <v>32500</v>
          </cell>
          <cell r="F15">
            <v>31500</v>
          </cell>
          <cell r="G15">
            <v>28636.363636363632</v>
          </cell>
        </row>
        <row r="16">
          <cell r="A16">
            <v>12511</v>
          </cell>
          <cell r="B16" t="str">
            <v>AQ.330ML 1X1</v>
          </cell>
          <cell r="C16">
            <v>1256.25</v>
          </cell>
          <cell r="D16">
            <v>1256.25</v>
          </cell>
          <cell r="E16">
            <v>1354.1666666666667</v>
          </cell>
          <cell r="F16">
            <v>1312.5</v>
          </cell>
          <cell r="G16">
            <v>1193.181818181818</v>
          </cell>
        </row>
        <row r="17">
          <cell r="A17" t="str">
            <v>12512P</v>
          </cell>
          <cell r="B17" t="str">
            <v>AQ.330ML 1X1</v>
          </cell>
          <cell r="C17">
            <v>1256.25</v>
          </cell>
          <cell r="D17">
            <v>1256.25</v>
          </cell>
          <cell r="E17">
            <v>1354.1666666666667</v>
          </cell>
          <cell r="F17">
            <v>1312.5</v>
          </cell>
          <cell r="G17">
            <v>1193.181818181818</v>
          </cell>
        </row>
        <row r="18">
          <cell r="A18">
            <v>12513</v>
          </cell>
          <cell r="B18" t="str">
            <v>AQ.330 ML 1 X 24 PCS</v>
          </cell>
          <cell r="C18">
            <v>30150</v>
          </cell>
          <cell r="D18">
            <v>30150</v>
          </cell>
          <cell r="E18">
            <v>32500</v>
          </cell>
          <cell r="F18">
            <v>31500</v>
          </cell>
          <cell r="G18">
            <v>28636.363636363632</v>
          </cell>
        </row>
        <row r="19">
          <cell r="A19">
            <v>113017</v>
          </cell>
          <cell r="B19" t="str">
            <v>AQ.330ML BOY 1X24</v>
          </cell>
          <cell r="C19">
            <v>79100</v>
          </cell>
          <cell r="D19">
            <v>79100</v>
          </cell>
          <cell r="E19">
            <v>82150</v>
          </cell>
          <cell r="F19">
            <v>81150</v>
          </cell>
          <cell r="G19">
            <v>73772.727272727265</v>
          </cell>
        </row>
        <row r="20">
          <cell r="A20" t="str">
            <v>113017R</v>
          </cell>
          <cell r="B20" t="str">
            <v>AQ.330ML BOY 1X24 REJECT</v>
          </cell>
          <cell r="C20">
            <v>79100</v>
          </cell>
          <cell r="D20">
            <v>79100</v>
          </cell>
          <cell r="E20">
            <v>82150</v>
          </cell>
          <cell r="F20">
            <v>81150</v>
          </cell>
          <cell r="G20">
            <v>73772.727272727265</v>
          </cell>
        </row>
        <row r="21">
          <cell r="A21" t="str">
            <v>113017P</v>
          </cell>
          <cell r="B21" t="str">
            <v>AQ.330ML BOY 1X1</v>
          </cell>
          <cell r="C21">
            <v>3295.8333333333335</v>
          </cell>
          <cell r="D21">
            <v>3295.8333333333335</v>
          </cell>
          <cell r="E21">
            <v>3422.9166666666665</v>
          </cell>
          <cell r="F21">
            <v>3381.25</v>
          </cell>
          <cell r="G21">
            <v>3073.863636363636</v>
          </cell>
        </row>
        <row r="22">
          <cell r="A22" t="str">
            <v>113017PR</v>
          </cell>
          <cell r="B22" t="str">
            <v>AQ.330ML BOY 1X1 PCS REJECT</v>
          </cell>
          <cell r="C22">
            <v>3295.8333333333335</v>
          </cell>
          <cell r="D22">
            <v>3295.8333333333335</v>
          </cell>
          <cell r="E22">
            <v>3422.9166666666665</v>
          </cell>
          <cell r="F22">
            <v>3381.25</v>
          </cell>
          <cell r="G22">
            <v>3073.863636363636</v>
          </cell>
        </row>
        <row r="23">
          <cell r="A23">
            <v>113018</v>
          </cell>
          <cell r="B23" t="str">
            <v>AQ.330ML GIRL 1X24</v>
          </cell>
          <cell r="C23">
            <v>79100</v>
          </cell>
          <cell r="D23">
            <v>79100</v>
          </cell>
          <cell r="E23">
            <v>82150</v>
          </cell>
          <cell r="F23">
            <v>81150</v>
          </cell>
          <cell r="G23">
            <v>73772.727272727265</v>
          </cell>
        </row>
        <row r="24">
          <cell r="A24" t="str">
            <v>113018R</v>
          </cell>
          <cell r="B24" t="str">
            <v>AQ.330ML GIRL 1X24 REJECT</v>
          </cell>
          <cell r="C24">
            <v>79100</v>
          </cell>
          <cell r="D24">
            <v>79100</v>
          </cell>
          <cell r="E24">
            <v>82150</v>
          </cell>
          <cell r="F24">
            <v>81150</v>
          </cell>
          <cell r="G24">
            <v>73772.727272727265</v>
          </cell>
        </row>
        <row r="25">
          <cell r="A25" t="str">
            <v>113018P</v>
          </cell>
          <cell r="B25" t="str">
            <v>AQ.330ML GIRL 1X1 / PCS</v>
          </cell>
          <cell r="C25">
            <v>3295.8333333333335</v>
          </cell>
          <cell r="D25">
            <v>3295.8333333333335</v>
          </cell>
          <cell r="E25">
            <v>3422.9166666666665</v>
          </cell>
          <cell r="F25">
            <v>3381.25</v>
          </cell>
          <cell r="G25">
            <v>3073.863636363636</v>
          </cell>
        </row>
        <row r="26">
          <cell r="A26" t="str">
            <v>113018PR</v>
          </cell>
          <cell r="B26" t="str">
            <v>AQ.330ML GIRL 1X1 / PCS REJECT</v>
          </cell>
          <cell r="C26">
            <v>3295.8333333333335</v>
          </cell>
          <cell r="D26">
            <v>3295.8333333333335</v>
          </cell>
          <cell r="E26">
            <v>3422.9166666666665</v>
          </cell>
          <cell r="F26">
            <v>3381.25</v>
          </cell>
          <cell r="G26">
            <v>3073.863636363636</v>
          </cell>
        </row>
        <row r="27">
          <cell r="A27">
            <v>74598</v>
          </cell>
          <cell r="B27" t="str">
            <v>AQ.380ML REFLECTIONS 1X12</v>
          </cell>
          <cell r="C27">
            <v>78000</v>
          </cell>
          <cell r="D27">
            <v>78000</v>
          </cell>
          <cell r="E27">
            <v>78000</v>
          </cell>
          <cell r="F27">
            <v>77000</v>
          </cell>
          <cell r="G27">
            <v>70000</v>
          </cell>
        </row>
        <row r="28">
          <cell r="A28" t="str">
            <v>74598P</v>
          </cell>
          <cell r="B28" t="str">
            <v>AQ.380ML REFLECTIONS 1X1 PCS</v>
          </cell>
          <cell r="C28">
            <v>6500</v>
          </cell>
          <cell r="D28">
            <v>6500</v>
          </cell>
          <cell r="E28">
            <v>6500</v>
          </cell>
          <cell r="F28">
            <v>6416.666666666667</v>
          </cell>
          <cell r="G28">
            <v>5833.333333333333</v>
          </cell>
        </row>
        <row r="29">
          <cell r="A29">
            <v>132527</v>
          </cell>
          <cell r="B29" t="str">
            <v>AQ. 380ML REFLECTION SG 1X12</v>
          </cell>
          <cell r="C29">
            <v>78000</v>
          </cell>
          <cell r="D29">
            <v>78000</v>
          </cell>
          <cell r="E29">
            <v>78000</v>
          </cell>
          <cell r="F29">
            <v>77000</v>
          </cell>
          <cell r="G29">
            <v>70000</v>
          </cell>
        </row>
        <row r="30">
          <cell r="A30" t="str">
            <v>132527P</v>
          </cell>
          <cell r="B30" t="str">
            <v>AQ. 380ML REFLECTION SG 1X1</v>
          </cell>
          <cell r="C30">
            <v>6500</v>
          </cell>
          <cell r="D30">
            <v>6500</v>
          </cell>
          <cell r="E30">
            <v>6500</v>
          </cell>
          <cell r="F30">
            <v>6416.666666666667</v>
          </cell>
          <cell r="G30">
            <v>5833.333333333333</v>
          </cell>
        </row>
        <row r="31">
          <cell r="A31">
            <v>80333</v>
          </cell>
          <cell r="B31" t="str">
            <v>AQ 380ML SPARKLING 1X12</v>
          </cell>
          <cell r="C31">
            <v>84500</v>
          </cell>
          <cell r="D31">
            <v>84500</v>
          </cell>
          <cell r="E31">
            <v>84500</v>
          </cell>
          <cell r="F31">
            <v>83500</v>
          </cell>
          <cell r="G31">
            <v>75909.090909090897</v>
          </cell>
        </row>
        <row r="32">
          <cell r="A32" t="str">
            <v>80333P</v>
          </cell>
          <cell r="B32" t="str">
            <v>AQ 380ML SPARKLING 1X1</v>
          </cell>
          <cell r="C32">
            <v>7041.666666666667</v>
          </cell>
          <cell r="D32">
            <v>7041.666666666667</v>
          </cell>
          <cell r="E32">
            <v>7041.666666666667</v>
          </cell>
          <cell r="F32">
            <v>6958.333333333333</v>
          </cell>
          <cell r="G32">
            <v>6325.7575757575751</v>
          </cell>
        </row>
        <row r="33">
          <cell r="A33">
            <v>133875</v>
          </cell>
          <cell r="B33" t="str">
            <v>AQ. 380ML SPARKLING SG 1X12</v>
          </cell>
          <cell r="C33">
            <v>84500</v>
          </cell>
          <cell r="D33">
            <v>84500</v>
          </cell>
          <cell r="E33">
            <v>84500</v>
          </cell>
          <cell r="F33">
            <v>83500</v>
          </cell>
          <cell r="G33">
            <v>75909.090909090897</v>
          </cell>
        </row>
        <row r="34">
          <cell r="A34" t="str">
            <v>133875P</v>
          </cell>
          <cell r="B34" t="str">
            <v>AQ. 380ML SPARKLING SG 1X1</v>
          </cell>
          <cell r="C34">
            <v>7041.666666666667</v>
          </cell>
          <cell r="D34">
            <v>7041.666666666667</v>
          </cell>
          <cell r="E34">
            <v>7041.666666666667</v>
          </cell>
          <cell r="F34">
            <v>6958.333333333333</v>
          </cell>
          <cell r="G34">
            <v>6325.7575757575751</v>
          </cell>
        </row>
        <row r="35">
          <cell r="A35">
            <v>122407</v>
          </cell>
          <cell r="B35" t="str">
            <v>AQ.450ML 1X6</v>
          </cell>
          <cell r="C35">
            <v>19000</v>
          </cell>
          <cell r="D35">
            <v>19000</v>
          </cell>
          <cell r="E35">
            <v>19610</v>
          </cell>
          <cell r="F35">
            <v>18610</v>
          </cell>
          <cell r="G35">
            <v>16918.181818181816</v>
          </cell>
        </row>
        <row r="36">
          <cell r="A36">
            <v>122408</v>
          </cell>
          <cell r="B36" t="str">
            <v>AQ.450ML 1X24</v>
          </cell>
          <cell r="C36">
            <v>70850</v>
          </cell>
          <cell r="D36">
            <v>70850</v>
          </cell>
          <cell r="E36">
            <v>77900</v>
          </cell>
          <cell r="F36">
            <v>76900</v>
          </cell>
          <cell r="G36">
            <v>69909.090909090897</v>
          </cell>
        </row>
        <row r="37">
          <cell r="A37" t="str">
            <v>122408MP</v>
          </cell>
          <cell r="B37" t="str">
            <v>AQ.450ML 1X6 MULTIPACK</v>
          </cell>
          <cell r="C37">
            <v>19000</v>
          </cell>
          <cell r="D37">
            <v>19000</v>
          </cell>
          <cell r="E37">
            <v>19610</v>
          </cell>
          <cell r="F37">
            <v>18610</v>
          </cell>
          <cell r="G37">
            <v>16918.181818181816</v>
          </cell>
        </row>
        <row r="38">
          <cell r="A38" t="str">
            <v>122408P</v>
          </cell>
          <cell r="B38" t="str">
            <v>AQ.450ML 1X1 PCS</v>
          </cell>
          <cell r="C38">
            <v>2952.0833333333335</v>
          </cell>
          <cell r="D38">
            <v>2952.0833333333335</v>
          </cell>
          <cell r="E38">
            <v>3245.8333333333335</v>
          </cell>
          <cell r="F38">
            <v>3204.1666666666665</v>
          </cell>
          <cell r="G38">
            <v>2912.8787878787875</v>
          </cell>
        </row>
        <row r="39">
          <cell r="A39" t="str">
            <v>122408PR</v>
          </cell>
          <cell r="B39" t="str">
            <v>AQ.450ML 1X1 PCS REJECT</v>
          </cell>
          <cell r="C39">
            <v>2952.0833333333335</v>
          </cell>
          <cell r="D39">
            <v>2952.0833333333335</v>
          </cell>
          <cell r="E39">
            <v>3245.8333333333335</v>
          </cell>
          <cell r="F39">
            <v>3204.1666666666665</v>
          </cell>
          <cell r="G39">
            <v>2912.8787878787875</v>
          </cell>
        </row>
        <row r="40">
          <cell r="A40">
            <v>74561</v>
          </cell>
          <cell r="B40" t="str">
            <v>AQ.600ML 1X24</v>
          </cell>
          <cell r="C40">
            <v>40050</v>
          </cell>
          <cell r="D40">
            <v>40050</v>
          </cell>
          <cell r="E40">
            <v>41900</v>
          </cell>
          <cell r="F40">
            <v>40900</v>
          </cell>
          <cell r="G40">
            <v>37181.818181818177</v>
          </cell>
        </row>
        <row r="41">
          <cell r="A41" t="str">
            <v>74561P</v>
          </cell>
          <cell r="B41" t="str">
            <v>AQ.600ML 1x1 PCS</v>
          </cell>
          <cell r="C41">
            <v>1668.75</v>
          </cell>
          <cell r="D41">
            <v>1668.75</v>
          </cell>
          <cell r="E41">
            <v>1745.8333333333333</v>
          </cell>
          <cell r="F41">
            <v>1704.1666666666667</v>
          </cell>
          <cell r="G41">
            <v>1549.2424242424242</v>
          </cell>
        </row>
        <row r="42">
          <cell r="A42" t="str">
            <v>74561PR</v>
          </cell>
          <cell r="B42" t="str">
            <v>AQ.600ML 1x1 PCS REJECT</v>
          </cell>
          <cell r="C42">
            <v>1668.75</v>
          </cell>
          <cell r="D42">
            <v>1668.75</v>
          </cell>
          <cell r="E42">
            <v>1745.8333333333333</v>
          </cell>
          <cell r="F42">
            <v>1704.1666666666667</v>
          </cell>
          <cell r="G42">
            <v>1549.2424242424242</v>
          </cell>
        </row>
        <row r="43">
          <cell r="A43" t="str">
            <v>74561MP</v>
          </cell>
          <cell r="B43" t="str">
            <v>AQ.600ML 1X6</v>
          </cell>
          <cell r="C43">
            <v>20025</v>
          </cell>
          <cell r="D43">
            <v>20025</v>
          </cell>
          <cell r="E43">
            <v>13349.6</v>
          </cell>
          <cell r="F43">
            <v>12349.6</v>
          </cell>
          <cell r="G43">
            <v>11226.90909090909</v>
          </cell>
        </row>
        <row r="44">
          <cell r="A44">
            <v>12313</v>
          </cell>
          <cell r="B44" t="str">
            <v>AQ.600 ML  1 X 24 PCS</v>
          </cell>
          <cell r="C44">
            <v>40050</v>
          </cell>
          <cell r="D44">
            <v>40050</v>
          </cell>
          <cell r="E44">
            <v>41900</v>
          </cell>
          <cell r="F44">
            <v>40900</v>
          </cell>
          <cell r="G44">
            <v>37181.818181818177</v>
          </cell>
        </row>
        <row r="45">
          <cell r="A45">
            <v>139188</v>
          </cell>
          <cell r="B45" t="str">
            <v>AQ.600 ML RESKA</v>
          </cell>
          <cell r="C45">
            <v>40050</v>
          </cell>
          <cell r="D45">
            <v>40050</v>
          </cell>
          <cell r="E45">
            <v>41900</v>
          </cell>
          <cell r="F45">
            <v>40900</v>
          </cell>
          <cell r="G45">
            <v>37181.818181818177</v>
          </cell>
        </row>
        <row r="46">
          <cell r="A46" t="str">
            <v>139188P</v>
          </cell>
          <cell r="B46" t="str">
            <v>AQ.600 ML RESKA 1X1</v>
          </cell>
          <cell r="C46">
            <v>1668.75</v>
          </cell>
          <cell r="D46">
            <v>1668.75</v>
          </cell>
          <cell r="E46">
            <v>1745.8333333333333</v>
          </cell>
          <cell r="F46">
            <v>1704.1666666666667</v>
          </cell>
          <cell r="G46">
            <v>1549.2424242424242</v>
          </cell>
        </row>
        <row r="47">
          <cell r="A47">
            <v>12814</v>
          </cell>
          <cell r="B47" t="str">
            <v>AQUA CLICK N GO 750ML 1X6 WRAP PACK</v>
          </cell>
          <cell r="C47">
            <v>21883.333333333332</v>
          </cell>
          <cell r="D47">
            <v>21883.333333333332</v>
          </cell>
          <cell r="E47">
            <v>24066.666666666668</v>
          </cell>
          <cell r="F47">
            <v>23733.333333333332</v>
          </cell>
          <cell r="G47">
            <v>21575.757575757572</v>
          </cell>
        </row>
        <row r="48">
          <cell r="A48" t="str">
            <v>12814E</v>
          </cell>
          <cell r="B48" t="str">
            <v>AQ.750ML 1x4 MULTIPACK</v>
          </cell>
          <cell r="C48">
            <v>16700</v>
          </cell>
          <cell r="D48">
            <v>16700</v>
          </cell>
          <cell r="E48">
            <v>17700</v>
          </cell>
          <cell r="F48">
            <v>16700</v>
          </cell>
          <cell r="G48">
            <v>15181.81818181818</v>
          </cell>
        </row>
        <row r="49">
          <cell r="A49">
            <v>131178</v>
          </cell>
          <cell r="B49" t="str">
            <v>AQ 750 ML SPARKLING 1X6</v>
          </cell>
          <cell r="C49">
            <v>0</v>
          </cell>
          <cell r="D49">
            <v>0</v>
          </cell>
          <cell r="E49">
            <v>103800</v>
          </cell>
          <cell r="F49">
            <v>102800</v>
          </cell>
          <cell r="G49">
            <v>93454.545454545441</v>
          </cell>
        </row>
        <row r="50">
          <cell r="A50">
            <v>131179</v>
          </cell>
          <cell r="B50" t="str">
            <v>AQ 750 ML REFLECTION 1X6</v>
          </cell>
          <cell r="C50">
            <v>0</v>
          </cell>
          <cell r="D50">
            <v>0</v>
          </cell>
          <cell r="E50">
            <v>96000</v>
          </cell>
          <cell r="F50">
            <v>95000</v>
          </cell>
          <cell r="G50">
            <v>86363.636363636353</v>
          </cell>
        </row>
        <row r="51">
          <cell r="A51">
            <v>81681</v>
          </cell>
          <cell r="B51" t="str">
            <v>AQ.750ML 1X18</v>
          </cell>
          <cell r="C51">
            <v>65650</v>
          </cell>
          <cell r="D51">
            <v>65650</v>
          </cell>
          <cell r="E51">
            <v>72200</v>
          </cell>
          <cell r="F51">
            <v>71200</v>
          </cell>
          <cell r="G51">
            <v>64727.272727272721</v>
          </cell>
        </row>
        <row r="52">
          <cell r="A52" t="str">
            <v>81681R</v>
          </cell>
          <cell r="B52" t="str">
            <v>AQ.750ML 1X18 REJECT</v>
          </cell>
          <cell r="C52">
            <v>65650</v>
          </cell>
          <cell r="D52">
            <v>65650</v>
          </cell>
          <cell r="E52">
            <v>72200</v>
          </cell>
          <cell r="F52">
            <v>71200</v>
          </cell>
          <cell r="G52">
            <v>64727.272727272721</v>
          </cell>
        </row>
        <row r="53">
          <cell r="A53" t="str">
            <v>81681P</v>
          </cell>
          <cell r="B53" t="str">
            <v>AQ.750ML 1X1 PCS</v>
          </cell>
          <cell r="C53">
            <v>3647.2222222222222</v>
          </cell>
          <cell r="D53">
            <v>3647.2222222222222</v>
          </cell>
          <cell r="E53">
            <v>4011.1111111111113</v>
          </cell>
          <cell r="F53">
            <v>3955.5555555555557</v>
          </cell>
          <cell r="G53">
            <v>3595.9595959595958</v>
          </cell>
        </row>
        <row r="54">
          <cell r="A54" t="str">
            <v>81681PR</v>
          </cell>
          <cell r="B54" t="str">
            <v>AQ.750ML 1X1 PCS REJECT</v>
          </cell>
          <cell r="C54">
            <v>3647.2222222222222</v>
          </cell>
          <cell r="D54">
            <v>3647.2222222222222</v>
          </cell>
          <cell r="E54">
            <v>4011.1111111111113</v>
          </cell>
          <cell r="F54">
            <v>3955.5555555555557</v>
          </cell>
          <cell r="G54">
            <v>3595.9595959595958</v>
          </cell>
        </row>
        <row r="55">
          <cell r="A55" t="str">
            <v>81681MP</v>
          </cell>
          <cell r="B55" t="str">
            <v>AQ.750ML 1x4 MULTIPACK</v>
          </cell>
          <cell r="C55">
            <v>16700</v>
          </cell>
          <cell r="D55">
            <v>16700</v>
          </cell>
          <cell r="E55">
            <v>17700</v>
          </cell>
          <cell r="F55">
            <v>16700</v>
          </cell>
          <cell r="G55">
            <v>15181.81818181818</v>
          </cell>
        </row>
        <row r="56">
          <cell r="A56">
            <v>74553</v>
          </cell>
          <cell r="B56" t="str">
            <v>AQ.1500ML 1X12</v>
          </cell>
          <cell r="C56">
            <v>41050</v>
          </cell>
          <cell r="D56">
            <v>41050</v>
          </cell>
          <cell r="E56">
            <v>45200</v>
          </cell>
          <cell r="F56">
            <v>44200</v>
          </cell>
          <cell r="G56">
            <v>40181.818181818177</v>
          </cell>
        </row>
        <row r="57">
          <cell r="A57" t="str">
            <v>74553MP</v>
          </cell>
          <cell r="B57" t="str">
            <v>AQ. 1500 ML 1X6 MP</v>
          </cell>
          <cell r="C57">
            <v>20525</v>
          </cell>
          <cell r="D57">
            <v>20525</v>
          </cell>
          <cell r="E57">
            <v>22600</v>
          </cell>
          <cell r="F57">
            <v>22100</v>
          </cell>
          <cell r="G57">
            <v>20090.909090909088</v>
          </cell>
        </row>
        <row r="58">
          <cell r="A58" t="str">
            <v>74553P</v>
          </cell>
          <cell r="B58" t="str">
            <v>AQ.1500ML 1x1 PCS</v>
          </cell>
          <cell r="C58">
            <v>3420.8333333333335</v>
          </cell>
          <cell r="D58">
            <v>3420.8333333333335</v>
          </cell>
          <cell r="E58">
            <v>3766.6666666666665</v>
          </cell>
          <cell r="F58">
            <v>3683.3333333333335</v>
          </cell>
          <cell r="G58">
            <v>3348.4848484848485</v>
          </cell>
        </row>
        <row r="59">
          <cell r="A59" t="str">
            <v>74553PR</v>
          </cell>
          <cell r="B59" t="str">
            <v>AQ.1500ML 1X1 PCS REJECT</v>
          </cell>
          <cell r="C59">
            <v>3420.8333333333335</v>
          </cell>
          <cell r="D59">
            <v>3420.8333333333335</v>
          </cell>
          <cell r="E59">
            <v>3766.6666666666665</v>
          </cell>
          <cell r="F59">
            <v>3683.3333333333335</v>
          </cell>
          <cell r="G59">
            <v>3348.4848484848485</v>
          </cell>
        </row>
        <row r="60">
          <cell r="A60">
            <v>127210</v>
          </cell>
          <cell r="B60" t="str">
            <v>CAAYA JASMINE 350 ML 1X12</v>
          </cell>
          <cell r="C60">
            <v>50900</v>
          </cell>
          <cell r="D60">
            <v>50900</v>
          </cell>
          <cell r="E60">
            <v>54000</v>
          </cell>
          <cell r="F60">
            <v>53000</v>
          </cell>
          <cell r="G60">
            <v>48181.818181818177</v>
          </cell>
        </row>
        <row r="61">
          <cell r="A61" t="str">
            <v>127210P</v>
          </cell>
          <cell r="B61" t="str">
            <v>CAAYA JASMINE 350 ML 1X1</v>
          </cell>
          <cell r="C61">
            <v>4241.666666666667</v>
          </cell>
          <cell r="D61">
            <v>4241.666666666667</v>
          </cell>
          <cell r="E61">
            <v>4500</v>
          </cell>
          <cell r="F61">
            <v>4416.666666666667</v>
          </cell>
          <cell r="G61">
            <v>4015.151515151515</v>
          </cell>
        </row>
        <row r="62">
          <cell r="A62" t="str">
            <v>127210PR</v>
          </cell>
          <cell r="B62" t="str">
            <v>CAAYA JASMINE 350 ML 1X1 PCS REJECT</v>
          </cell>
          <cell r="C62">
            <v>4241.666666666667</v>
          </cell>
          <cell r="D62">
            <v>4241.666666666667</v>
          </cell>
          <cell r="E62">
            <v>4500</v>
          </cell>
          <cell r="F62">
            <v>4416.666666666667</v>
          </cell>
          <cell r="G62">
            <v>4015.151515151515</v>
          </cell>
        </row>
        <row r="63">
          <cell r="A63">
            <v>130376</v>
          </cell>
          <cell r="B63" t="str">
            <v>CAAYA TOASTED RICE 350 ML 1X12</v>
          </cell>
          <cell r="C63">
            <v>50900</v>
          </cell>
          <cell r="D63">
            <v>50900</v>
          </cell>
          <cell r="E63">
            <v>54000</v>
          </cell>
          <cell r="F63">
            <v>53000</v>
          </cell>
          <cell r="G63">
            <v>48181.818181818177</v>
          </cell>
        </row>
        <row r="64">
          <cell r="A64" t="str">
            <v>130376P</v>
          </cell>
          <cell r="B64" t="str">
            <v>CAAYA TOASTED RICE 350 ML 1X1</v>
          </cell>
          <cell r="C64">
            <v>4241.666666666667</v>
          </cell>
          <cell r="D64">
            <v>4241.666666666667</v>
          </cell>
          <cell r="E64">
            <v>4500</v>
          </cell>
          <cell r="F64">
            <v>4416.666666666667</v>
          </cell>
          <cell r="G64">
            <v>4015.151515151515</v>
          </cell>
        </row>
        <row r="65">
          <cell r="A65" t="str">
            <v>130376PR</v>
          </cell>
          <cell r="B65" t="str">
            <v>CAAYA TOASTED RICE 350 ML 1X1 PCS REJECT</v>
          </cell>
          <cell r="C65">
            <v>4241.666666666667</v>
          </cell>
          <cell r="D65">
            <v>4241.666666666667</v>
          </cell>
          <cell r="E65">
            <v>4500</v>
          </cell>
          <cell r="F65">
            <v>4416.666666666667</v>
          </cell>
          <cell r="G65">
            <v>4015.151515151515</v>
          </cell>
        </row>
        <row r="66">
          <cell r="A66">
            <v>130377</v>
          </cell>
          <cell r="B66" t="str">
            <v>CAAYA VANILLA PANDAN 350 ML 1X12</v>
          </cell>
          <cell r="C66">
            <v>50900</v>
          </cell>
          <cell r="D66">
            <v>50900</v>
          </cell>
          <cell r="E66">
            <v>54000</v>
          </cell>
          <cell r="F66">
            <v>53000</v>
          </cell>
          <cell r="G66">
            <v>48181.818181818177</v>
          </cell>
        </row>
        <row r="67">
          <cell r="A67" t="str">
            <v>130377P</v>
          </cell>
          <cell r="B67" t="str">
            <v>CAAYA VANILLA PANDAN 350 ML 1X1</v>
          </cell>
          <cell r="C67">
            <v>4241.666666666667</v>
          </cell>
          <cell r="D67">
            <v>4241.666666666667</v>
          </cell>
          <cell r="E67">
            <v>4500</v>
          </cell>
          <cell r="F67">
            <v>4416.666666666667</v>
          </cell>
          <cell r="G67">
            <v>4015.151515151515</v>
          </cell>
        </row>
        <row r="68">
          <cell r="A68" t="str">
            <v>130377PR</v>
          </cell>
          <cell r="B68" t="str">
            <v>CAAYA VANILLA PANDAN 350 ML 1X1 PCS REJECT</v>
          </cell>
          <cell r="C68">
            <v>4241.666666666667</v>
          </cell>
          <cell r="D68">
            <v>4241.666666666667</v>
          </cell>
          <cell r="E68">
            <v>4500</v>
          </cell>
          <cell r="F68">
            <v>4416.666666666667</v>
          </cell>
          <cell r="G68">
            <v>4015.151515151515</v>
          </cell>
        </row>
        <row r="69">
          <cell r="A69">
            <v>111998</v>
          </cell>
          <cell r="B69" t="str">
            <v>MIZONE ACTIVE 500ML 1X12</v>
          </cell>
          <cell r="C69">
            <v>33350</v>
          </cell>
          <cell r="D69">
            <v>33350</v>
          </cell>
          <cell r="E69">
            <v>36900</v>
          </cell>
          <cell r="F69">
            <v>35900</v>
          </cell>
          <cell r="G69">
            <v>32636.363636363632</v>
          </cell>
        </row>
        <row r="70">
          <cell r="A70" t="str">
            <v>111998R</v>
          </cell>
          <cell r="B70" t="str">
            <v>MIZONE ACTIVE 500ML 1X12 REJECT</v>
          </cell>
          <cell r="C70">
            <v>33350</v>
          </cell>
          <cell r="D70">
            <v>33350</v>
          </cell>
          <cell r="E70">
            <v>36900</v>
          </cell>
          <cell r="F70">
            <v>35900</v>
          </cell>
          <cell r="G70">
            <v>32636.363636363632</v>
          </cell>
        </row>
        <row r="71">
          <cell r="A71" t="str">
            <v>111998P</v>
          </cell>
          <cell r="B71" t="str">
            <v>MIZONE ACTIVE 500ML 1X1</v>
          </cell>
          <cell r="C71">
            <v>2779.1666666666665</v>
          </cell>
          <cell r="D71">
            <v>2779.1666666666665</v>
          </cell>
          <cell r="E71">
            <v>3075</v>
          </cell>
          <cell r="F71">
            <v>2991.6666666666665</v>
          </cell>
          <cell r="G71">
            <v>2719.6969696969695</v>
          </cell>
        </row>
        <row r="72">
          <cell r="A72" t="str">
            <v>111998PR</v>
          </cell>
          <cell r="B72" t="str">
            <v>MIZONE ACTIVE 1X1 REJECT</v>
          </cell>
          <cell r="C72">
            <v>2779.1666666666665</v>
          </cell>
          <cell r="D72">
            <v>2779.1666666666665</v>
          </cell>
          <cell r="E72">
            <v>3075</v>
          </cell>
          <cell r="F72">
            <v>2991.6666666666665</v>
          </cell>
          <cell r="G72">
            <v>2719.6969696969695</v>
          </cell>
        </row>
        <row r="73">
          <cell r="A73" t="str">
            <v>111998SM</v>
          </cell>
          <cell r="B73" t="str">
            <v>MIZONE ACTIVE SUPERMAN 500ML 1X12</v>
          </cell>
          <cell r="C73">
            <v>33350</v>
          </cell>
          <cell r="D73">
            <v>33350</v>
          </cell>
          <cell r="E73">
            <v>36900</v>
          </cell>
          <cell r="F73">
            <v>35900</v>
          </cell>
          <cell r="G73">
            <v>32636.363636363632</v>
          </cell>
        </row>
        <row r="74">
          <cell r="A74" t="str">
            <v>111998SMP</v>
          </cell>
          <cell r="B74" t="str">
            <v>MIZONE ACTIVE SUPERMAN 500ML 1X1</v>
          </cell>
          <cell r="C74">
            <v>2779.1666666666665</v>
          </cell>
          <cell r="D74">
            <v>2779.1666666666665</v>
          </cell>
          <cell r="E74">
            <v>3075</v>
          </cell>
          <cell r="F74">
            <v>2991.6666666666665</v>
          </cell>
          <cell r="G74">
            <v>2719.6969696969695</v>
          </cell>
        </row>
        <row r="75">
          <cell r="A75" t="str">
            <v>111998SP</v>
          </cell>
          <cell r="B75" t="str">
            <v>MIZONE ACTIVE SPIDERMAN 500ML 1X12</v>
          </cell>
          <cell r="C75">
            <v>33350</v>
          </cell>
          <cell r="D75">
            <v>33350</v>
          </cell>
          <cell r="E75">
            <v>36900</v>
          </cell>
          <cell r="F75">
            <v>35900</v>
          </cell>
          <cell r="G75">
            <v>32636.363636363632</v>
          </cell>
        </row>
        <row r="76">
          <cell r="A76" t="str">
            <v>111998SPP</v>
          </cell>
          <cell r="B76" t="str">
            <v>MIZONE ACTIVE SPIDERMAN 500ML 1X1</v>
          </cell>
          <cell r="C76">
            <v>2779.1666666666665</v>
          </cell>
          <cell r="D76">
            <v>2779.1666666666665</v>
          </cell>
          <cell r="E76">
            <v>3075</v>
          </cell>
          <cell r="F76">
            <v>2991.6666666666665</v>
          </cell>
          <cell r="G76">
            <v>2719.6969696969695</v>
          </cell>
        </row>
        <row r="77">
          <cell r="A77">
            <v>74567</v>
          </cell>
          <cell r="B77" t="str">
            <v>MIZONE LECHY LEMON 500ML 1X12</v>
          </cell>
          <cell r="C77">
            <v>33350</v>
          </cell>
          <cell r="D77">
            <v>33350</v>
          </cell>
          <cell r="E77">
            <v>36900</v>
          </cell>
          <cell r="F77">
            <v>35900</v>
          </cell>
          <cell r="G77">
            <v>32636.363636363632</v>
          </cell>
        </row>
        <row r="78">
          <cell r="A78" t="str">
            <v>74567R</v>
          </cell>
          <cell r="B78" t="str">
            <v>MIZONE LECHY LEMON 500ML 1X12 REJECT</v>
          </cell>
          <cell r="C78">
            <v>33350</v>
          </cell>
          <cell r="D78">
            <v>33350</v>
          </cell>
          <cell r="E78">
            <v>36900</v>
          </cell>
          <cell r="F78">
            <v>35900</v>
          </cell>
          <cell r="G78">
            <v>32636.363636363632</v>
          </cell>
        </row>
        <row r="79">
          <cell r="A79" t="str">
            <v>74567P</v>
          </cell>
          <cell r="B79" t="str">
            <v>MIZONE LECHY LEMON 500ML 1X1</v>
          </cell>
          <cell r="C79">
            <v>2779.1666666666665</v>
          </cell>
          <cell r="D79">
            <v>2779.1666666666665</v>
          </cell>
          <cell r="E79">
            <v>3075</v>
          </cell>
          <cell r="F79">
            <v>2991.6666666666665</v>
          </cell>
          <cell r="G79">
            <v>2719.6969696969695</v>
          </cell>
        </row>
        <row r="80">
          <cell r="A80" t="str">
            <v>74567PR</v>
          </cell>
          <cell r="B80" t="str">
            <v>MIZONE LECHY LEMON 500ML 1X1 REJECT</v>
          </cell>
          <cell r="C80">
            <v>2779.1666666666665</v>
          </cell>
          <cell r="D80">
            <v>2779.1666666666665</v>
          </cell>
          <cell r="E80">
            <v>3075</v>
          </cell>
          <cell r="F80">
            <v>2991.6666666666665</v>
          </cell>
          <cell r="G80">
            <v>2719.6969696969695</v>
          </cell>
        </row>
        <row r="81">
          <cell r="A81" t="str">
            <v>74567SM</v>
          </cell>
          <cell r="B81" t="str">
            <v>MIZONE LL-SUPERMAN 500ML 1X12</v>
          </cell>
          <cell r="C81">
            <v>33350</v>
          </cell>
          <cell r="D81">
            <v>33350</v>
          </cell>
          <cell r="E81">
            <v>36900</v>
          </cell>
          <cell r="F81">
            <v>35900</v>
          </cell>
          <cell r="G81">
            <v>32636.363636363632</v>
          </cell>
        </row>
        <row r="82">
          <cell r="A82" t="str">
            <v>74567SMP</v>
          </cell>
          <cell r="B82" t="str">
            <v>MIZONE LL-SUPERMAN 500ML 1X1</v>
          </cell>
          <cell r="C82">
            <v>2779.1666666666665</v>
          </cell>
          <cell r="D82">
            <v>2779.1666666666665</v>
          </cell>
          <cell r="E82">
            <v>3075</v>
          </cell>
          <cell r="F82">
            <v>2991.6666666666665</v>
          </cell>
          <cell r="G82">
            <v>2719.6969696969695</v>
          </cell>
        </row>
        <row r="83">
          <cell r="A83" t="str">
            <v>74567SP</v>
          </cell>
          <cell r="B83" t="str">
            <v>MIZONE LL-SPIDERMAN 500ML 1X12</v>
          </cell>
          <cell r="C83">
            <v>33350</v>
          </cell>
          <cell r="D83">
            <v>33350</v>
          </cell>
          <cell r="E83">
            <v>36900</v>
          </cell>
          <cell r="F83">
            <v>35900</v>
          </cell>
          <cell r="G83">
            <v>32636.363636363632</v>
          </cell>
        </row>
        <row r="84">
          <cell r="A84" t="str">
            <v>74567SPP</v>
          </cell>
          <cell r="B84" t="str">
            <v>MIZONE LL-SPIDERMAN 500ML 1X1</v>
          </cell>
          <cell r="C84">
            <v>2779.1666666666665</v>
          </cell>
          <cell r="D84">
            <v>2779.1666666666665</v>
          </cell>
          <cell r="E84">
            <v>3075</v>
          </cell>
          <cell r="F84">
            <v>2991.6666666666665</v>
          </cell>
          <cell r="G84">
            <v>2719.6969696969695</v>
          </cell>
        </row>
        <row r="85">
          <cell r="A85" t="str">
            <v>74567SPR</v>
          </cell>
          <cell r="B85" t="str">
            <v>MIZONE LL-SPIDERMAN 500ML 1X1 REJECT</v>
          </cell>
          <cell r="C85">
            <v>2779.1666666666665</v>
          </cell>
          <cell r="D85">
            <v>2779.1666666666665</v>
          </cell>
          <cell r="E85">
            <v>3075</v>
          </cell>
          <cell r="F85">
            <v>2991.6666666666665</v>
          </cell>
          <cell r="G85">
            <v>2719.6969696969695</v>
          </cell>
        </row>
        <row r="86">
          <cell r="A86" t="str">
            <v>74567YL</v>
          </cell>
          <cell r="B86" t="str">
            <v>MIZONE YUZU LEMON 500ml 1X12</v>
          </cell>
          <cell r="C86">
            <v>33350</v>
          </cell>
          <cell r="D86">
            <v>33350</v>
          </cell>
          <cell r="E86">
            <v>36900</v>
          </cell>
          <cell r="F86">
            <v>35900</v>
          </cell>
          <cell r="G86">
            <v>32636.363636363632</v>
          </cell>
        </row>
        <row r="87">
          <cell r="A87" t="str">
            <v>74567YLR</v>
          </cell>
          <cell r="B87" t="str">
            <v>MIZONE YUZU LEMON 500ml 1X12 REJECT</v>
          </cell>
          <cell r="C87">
            <v>33350</v>
          </cell>
          <cell r="D87">
            <v>33350</v>
          </cell>
          <cell r="E87">
            <v>36900</v>
          </cell>
          <cell r="F87">
            <v>35900</v>
          </cell>
          <cell r="G87">
            <v>32636.363636363632</v>
          </cell>
        </row>
        <row r="88">
          <cell r="A88" t="str">
            <v>74567YLP</v>
          </cell>
          <cell r="B88" t="str">
            <v>MIZONE YUZU LEMON 500ML 1X1</v>
          </cell>
          <cell r="C88">
            <v>2779.1666666666665</v>
          </cell>
          <cell r="D88">
            <v>2779.1666666666665</v>
          </cell>
          <cell r="E88">
            <v>3075</v>
          </cell>
          <cell r="F88">
            <v>2991.6666666666665</v>
          </cell>
          <cell r="G88">
            <v>2719.6969696969695</v>
          </cell>
        </row>
        <row r="89">
          <cell r="A89">
            <v>124771</v>
          </cell>
          <cell r="B89" t="str">
            <v>MIZONE YUZU LEMON 500ml 1X12</v>
          </cell>
          <cell r="C89">
            <v>33350</v>
          </cell>
          <cell r="D89">
            <v>33350</v>
          </cell>
          <cell r="E89">
            <v>36900</v>
          </cell>
          <cell r="F89">
            <v>35900</v>
          </cell>
          <cell r="G89">
            <v>32636.363636363632</v>
          </cell>
        </row>
        <row r="90">
          <cell r="A90" t="str">
            <v>124771P</v>
          </cell>
          <cell r="B90" t="str">
            <v>MIZONE YUZU LEMON 500ML 1X1</v>
          </cell>
          <cell r="C90">
            <v>2779.1666666666665</v>
          </cell>
          <cell r="D90">
            <v>2779.1666666666665</v>
          </cell>
          <cell r="E90">
            <v>3075</v>
          </cell>
          <cell r="F90">
            <v>2991.6666666666665</v>
          </cell>
          <cell r="G90">
            <v>2719.6969696969695</v>
          </cell>
        </row>
        <row r="91">
          <cell r="A91" t="str">
            <v>124771PR</v>
          </cell>
          <cell r="B91" t="str">
            <v>MIZONE YUZU LEMON 500ml 1X1 PCS REJECT</v>
          </cell>
          <cell r="C91">
            <v>2779.1666666666665</v>
          </cell>
          <cell r="D91">
            <v>2779.1666666666665</v>
          </cell>
          <cell r="E91">
            <v>3075</v>
          </cell>
          <cell r="F91">
            <v>2991.6666666666665</v>
          </cell>
          <cell r="G91">
            <v>2719.6969696969695</v>
          </cell>
        </row>
        <row r="92">
          <cell r="A92">
            <v>74568</v>
          </cell>
          <cell r="B92" t="str">
            <v>MIZONE ORANGE LIME 500ML 1X12</v>
          </cell>
          <cell r="C92">
            <v>33350</v>
          </cell>
          <cell r="D92">
            <v>33350</v>
          </cell>
          <cell r="E92">
            <v>36900</v>
          </cell>
          <cell r="F92">
            <v>35900</v>
          </cell>
          <cell r="G92">
            <v>32636.363636363632</v>
          </cell>
        </row>
        <row r="93">
          <cell r="A93" t="str">
            <v>74568R</v>
          </cell>
          <cell r="B93" t="str">
            <v>MIZONE OL 1X12 REJECT</v>
          </cell>
          <cell r="C93">
            <v>33350</v>
          </cell>
          <cell r="D93">
            <v>33350</v>
          </cell>
          <cell r="E93">
            <v>36900</v>
          </cell>
          <cell r="F93">
            <v>35900</v>
          </cell>
          <cell r="G93">
            <v>32636.363636363632</v>
          </cell>
        </row>
        <row r="94">
          <cell r="A94" t="str">
            <v>74568P</v>
          </cell>
          <cell r="B94" t="str">
            <v>MIZONE ORANGE LIME 500ML 1X1</v>
          </cell>
          <cell r="C94">
            <v>2779.1666666666665</v>
          </cell>
          <cell r="D94">
            <v>2779.1666666666665</v>
          </cell>
          <cell r="E94">
            <v>3075</v>
          </cell>
          <cell r="F94">
            <v>2991.6666666666665</v>
          </cell>
          <cell r="G94">
            <v>2719.6969696969695</v>
          </cell>
        </row>
        <row r="95">
          <cell r="A95" t="str">
            <v>74568SM</v>
          </cell>
          <cell r="B95" t="str">
            <v>MIZONE OL.SPIDERMAN 1X12</v>
          </cell>
          <cell r="C95">
            <v>33350</v>
          </cell>
          <cell r="D95">
            <v>33350</v>
          </cell>
          <cell r="E95">
            <v>36900</v>
          </cell>
          <cell r="F95">
            <v>35900</v>
          </cell>
          <cell r="G95">
            <v>32636.363636363632</v>
          </cell>
        </row>
        <row r="96">
          <cell r="A96" t="str">
            <v>74568SMP</v>
          </cell>
          <cell r="B96" t="str">
            <v>MIZONE OL SUPERMAN 500ML 1X1</v>
          </cell>
          <cell r="C96">
            <v>2779.1666666666665</v>
          </cell>
          <cell r="D96">
            <v>2779.1666666666665</v>
          </cell>
          <cell r="E96">
            <v>3075</v>
          </cell>
          <cell r="F96">
            <v>2991.6666666666665</v>
          </cell>
          <cell r="G96">
            <v>2719.6969696969695</v>
          </cell>
        </row>
        <row r="97">
          <cell r="A97" t="str">
            <v>74568SP</v>
          </cell>
          <cell r="B97" t="str">
            <v>MIZONE OL-SPIDERMAN 500ML 1X12</v>
          </cell>
          <cell r="C97">
            <v>33350</v>
          </cell>
          <cell r="D97">
            <v>33350</v>
          </cell>
          <cell r="E97">
            <v>36900</v>
          </cell>
          <cell r="F97">
            <v>35900</v>
          </cell>
          <cell r="G97">
            <v>32636.363636363632</v>
          </cell>
        </row>
        <row r="98">
          <cell r="A98" t="str">
            <v>74568SPP</v>
          </cell>
          <cell r="B98" t="str">
            <v>MIZONE OL-SPIDERMAN 500ML 1X1</v>
          </cell>
          <cell r="C98">
            <v>2779.1666666666665</v>
          </cell>
          <cell r="D98">
            <v>2779.1666666666665</v>
          </cell>
          <cell r="E98">
            <v>3075</v>
          </cell>
          <cell r="F98">
            <v>2991.6666666666665</v>
          </cell>
          <cell r="G98">
            <v>2719.6969696969695</v>
          </cell>
        </row>
        <row r="99">
          <cell r="A99" t="str">
            <v>74568PR</v>
          </cell>
          <cell r="B99" t="str">
            <v>MIZONE OL 1X1 REJECT</v>
          </cell>
          <cell r="C99">
            <v>2779.1666666666665</v>
          </cell>
          <cell r="D99">
            <v>2779.1666666666665</v>
          </cell>
          <cell r="E99">
            <v>3075</v>
          </cell>
          <cell r="F99">
            <v>2991.6666666666665</v>
          </cell>
          <cell r="G99">
            <v>2719.6969696969695</v>
          </cell>
        </row>
        <row r="100">
          <cell r="A100">
            <v>74593</v>
          </cell>
          <cell r="B100" t="str">
            <v>MIZONE APPLE GUAVA 500ML 1X12</v>
          </cell>
          <cell r="C100">
            <v>33350</v>
          </cell>
          <cell r="D100">
            <v>33350</v>
          </cell>
          <cell r="E100">
            <v>36900</v>
          </cell>
          <cell r="F100">
            <v>35900</v>
          </cell>
          <cell r="G100">
            <v>32636.363636363632</v>
          </cell>
        </row>
        <row r="101">
          <cell r="A101" t="str">
            <v>74593R</v>
          </cell>
          <cell r="B101" t="str">
            <v>MIZONE APPLE GUAVA 500ML 1X12 REJECT</v>
          </cell>
          <cell r="C101">
            <v>33350</v>
          </cell>
          <cell r="D101">
            <v>33350</v>
          </cell>
          <cell r="E101">
            <v>36900</v>
          </cell>
          <cell r="F101">
            <v>35900</v>
          </cell>
          <cell r="G101">
            <v>32636.363636363632</v>
          </cell>
        </row>
        <row r="102">
          <cell r="A102" t="str">
            <v>74593P</v>
          </cell>
          <cell r="B102" t="str">
            <v>MIZONE APPLE GUAVA 500ML 1X1</v>
          </cell>
          <cell r="C102">
            <v>2779.1666666666665</v>
          </cell>
          <cell r="D102">
            <v>2779.1666666666665</v>
          </cell>
          <cell r="E102">
            <v>3075</v>
          </cell>
          <cell r="F102">
            <v>2991.6666666666665</v>
          </cell>
          <cell r="G102">
            <v>2719.6969696969695</v>
          </cell>
        </row>
        <row r="103">
          <cell r="A103" t="str">
            <v>74593PR</v>
          </cell>
          <cell r="B103" t="str">
            <v>MIZONE AG 1X1 REJECT</v>
          </cell>
          <cell r="C103">
            <v>2779.1666666666665</v>
          </cell>
          <cell r="D103">
            <v>2779.1666666666665</v>
          </cell>
          <cell r="E103">
            <v>3075</v>
          </cell>
          <cell r="F103">
            <v>2991.6666666666665</v>
          </cell>
          <cell r="G103">
            <v>2719.6969696969695</v>
          </cell>
        </row>
        <row r="104">
          <cell r="A104" t="str">
            <v>74593SM</v>
          </cell>
          <cell r="B104" t="str">
            <v>MIZONE AG-SUPERMAN 500ML 1X12</v>
          </cell>
          <cell r="C104">
            <v>33350</v>
          </cell>
          <cell r="D104">
            <v>33350</v>
          </cell>
          <cell r="E104">
            <v>36900</v>
          </cell>
          <cell r="F104">
            <v>35900</v>
          </cell>
          <cell r="G104">
            <v>32636.363636363632</v>
          </cell>
        </row>
        <row r="105">
          <cell r="A105" t="str">
            <v>74593SMP</v>
          </cell>
          <cell r="B105" t="str">
            <v>MIZONE AG SUPERMAN 500ML 1X1</v>
          </cell>
          <cell r="C105">
            <v>2779.1666666666665</v>
          </cell>
          <cell r="D105">
            <v>2779.1666666666665</v>
          </cell>
          <cell r="E105">
            <v>3075</v>
          </cell>
          <cell r="F105">
            <v>2991.6666666666665</v>
          </cell>
          <cell r="G105">
            <v>2719.6969696969695</v>
          </cell>
        </row>
        <row r="106">
          <cell r="A106" t="str">
            <v>74593SP</v>
          </cell>
          <cell r="B106" t="str">
            <v>MIZONE AG SPIDERMAN 1X12</v>
          </cell>
          <cell r="C106">
            <v>33350</v>
          </cell>
          <cell r="D106">
            <v>33350</v>
          </cell>
          <cell r="E106">
            <v>36900</v>
          </cell>
          <cell r="F106">
            <v>35900</v>
          </cell>
          <cell r="G106">
            <v>32636.363636363632</v>
          </cell>
        </row>
        <row r="107">
          <cell r="A107" t="str">
            <v>74593SPP</v>
          </cell>
          <cell r="B107" t="str">
            <v>MIZONE AG SPIDERMAN 1X1</v>
          </cell>
          <cell r="C107">
            <v>2779.1666666666665</v>
          </cell>
          <cell r="D107">
            <v>2779.1666666666665</v>
          </cell>
          <cell r="E107">
            <v>3075</v>
          </cell>
          <cell r="F107">
            <v>2991.6666666666665</v>
          </cell>
          <cell r="G107">
            <v>2719.6969696969695</v>
          </cell>
        </row>
        <row r="108">
          <cell r="A108">
            <v>86405</v>
          </cell>
          <cell r="B108" t="str">
            <v>MIZONE COCOPINA 500ML 1X12</v>
          </cell>
          <cell r="C108">
            <v>33350</v>
          </cell>
          <cell r="D108">
            <v>33350</v>
          </cell>
          <cell r="E108">
            <v>36900</v>
          </cell>
          <cell r="F108">
            <v>35900</v>
          </cell>
          <cell r="G108">
            <v>32636.363636363632</v>
          </cell>
        </row>
        <row r="109">
          <cell r="A109">
            <v>145141</v>
          </cell>
          <cell r="B109" t="str">
            <v>MIZONE ACTIVE LYCHEE LEMON 500ML 1X12</v>
          </cell>
          <cell r="C109">
            <v>0</v>
          </cell>
          <cell r="D109">
            <v>36900</v>
          </cell>
          <cell r="E109">
            <v>36900</v>
          </cell>
          <cell r="F109">
            <v>35900</v>
          </cell>
          <cell r="G109">
            <v>32636.363636363632</v>
          </cell>
        </row>
        <row r="110">
          <cell r="A110" t="str">
            <v>145141P</v>
          </cell>
          <cell r="B110" t="str">
            <v>MIZONE ACTIVE LYCHEE LEMON 500ML 1X1 PCS</v>
          </cell>
          <cell r="C110">
            <v>0</v>
          </cell>
          <cell r="D110">
            <v>3075</v>
          </cell>
          <cell r="E110">
            <v>3075</v>
          </cell>
          <cell r="F110">
            <v>2991.6666666666665</v>
          </cell>
          <cell r="G110">
            <v>2719.6969696969695</v>
          </cell>
        </row>
        <row r="111">
          <cell r="A111" t="str">
            <v>145141PR</v>
          </cell>
          <cell r="B111" t="str">
            <v>MIZONE ACTIVE LYCHEE LEMON 500ML 1X1 PCS REJECT</v>
          </cell>
          <cell r="C111">
            <v>0</v>
          </cell>
          <cell r="D111">
            <v>3075</v>
          </cell>
          <cell r="E111">
            <v>3075</v>
          </cell>
          <cell r="F111">
            <v>2991.6666666666665</v>
          </cell>
          <cell r="G111">
            <v>2719.6969696969695</v>
          </cell>
        </row>
        <row r="112">
          <cell r="A112">
            <v>145142</v>
          </cell>
          <cell r="B112" t="str">
            <v>MIZONE MOOD UP LONGAN COCONUT 500ML 1X12</v>
          </cell>
          <cell r="C112">
            <v>0</v>
          </cell>
          <cell r="D112">
            <v>36900</v>
          </cell>
          <cell r="E112">
            <v>36900</v>
          </cell>
          <cell r="F112">
            <v>35900</v>
          </cell>
          <cell r="G112">
            <v>32636.363636363632</v>
          </cell>
        </row>
        <row r="113">
          <cell r="A113" t="str">
            <v>145142P</v>
          </cell>
          <cell r="B113" t="str">
            <v>MIZONE MOOD UP LONGAN COCONUT 500ML 1X1 PCS</v>
          </cell>
          <cell r="C113">
            <v>0</v>
          </cell>
          <cell r="D113">
            <v>3075</v>
          </cell>
          <cell r="E113">
            <v>3075</v>
          </cell>
          <cell r="F113">
            <v>2991.6666666666665</v>
          </cell>
          <cell r="G113">
            <v>2719.6969696969695</v>
          </cell>
        </row>
        <row r="114">
          <cell r="A114">
            <v>145143</v>
          </cell>
          <cell r="B114" t="str">
            <v>MIZONE MOOD UP CRANBERRY 500ML 1X12</v>
          </cell>
          <cell r="C114">
            <v>0</v>
          </cell>
          <cell r="D114">
            <v>36900</v>
          </cell>
          <cell r="E114">
            <v>36900</v>
          </cell>
          <cell r="F114">
            <v>35900</v>
          </cell>
          <cell r="G114">
            <v>32636.363636363632</v>
          </cell>
        </row>
        <row r="115">
          <cell r="A115" t="str">
            <v>145143P</v>
          </cell>
          <cell r="B115" t="str">
            <v>MIZONE MOOD UP CRANBERRY 500ML 1X1 PCS</v>
          </cell>
          <cell r="C115">
            <v>0</v>
          </cell>
          <cell r="D115">
            <v>3075</v>
          </cell>
          <cell r="E115">
            <v>3075</v>
          </cell>
          <cell r="F115">
            <v>2991.6666666666665</v>
          </cell>
          <cell r="G115">
            <v>2719.6969696969695</v>
          </cell>
        </row>
        <row r="116">
          <cell r="A116" t="str">
            <v>145143PR</v>
          </cell>
          <cell r="B116" t="str">
            <v>MIZONE MOOD UP CRANBERRY 500ML PCS REJECT</v>
          </cell>
          <cell r="C116">
            <v>0</v>
          </cell>
          <cell r="D116">
            <v>3075</v>
          </cell>
          <cell r="E116">
            <v>3075</v>
          </cell>
          <cell r="F116">
            <v>2991.6666666666665</v>
          </cell>
          <cell r="G116">
            <v>2719.6969696969695</v>
          </cell>
        </row>
        <row r="117">
          <cell r="A117">
            <v>145144</v>
          </cell>
          <cell r="B117" t="str">
            <v>MIZONE BREAK FREE CHERRY BLOSSOM 500ML 1x12</v>
          </cell>
          <cell r="C117">
            <v>0</v>
          </cell>
          <cell r="D117">
            <v>36900</v>
          </cell>
          <cell r="E117">
            <v>36900</v>
          </cell>
          <cell r="F117">
            <v>35900</v>
          </cell>
          <cell r="G117">
            <v>32636.363636363632</v>
          </cell>
        </row>
        <row r="118">
          <cell r="A118" t="str">
            <v>145144P</v>
          </cell>
          <cell r="B118" t="str">
            <v>MIZONE BREAK FREE CHERRY BLOSSOM 500ML 1x1 PCS</v>
          </cell>
          <cell r="C118">
            <v>0</v>
          </cell>
          <cell r="D118">
            <v>3075</v>
          </cell>
          <cell r="E118">
            <v>3075</v>
          </cell>
          <cell r="F118">
            <v>2991.6666666666665</v>
          </cell>
          <cell r="G118">
            <v>2719.6969696969695</v>
          </cell>
        </row>
        <row r="119">
          <cell r="A119" t="str">
            <v>145144PR</v>
          </cell>
          <cell r="B119" t="str">
            <v>MIZONE BREAK FREE CHERRY BLOSSOM 500ML PCS REJECT</v>
          </cell>
          <cell r="C119">
            <v>0</v>
          </cell>
          <cell r="D119">
            <v>3075</v>
          </cell>
          <cell r="E119">
            <v>3075</v>
          </cell>
          <cell r="F119">
            <v>2991.6666666666665</v>
          </cell>
          <cell r="G119">
            <v>2719.6969696969695</v>
          </cell>
        </row>
        <row r="120">
          <cell r="A120">
            <v>145679</v>
          </cell>
          <cell r="B120" t="str">
            <v>MIZONE MOVE ON STARFRUIT 500ML 1X12</v>
          </cell>
          <cell r="C120">
            <v>0</v>
          </cell>
          <cell r="D120">
            <v>36900</v>
          </cell>
          <cell r="E120">
            <v>36900</v>
          </cell>
          <cell r="F120">
            <v>35900</v>
          </cell>
          <cell r="G120">
            <v>32636.363636363632</v>
          </cell>
        </row>
        <row r="121">
          <cell r="A121" t="str">
            <v>145679P</v>
          </cell>
          <cell r="B121" t="str">
            <v>MIZONE MOVE ON STARFRUIT 500ML 1X1 PCS</v>
          </cell>
          <cell r="C121">
            <v>0</v>
          </cell>
          <cell r="D121">
            <v>3075</v>
          </cell>
          <cell r="E121">
            <v>3075</v>
          </cell>
          <cell r="F121">
            <v>2991.6666666666665</v>
          </cell>
          <cell r="G121">
            <v>2719.6969696969695</v>
          </cell>
        </row>
        <row r="122">
          <cell r="A122" t="str">
            <v>145679PR</v>
          </cell>
          <cell r="B122" t="str">
            <v>MIZONE MOVE ON STARFRUIT 500ML PCS REJECT</v>
          </cell>
          <cell r="C122">
            <v>0</v>
          </cell>
          <cell r="D122">
            <v>3075</v>
          </cell>
          <cell r="E122">
            <v>3075</v>
          </cell>
          <cell r="F122">
            <v>2991.6666666666665</v>
          </cell>
          <cell r="G122">
            <v>2719.6969696969695</v>
          </cell>
        </row>
        <row r="123">
          <cell r="A123">
            <v>87436</v>
          </cell>
          <cell r="B123" t="str">
            <v>FRES-IN CRISPY APPLE</v>
          </cell>
          <cell r="C123">
            <v>43500</v>
          </cell>
          <cell r="D123">
            <v>43500</v>
          </cell>
          <cell r="E123">
            <v>43500</v>
          </cell>
          <cell r="F123">
            <v>42500</v>
          </cell>
          <cell r="G123">
            <v>38636.363636363632</v>
          </cell>
        </row>
        <row r="124">
          <cell r="A124" t="str">
            <v>87436P</v>
          </cell>
          <cell r="B124" t="str">
            <v>FRES-IN CRISPY APPLE/PCS</v>
          </cell>
          <cell r="C124">
            <v>3625</v>
          </cell>
          <cell r="D124">
            <v>3625</v>
          </cell>
          <cell r="E124">
            <v>3625</v>
          </cell>
          <cell r="F124">
            <v>3541.6666666666665</v>
          </cell>
          <cell r="G124">
            <v>3219.6969696969695</v>
          </cell>
        </row>
        <row r="125">
          <cell r="A125">
            <v>87625</v>
          </cell>
          <cell r="B125" t="str">
            <v>FRES-IN JC STRAWBERRY 500ML</v>
          </cell>
          <cell r="C125">
            <v>43500</v>
          </cell>
          <cell r="D125">
            <v>43500</v>
          </cell>
          <cell r="E125">
            <v>43500</v>
          </cell>
          <cell r="F125">
            <v>42500</v>
          </cell>
          <cell r="G125">
            <v>38636.363636363632</v>
          </cell>
        </row>
        <row r="126">
          <cell r="A126" t="str">
            <v>87625P</v>
          </cell>
          <cell r="B126" t="str">
            <v>FRES-IN JC STRAWBERRY 500ML 1X1</v>
          </cell>
          <cell r="C126">
            <v>3625</v>
          </cell>
          <cell r="D126">
            <v>3625</v>
          </cell>
          <cell r="E126">
            <v>3625</v>
          </cell>
          <cell r="F126">
            <v>3541.6666666666665</v>
          </cell>
          <cell r="G126">
            <v>3219.6969696969695</v>
          </cell>
        </row>
        <row r="127">
          <cell r="A127">
            <v>95948</v>
          </cell>
          <cell r="B127" t="str">
            <v>FRES-IN STRAWBERRY 1x6</v>
          </cell>
          <cell r="C127">
            <v>21750</v>
          </cell>
          <cell r="D127">
            <v>21750</v>
          </cell>
          <cell r="E127">
            <v>21750</v>
          </cell>
          <cell r="F127">
            <v>21250</v>
          </cell>
          <cell r="G127">
            <v>19318.181818181816</v>
          </cell>
        </row>
        <row r="128">
          <cell r="A128">
            <v>26000</v>
          </cell>
          <cell r="B128" t="str">
            <v>LEVITE ORANGE 350ML 1X12</v>
          </cell>
          <cell r="C128">
            <v>34650</v>
          </cell>
          <cell r="D128">
            <v>34650</v>
          </cell>
          <cell r="E128">
            <v>34650</v>
          </cell>
          <cell r="F128">
            <v>33650</v>
          </cell>
          <cell r="G128">
            <v>30590.909090909088</v>
          </cell>
        </row>
        <row r="129">
          <cell r="A129" t="str">
            <v>26000R</v>
          </cell>
          <cell r="B129" t="str">
            <v>LEVITE ORANGE 350ML 1X12 REJECT</v>
          </cell>
          <cell r="C129">
            <v>34650</v>
          </cell>
          <cell r="D129">
            <v>34650</v>
          </cell>
          <cell r="E129">
            <v>34650</v>
          </cell>
          <cell r="F129">
            <v>33650</v>
          </cell>
          <cell r="G129">
            <v>30590.909090909088</v>
          </cell>
        </row>
        <row r="130">
          <cell r="A130" t="str">
            <v>26000P</v>
          </cell>
          <cell r="B130" t="str">
            <v>LEVITE ORANGE 350ML 1X1</v>
          </cell>
          <cell r="C130">
            <v>2887.5</v>
          </cell>
          <cell r="D130">
            <v>2887.5</v>
          </cell>
          <cell r="E130">
            <v>2887.5</v>
          </cell>
          <cell r="F130">
            <v>2804.1666666666665</v>
          </cell>
          <cell r="G130">
            <v>2549.242424242424</v>
          </cell>
        </row>
        <row r="131">
          <cell r="A131" t="str">
            <v>26000PR</v>
          </cell>
          <cell r="B131" t="str">
            <v>LEVITE ORANGE 350ML 1X1 REJECT</v>
          </cell>
          <cell r="C131">
            <v>2887.5</v>
          </cell>
          <cell r="D131">
            <v>2887.5</v>
          </cell>
          <cell r="E131">
            <v>2887.5</v>
          </cell>
          <cell r="F131">
            <v>2804.1666666666665</v>
          </cell>
          <cell r="G131">
            <v>2549.242424242424</v>
          </cell>
        </row>
        <row r="132">
          <cell r="A132">
            <v>26005</v>
          </cell>
          <cell r="B132" t="str">
            <v>LEVITE ORANGE 350ML 1X6</v>
          </cell>
          <cell r="C132">
            <v>17325</v>
          </cell>
          <cell r="D132">
            <v>17325</v>
          </cell>
          <cell r="E132">
            <v>17325</v>
          </cell>
          <cell r="F132">
            <v>16825</v>
          </cell>
          <cell r="G132">
            <v>15295.454545454544</v>
          </cell>
        </row>
        <row r="133">
          <cell r="A133">
            <v>26001</v>
          </cell>
          <cell r="B133" t="str">
            <v>LEVITE JAMBU BIJI 350ML 1X12</v>
          </cell>
          <cell r="C133">
            <v>34650</v>
          </cell>
          <cell r="D133">
            <v>34650</v>
          </cell>
          <cell r="E133">
            <v>34650</v>
          </cell>
          <cell r="F133">
            <v>33650</v>
          </cell>
          <cell r="G133">
            <v>30590.909090909088</v>
          </cell>
        </row>
        <row r="134">
          <cell r="A134" t="str">
            <v>26001R</v>
          </cell>
          <cell r="B134" t="str">
            <v>LEVITE JAMBU BIJI 350ML 1X12 REJECT</v>
          </cell>
          <cell r="C134">
            <v>34650</v>
          </cell>
          <cell r="D134">
            <v>34650</v>
          </cell>
          <cell r="E134">
            <v>34650</v>
          </cell>
          <cell r="F134">
            <v>33650</v>
          </cell>
          <cell r="G134">
            <v>30590.909090909088</v>
          </cell>
        </row>
        <row r="135">
          <cell r="A135" t="str">
            <v>26001P</v>
          </cell>
          <cell r="B135" t="str">
            <v>LEVITE JAMBU BIJI 350ML 1X1</v>
          </cell>
          <cell r="C135">
            <v>2887.5</v>
          </cell>
          <cell r="D135">
            <v>2887.5</v>
          </cell>
          <cell r="E135">
            <v>2887.5</v>
          </cell>
          <cell r="F135">
            <v>2804.1666666666665</v>
          </cell>
          <cell r="G135">
            <v>2549.242424242424</v>
          </cell>
        </row>
        <row r="136">
          <cell r="A136" t="str">
            <v>26001PR</v>
          </cell>
          <cell r="B136" t="str">
            <v>LEVITE JAMBU BIJI 350ML 1X1 PCS REJECT</v>
          </cell>
          <cell r="C136">
            <v>2887.5</v>
          </cell>
          <cell r="D136">
            <v>2887.5</v>
          </cell>
          <cell r="E136">
            <v>2887.5</v>
          </cell>
          <cell r="F136">
            <v>2804.1666666666665</v>
          </cell>
          <cell r="G136">
            <v>2549.242424242424</v>
          </cell>
        </row>
        <row r="137">
          <cell r="A137">
            <v>26006</v>
          </cell>
          <cell r="B137" t="str">
            <v>LEVITE JAMBU BIJI 350ML 1X6</v>
          </cell>
          <cell r="C137">
            <v>17325</v>
          </cell>
          <cell r="D137">
            <v>17325</v>
          </cell>
          <cell r="E137">
            <v>17325</v>
          </cell>
          <cell r="F137">
            <v>16825</v>
          </cell>
          <cell r="G137">
            <v>15295.454545454544</v>
          </cell>
        </row>
        <row r="138">
          <cell r="A138">
            <v>26002</v>
          </cell>
          <cell r="B138" t="str">
            <v>LEVITE COMBO 350ML 1X12</v>
          </cell>
          <cell r="C138">
            <v>34650</v>
          </cell>
          <cell r="D138">
            <v>34650</v>
          </cell>
          <cell r="E138">
            <v>34650</v>
          </cell>
          <cell r="F138">
            <v>33650</v>
          </cell>
          <cell r="G138">
            <v>30590.909090909088</v>
          </cell>
        </row>
        <row r="139">
          <cell r="A139">
            <v>26003</v>
          </cell>
          <cell r="B139" t="str">
            <v>LEVITE COMBO 350ML 1X6</v>
          </cell>
          <cell r="C139">
            <v>17325</v>
          </cell>
          <cell r="D139">
            <v>17325</v>
          </cell>
          <cell r="E139">
            <v>17325</v>
          </cell>
          <cell r="F139">
            <v>16825</v>
          </cell>
          <cell r="G139">
            <v>15295.454545454544</v>
          </cell>
        </row>
        <row r="140">
          <cell r="A140">
            <v>26004</v>
          </cell>
          <cell r="B140" t="str">
            <v>LEVITE SIRSAK 350ML 1X12</v>
          </cell>
          <cell r="C140">
            <v>34650</v>
          </cell>
          <cell r="D140">
            <v>34650</v>
          </cell>
          <cell r="E140">
            <v>34650</v>
          </cell>
          <cell r="F140">
            <v>33650</v>
          </cell>
          <cell r="G140">
            <v>30590.909090909088</v>
          </cell>
        </row>
        <row r="141">
          <cell r="A141" t="str">
            <v>26004R</v>
          </cell>
          <cell r="B141" t="str">
            <v>LEVITE SIRSAK 350ML 1X12 REJECT</v>
          </cell>
          <cell r="C141">
            <v>34650</v>
          </cell>
          <cell r="D141">
            <v>34650</v>
          </cell>
          <cell r="E141">
            <v>34650</v>
          </cell>
          <cell r="F141">
            <v>33650</v>
          </cell>
          <cell r="G141">
            <v>30590.909090909088</v>
          </cell>
        </row>
        <row r="142">
          <cell r="A142" t="str">
            <v>26004P</v>
          </cell>
          <cell r="B142" t="str">
            <v>LEVITE SIRSAK 350ML 1X1</v>
          </cell>
          <cell r="C142">
            <v>2887.5</v>
          </cell>
          <cell r="D142">
            <v>2887.5</v>
          </cell>
          <cell r="E142">
            <v>2887.5</v>
          </cell>
          <cell r="F142">
            <v>2804.1666666666665</v>
          </cell>
          <cell r="G142">
            <v>2549.242424242424</v>
          </cell>
        </row>
        <row r="143">
          <cell r="A143" t="str">
            <v>26004PR</v>
          </cell>
          <cell r="B143" t="str">
            <v>LEVITE SIRSAK 350ML 1X1 REJECT</v>
          </cell>
          <cell r="C143">
            <v>2887.5</v>
          </cell>
          <cell r="D143">
            <v>2887.5</v>
          </cell>
          <cell r="E143">
            <v>2887.5</v>
          </cell>
          <cell r="F143">
            <v>2804.1666666666665</v>
          </cell>
          <cell r="G143">
            <v>2549.242424242424</v>
          </cell>
        </row>
        <row r="144">
          <cell r="A144">
            <v>0</v>
          </cell>
          <cell r="B144" t="str">
            <v>LEVITE SIRSAK 350ML 1X6</v>
          </cell>
          <cell r="C144">
            <v>17325</v>
          </cell>
          <cell r="D144">
            <v>17325</v>
          </cell>
          <cell r="E144">
            <v>17325</v>
          </cell>
          <cell r="F144">
            <v>16825</v>
          </cell>
          <cell r="G144">
            <v>15295.454545454544</v>
          </cell>
        </row>
        <row r="145">
          <cell r="A145">
            <v>26011</v>
          </cell>
          <cell r="B145" t="str">
            <v>LEVITE ANGGUR HIJAU 1X6</v>
          </cell>
          <cell r="C145">
            <v>17325</v>
          </cell>
          <cell r="D145">
            <v>17325</v>
          </cell>
          <cell r="E145">
            <v>17325</v>
          </cell>
          <cell r="F145">
            <v>16825</v>
          </cell>
          <cell r="G145">
            <v>15295.454545454544</v>
          </cell>
        </row>
        <row r="146">
          <cell r="A146">
            <v>26012</v>
          </cell>
          <cell r="B146" t="str">
            <v>LEVITE ANGGUR HIJAU 1X12</v>
          </cell>
          <cell r="C146">
            <v>34650</v>
          </cell>
          <cell r="D146">
            <v>34650</v>
          </cell>
          <cell r="E146">
            <v>34650</v>
          </cell>
          <cell r="F146">
            <v>33650</v>
          </cell>
          <cell r="G146">
            <v>30590.909090909088</v>
          </cell>
        </row>
        <row r="147">
          <cell r="A147" t="str">
            <v>26012R</v>
          </cell>
          <cell r="B147" t="str">
            <v>LEVITE ANGGUR HIJAU 1X12 REJECT</v>
          </cell>
          <cell r="C147">
            <v>34650</v>
          </cell>
          <cell r="D147">
            <v>34650</v>
          </cell>
          <cell r="E147">
            <v>34650</v>
          </cell>
          <cell r="F147">
            <v>33650</v>
          </cell>
          <cell r="G147">
            <v>30590.909090909088</v>
          </cell>
        </row>
        <row r="148">
          <cell r="A148" t="str">
            <v>26012P</v>
          </cell>
          <cell r="B148" t="str">
            <v>LEVITE ANGGUR HIJAU 1X1 PCS</v>
          </cell>
          <cell r="C148">
            <v>2887.5</v>
          </cell>
          <cell r="D148">
            <v>2887.5</v>
          </cell>
          <cell r="E148">
            <v>2887.5</v>
          </cell>
          <cell r="F148">
            <v>2804.1666666666665</v>
          </cell>
          <cell r="G148">
            <v>2549.242424242424</v>
          </cell>
        </row>
        <row r="149">
          <cell r="A149" t="str">
            <v>26012PR</v>
          </cell>
          <cell r="B149" t="str">
            <v>LEVITE ANGGUR HIJAU 1X1 REJECT</v>
          </cell>
          <cell r="C149">
            <v>2887.5</v>
          </cell>
          <cell r="D149">
            <v>2887.5</v>
          </cell>
          <cell r="E149">
            <v>2887.5</v>
          </cell>
          <cell r="F149">
            <v>2804.1666666666665</v>
          </cell>
          <cell r="G149">
            <v>2549.242424242424</v>
          </cell>
        </row>
        <row r="150">
          <cell r="A150">
            <v>142193</v>
          </cell>
          <cell r="B150" t="str">
            <v>LEVITE LEMON CUCUMBER MINT 350ml 1X12</v>
          </cell>
          <cell r="C150">
            <v>34650</v>
          </cell>
          <cell r="D150">
            <v>34650</v>
          </cell>
          <cell r="E150">
            <v>34650</v>
          </cell>
          <cell r="F150">
            <v>33650</v>
          </cell>
          <cell r="G150">
            <v>30590.909090909088</v>
          </cell>
        </row>
        <row r="151">
          <cell r="A151" t="str">
            <v>142193p</v>
          </cell>
          <cell r="B151" t="str">
            <v>LEVITE LEMON CUCUMBER MINT 350ml 1X1</v>
          </cell>
          <cell r="C151">
            <v>2887.5</v>
          </cell>
          <cell r="D151">
            <v>2887.5</v>
          </cell>
          <cell r="E151">
            <v>2887.5</v>
          </cell>
          <cell r="F151">
            <v>2804.1666666666665</v>
          </cell>
          <cell r="G151">
            <v>2549.242424242424</v>
          </cell>
        </row>
        <row r="152">
          <cell r="A152" t="str">
            <v>142193PR</v>
          </cell>
          <cell r="B152" t="str">
            <v>LEVITE LEMON CUCUMBER MINT 350ml 1X1 PCS REJECT</v>
          </cell>
          <cell r="C152">
            <v>2887.5</v>
          </cell>
          <cell r="D152">
            <v>2887.5</v>
          </cell>
          <cell r="E152">
            <v>2887.5</v>
          </cell>
          <cell r="F152">
            <v>2804.1666666666665</v>
          </cell>
          <cell r="G152">
            <v>2549.242424242424</v>
          </cell>
        </row>
        <row r="153">
          <cell r="A153">
            <v>142194</v>
          </cell>
          <cell r="B153" t="str">
            <v>LEVITE LYCEE CITRUS MINT 350ml 1X12</v>
          </cell>
          <cell r="C153">
            <v>34650</v>
          </cell>
          <cell r="D153">
            <v>34650</v>
          </cell>
          <cell r="E153">
            <v>34650</v>
          </cell>
          <cell r="F153">
            <v>33650</v>
          </cell>
          <cell r="G153">
            <v>30590.909090909088</v>
          </cell>
        </row>
        <row r="154">
          <cell r="A154" t="str">
            <v>142194P</v>
          </cell>
          <cell r="B154" t="str">
            <v>LEVITE LYCEE CITRUS MINT 350ml 1X1</v>
          </cell>
          <cell r="C154">
            <v>2887.5</v>
          </cell>
          <cell r="D154">
            <v>2887.5</v>
          </cell>
          <cell r="E154">
            <v>2887.5</v>
          </cell>
          <cell r="F154">
            <v>2804.1666666666665</v>
          </cell>
          <cell r="G154">
            <v>2549.242424242424</v>
          </cell>
        </row>
        <row r="155">
          <cell r="A155" t="str">
            <v>142194PR</v>
          </cell>
          <cell r="B155" t="str">
            <v>LEVITE LYCEE CITRUS MINT 350ml 1X1 PCS REJECT</v>
          </cell>
          <cell r="C155">
            <v>2887.5</v>
          </cell>
          <cell r="D155">
            <v>2887.5</v>
          </cell>
          <cell r="E155">
            <v>2887.5</v>
          </cell>
          <cell r="F155">
            <v>2804.1666666666665</v>
          </cell>
          <cell r="G155">
            <v>2549.242424242424</v>
          </cell>
        </row>
        <row r="156">
          <cell r="A156">
            <v>142196</v>
          </cell>
          <cell r="B156" t="str">
            <v>LEVITE WILDBERRIES LIME MINT 350ml 1X12</v>
          </cell>
          <cell r="C156">
            <v>34650</v>
          </cell>
          <cell r="D156">
            <v>34650</v>
          </cell>
          <cell r="E156">
            <v>34650</v>
          </cell>
          <cell r="F156">
            <v>33650</v>
          </cell>
          <cell r="G156">
            <v>30590.909090909088</v>
          </cell>
        </row>
        <row r="157">
          <cell r="A157" t="str">
            <v>142196P</v>
          </cell>
          <cell r="B157" t="str">
            <v>LEVITE WILDBERRIES LIME MINT 350ml 1X1</v>
          </cell>
          <cell r="C157">
            <v>2887.5</v>
          </cell>
          <cell r="D157">
            <v>2887.5</v>
          </cell>
          <cell r="E157">
            <v>2887.5</v>
          </cell>
          <cell r="F157">
            <v>2804.1666666666665</v>
          </cell>
          <cell r="G157">
            <v>2549.242424242424</v>
          </cell>
        </row>
        <row r="158">
          <cell r="A158" t="str">
            <v>142196PR</v>
          </cell>
          <cell r="B158" t="str">
            <v>LEVITE WILDBERRIES LIME MINT 350ml 1X1 PCS REJECT</v>
          </cell>
          <cell r="C158">
            <v>2887.5</v>
          </cell>
          <cell r="D158">
            <v>2887.5</v>
          </cell>
          <cell r="E158">
            <v>2887.5</v>
          </cell>
          <cell r="F158">
            <v>2804.1666666666665</v>
          </cell>
          <cell r="G158">
            <v>2549.242424242424</v>
          </cell>
        </row>
        <row r="159">
          <cell r="A159">
            <v>148136</v>
          </cell>
          <cell r="B159" t="str">
            <v>VT.220ML LOCAL 1X42</v>
          </cell>
          <cell r="C159">
            <v>0</v>
          </cell>
          <cell r="D159">
            <v>0</v>
          </cell>
          <cell r="E159">
            <v>16550</v>
          </cell>
          <cell r="F159">
            <v>15550</v>
          </cell>
          <cell r="G159">
            <v>14136.363636363636</v>
          </cell>
        </row>
        <row r="160">
          <cell r="A160" t="str">
            <v>148136R</v>
          </cell>
          <cell r="B160" t="str">
            <v>VT.220ML LOCAL 1X42 REJECT</v>
          </cell>
          <cell r="C160">
            <v>0</v>
          </cell>
          <cell r="D160">
            <v>0</v>
          </cell>
          <cell r="E160">
            <v>16550</v>
          </cell>
          <cell r="F160">
            <v>15550</v>
          </cell>
          <cell r="G160">
            <v>14136.363636363636</v>
          </cell>
        </row>
        <row r="161">
          <cell r="A161">
            <v>22713</v>
          </cell>
          <cell r="B161" t="str">
            <v>VIT.220ML 1X48</v>
          </cell>
          <cell r="C161">
            <v>16450</v>
          </cell>
          <cell r="D161">
            <v>18350</v>
          </cell>
          <cell r="E161">
            <v>18350</v>
          </cell>
          <cell r="F161">
            <v>17350</v>
          </cell>
          <cell r="G161">
            <v>15772.727272727272</v>
          </cell>
        </row>
        <row r="162">
          <cell r="A162">
            <v>96430</v>
          </cell>
          <cell r="B162" t="str">
            <v>VIT.220 ML 1X48</v>
          </cell>
          <cell r="C162">
            <v>16450</v>
          </cell>
          <cell r="D162">
            <v>18350</v>
          </cell>
          <cell r="E162">
            <v>18350</v>
          </cell>
          <cell r="F162">
            <v>17350</v>
          </cell>
          <cell r="G162">
            <v>15772.727272727272</v>
          </cell>
        </row>
        <row r="163">
          <cell r="A163" t="str">
            <v>96430R</v>
          </cell>
          <cell r="B163" t="str">
            <v>VIT.220 ML 1X48 REJECT</v>
          </cell>
          <cell r="C163">
            <v>16450</v>
          </cell>
          <cell r="D163">
            <v>18350</v>
          </cell>
          <cell r="E163">
            <v>18350</v>
          </cell>
          <cell r="F163">
            <v>17350</v>
          </cell>
          <cell r="G163">
            <v>15772.727272727272</v>
          </cell>
        </row>
        <row r="164">
          <cell r="A164" t="str">
            <v>96430P</v>
          </cell>
          <cell r="B164" t="str">
            <v>VIT.220 ML 1X1</v>
          </cell>
          <cell r="C164">
            <v>342.70833333333331</v>
          </cell>
          <cell r="D164">
            <v>382.29166666666669</v>
          </cell>
          <cell r="E164">
            <v>382.29166666666669</v>
          </cell>
          <cell r="F164">
            <v>361.45833333333331</v>
          </cell>
          <cell r="G164">
            <v>328.59848484848482</v>
          </cell>
        </row>
        <row r="165">
          <cell r="A165" t="str">
            <v>96430PR</v>
          </cell>
          <cell r="B165" t="str">
            <v>VIT.220 ML 1X1 PCS REJECT</v>
          </cell>
          <cell r="C165">
            <v>342.70833333333331</v>
          </cell>
          <cell r="D165">
            <v>382.29166666666669</v>
          </cell>
          <cell r="E165">
            <v>382.29166666666669</v>
          </cell>
          <cell r="F165">
            <v>361.45833333333331</v>
          </cell>
          <cell r="G165">
            <v>328.59848484848482</v>
          </cell>
        </row>
        <row r="166">
          <cell r="A166">
            <v>74554</v>
          </cell>
          <cell r="B166" t="str">
            <v>VIT.240ML 1X48</v>
          </cell>
          <cell r="C166">
            <v>16450</v>
          </cell>
          <cell r="D166">
            <v>18350</v>
          </cell>
          <cell r="E166">
            <v>18350</v>
          </cell>
          <cell r="F166">
            <v>17350</v>
          </cell>
          <cell r="G166">
            <v>15772.727272727272</v>
          </cell>
        </row>
        <row r="167">
          <cell r="A167" t="str">
            <v>74554R</v>
          </cell>
          <cell r="B167" t="str">
            <v>VIT.240ML 1X48/REJECT</v>
          </cell>
          <cell r="C167">
            <v>16450</v>
          </cell>
          <cell r="D167">
            <v>18350</v>
          </cell>
          <cell r="E167">
            <v>18350</v>
          </cell>
          <cell r="F167">
            <v>17350</v>
          </cell>
          <cell r="G167">
            <v>15772.727272727272</v>
          </cell>
        </row>
        <row r="168">
          <cell r="A168" t="str">
            <v>74554P</v>
          </cell>
          <cell r="B168" t="str">
            <v>VIT.240ML 1X1 PCS</v>
          </cell>
          <cell r="C168">
            <v>342.70833333333331</v>
          </cell>
          <cell r="D168">
            <v>382.29166666666669</v>
          </cell>
          <cell r="E168">
            <v>382.29166666666669</v>
          </cell>
          <cell r="F168">
            <v>361.45833333333331</v>
          </cell>
          <cell r="G168">
            <v>328.59848484848482</v>
          </cell>
        </row>
        <row r="169">
          <cell r="A169" t="str">
            <v>74554PR</v>
          </cell>
          <cell r="B169" t="str">
            <v>VIT.240ML 1X1 PCS REJECT</v>
          </cell>
          <cell r="C169">
            <v>342.70833333333331</v>
          </cell>
          <cell r="D169">
            <v>382.29166666666669</v>
          </cell>
          <cell r="E169">
            <v>382.29166666666669</v>
          </cell>
          <cell r="F169">
            <v>361.45833333333331</v>
          </cell>
          <cell r="G169">
            <v>328.59848484848482</v>
          </cell>
        </row>
        <row r="170">
          <cell r="A170">
            <v>112839</v>
          </cell>
          <cell r="B170" t="str">
            <v>VIT.330ML 1X24</v>
          </cell>
          <cell r="C170">
            <v>26300</v>
          </cell>
          <cell r="D170">
            <v>27450</v>
          </cell>
          <cell r="E170">
            <v>27450</v>
          </cell>
          <cell r="F170">
            <v>26450</v>
          </cell>
          <cell r="G170">
            <v>24045.454545454544</v>
          </cell>
        </row>
        <row r="171">
          <cell r="A171" t="str">
            <v>112839P</v>
          </cell>
          <cell r="B171" t="str">
            <v>VIT.330ML 1X1 PCS</v>
          </cell>
          <cell r="C171">
            <v>1095.8333333333333</v>
          </cell>
          <cell r="D171">
            <v>1143.75</v>
          </cell>
          <cell r="E171">
            <v>1143.75</v>
          </cell>
          <cell r="F171">
            <v>1102.0833333333333</v>
          </cell>
          <cell r="G171">
            <v>1001.8939393939393</v>
          </cell>
        </row>
        <row r="172">
          <cell r="A172" t="str">
            <v>112839PR</v>
          </cell>
          <cell r="B172" t="str">
            <v>VIT.330ML 1X 1 PCS REJECT</v>
          </cell>
          <cell r="C172">
            <v>1095.8333333333333</v>
          </cell>
          <cell r="D172">
            <v>1143.75</v>
          </cell>
          <cell r="E172">
            <v>1143.75</v>
          </cell>
          <cell r="F172">
            <v>1102.0833333333333</v>
          </cell>
          <cell r="G172">
            <v>1001.8939393939393</v>
          </cell>
        </row>
        <row r="173">
          <cell r="A173">
            <v>74566</v>
          </cell>
          <cell r="B173" t="str">
            <v>VIT.600ML 1X24</v>
          </cell>
          <cell r="C173">
            <v>25900</v>
          </cell>
          <cell r="D173">
            <v>30650</v>
          </cell>
          <cell r="E173">
            <v>30650</v>
          </cell>
          <cell r="F173">
            <v>29650</v>
          </cell>
          <cell r="G173">
            <v>26954.545454545452</v>
          </cell>
        </row>
        <row r="174">
          <cell r="A174" t="str">
            <v>74566P</v>
          </cell>
          <cell r="B174" t="str">
            <v>VIT.600ML 1X1/PCS</v>
          </cell>
          <cell r="C174">
            <v>1079.1666666666667</v>
          </cell>
          <cell r="D174">
            <v>1277.0833333333333</v>
          </cell>
          <cell r="E174">
            <v>1277.0833333333333</v>
          </cell>
          <cell r="F174">
            <v>1235.4166666666667</v>
          </cell>
          <cell r="G174">
            <v>1123.1060606060605</v>
          </cell>
        </row>
        <row r="175">
          <cell r="A175" t="str">
            <v>74566PR</v>
          </cell>
          <cell r="B175" t="str">
            <v>VIT.600ML 1X1 REJECT</v>
          </cell>
          <cell r="C175">
            <v>1079.1666666666667</v>
          </cell>
          <cell r="D175">
            <v>1277.0833333333333</v>
          </cell>
          <cell r="E175">
            <v>1277.0833333333333</v>
          </cell>
          <cell r="F175">
            <v>1235.4166666666667</v>
          </cell>
          <cell r="G175">
            <v>1123.1060606060605</v>
          </cell>
        </row>
        <row r="176">
          <cell r="A176">
            <v>74565</v>
          </cell>
          <cell r="B176" t="str">
            <v>VIT.1500ML 1X12</v>
          </cell>
          <cell r="C176">
            <v>25000</v>
          </cell>
          <cell r="D176">
            <v>29700</v>
          </cell>
          <cell r="E176">
            <v>29700</v>
          </cell>
          <cell r="F176">
            <v>28700</v>
          </cell>
          <cell r="G176">
            <v>26090.909090909088</v>
          </cell>
        </row>
        <row r="177">
          <cell r="A177" t="str">
            <v>74565r</v>
          </cell>
          <cell r="B177" t="str">
            <v>VIT.1500ML 1X12 REJECT</v>
          </cell>
          <cell r="C177">
            <v>25000</v>
          </cell>
          <cell r="D177">
            <v>29700</v>
          </cell>
          <cell r="E177">
            <v>29700</v>
          </cell>
          <cell r="F177">
            <v>28700</v>
          </cell>
          <cell r="G177">
            <v>26090.909090909088</v>
          </cell>
        </row>
        <row r="178">
          <cell r="A178" t="str">
            <v>74565P</v>
          </cell>
          <cell r="B178" t="str">
            <v>VIT.1500ML 1x1 PCS</v>
          </cell>
          <cell r="C178">
            <v>2083.3333333333335</v>
          </cell>
          <cell r="D178">
            <v>2475</v>
          </cell>
          <cell r="E178">
            <v>2475</v>
          </cell>
          <cell r="F178">
            <v>2391.6666666666665</v>
          </cell>
          <cell r="G178">
            <v>2174.242424242424</v>
          </cell>
        </row>
        <row r="179">
          <cell r="A179" t="str">
            <v>74565PR</v>
          </cell>
          <cell r="B179" t="str">
            <v>VIT.1500ML 1X1 REJECT</v>
          </cell>
          <cell r="C179">
            <v>2083.3333333333335</v>
          </cell>
          <cell r="D179">
            <v>2475</v>
          </cell>
          <cell r="E179">
            <v>2475</v>
          </cell>
          <cell r="F179">
            <v>2391.6666666666665</v>
          </cell>
          <cell r="G179">
            <v>2174.242424242424</v>
          </cell>
        </row>
        <row r="180">
          <cell r="A180" t="str">
            <v>74565P-R</v>
          </cell>
          <cell r="B180" t="str">
            <v>VT.1500ML 1x12/PCS-RIJEK</v>
          </cell>
          <cell r="C180">
            <v>25000</v>
          </cell>
          <cell r="D180">
            <v>29700</v>
          </cell>
          <cell r="E180">
            <v>29700</v>
          </cell>
          <cell r="F180">
            <v>28700</v>
          </cell>
          <cell r="G180">
            <v>26090.909090909088</v>
          </cell>
        </row>
        <row r="181">
          <cell r="F181">
            <v>0</v>
          </cell>
          <cell r="G181">
            <v>0</v>
          </cell>
        </row>
        <row r="182">
          <cell r="A182">
            <v>74559</v>
          </cell>
          <cell r="B182" t="str">
            <v>AQ.5GALLON ISI</v>
          </cell>
          <cell r="C182">
            <v>13250</v>
          </cell>
          <cell r="D182">
            <v>13250</v>
          </cell>
          <cell r="E182">
            <v>13700</v>
          </cell>
          <cell r="F182">
            <v>12700</v>
          </cell>
          <cell r="G182">
            <v>11545.454545454544</v>
          </cell>
        </row>
        <row r="183">
          <cell r="A183" t="str">
            <v>74559G</v>
          </cell>
          <cell r="B183" t="str">
            <v>AQ.5GALLON BTL</v>
          </cell>
          <cell r="C183">
            <v>30000</v>
          </cell>
          <cell r="D183">
            <v>30000</v>
          </cell>
          <cell r="E183">
            <v>30000</v>
          </cell>
          <cell r="F183">
            <v>30000</v>
          </cell>
          <cell r="G183">
            <v>30000</v>
          </cell>
        </row>
        <row r="184">
          <cell r="A184">
            <v>74560</v>
          </cell>
          <cell r="B184" t="str">
            <v>VT.5GLN ISI</v>
          </cell>
          <cell r="C184">
            <v>10000</v>
          </cell>
          <cell r="D184">
            <v>11300</v>
          </cell>
          <cell r="E184">
            <v>11300</v>
          </cell>
          <cell r="F184">
            <v>10300</v>
          </cell>
          <cell r="G184">
            <v>9363.6363636363621</v>
          </cell>
        </row>
        <row r="185">
          <cell r="A185" t="str">
            <v>74560G</v>
          </cell>
          <cell r="B185" t="str">
            <v>VT.5GALON BTL</v>
          </cell>
          <cell r="C185">
            <v>30000</v>
          </cell>
          <cell r="D185">
            <v>30000</v>
          </cell>
          <cell r="E185">
            <v>30000</v>
          </cell>
          <cell r="F185">
            <v>30000</v>
          </cell>
          <cell r="G185">
            <v>30000</v>
          </cell>
        </row>
        <row r="186">
          <cell r="F186">
            <v>0</v>
          </cell>
          <cell r="G186">
            <v>0</v>
          </cell>
        </row>
        <row r="187">
          <cell r="F187">
            <v>0</v>
          </cell>
          <cell r="G187">
            <v>0</v>
          </cell>
        </row>
        <row r="188">
          <cell r="A188">
            <v>10114</v>
          </cell>
          <cell r="B188" t="str">
            <v>PALLET KAYU</v>
          </cell>
          <cell r="C188">
            <v>100000</v>
          </cell>
          <cell r="D188">
            <v>100000</v>
          </cell>
          <cell r="E188">
            <v>100000</v>
          </cell>
          <cell r="F188">
            <v>100000</v>
          </cell>
          <cell r="G188">
            <v>100000</v>
          </cell>
        </row>
        <row r="189">
          <cell r="A189">
            <v>10116</v>
          </cell>
          <cell r="B189" t="str">
            <v>PALLET LOSCAM</v>
          </cell>
          <cell r="C189">
            <v>100000</v>
          </cell>
          <cell r="D189">
            <v>100000</v>
          </cell>
          <cell r="E189">
            <v>100000</v>
          </cell>
          <cell r="F189">
            <v>100000</v>
          </cell>
          <cell r="G189">
            <v>100000</v>
          </cell>
        </row>
        <row r="190">
          <cell r="A190">
            <v>90002</v>
          </cell>
          <cell r="B190" t="str">
            <v>TRIPLEK/TRAY</v>
          </cell>
          <cell r="C190">
            <v>185000</v>
          </cell>
          <cell r="D190">
            <v>189750</v>
          </cell>
          <cell r="E190">
            <v>189750</v>
          </cell>
          <cell r="F190">
            <v>189750</v>
          </cell>
          <cell r="G190">
            <v>189750</v>
          </cell>
        </row>
        <row r="191">
          <cell r="A191">
            <v>33300</v>
          </cell>
          <cell r="B191" t="str">
            <v>JUG RACK</v>
          </cell>
          <cell r="C191">
            <v>73700</v>
          </cell>
          <cell r="D191">
            <v>73700</v>
          </cell>
          <cell r="E191">
            <v>73700</v>
          </cell>
          <cell r="F191">
            <v>0</v>
          </cell>
          <cell r="G191">
            <v>0</v>
          </cell>
        </row>
        <row r="192">
          <cell r="A192">
            <v>10555</v>
          </cell>
          <cell r="B192" t="str">
            <v>POMPA GALON</v>
          </cell>
        </row>
        <row r="193">
          <cell r="A193">
            <v>15009</v>
          </cell>
          <cell r="B193" t="str">
            <v>JAMINAN DISPENSER</v>
          </cell>
        </row>
        <row r="194">
          <cell r="A194">
            <v>15510</v>
          </cell>
          <cell r="B194" t="str">
            <v>AQ.HC STAN/SEWA</v>
          </cell>
        </row>
        <row r="195">
          <cell r="A195">
            <v>15511</v>
          </cell>
          <cell r="B195" t="str">
            <v>PORTABLE</v>
          </cell>
        </row>
        <row r="196">
          <cell r="A196">
            <v>15520</v>
          </cell>
          <cell r="B196" t="str">
            <v>AQ.HC PRIM/SEWA</v>
          </cell>
        </row>
        <row r="197">
          <cell r="A197">
            <v>15530</v>
          </cell>
          <cell r="B197" t="str">
            <v>AQ.HC LIN/SEWA</v>
          </cell>
        </row>
        <row r="198">
          <cell r="A198">
            <v>15550</v>
          </cell>
          <cell r="B198" t="str">
            <v>AQ.HC PRIMA LINEA/SEWA</v>
          </cell>
        </row>
        <row r="199">
          <cell r="A199">
            <v>17110</v>
          </cell>
          <cell r="B199" t="str">
            <v>AQ.GUCI BIRU</v>
          </cell>
        </row>
        <row r="200">
          <cell r="A200">
            <v>17412</v>
          </cell>
          <cell r="B200" t="str">
            <v>AQ.COOLBOX 35 LITER</v>
          </cell>
        </row>
        <row r="201">
          <cell r="A201">
            <v>17413</v>
          </cell>
          <cell r="B201" t="str">
            <v>AQ.PARASOL BESAR</v>
          </cell>
        </row>
        <row r="202">
          <cell r="A202">
            <v>17417</v>
          </cell>
          <cell r="B202" t="str">
            <v>COOLBOX MIZONE</v>
          </cell>
        </row>
        <row r="203">
          <cell r="A203">
            <v>19310</v>
          </cell>
          <cell r="B203" t="str">
            <v>AQ.TISSUE</v>
          </cell>
        </row>
        <row r="204">
          <cell r="A204">
            <v>19310</v>
          </cell>
          <cell r="B204" t="str">
            <v>AQ.TISSUE</v>
          </cell>
        </row>
        <row r="205">
          <cell r="A205">
            <v>27110</v>
          </cell>
          <cell r="B205" t="str">
            <v>VT.GUCI BIRU</v>
          </cell>
        </row>
        <row r="206">
          <cell r="A206">
            <v>27411</v>
          </cell>
          <cell r="B206" t="str">
            <v>VT.COOLBOX 18 LITER</v>
          </cell>
        </row>
        <row r="207">
          <cell r="A207">
            <v>29310</v>
          </cell>
          <cell r="B207" t="str">
            <v>VT.TISSUE</v>
          </cell>
        </row>
        <row r="208">
          <cell r="A208">
            <v>29310</v>
          </cell>
          <cell r="B208" t="str">
            <v>VT.TISSUE</v>
          </cell>
        </row>
        <row r="209">
          <cell r="A209">
            <v>32886</v>
          </cell>
          <cell r="B209" t="str">
            <v>RACK ANIMASI</v>
          </cell>
        </row>
        <row r="210">
          <cell r="A210">
            <v>33110</v>
          </cell>
          <cell r="B210" t="str">
            <v>CHILLER/SHOWCASE AQUA  FV 100</v>
          </cell>
        </row>
        <row r="211">
          <cell r="A211">
            <v>33111</v>
          </cell>
          <cell r="B211" t="str">
            <v>CHILLER/SHOWCASE AQUA  FV 200</v>
          </cell>
        </row>
        <row r="212">
          <cell r="A212">
            <v>33116</v>
          </cell>
          <cell r="B212" t="str">
            <v>CHILLER FV MIZONE TANPA RODA</v>
          </cell>
        </row>
        <row r="213">
          <cell r="A213">
            <v>33120</v>
          </cell>
          <cell r="B213" t="str">
            <v>Chiller Polytron SCN 183</v>
          </cell>
        </row>
        <row r="214">
          <cell r="A214">
            <v>50000</v>
          </cell>
          <cell r="B214" t="str">
            <v>DISPENSER MERK LAIN</v>
          </cell>
        </row>
        <row r="215">
          <cell r="A215">
            <v>74597</v>
          </cell>
          <cell r="B215" t="str">
            <v>Tas Mizone</v>
          </cell>
        </row>
        <row r="216">
          <cell r="A216">
            <v>81110</v>
          </cell>
          <cell r="B216" t="str">
            <v>KARTON LAYER 240 ML/KARTO</v>
          </cell>
        </row>
        <row r="217">
          <cell r="A217">
            <v>81111</v>
          </cell>
          <cell r="B217" t="str">
            <v>AQ.KRTN 1500 ML 1X1</v>
          </cell>
        </row>
        <row r="218">
          <cell r="A218">
            <v>81312</v>
          </cell>
          <cell r="B218" t="str">
            <v>AQ.KRTN 600 ML 1X1</v>
          </cell>
        </row>
        <row r="219">
          <cell r="A219">
            <v>81512</v>
          </cell>
          <cell r="B219" t="str">
            <v>AQ.KARTON 330 1X1</v>
          </cell>
        </row>
        <row r="220">
          <cell r="A220">
            <v>81613</v>
          </cell>
          <cell r="B220" t="str">
            <v>AQ.KRTN 240 ML 1X1</v>
          </cell>
        </row>
        <row r="221">
          <cell r="A221">
            <v>82111</v>
          </cell>
          <cell r="B221" t="str">
            <v>VIT KRTN 1500 ML 1X1</v>
          </cell>
        </row>
        <row r="222">
          <cell r="A222">
            <v>82312</v>
          </cell>
          <cell r="B222" t="str">
            <v>VIT KARTON 600 ML 1X1</v>
          </cell>
        </row>
        <row r="223">
          <cell r="A223">
            <v>82512</v>
          </cell>
          <cell r="B223" t="str">
            <v>VIT KARTON 330 ML 1X1</v>
          </cell>
        </row>
        <row r="224">
          <cell r="A224">
            <v>82613</v>
          </cell>
          <cell r="B224" t="str">
            <v>VIT KRTN 240 ML 1X1</v>
          </cell>
        </row>
        <row r="225">
          <cell r="A225">
            <v>84121</v>
          </cell>
          <cell r="B225" t="str">
            <v>Mizone Karton LL/500ml 1x12</v>
          </cell>
        </row>
        <row r="226">
          <cell r="A226">
            <v>84127</v>
          </cell>
        </row>
        <row r="227">
          <cell r="A227">
            <v>84128</v>
          </cell>
        </row>
        <row r="228">
          <cell r="A228">
            <v>90018</v>
          </cell>
          <cell r="B228" t="str">
            <v>HORISONTAL BANNER AQUA</v>
          </cell>
        </row>
        <row r="229">
          <cell r="A229">
            <v>90026</v>
          </cell>
          <cell r="B229" t="str">
            <v>HORISONTAL BANNER VIT</v>
          </cell>
        </row>
        <row r="230">
          <cell r="A230">
            <v>92002</v>
          </cell>
          <cell r="B230" t="str">
            <v>GELAS VIT</v>
          </cell>
        </row>
        <row r="231">
          <cell r="A231">
            <v>94002</v>
          </cell>
          <cell r="B231" t="str">
            <v>Chiller FV 100 Mizone</v>
          </cell>
        </row>
        <row r="232">
          <cell r="A232">
            <v>94013</v>
          </cell>
          <cell r="B232" t="str">
            <v>MUG MIZONE</v>
          </cell>
        </row>
        <row r="233">
          <cell r="A233">
            <v>94023</v>
          </cell>
          <cell r="B233" t="str">
            <v>CHILLER FV 280 MIZONE</v>
          </cell>
        </row>
        <row r="234">
          <cell r="A234">
            <v>10269549</v>
          </cell>
          <cell r="B234" t="str">
            <v>KARTON VT 220 ML 1X1</v>
          </cell>
        </row>
        <row r="235">
          <cell r="A235">
            <v>10345439</v>
          </cell>
          <cell r="B235" t="str">
            <v>KARTON AQ 220ML LOCAL 1X1</v>
          </cell>
        </row>
        <row r="236">
          <cell r="A236">
            <v>1020003876</v>
          </cell>
        </row>
        <row r="237">
          <cell r="A237">
            <v>1020005984</v>
          </cell>
        </row>
        <row r="238">
          <cell r="A238" t="str">
            <v>145143KR</v>
          </cell>
          <cell r="B238" t="str">
            <v>KARTON MZ MOOD UP CRANBERRY 500ML 1X1</v>
          </cell>
        </row>
        <row r="239">
          <cell r="A239" t="str">
            <v>3311H</v>
          </cell>
          <cell r="B239" t="str">
            <v>CHILLER  AQUA FV 280 / R</v>
          </cell>
        </row>
        <row r="240">
          <cell r="A240" t="str">
            <v>74560G</v>
          </cell>
          <cell r="B240" t="str">
            <v>VT.5GALON BTL</v>
          </cell>
        </row>
        <row r="241">
          <cell r="A241" t="str">
            <v>74560G</v>
          </cell>
          <cell r="B241" t="str">
            <v>VT.5GALON BTL</v>
          </cell>
        </row>
        <row r="242">
          <cell r="A242" t="str">
            <v>74569P</v>
          </cell>
          <cell r="B242" t="str">
            <v>MIZONE PF/PCS</v>
          </cell>
        </row>
        <row r="243">
          <cell r="A243" t="str">
            <v>81681KR</v>
          </cell>
          <cell r="B243" t="str">
            <v>KARTON AQ.750ML 1X1</v>
          </cell>
        </row>
        <row r="244">
          <cell r="A244" t="str">
            <v>P9904</v>
          </cell>
          <cell r="B244" t="str">
            <v>CHILLER MIZONE FV100</v>
          </cell>
        </row>
        <row r="245">
          <cell r="A245" t="str">
            <v>P9906</v>
          </cell>
          <cell r="B245" t="str">
            <v>CHILLER MIZONE FV280</v>
          </cell>
        </row>
        <row r="246">
          <cell r="A246" t="str">
            <v>P9910</v>
          </cell>
          <cell r="B246" t="str">
            <v>CHILLER MIZONE S240SC</v>
          </cell>
        </row>
        <row r="247">
          <cell r="A247" t="str">
            <v>P9911</v>
          </cell>
          <cell r="B247" t="str">
            <v>CHILLER AQUA S240SC</v>
          </cell>
        </row>
        <row r="248">
          <cell r="A248" t="str">
            <v>P9912</v>
          </cell>
          <cell r="B248" t="str">
            <v>CHILLER AQUA FV1000</v>
          </cell>
        </row>
        <row r="249">
          <cell r="A249" t="str">
            <v>P9914</v>
          </cell>
          <cell r="B249" t="str">
            <v>CHILLER S880 SLIM DOUBLE DOOR</v>
          </cell>
        </row>
        <row r="250">
          <cell r="A250" t="str">
            <v>S5523</v>
          </cell>
          <cell r="B250" t="str">
            <v>TENDA AQUA</v>
          </cell>
        </row>
        <row r="251">
          <cell r="A251" t="str">
            <v>S5525</v>
          </cell>
          <cell r="B251" t="str">
            <v>TENDA MIZONE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4">
          <cell r="B4">
            <v>43475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LAP MUTASI PRODUK"/>
      <sheetName val="REKAP GL"/>
      <sheetName val="ANALISA PIUTANG"/>
      <sheetName val="LAPORAN LAIN"/>
      <sheetName val="REKAP PERSEDIAAN"/>
      <sheetName val="REKAP PENJUALAN"/>
      <sheetName val="REKAP HPP"/>
      <sheetName val="DETAIL BIAYA"/>
      <sheetName val="TBG "/>
      <sheetName val="SEGMEN (2)"/>
      <sheetName val="IN"/>
      <sheetName val="OUT"/>
      <sheetName val="LKH SPS (2)"/>
      <sheetName val="MONEY CROSSCEK G SPS"/>
      <sheetName val="BANK STATEMENT"/>
      <sheetName val="BANK LIVIA"/>
      <sheetName val="KB"/>
      <sheetName val="BD"/>
      <sheetName val="BP"/>
      <sheetName val="BG SPS"/>
      <sheetName val="REKAP BIAYA"/>
      <sheetName val="TP 1"/>
      <sheetName val="TP"/>
      <sheetName val="PIUT MS SUPPORT"/>
      <sheetName val="PIUT MS SUPORT 1"/>
      <sheetName val="PIUT PUSAT "/>
      <sheetName val="PIUT PUSAT 1"/>
      <sheetName val="PIUT TIV "/>
      <sheetName val="PIUT TIV 1"/>
      <sheetName val="HUTANG MS SUPPORT"/>
      <sheetName val="GRESIK"/>
    </sheetNames>
    <sheetDataSet>
      <sheetData sheetId="0"/>
      <sheetData sheetId="1"/>
      <sheetData sheetId="2"/>
      <sheetData sheetId="3"/>
      <sheetData sheetId="4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30016</v>
          </cell>
          <cell r="E7">
            <v>322726000</v>
          </cell>
          <cell r="F7">
            <v>0</v>
          </cell>
          <cell r="G7">
            <v>322726000</v>
          </cell>
        </row>
        <row r="8">
          <cell r="B8">
            <v>10111</v>
          </cell>
          <cell r="C8" t="str">
            <v>AQ.5GLN BTL</v>
          </cell>
          <cell r="D8">
            <v>1259</v>
          </cell>
          <cell r="E8">
            <v>37770000</v>
          </cell>
          <cell r="F8">
            <v>0</v>
          </cell>
          <cell r="G8">
            <v>37770000</v>
          </cell>
        </row>
        <row r="9">
          <cell r="B9">
            <v>12111</v>
          </cell>
          <cell r="C9" t="str">
            <v>AQ.1500ML 1X12</v>
          </cell>
          <cell r="D9">
            <v>22600</v>
          </cell>
          <cell r="E9">
            <v>716761650</v>
          </cell>
          <cell r="F9">
            <v>0</v>
          </cell>
          <cell r="G9">
            <v>716761650</v>
          </cell>
        </row>
        <row r="10">
          <cell r="B10">
            <v>12312</v>
          </cell>
          <cell r="C10" t="str">
            <v>AQ.600ML 1X24</v>
          </cell>
          <cell r="D10">
            <v>15127</v>
          </cell>
          <cell r="E10">
            <v>510094500</v>
          </cell>
          <cell r="F10">
            <v>7893750</v>
          </cell>
          <cell r="G10">
            <v>502200750</v>
          </cell>
        </row>
        <row r="11">
          <cell r="B11">
            <v>12512</v>
          </cell>
          <cell r="C11" t="str">
            <v>AQ.330ML 1X24</v>
          </cell>
          <cell r="D11">
            <v>989</v>
          </cell>
          <cell r="E11">
            <v>24374100</v>
          </cell>
          <cell r="F11">
            <v>0</v>
          </cell>
          <cell r="G11">
            <v>24374100</v>
          </cell>
        </row>
        <row r="12">
          <cell r="B12">
            <v>12613</v>
          </cell>
          <cell r="C12" t="str">
            <v>AQ.240ML 1X48</v>
          </cell>
          <cell r="D12">
            <v>15136</v>
          </cell>
          <cell r="E12">
            <v>270591200</v>
          </cell>
          <cell r="F12">
            <v>0</v>
          </cell>
          <cell r="G12">
            <v>270591200</v>
          </cell>
        </row>
        <row r="13">
          <cell r="B13">
            <v>19310</v>
          </cell>
          <cell r="C13" t="str">
            <v>AQ.TISSUE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>
            <v>20110</v>
          </cell>
          <cell r="C14" t="str">
            <v>VT.5GLN ISI</v>
          </cell>
          <cell r="D14">
            <v>5486</v>
          </cell>
          <cell r="E14">
            <v>42835600</v>
          </cell>
          <cell r="F14">
            <v>393500</v>
          </cell>
          <cell r="G14">
            <v>42442100</v>
          </cell>
        </row>
        <row r="15">
          <cell r="B15">
            <v>20111</v>
          </cell>
          <cell r="C15" t="str">
            <v>VT.5GLN BTL</v>
          </cell>
          <cell r="D15">
            <v>259</v>
          </cell>
          <cell r="E15">
            <v>7770000</v>
          </cell>
          <cell r="F15">
            <v>1500000</v>
          </cell>
          <cell r="G15">
            <v>6270000</v>
          </cell>
        </row>
        <row r="16">
          <cell r="B16">
            <v>22111</v>
          </cell>
          <cell r="C16" t="str">
            <v>VT.1500ML 1X12</v>
          </cell>
          <cell r="D16">
            <v>443</v>
          </cell>
          <cell r="E16">
            <v>9567400</v>
          </cell>
          <cell r="F16">
            <v>203500</v>
          </cell>
          <cell r="G16">
            <v>9363900</v>
          </cell>
        </row>
        <row r="17">
          <cell r="B17">
            <v>22312</v>
          </cell>
          <cell r="C17" t="str">
            <v>VT.600ML 1X24</v>
          </cell>
          <cell r="D17">
            <v>827</v>
          </cell>
          <cell r="E17">
            <v>18500200</v>
          </cell>
          <cell r="F17">
            <v>433500</v>
          </cell>
          <cell r="G17">
            <v>18066700</v>
          </cell>
        </row>
        <row r="18">
          <cell r="B18">
            <v>22613</v>
          </cell>
          <cell r="C18" t="str">
            <v>VT.240ML 1X48</v>
          </cell>
          <cell r="D18">
            <v>1875</v>
          </cell>
          <cell r="E18">
            <v>26937000</v>
          </cell>
          <cell r="F18">
            <v>2080500</v>
          </cell>
          <cell r="G18">
            <v>24856500</v>
          </cell>
        </row>
        <row r="19">
          <cell r="B19">
            <v>29310</v>
          </cell>
          <cell r="C19" t="str">
            <v>VT.TISSUE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40410</v>
          </cell>
          <cell r="C20" t="str">
            <v>Mizone Orange Lime  500ML 1x12</v>
          </cell>
          <cell r="D20">
            <v>1291</v>
          </cell>
          <cell r="E20">
            <v>40869700</v>
          </cell>
          <cell r="F20">
            <v>2711000</v>
          </cell>
          <cell r="G20">
            <v>38158700</v>
          </cell>
        </row>
        <row r="21">
          <cell r="B21">
            <v>40412</v>
          </cell>
          <cell r="C21" t="str">
            <v>MIZONE LYCHEE LEMON 500 ML 1X12</v>
          </cell>
          <cell r="D21">
            <v>3517</v>
          </cell>
          <cell r="E21">
            <v>111256100</v>
          </cell>
          <cell r="F21">
            <v>6837500</v>
          </cell>
          <cell r="G21">
            <v>104418600</v>
          </cell>
        </row>
        <row r="22">
          <cell r="B22">
            <v>40418</v>
          </cell>
          <cell r="C22" t="str">
            <v>MIZONE APPLE GUAVA 500 ML 1X12</v>
          </cell>
          <cell r="D22">
            <v>1430</v>
          </cell>
          <cell r="E22">
            <v>45300000</v>
          </cell>
          <cell r="F22">
            <v>2983500</v>
          </cell>
          <cell r="G22">
            <v>42316500</v>
          </cell>
        </row>
        <row r="23">
          <cell r="B23">
            <v>40419</v>
          </cell>
          <cell r="C23" t="str">
            <v>MIZONE MANGGO KWENI 500ML 1X12</v>
          </cell>
          <cell r="D23">
            <v>1184</v>
          </cell>
          <cell r="E23">
            <v>37277400</v>
          </cell>
          <cell r="F23">
            <v>2469500</v>
          </cell>
          <cell r="G23">
            <v>34807900</v>
          </cell>
        </row>
        <row r="24">
          <cell r="B24">
            <v>40427</v>
          </cell>
          <cell r="C24" t="str">
            <v>MIZONE COOLIN BLEWAH 500 ML 1X12</v>
          </cell>
          <cell r="D24">
            <v>241</v>
          </cell>
          <cell r="E24">
            <v>8000500</v>
          </cell>
          <cell r="F24">
            <v>56000</v>
          </cell>
          <cell r="G24">
            <v>7944500</v>
          </cell>
        </row>
        <row r="25">
          <cell r="B25">
            <v>40429</v>
          </cell>
          <cell r="C25" t="str">
            <v>MIZONE COCOPINA 500ML1X12</v>
          </cell>
          <cell r="D25">
            <v>113</v>
          </cell>
          <cell r="E25">
            <v>3639100</v>
          </cell>
          <cell r="F25">
            <v>240000</v>
          </cell>
          <cell r="G25">
            <v>3399100</v>
          </cell>
        </row>
        <row r="26">
          <cell r="G26">
            <v>0</v>
          </cell>
        </row>
        <row r="27">
          <cell r="G27">
            <v>0</v>
          </cell>
        </row>
        <row r="30">
          <cell r="G30">
            <v>0</v>
          </cell>
        </row>
        <row r="31">
          <cell r="D31">
            <v>101793</v>
          </cell>
          <cell r="E31">
            <v>2234270450</v>
          </cell>
          <cell r="F31">
            <v>27802250</v>
          </cell>
          <cell r="G31">
            <v>2206468200</v>
          </cell>
          <cell r="H31">
            <v>0</v>
          </cell>
          <cell r="I31">
            <v>0</v>
          </cell>
        </row>
        <row r="32">
          <cell r="B32">
            <v>1</v>
          </cell>
          <cell r="C32">
            <v>2</v>
          </cell>
          <cell r="D32">
            <v>3</v>
          </cell>
          <cell r="E32">
            <v>4</v>
          </cell>
          <cell r="F32">
            <v>5</v>
          </cell>
          <cell r="G32">
            <v>6</v>
          </cell>
        </row>
        <row r="33">
          <cell r="D33">
            <v>108117</v>
          </cell>
          <cell r="E33" t="str">
            <v>ttlunit</v>
          </cell>
          <cell r="G33">
            <v>-33047750</v>
          </cell>
        </row>
        <row r="34">
          <cell r="D34">
            <v>0</v>
          </cell>
        </row>
        <row r="35">
          <cell r="I35">
            <v>33047750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MEMO JURNAL"/>
      <sheetName val="REKAP GL"/>
      <sheetName val="LAP MUTASI PRODUK"/>
      <sheetName val="LAP PENJUALAN"/>
      <sheetName val="ANALISA PIUTANG"/>
      <sheetName val="LAPORAN LAIN"/>
      <sheetName val="REKAP PERSEDIAAN"/>
      <sheetName val="REKAP PENJUALAN"/>
      <sheetName val="REKAP HPP"/>
      <sheetName val="TBG"/>
      <sheetName val="SEGMEN"/>
      <sheetName val="IN"/>
      <sheetName val="OUT"/>
      <sheetName val="LKH"/>
      <sheetName val="CROSCEK"/>
      <sheetName val="BANK"/>
      <sheetName val="KB"/>
      <sheetName val="KO"/>
      <sheetName val="BD"/>
      <sheetName val="BP"/>
      <sheetName val="REKAP BIAYA"/>
    </sheetNames>
    <sheetDataSet>
      <sheetData sheetId="0" refreshError="1"/>
      <sheetData sheetId="1" refreshError="1"/>
      <sheetData sheetId="2"/>
      <sheetData sheetId="3"/>
      <sheetData sheetId="4" refreshError="1"/>
      <sheetData sheetId="5"/>
      <sheetData sheetId="6"/>
      <sheetData sheetId="7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800</v>
          </cell>
          <cell r="E7">
            <v>10000000</v>
          </cell>
          <cell r="F7">
            <v>37500</v>
          </cell>
          <cell r="G7">
            <v>9962500</v>
          </cell>
        </row>
        <row r="8">
          <cell r="B8">
            <v>10111</v>
          </cell>
          <cell r="C8" t="str">
            <v>AQ.5GLN BTL</v>
          </cell>
          <cell r="D8">
            <v>14</v>
          </cell>
          <cell r="E8">
            <v>420000</v>
          </cell>
          <cell r="F8">
            <v>0</v>
          </cell>
          <cell r="G8">
            <v>420000</v>
          </cell>
        </row>
        <row r="9">
          <cell r="B9">
            <v>12111</v>
          </cell>
          <cell r="C9" t="str">
            <v>AQ.1500ML 1X12</v>
          </cell>
          <cell r="D9">
            <v>239</v>
          </cell>
          <cell r="E9">
            <v>7851150</v>
          </cell>
          <cell r="F9">
            <v>0</v>
          </cell>
          <cell r="G9">
            <v>7851150</v>
          </cell>
        </row>
        <row r="10">
          <cell r="B10">
            <v>12312</v>
          </cell>
          <cell r="C10" t="str">
            <v>AQ.600ML 1X24</v>
          </cell>
          <cell r="D10">
            <v>309</v>
          </cell>
          <cell r="E10">
            <v>10737750</v>
          </cell>
          <cell r="F10">
            <v>0</v>
          </cell>
          <cell r="G10">
            <v>10737750</v>
          </cell>
        </row>
        <row r="11">
          <cell r="B11">
            <v>12512</v>
          </cell>
          <cell r="C11" t="str">
            <v>AQ.330ML 1X24</v>
          </cell>
          <cell r="D11">
            <v>53</v>
          </cell>
          <cell r="E11">
            <v>1335600</v>
          </cell>
          <cell r="F11">
            <v>0</v>
          </cell>
          <cell r="G11">
            <v>1335600</v>
          </cell>
        </row>
        <row r="12">
          <cell r="B12">
            <v>12613</v>
          </cell>
          <cell r="C12" t="str">
            <v>AQ.240ML 1X48</v>
          </cell>
          <cell r="D12">
            <v>237</v>
          </cell>
          <cell r="E12">
            <v>4313400</v>
          </cell>
          <cell r="F12">
            <v>0</v>
          </cell>
          <cell r="G12">
            <v>4313400</v>
          </cell>
        </row>
        <row r="13">
          <cell r="B13">
            <v>20110</v>
          </cell>
          <cell r="C13" t="str">
            <v>VT.5GLN ISI</v>
          </cell>
          <cell r="D13">
            <v>344</v>
          </cell>
          <cell r="E13">
            <v>3096000</v>
          </cell>
          <cell r="F13">
            <v>54000</v>
          </cell>
          <cell r="G13">
            <v>3042000</v>
          </cell>
        </row>
        <row r="14">
          <cell r="B14">
            <v>20111</v>
          </cell>
          <cell r="C14" t="str">
            <v>VT.5GLN BTL</v>
          </cell>
          <cell r="D14">
            <v>7</v>
          </cell>
          <cell r="E14">
            <v>210000</v>
          </cell>
          <cell r="F14">
            <v>0</v>
          </cell>
          <cell r="G14">
            <v>210000</v>
          </cell>
        </row>
        <row r="15">
          <cell r="B15">
            <v>22111</v>
          </cell>
          <cell r="C15" t="str">
            <v>VT.1500ML 1X12</v>
          </cell>
          <cell r="D15">
            <v>76</v>
          </cell>
          <cell r="E15">
            <v>1656800</v>
          </cell>
          <cell r="F15">
            <v>10000</v>
          </cell>
          <cell r="G15">
            <v>1646800</v>
          </cell>
        </row>
        <row r="16">
          <cell r="B16">
            <v>22312</v>
          </cell>
          <cell r="C16" t="str">
            <v>VT.600ML 1X24</v>
          </cell>
          <cell r="D16">
            <v>199</v>
          </cell>
          <cell r="E16">
            <v>4497400</v>
          </cell>
          <cell r="F16">
            <v>25500</v>
          </cell>
          <cell r="G16">
            <v>4471900</v>
          </cell>
        </row>
        <row r="17">
          <cell r="B17">
            <v>22613</v>
          </cell>
          <cell r="C17" t="str">
            <v>VT.240ML 1X48</v>
          </cell>
          <cell r="D17">
            <v>246</v>
          </cell>
          <cell r="E17">
            <v>3567000</v>
          </cell>
          <cell r="F17">
            <v>130500</v>
          </cell>
          <cell r="G17">
            <v>3436500</v>
          </cell>
        </row>
        <row r="18">
          <cell r="B18">
            <v>40410</v>
          </cell>
          <cell r="C18" t="str">
            <v>Mizone Orange Lime  500ML 1x12</v>
          </cell>
          <cell r="D18">
            <v>9</v>
          </cell>
          <cell r="E18">
            <v>301500</v>
          </cell>
          <cell r="F18">
            <v>4000</v>
          </cell>
          <cell r="G18">
            <v>297500</v>
          </cell>
        </row>
        <row r="19">
          <cell r="B19">
            <v>40412</v>
          </cell>
          <cell r="C19" t="str">
            <v>MIZONE LYCHEE LEMON 500 ML 1X12</v>
          </cell>
          <cell r="D19">
            <v>24</v>
          </cell>
          <cell r="E19">
            <v>804000</v>
          </cell>
          <cell r="F19">
            <v>12000</v>
          </cell>
          <cell r="G19">
            <v>792000</v>
          </cell>
        </row>
        <row r="20">
          <cell r="B20">
            <v>40418</v>
          </cell>
          <cell r="C20" t="str">
            <v>MIZONE APPLE GUAVA 500 ML 1X12</v>
          </cell>
          <cell r="D20">
            <v>7</v>
          </cell>
          <cell r="E20">
            <v>234500</v>
          </cell>
          <cell r="F20">
            <v>2000</v>
          </cell>
          <cell r="G20">
            <v>232500</v>
          </cell>
        </row>
        <row r="21">
          <cell r="B21">
            <v>40419</v>
          </cell>
          <cell r="C21" t="str">
            <v>MIZONE MANGGO KWENI 500ML 1x12</v>
          </cell>
          <cell r="D21">
            <v>3</v>
          </cell>
          <cell r="E21">
            <v>100500</v>
          </cell>
          <cell r="F21">
            <v>2000</v>
          </cell>
          <cell r="G21">
            <v>98500</v>
          </cell>
        </row>
        <row r="22">
          <cell r="B22">
            <v>40427</v>
          </cell>
          <cell r="C22" t="str">
            <v>Mizone Coolin Blewah 500ML 1X12</v>
          </cell>
          <cell r="D22">
            <v>4</v>
          </cell>
          <cell r="E22">
            <v>134000</v>
          </cell>
          <cell r="F22">
            <v>2000</v>
          </cell>
          <cell r="G22">
            <v>132000</v>
          </cell>
        </row>
        <row r="23">
          <cell r="B23">
            <v>95059</v>
          </cell>
          <cell r="C23" t="str">
            <v>POMPA DISPENSER</v>
          </cell>
          <cell r="D23">
            <v>-1</v>
          </cell>
          <cell r="E23">
            <v>0</v>
          </cell>
          <cell r="F23">
            <v>0</v>
          </cell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3">
          <cell r="D33">
            <v>2570</v>
          </cell>
          <cell r="E33">
            <v>49259600</v>
          </cell>
          <cell r="F33">
            <v>279500</v>
          </cell>
          <cell r="G33">
            <v>48980100</v>
          </cell>
          <cell r="H33">
            <v>0</v>
          </cell>
          <cell r="I33">
            <v>0</v>
          </cell>
        </row>
        <row r="34">
          <cell r="B34">
            <v>1</v>
          </cell>
          <cell r="C34">
            <v>2</v>
          </cell>
          <cell r="D34">
            <v>3</v>
          </cell>
          <cell r="E34">
            <v>4</v>
          </cell>
          <cell r="F34">
            <v>5</v>
          </cell>
          <cell r="G34">
            <v>6</v>
          </cell>
        </row>
        <row r="35">
          <cell r="D35">
            <v>2584</v>
          </cell>
          <cell r="E35" t="str">
            <v>ttlunit</v>
          </cell>
          <cell r="G35">
            <v>-279500</v>
          </cell>
        </row>
        <row r="36">
          <cell r="D36">
            <v>0</v>
          </cell>
        </row>
        <row r="37">
          <cell r="I37">
            <v>279500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"/>
      <sheetName val="BS"/>
      <sheetName val="IS"/>
      <sheetName val="Equity"/>
      <sheetName val="A4-2002"/>
      <sheetName val="CF-2002"/>
      <sheetName val="CF supp-2002"/>
      <sheetName val="CF supp-2002 (2)"/>
      <sheetName val="CF"/>
      <sheetName val="CF supp"/>
      <sheetName val="T-Acc"/>
      <sheetName val="Proforma"/>
      <sheetName val="A4"/>
      <sheetName val="AJE"/>
      <sheetName val="C"/>
      <sheetName val="E1"/>
      <sheetName val="E2"/>
      <sheetName val="F"/>
      <sheetName val="LCM "/>
      <sheetName val="G"/>
      <sheetName val="G1"/>
      <sheetName val="G2"/>
      <sheetName val="G3"/>
      <sheetName val="Rent"/>
      <sheetName val="DIT"/>
      <sheetName val="DTA"/>
      <sheetName val="K"/>
      <sheetName val="Kdetail"/>
      <sheetName val="K2"/>
      <sheetName val="CIP"/>
      <sheetName val="Sale-Leaseback (2)"/>
      <sheetName val="Sale-Leaseback"/>
      <sheetName val="M"/>
      <sheetName val="M1"/>
      <sheetName val="Mflow (2)"/>
      <sheetName val="N-1"/>
      <sheetName val="N-2"/>
      <sheetName val="N-3"/>
      <sheetName val="O-1"/>
      <sheetName val="O-1-1"/>
      <sheetName val="O-1-2"/>
      <sheetName val="O-1-3"/>
      <sheetName val="O-1-4"/>
      <sheetName val="O-2"/>
      <sheetName val="P"/>
      <sheetName val="Q"/>
      <sheetName val="R"/>
      <sheetName val="R1"/>
      <sheetName val="V1"/>
      <sheetName val="RE"/>
      <sheetName val="Reval"/>
      <sheetName val="T"/>
      <sheetName val="U-1 (2)"/>
      <sheetName val="quantity-sales"/>
      <sheetName val="GPA "/>
      <sheetName val="U-1 Analysis"/>
      <sheetName val="xport-cut"/>
      <sheetName val="local-cut (2)"/>
      <sheetName val="U-2 "/>
      <sheetName val="U2-1"/>
      <sheetName val="Costing-Test"/>
      <sheetName val="quantity-COGS"/>
      <sheetName val="purchase-cutoff"/>
      <sheetName val="U-3 (2)"/>
      <sheetName val="U-4 (2)"/>
      <sheetName val="U-5 (2)"/>
      <sheetName val="U-5-1"/>
      <sheetName val="i test"/>
      <sheetName val="C1"/>
      <sheetName val="Tax Rec"/>
      <sheetName val="NDE-i"/>
      <sheetName val="NDE"/>
      <sheetName val="PPE-fis"/>
      <sheetName val="lease-forex"/>
      <sheetName val="FSC- Lease Rec"/>
      <sheetName val="monetary"/>
      <sheetName val="FPR"/>
      <sheetName val="Sale_Leaseback _2_"/>
      <sheetName val="Asumsi"/>
      <sheetName val="SBY_SNACK"/>
      <sheetName val="RAB"/>
      <sheetName val="CF_supp-2002"/>
      <sheetName val="CF_supp-2002_(2)"/>
      <sheetName val="CF_supp"/>
      <sheetName val="LCM_"/>
      <sheetName val="Sale-Leaseback_(2)"/>
      <sheetName val="Mflow_(2)"/>
      <sheetName val="U-1_(2)"/>
      <sheetName val="GPA_"/>
      <sheetName val="U-1_Analysis"/>
      <sheetName val="local-cut_(2)"/>
      <sheetName val="U-2_"/>
      <sheetName val="U-3_(2)"/>
      <sheetName val="U-4_(2)"/>
      <sheetName val="U-5_(2)"/>
      <sheetName val="i_test"/>
      <sheetName val="Tax_Rec"/>
      <sheetName val="FSC-_Lease_Rec"/>
      <sheetName val="Sale_Leaseback__2_"/>
      <sheetName val="CF_supp-20021"/>
      <sheetName val="CF_supp-2002_(2)1"/>
      <sheetName val="CF_supp1"/>
      <sheetName val="LCM_1"/>
      <sheetName val="Sale-Leaseback_(2)1"/>
      <sheetName val="Mflow_(2)1"/>
      <sheetName val="U-1_(2)1"/>
      <sheetName val="GPA_1"/>
      <sheetName val="U-1_Analysis1"/>
      <sheetName val="local-cut_(2)1"/>
      <sheetName val="U-2_1"/>
      <sheetName val="U-3_(2)1"/>
      <sheetName val="U-4_(2)1"/>
      <sheetName val="U-5_(2)1"/>
      <sheetName val="i_test1"/>
      <sheetName val="Tax_Rec1"/>
      <sheetName val="FSC-_Lease_Rec1"/>
      <sheetName val="Sale_Leaseback__2_1"/>
      <sheetName val="BRI Giro"/>
      <sheetName val="kend"/>
      <sheetName val="1105-B&amp;I-OK"/>
      <sheetName val="1106-M&amp;E"/>
      <sheetName val="Other charges _income_"/>
      <sheetName val="U"/>
      <sheetName val="SK HTM"/>
      <sheetName val="Entry  HTM"/>
      <sheetName val="Tran0104"/>
      <sheetName val="Sheet1"/>
      <sheetName val="MASTER"/>
      <sheetName val="A.4.3"/>
      <sheetName val="A.4.2"/>
      <sheetName val="AE_DM"/>
      <sheetName val="TERM OF PAYMENT"/>
      <sheetName val="BP1_23"/>
      <sheetName val="CSUL"/>
      <sheetName val="Listes de Sélection"/>
      <sheetName val="CF_supp-20022"/>
      <sheetName val="CF_supp-2002_(2)2"/>
      <sheetName val="CF_supp2"/>
      <sheetName val="LCM_2"/>
      <sheetName val="Sale-Leaseback_(2)2"/>
      <sheetName val="Mflow_(2)2"/>
      <sheetName val="U-1_(2)2"/>
      <sheetName val="GPA_2"/>
      <sheetName val="U-1_Analysis2"/>
      <sheetName val="local-cut_(2)2"/>
      <sheetName val="U-2_2"/>
      <sheetName val="U-3_(2)2"/>
      <sheetName val="U-4_(2)2"/>
      <sheetName val="U-5_(2)2"/>
      <sheetName val="i_test2"/>
      <sheetName val="Tax_Rec2"/>
      <sheetName val="FSC-_Lease_Rec2"/>
      <sheetName val="Sale_Leaseback__2_2"/>
      <sheetName val="BRI_Giro"/>
      <sheetName val="Other_charges__income_"/>
      <sheetName val="TERM_OF_PAYMENT"/>
      <sheetName val="SK_HTM"/>
      <sheetName val="Entry__HTM"/>
      <sheetName val="A_4_3"/>
      <sheetName val="A_4_2"/>
      <sheetName val="T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 LAJUR"/>
      <sheetName val="RUGILABA"/>
      <sheetName val="NERACA"/>
      <sheetName val="DETAIL BIAYA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RSEDIAAN"/>
      <sheetName val="REKAP PENJUALAN"/>
      <sheetName val="REKAP HP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1">
          <cell r="A1" t="str">
            <v>LAPORAN MUTASI PRODUK</v>
          </cell>
        </row>
        <row r="2">
          <cell r="A2">
            <v>0</v>
          </cell>
        </row>
        <row r="3">
          <cell r="A3" t="str">
            <v>ID PRODUK</v>
          </cell>
          <cell r="B3" t="str">
            <v>NAMA PRODUK</v>
          </cell>
          <cell r="C3" t="str">
            <v>SALDO AWAL</v>
          </cell>
          <cell r="D3" t="str">
            <v>SUPP(IN)</v>
          </cell>
          <cell r="E3" t="str">
            <v>DIST(IN)</v>
          </cell>
          <cell r="F3" t="str">
            <v>DEPO(IN)</v>
          </cell>
          <cell r="G3" t="str">
            <v>CABANG(IN)</v>
          </cell>
          <cell r="H3" t="str">
            <v>SUPP(OUT)</v>
          </cell>
          <cell r="I3" t="str">
            <v>DIST(OUT)</v>
          </cell>
          <cell r="J3" t="str">
            <v>DEPO(OUT)</v>
          </cell>
          <cell r="K3" t="str">
            <v>CABANG(OUT)</v>
          </cell>
          <cell r="L3" t="str">
            <v>KOREKSI</v>
          </cell>
          <cell r="M3" t="str">
            <v>SALDO AKHIR</v>
          </cell>
        </row>
        <row r="4">
          <cell r="A4">
            <v>10110</v>
          </cell>
          <cell r="B4" t="str">
            <v>AQ.5GLN ISI</v>
          </cell>
          <cell r="C4">
            <v>6047</v>
          </cell>
          <cell r="D4">
            <v>37083</v>
          </cell>
          <cell r="E4">
            <v>3251</v>
          </cell>
          <cell r="F4">
            <v>0</v>
          </cell>
          <cell r="G4">
            <v>0</v>
          </cell>
          <cell r="H4">
            <v>659</v>
          </cell>
          <cell r="I4">
            <v>42190</v>
          </cell>
          <cell r="J4">
            <v>0</v>
          </cell>
          <cell r="K4">
            <v>0</v>
          </cell>
          <cell r="L4">
            <v>0</v>
          </cell>
          <cell r="M4">
            <v>3532</v>
          </cell>
        </row>
        <row r="5">
          <cell r="A5">
            <v>10111</v>
          </cell>
          <cell r="B5" t="str">
            <v>AQ.5GLN BTL</v>
          </cell>
          <cell r="C5">
            <v>7045</v>
          </cell>
          <cell r="D5">
            <v>37843</v>
          </cell>
          <cell r="E5">
            <v>42146</v>
          </cell>
          <cell r="F5">
            <v>0</v>
          </cell>
          <cell r="G5">
            <v>0</v>
          </cell>
          <cell r="H5">
            <v>36306</v>
          </cell>
          <cell r="I5">
            <v>43145</v>
          </cell>
          <cell r="J5">
            <v>0</v>
          </cell>
          <cell r="K5">
            <v>0</v>
          </cell>
          <cell r="L5">
            <v>0</v>
          </cell>
          <cell r="M5">
            <v>7583</v>
          </cell>
        </row>
        <row r="6">
          <cell r="A6">
            <v>10114</v>
          </cell>
          <cell r="B6" t="str">
            <v>PALLET KAYU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A7">
            <v>10510</v>
          </cell>
          <cell r="B7" t="str">
            <v>AQ.380 ML ISI 1X24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</row>
        <row r="8">
          <cell r="A8">
            <v>10511</v>
          </cell>
          <cell r="B8" t="str">
            <v>AQ.380 ML BTL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>
            <v>10512</v>
          </cell>
          <cell r="B9" t="str">
            <v>AQ.380 ML KRAT/PALET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</row>
        <row r="10">
          <cell r="A10">
            <v>12111</v>
          </cell>
          <cell r="B10" t="str">
            <v>AQ.1500ML 1X12</v>
          </cell>
          <cell r="C10">
            <v>639</v>
          </cell>
          <cell r="D10">
            <v>6175</v>
          </cell>
          <cell r="E10">
            <v>639</v>
          </cell>
          <cell r="F10">
            <v>0</v>
          </cell>
          <cell r="G10">
            <v>2942</v>
          </cell>
          <cell r="H10">
            <v>1235</v>
          </cell>
          <cell r="I10">
            <v>9160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A11">
            <v>12312</v>
          </cell>
          <cell r="B11" t="str">
            <v>AQ.600ML 1X24</v>
          </cell>
          <cell r="C11">
            <v>17</v>
          </cell>
          <cell r="D11">
            <v>4536</v>
          </cell>
          <cell r="E11">
            <v>356</v>
          </cell>
          <cell r="F11">
            <v>0</v>
          </cell>
          <cell r="G11">
            <v>640</v>
          </cell>
          <cell r="H11">
            <v>0</v>
          </cell>
          <cell r="I11">
            <v>4653</v>
          </cell>
          <cell r="J11">
            <v>0</v>
          </cell>
          <cell r="K11">
            <v>400</v>
          </cell>
          <cell r="L11">
            <v>0</v>
          </cell>
          <cell r="M11">
            <v>496</v>
          </cell>
        </row>
        <row r="12">
          <cell r="A12">
            <v>12512</v>
          </cell>
          <cell r="B12" t="str">
            <v>AQ.330ML 1X24</v>
          </cell>
          <cell r="C12">
            <v>273</v>
          </cell>
          <cell r="D12">
            <v>0</v>
          </cell>
          <cell r="E12">
            <v>102</v>
          </cell>
          <cell r="F12">
            <v>0</v>
          </cell>
          <cell r="G12">
            <v>500</v>
          </cell>
          <cell r="H12">
            <v>0</v>
          </cell>
          <cell r="I12">
            <v>451</v>
          </cell>
          <cell r="J12">
            <v>0</v>
          </cell>
          <cell r="K12">
            <v>0</v>
          </cell>
          <cell r="L12">
            <v>0</v>
          </cell>
          <cell r="M12">
            <v>424</v>
          </cell>
        </row>
        <row r="13">
          <cell r="A13">
            <v>12613</v>
          </cell>
          <cell r="B13" t="str">
            <v>AQ.240ML 1X48</v>
          </cell>
          <cell r="C13">
            <v>2591</v>
          </cell>
          <cell r="D13">
            <v>10368</v>
          </cell>
          <cell r="E13">
            <v>528</v>
          </cell>
          <cell r="F13">
            <v>0</v>
          </cell>
          <cell r="G13">
            <v>150</v>
          </cell>
          <cell r="H13">
            <v>3</v>
          </cell>
          <cell r="I13">
            <v>10637</v>
          </cell>
          <cell r="J13">
            <v>0</v>
          </cell>
          <cell r="K13">
            <v>1200</v>
          </cell>
          <cell r="L13">
            <v>0</v>
          </cell>
          <cell r="M13">
            <v>1797</v>
          </cell>
        </row>
        <row r="14">
          <cell r="A14">
            <v>19310</v>
          </cell>
          <cell r="B14" t="str">
            <v>AQ.TISSUE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>
            <v>20110</v>
          </cell>
          <cell r="B15" t="str">
            <v>VT.5GLN ISI</v>
          </cell>
          <cell r="C15">
            <v>568</v>
          </cell>
          <cell r="D15">
            <v>0</v>
          </cell>
          <cell r="E15">
            <v>24</v>
          </cell>
          <cell r="F15">
            <v>0</v>
          </cell>
          <cell r="G15">
            <v>0</v>
          </cell>
          <cell r="H15">
            <v>0</v>
          </cell>
          <cell r="I15">
            <v>120</v>
          </cell>
          <cell r="J15">
            <v>0</v>
          </cell>
          <cell r="K15">
            <v>0</v>
          </cell>
          <cell r="L15">
            <v>0</v>
          </cell>
          <cell r="M15">
            <v>472</v>
          </cell>
        </row>
        <row r="16">
          <cell r="A16">
            <v>20111</v>
          </cell>
          <cell r="B16" t="str">
            <v>VT.5GLN BTL</v>
          </cell>
          <cell r="C16">
            <v>974</v>
          </cell>
          <cell r="D16">
            <v>0</v>
          </cell>
          <cell r="E16">
            <v>121</v>
          </cell>
          <cell r="F16">
            <v>0</v>
          </cell>
          <cell r="G16">
            <v>0</v>
          </cell>
          <cell r="H16">
            <v>0</v>
          </cell>
          <cell r="I16">
            <v>124</v>
          </cell>
          <cell r="J16">
            <v>0</v>
          </cell>
          <cell r="K16">
            <v>0</v>
          </cell>
          <cell r="L16">
            <v>0</v>
          </cell>
          <cell r="M16">
            <v>971</v>
          </cell>
        </row>
        <row r="17">
          <cell r="A17">
            <v>22111</v>
          </cell>
          <cell r="B17" t="str">
            <v>VT.1500ML 1X12</v>
          </cell>
          <cell r="C17">
            <v>101</v>
          </cell>
          <cell r="D17">
            <v>0</v>
          </cell>
          <cell r="E17">
            <v>67</v>
          </cell>
          <cell r="F17">
            <v>0</v>
          </cell>
          <cell r="G17">
            <v>390</v>
          </cell>
          <cell r="H17">
            <v>0</v>
          </cell>
          <cell r="I17">
            <v>433</v>
          </cell>
          <cell r="J17">
            <v>0</v>
          </cell>
          <cell r="K17">
            <v>0</v>
          </cell>
          <cell r="L17">
            <v>0</v>
          </cell>
          <cell r="M17">
            <v>125</v>
          </cell>
        </row>
        <row r="18">
          <cell r="A18">
            <v>22312</v>
          </cell>
          <cell r="B18" t="str">
            <v>VT.600ML 1X24</v>
          </cell>
          <cell r="C18">
            <v>102</v>
          </cell>
          <cell r="D18">
            <v>0</v>
          </cell>
          <cell r="E18">
            <v>49</v>
          </cell>
          <cell r="F18">
            <v>0</v>
          </cell>
          <cell r="G18">
            <v>240</v>
          </cell>
          <cell r="H18">
            <v>0</v>
          </cell>
          <cell r="I18">
            <v>268</v>
          </cell>
          <cell r="J18">
            <v>0</v>
          </cell>
          <cell r="K18">
            <v>0</v>
          </cell>
          <cell r="L18">
            <v>0</v>
          </cell>
          <cell r="M18">
            <v>123</v>
          </cell>
        </row>
        <row r="19">
          <cell r="A19">
            <v>22613</v>
          </cell>
          <cell r="B19" t="str">
            <v>VT.240ML 1X48</v>
          </cell>
          <cell r="C19">
            <v>642</v>
          </cell>
          <cell r="D19">
            <v>0</v>
          </cell>
          <cell r="E19">
            <v>91</v>
          </cell>
          <cell r="F19">
            <v>0</v>
          </cell>
          <cell r="G19">
            <v>150</v>
          </cell>
          <cell r="H19">
            <v>0</v>
          </cell>
          <cell r="I19">
            <v>475</v>
          </cell>
          <cell r="J19">
            <v>0</v>
          </cell>
          <cell r="K19">
            <v>0</v>
          </cell>
          <cell r="L19">
            <v>0</v>
          </cell>
          <cell r="M19">
            <v>408</v>
          </cell>
        </row>
        <row r="20">
          <cell r="A20">
            <v>29310</v>
          </cell>
          <cell r="B20" t="str">
            <v>VT.TISSUE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>
            <v>40410</v>
          </cell>
          <cell r="B21" t="str">
            <v>MIZONE ORANGE LIME  500ML</v>
          </cell>
          <cell r="C21">
            <v>69</v>
          </cell>
          <cell r="D21">
            <v>1848</v>
          </cell>
          <cell r="E21">
            <v>142</v>
          </cell>
          <cell r="F21">
            <v>0</v>
          </cell>
          <cell r="G21">
            <v>0</v>
          </cell>
          <cell r="H21">
            <v>0</v>
          </cell>
          <cell r="I21">
            <v>767</v>
          </cell>
          <cell r="J21">
            <v>0</v>
          </cell>
          <cell r="K21">
            <v>400</v>
          </cell>
          <cell r="L21">
            <v>0</v>
          </cell>
          <cell r="M21">
            <v>892</v>
          </cell>
        </row>
        <row r="22">
          <cell r="A22">
            <v>40411</v>
          </cell>
          <cell r="B22" t="str">
            <v>MIZONE PASSION FRUIT 500M</v>
          </cell>
          <cell r="C22">
            <v>1</v>
          </cell>
          <cell r="D22">
            <v>1848</v>
          </cell>
          <cell r="E22">
            <v>60</v>
          </cell>
          <cell r="F22">
            <v>0</v>
          </cell>
          <cell r="G22">
            <v>0</v>
          </cell>
          <cell r="H22">
            <v>0</v>
          </cell>
          <cell r="I22">
            <v>418</v>
          </cell>
          <cell r="J22">
            <v>0</v>
          </cell>
          <cell r="K22">
            <v>1000</v>
          </cell>
          <cell r="L22">
            <v>0</v>
          </cell>
          <cell r="M22">
            <v>491</v>
          </cell>
        </row>
        <row r="23">
          <cell r="A23">
            <v>40412</v>
          </cell>
          <cell r="B23" t="str">
            <v>MIZONE LYCHEE LEMON 500 M</v>
          </cell>
          <cell r="C23">
            <v>113</v>
          </cell>
          <cell r="D23">
            <v>3675</v>
          </cell>
          <cell r="E23">
            <v>151</v>
          </cell>
          <cell r="F23">
            <v>0</v>
          </cell>
          <cell r="G23">
            <v>100</v>
          </cell>
          <cell r="H23">
            <v>0</v>
          </cell>
          <cell r="I23">
            <v>903</v>
          </cell>
          <cell r="J23">
            <v>0</v>
          </cell>
          <cell r="K23">
            <v>100</v>
          </cell>
          <cell r="L23">
            <v>0</v>
          </cell>
          <cell r="M23">
            <v>3036</v>
          </cell>
        </row>
        <row r="24">
          <cell r="A24">
            <v>40418</v>
          </cell>
          <cell r="B24" t="str">
            <v>MIZONE APPLE GUAVA 500 ML</v>
          </cell>
          <cell r="C24">
            <v>6</v>
          </cell>
          <cell r="D24">
            <v>0</v>
          </cell>
          <cell r="E24">
            <v>65</v>
          </cell>
          <cell r="F24">
            <v>0</v>
          </cell>
          <cell r="G24">
            <v>300</v>
          </cell>
          <cell r="H24">
            <v>0</v>
          </cell>
          <cell r="I24">
            <v>368</v>
          </cell>
          <cell r="J24">
            <v>0</v>
          </cell>
          <cell r="K24">
            <v>0</v>
          </cell>
          <cell r="L24">
            <v>0</v>
          </cell>
          <cell r="M24">
            <v>3</v>
          </cell>
        </row>
        <row r="25">
          <cell r="A25">
            <v>40419</v>
          </cell>
          <cell r="B25" t="str">
            <v>MIZONE MANGGA KWENI 500 M</v>
          </cell>
          <cell r="C25">
            <v>1</v>
          </cell>
          <cell r="D25">
            <v>0</v>
          </cell>
          <cell r="E25">
            <v>83</v>
          </cell>
          <cell r="F25">
            <v>0</v>
          </cell>
          <cell r="G25">
            <v>766</v>
          </cell>
          <cell r="H25">
            <v>0</v>
          </cell>
          <cell r="I25">
            <v>303</v>
          </cell>
          <cell r="J25">
            <v>0</v>
          </cell>
          <cell r="K25">
            <v>0</v>
          </cell>
          <cell r="L25">
            <v>0</v>
          </cell>
          <cell r="M25">
            <v>547</v>
          </cell>
        </row>
        <row r="26">
          <cell r="A26">
            <v>1020003876</v>
          </cell>
          <cell r="B26" t="str">
            <v>MILKUAT STRAWBERY 70 ML X</v>
          </cell>
          <cell r="C26">
            <v>109</v>
          </cell>
          <cell r="D26">
            <v>300</v>
          </cell>
          <cell r="E26">
            <v>576</v>
          </cell>
          <cell r="F26">
            <v>0</v>
          </cell>
          <cell r="G26">
            <v>1195</v>
          </cell>
          <cell r="H26">
            <v>0</v>
          </cell>
          <cell r="I26">
            <v>2084</v>
          </cell>
          <cell r="J26">
            <v>0</v>
          </cell>
          <cell r="K26">
            <v>0</v>
          </cell>
          <cell r="L26">
            <v>0</v>
          </cell>
          <cell r="M26">
            <v>96</v>
          </cell>
        </row>
        <row r="27">
          <cell r="A27" t="str">
            <v>1020003876R</v>
          </cell>
          <cell r="B27" t="str">
            <v>MILK STRAWBERRY 70 ML X 6</v>
          </cell>
          <cell r="C27">
            <v>27</v>
          </cell>
          <cell r="D27">
            <v>0</v>
          </cell>
          <cell r="E27">
            <v>1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28</v>
          </cell>
        </row>
        <row r="28">
          <cell r="A28" t="str">
            <v>1020003876RP</v>
          </cell>
          <cell r="B28" t="str">
            <v>MILKUAT STRAWBERY 70 ML X</v>
          </cell>
          <cell r="C28">
            <v>387</v>
          </cell>
          <cell r="D28">
            <v>0</v>
          </cell>
          <cell r="E28">
            <v>100</v>
          </cell>
          <cell r="F28">
            <v>0</v>
          </cell>
          <cell r="G28">
            <v>0</v>
          </cell>
          <cell r="H28">
            <v>0</v>
          </cell>
          <cell r="I28">
            <v>52</v>
          </cell>
          <cell r="J28">
            <v>0</v>
          </cell>
          <cell r="K28">
            <v>0</v>
          </cell>
          <cell r="L28">
            <v>0</v>
          </cell>
          <cell r="M28">
            <v>435</v>
          </cell>
        </row>
        <row r="29">
          <cell r="A29">
            <v>1020003878</v>
          </cell>
          <cell r="B29" t="str">
            <v>MILKUAT POUCH CHOCOLATE 7</v>
          </cell>
          <cell r="C29">
            <v>181</v>
          </cell>
          <cell r="D29">
            <v>0</v>
          </cell>
          <cell r="E29">
            <v>277</v>
          </cell>
          <cell r="F29">
            <v>50</v>
          </cell>
          <cell r="G29">
            <v>590</v>
          </cell>
          <cell r="H29">
            <v>0</v>
          </cell>
          <cell r="I29">
            <v>994</v>
          </cell>
          <cell r="J29">
            <v>0</v>
          </cell>
          <cell r="K29">
            <v>0</v>
          </cell>
          <cell r="L29">
            <v>0</v>
          </cell>
          <cell r="M29">
            <v>104</v>
          </cell>
        </row>
        <row r="30">
          <cell r="A30" t="str">
            <v>1020003878RP</v>
          </cell>
          <cell r="B30" t="str">
            <v>MILKUAT CHOCOLATE 70 ML X</v>
          </cell>
          <cell r="C30">
            <v>56</v>
          </cell>
          <cell r="D30">
            <v>0</v>
          </cell>
          <cell r="E30">
            <v>2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58</v>
          </cell>
        </row>
        <row r="31">
          <cell r="A31" t="str">
            <v>1020003878R</v>
          </cell>
          <cell r="B31" t="str">
            <v>MILKUAT POUCH CHOCOLATE 7</v>
          </cell>
          <cell r="C31">
            <v>219</v>
          </cell>
          <cell r="D31">
            <v>0</v>
          </cell>
          <cell r="E31">
            <v>7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226</v>
          </cell>
        </row>
        <row r="32">
          <cell r="A32">
            <v>1020003909</v>
          </cell>
          <cell r="B32" t="str">
            <v>MILKUAT ORANGE 70 ML X 60</v>
          </cell>
          <cell r="C32">
            <v>25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25</v>
          </cell>
        </row>
        <row r="33">
          <cell r="A33" t="str">
            <v>1020003909R</v>
          </cell>
          <cell r="B33" t="str">
            <v>MILKUAT ORANGE 70ML X 60</v>
          </cell>
          <cell r="C33">
            <v>10</v>
          </cell>
          <cell r="D33">
            <v>0</v>
          </cell>
          <cell r="E33">
            <v>1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11</v>
          </cell>
        </row>
        <row r="34">
          <cell r="A34" t="str">
            <v>1020003909RP</v>
          </cell>
          <cell r="B34" t="str">
            <v>MILKUAT ORANGE 70 ML X 60</v>
          </cell>
          <cell r="C34">
            <v>166</v>
          </cell>
          <cell r="D34">
            <v>0</v>
          </cell>
          <cell r="E34">
            <v>15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181</v>
          </cell>
        </row>
        <row r="35">
          <cell r="A35">
            <v>1020003930</v>
          </cell>
          <cell r="B35" t="str">
            <v>MILKUAT FRUITY 70 ML  X 6</v>
          </cell>
          <cell r="C35">
            <v>63</v>
          </cell>
          <cell r="D35">
            <v>0</v>
          </cell>
          <cell r="E35">
            <v>317</v>
          </cell>
          <cell r="F35">
            <v>0</v>
          </cell>
          <cell r="G35">
            <v>600</v>
          </cell>
          <cell r="H35">
            <v>0</v>
          </cell>
          <cell r="I35">
            <v>915</v>
          </cell>
          <cell r="J35">
            <v>0</v>
          </cell>
          <cell r="K35">
            <v>0</v>
          </cell>
          <cell r="L35">
            <v>0</v>
          </cell>
          <cell r="M35">
            <v>65</v>
          </cell>
        </row>
        <row r="36">
          <cell r="A36" t="str">
            <v>1020003930R</v>
          </cell>
          <cell r="B36" t="str">
            <v>MILKUAT FRUITY 70 ML X 60</v>
          </cell>
          <cell r="C36">
            <v>23</v>
          </cell>
          <cell r="D36">
            <v>0</v>
          </cell>
          <cell r="E36">
            <v>8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31</v>
          </cell>
        </row>
        <row r="37">
          <cell r="A37" t="str">
            <v>1020003930RP</v>
          </cell>
          <cell r="B37" t="str">
            <v>MILKUAT FRUITY 70 ML  X 6</v>
          </cell>
          <cell r="C37">
            <v>285</v>
          </cell>
          <cell r="D37">
            <v>0</v>
          </cell>
          <cell r="E37">
            <v>63</v>
          </cell>
          <cell r="F37">
            <v>0</v>
          </cell>
          <cell r="G37">
            <v>0</v>
          </cell>
          <cell r="H37">
            <v>0</v>
          </cell>
          <cell r="I37">
            <v>44</v>
          </cell>
          <cell r="J37">
            <v>0</v>
          </cell>
          <cell r="K37">
            <v>0</v>
          </cell>
          <cell r="L37">
            <v>0</v>
          </cell>
          <cell r="M37">
            <v>304</v>
          </cell>
        </row>
        <row r="38">
          <cell r="A38">
            <v>1020003932</v>
          </cell>
          <cell r="B38" t="str">
            <v>MILKUAT MANGO 70 ML X 60</v>
          </cell>
          <cell r="C38">
            <v>4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4</v>
          </cell>
        </row>
        <row r="39">
          <cell r="A39" t="str">
            <v>1020004356R</v>
          </cell>
          <cell r="B39" t="str">
            <v>MILKUAT GRAPE 70ML X 60 P</v>
          </cell>
          <cell r="C39">
            <v>4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4</v>
          </cell>
        </row>
        <row r="40">
          <cell r="A40">
            <v>1020004720</v>
          </cell>
          <cell r="B40" t="str">
            <v>MILKUAT GRAPE 70 ML X 60</v>
          </cell>
          <cell r="C40">
            <v>34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34</v>
          </cell>
        </row>
        <row r="41">
          <cell r="A41" t="str">
            <v>1020004720RP</v>
          </cell>
          <cell r="B41" t="str">
            <v>MILKUAT GRAPE 70 ML X 60</v>
          </cell>
          <cell r="C41">
            <v>30</v>
          </cell>
          <cell r="D41">
            <v>0</v>
          </cell>
          <cell r="E41">
            <v>8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38</v>
          </cell>
        </row>
        <row r="42">
          <cell r="A42" t="str">
            <v>1020005561R</v>
          </cell>
          <cell r="B42" t="str">
            <v>MILKUAT ISTAN STRAW 15 GR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1020005561RP</v>
          </cell>
          <cell r="B43" t="str">
            <v>MILKUAT INSTANT STRAWBERR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1020005562R</v>
          </cell>
          <cell r="B44" t="str">
            <v>MILKUAT ISTAN ORANGE 15 G</v>
          </cell>
          <cell r="C44">
            <v>1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1</v>
          </cell>
        </row>
        <row r="45">
          <cell r="A45" t="str">
            <v>1020005563R</v>
          </cell>
          <cell r="B45" t="str">
            <v>MILKUAT ISTAN CHOCOLATE 1</v>
          </cell>
          <cell r="C45">
            <v>2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2</v>
          </cell>
        </row>
        <row r="46">
          <cell r="A46" t="str">
            <v>1020005563RP</v>
          </cell>
          <cell r="B46" t="str">
            <v>MILKUAT INSTANT CHOCOLATE</v>
          </cell>
          <cell r="C46">
            <v>16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16</v>
          </cell>
        </row>
        <row r="47">
          <cell r="A47">
            <v>1020005564</v>
          </cell>
          <cell r="B47" t="str">
            <v>MILKUAT JUICY BERRY 70 ML</v>
          </cell>
          <cell r="C47">
            <v>35</v>
          </cell>
          <cell r="D47">
            <v>1400</v>
          </cell>
          <cell r="E47">
            <v>294</v>
          </cell>
          <cell r="F47">
            <v>0</v>
          </cell>
          <cell r="G47">
            <v>500</v>
          </cell>
          <cell r="H47">
            <v>0</v>
          </cell>
          <cell r="I47">
            <v>1063</v>
          </cell>
          <cell r="J47">
            <v>0</v>
          </cell>
          <cell r="K47">
            <v>0</v>
          </cell>
          <cell r="L47">
            <v>0</v>
          </cell>
          <cell r="M47">
            <v>1166</v>
          </cell>
        </row>
        <row r="48">
          <cell r="A48" t="str">
            <v>1020005564R</v>
          </cell>
          <cell r="B48" t="str">
            <v>MILKUAT JUST BERRY 70 ML</v>
          </cell>
          <cell r="C48">
            <v>1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1</v>
          </cell>
        </row>
        <row r="49">
          <cell r="A49" t="str">
            <v>1020005564RP</v>
          </cell>
          <cell r="B49" t="str">
            <v>MILKUAT JUICY BERRY 70 ML</v>
          </cell>
          <cell r="C49">
            <v>30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30</v>
          </cell>
        </row>
        <row r="50">
          <cell r="A50">
            <v>1020005577</v>
          </cell>
          <cell r="B50" t="str">
            <v>MILKUAT POUCH STRBY CREAM</v>
          </cell>
          <cell r="C50">
            <v>19</v>
          </cell>
          <cell r="D50">
            <v>120</v>
          </cell>
          <cell r="E50">
            <v>31</v>
          </cell>
          <cell r="F50">
            <v>0</v>
          </cell>
          <cell r="G50">
            <v>60</v>
          </cell>
          <cell r="H50">
            <v>0</v>
          </cell>
          <cell r="I50">
            <v>104</v>
          </cell>
          <cell r="J50">
            <v>0</v>
          </cell>
          <cell r="K50">
            <v>0</v>
          </cell>
          <cell r="L50">
            <v>0</v>
          </cell>
          <cell r="M50">
            <v>126</v>
          </cell>
        </row>
        <row r="51">
          <cell r="A51" t="str">
            <v>1020005577R</v>
          </cell>
          <cell r="B51" t="str">
            <v>MILKUAT STRAWBERRY CREAM</v>
          </cell>
          <cell r="C51">
            <v>18</v>
          </cell>
          <cell r="D51">
            <v>0</v>
          </cell>
          <cell r="E51">
            <v>7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25</v>
          </cell>
        </row>
        <row r="52">
          <cell r="A52" t="str">
            <v>1020005577RP</v>
          </cell>
          <cell r="B52" t="str">
            <v>MILKUAT POUCH STRBY CREAM</v>
          </cell>
          <cell r="C52">
            <v>160</v>
          </cell>
          <cell r="D52">
            <v>0</v>
          </cell>
          <cell r="E52">
            <v>1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161</v>
          </cell>
        </row>
        <row r="53">
          <cell r="A53">
            <v>1020005902</v>
          </cell>
          <cell r="B53" t="str">
            <v>MILKUAT HAPPY SODA 100 ML</v>
          </cell>
          <cell r="C53">
            <v>3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3</v>
          </cell>
        </row>
        <row r="54">
          <cell r="A54" t="str">
            <v>1020005902RP</v>
          </cell>
          <cell r="B54" t="str">
            <v>MILKUAT HAPPY SODA 100 ML</v>
          </cell>
          <cell r="C54">
            <v>42</v>
          </cell>
          <cell r="D54">
            <v>0</v>
          </cell>
          <cell r="E54">
            <v>2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44</v>
          </cell>
        </row>
        <row r="55">
          <cell r="A55">
            <v>1020005932</v>
          </cell>
          <cell r="B55" t="str">
            <v>MILKUAT POUCH CHOCOLATE 1</v>
          </cell>
          <cell r="C55">
            <v>0</v>
          </cell>
          <cell r="D55">
            <v>0</v>
          </cell>
          <cell r="E55">
            <v>41</v>
          </cell>
          <cell r="F55">
            <v>23</v>
          </cell>
          <cell r="G55">
            <v>106</v>
          </cell>
          <cell r="H55">
            <v>0</v>
          </cell>
          <cell r="I55">
            <v>170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>
            <v>1020005933</v>
          </cell>
          <cell r="B56" t="str">
            <v>MILKUAT POUCH STROW 110 M</v>
          </cell>
          <cell r="C56">
            <v>0</v>
          </cell>
          <cell r="D56">
            <v>0</v>
          </cell>
          <cell r="E56">
            <v>14</v>
          </cell>
          <cell r="F56">
            <v>27</v>
          </cell>
          <cell r="G56">
            <v>124</v>
          </cell>
          <cell r="H56">
            <v>0</v>
          </cell>
          <cell r="I56">
            <v>165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A57">
            <v>1020005982</v>
          </cell>
          <cell r="B57" t="str">
            <v>MILK GENIO COKLAT 125 ML</v>
          </cell>
          <cell r="C57">
            <v>11</v>
          </cell>
          <cell r="D57">
            <v>0</v>
          </cell>
          <cell r="E57">
            <v>53</v>
          </cell>
          <cell r="F57">
            <v>30</v>
          </cell>
          <cell r="G57">
            <v>150</v>
          </cell>
          <cell r="H57">
            <v>0</v>
          </cell>
          <cell r="I57">
            <v>149</v>
          </cell>
          <cell r="J57">
            <v>0</v>
          </cell>
          <cell r="K57">
            <v>0</v>
          </cell>
          <cell r="L57">
            <v>0</v>
          </cell>
          <cell r="M57">
            <v>95</v>
          </cell>
        </row>
        <row r="58">
          <cell r="A58" t="str">
            <v>1020005982RP</v>
          </cell>
          <cell r="B58" t="str">
            <v>MILK GENIO COKLT 125 ML</v>
          </cell>
          <cell r="C58">
            <v>13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13</v>
          </cell>
        </row>
        <row r="59">
          <cell r="A59" t="str">
            <v>1020005982R</v>
          </cell>
          <cell r="B59" t="str">
            <v>MILK GENIO COKLT 125 ML</v>
          </cell>
          <cell r="C59">
            <v>1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1</v>
          </cell>
        </row>
        <row r="60">
          <cell r="A60">
            <v>1020005983</v>
          </cell>
          <cell r="B60" t="str">
            <v>MILK GENIO STROW 125 ML</v>
          </cell>
          <cell r="C60">
            <v>95</v>
          </cell>
          <cell r="D60">
            <v>0</v>
          </cell>
          <cell r="E60">
            <v>46</v>
          </cell>
          <cell r="F60">
            <v>0</v>
          </cell>
          <cell r="G60">
            <v>30</v>
          </cell>
          <cell r="H60">
            <v>0</v>
          </cell>
          <cell r="I60">
            <v>141</v>
          </cell>
          <cell r="J60">
            <v>0</v>
          </cell>
          <cell r="K60">
            <v>0</v>
          </cell>
          <cell r="L60">
            <v>0</v>
          </cell>
          <cell r="M60">
            <v>30</v>
          </cell>
        </row>
        <row r="61">
          <cell r="A61" t="str">
            <v>1020005983R</v>
          </cell>
          <cell r="B61" t="str">
            <v>MILK GENIO STROW 125 ML</v>
          </cell>
          <cell r="C61">
            <v>17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17</v>
          </cell>
        </row>
        <row r="62">
          <cell r="A62">
            <v>1020006020</v>
          </cell>
          <cell r="B62" t="str">
            <v>MILKUAT TIGERHEAD CHOCO 9</v>
          </cell>
          <cell r="C62">
            <v>10</v>
          </cell>
          <cell r="D62">
            <v>0</v>
          </cell>
          <cell r="E62">
            <v>20</v>
          </cell>
          <cell r="F62">
            <v>50</v>
          </cell>
          <cell r="G62">
            <v>0</v>
          </cell>
          <cell r="H62">
            <v>0</v>
          </cell>
          <cell r="I62">
            <v>80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A63" t="str">
            <v>1020006020R</v>
          </cell>
          <cell r="B63" t="str">
            <v>MILKUAT TIGERHEAD CHOCO 9</v>
          </cell>
          <cell r="C63">
            <v>1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1</v>
          </cell>
        </row>
        <row r="64">
          <cell r="A64" t="str">
            <v>1020006020RP</v>
          </cell>
          <cell r="B64" t="str">
            <v>MILKUAT TIGERHEAD CHOCO 9</v>
          </cell>
          <cell r="C64">
            <v>2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2</v>
          </cell>
        </row>
        <row r="65">
          <cell r="A65">
            <v>1020006021</v>
          </cell>
          <cell r="B65" t="str">
            <v>MILKUAT TIGERHEAD CHOCO 1</v>
          </cell>
          <cell r="C65">
            <v>114</v>
          </cell>
          <cell r="D65">
            <v>0</v>
          </cell>
          <cell r="E65">
            <v>74</v>
          </cell>
          <cell r="F65">
            <v>100</v>
          </cell>
          <cell r="G65">
            <v>25</v>
          </cell>
          <cell r="H65">
            <v>0</v>
          </cell>
          <cell r="I65">
            <v>313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A66">
            <v>1020006022</v>
          </cell>
          <cell r="B66" t="str">
            <v>MILKUAT TIGERHEAD STRAWBE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A67">
            <v>1020006024</v>
          </cell>
          <cell r="B67" t="str">
            <v>MILKUAT TIGERHEAD STRAWBE</v>
          </cell>
          <cell r="C67">
            <v>35</v>
          </cell>
          <cell r="D67">
            <v>0</v>
          </cell>
          <cell r="E67">
            <v>6</v>
          </cell>
          <cell r="F67">
            <v>0</v>
          </cell>
          <cell r="G67">
            <v>0</v>
          </cell>
          <cell r="H67">
            <v>0</v>
          </cell>
          <cell r="I67">
            <v>41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A68">
            <v>1020006072</v>
          </cell>
          <cell r="B68" t="str">
            <v>MILKUAT POUCH BANTAL CARA</v>
          </cell>
          <cell r="C68">
            <v>46</v>
          </cell>
          <cell r="D68">
            <v>180</v>
          </cell>
          <cell r="E68">
            <v>43</v>
          </cell>
          <cell r="F68">
            <v>0</v>
          </cell>
          <cell r="G68">
            <v>60</v>
          </cell>
          <cell r="H68">
            <v>0</v>
          </cell>
          <cell r="I68">
            <v>160</v>
          </cell>
          <cell r="J68">
            <v>0</v>
          </cell>
          <cell r="K68">
            <v>0</v>
          </cell>
          <cell r="L68">
            <v>0</v>
          </cell>
          <cell r="M68">
            <v>169</v>
          </cell>
        </row>
        <row r="77">
          <cell r="B77" t="str">
            <v>TOTAL</v>
          </cell>
          <cell r="C77">
            <v>21484</v>
          </cell>
          <cell r="D77">
            <v>105376</v>
          </cell>
          <cell r="E77">
            <v>49882</v>
          </cell>
          <cell r="F77">
            <v>280</v>
          </cell>
          <cell r="G77">
            <v>9618</v>
          </cell>
          <cell r="H77">
            <v>38203</v>
          </cell>
          <cell r="I77">
            <v>120890</v>
          </cell>
          <cell r="J77">
            <v>0</v>
          </cell>
          <cell r="K77">
            <v>3100</v>
          </cell>
          <cell r="L77">
            <v>0</v>
          </cell>
          <cell r="M77">
            <v>24447</v>
          </cell>
        </row>
        <row r="78">
          <cell r="A78">
            <v>1</v>
          </cell>
          <cell r="B78">
            <v>2</v>
          </cell>
          <cell r="C78">
            <v>3</v>
          </cell>
          <cell r="D78">
            <v>4</v>
          </cell>
          <cell r="E78">
            <v>5</v>
          </cell>
          <cell r="F78">
            <v>6</v>
          </cell>
          <cell r="G78">
            <v>7</v>
          </cell>
          <cell r="H78">
            <v>8</v>
          </cell>
          <cell r="I78">
            <v>9</v>
          </cell>
          <cell r="J78">
            <v>10</v>
          </cell>
          <cell r="K78">
            <v>11</v>
          </cell>
          <cell r="L78">
            <v>12</v>
          </cell>
          <cell r="M78">
            <v>13</v>
          </cell>
        </row>
        <row r="79">
          <cell r="M79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"/>
      <sheetName val="Jadwal_Rute "/>
      <sheetName val="Senin"/>
      <sheetName val="Lap Senin"/>
      <sheetName val="WTB senin"/>
      <sheetName val="Selasa"/>
      <sheetName val="Lap Selasa"/>
      <sheetName val="WTB selasa"/>
      <sheetName val="Rabu"/>
      <sheetName val="Lap Rabu"/>
      <sheetName val="WTB Rabu"/>
      <sheetName val="Kamis"/>
      <sheetName val="Lap Kamis"/>
      <sheetName val="WTB kamis"/>
      <sheetName val="Jumat"/>
      <sheetName val="Lap jumat"/>
      <sheetName val="WTB ju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W1" t="str">
            <v>NERACA LAJUR KAMIS</v>
          </cell>
        </row>
        <row r="2">
          <cell r="AW2" t="str">
            <v>Kode</v>
          </cell>
          <cell r="AX2" t="str">
            <v>Nama</v>
          </cell>
          <cell r="AY2" t="str">
            <v>Saldo</v>
          </cell>
          <cell r="AZ2" t="str">
            <v>awal</v>
          </cell>
          <cell r="BA2" t="str">
            <v>Penyesuaian</v>
          </cell>
          <cell r="BC2" t="str">
            <v>Saldo</v>
          </cell>
          <cell r="BD2" t="str">
            <v>akhir</v>
          </cell>
        </row>
        <row r="3">
          <cell r="AW3" t="str">
            <v>Perk.</v>
          </cell>
          <cell r="AX3" t="str">
            <v>Perkiraan</v>
          </cell>
          <cell r="AY3" t="str">
            <v>Debet</v>
          </cell>
          <cell r="AZ3" t="str">
            <v>Kredit</v>
          </cell>
          <cell r="BA3" t="str">
            <v>Debet</v>
          </cell>
          <cell r="BB3" t="str">
            <v>Kredit</v>
          </cell>
          <cell r="BC3" t="str">
            <v>Debet</v>
          </cell>
          <cell r="BD3" t="str">
            <v>Kredit</v>
          </cell>
        </row>
        <row r="4">
          <cell r="AW4">
            <v>101</v>
          </cell>
          <cell r="AX4" t="str">
            <v>Kas besar</v>
          </cell>
          <cell r="AY4">
            <v>705000</v>
          </cell>
          <cell r="AZ4">
            <v>0</v>
          </cell>
          <cell r="BA4">
            <v>247500</v>
          </cell>
          <cell r="BB4">
            <v>720000</v>
          </cell>
          <cell r="BC4">
            <v>232500</v>
          </cell>
          <cell r="BD4">
            <v>0</v>
          </cell>
        </row>
        <row r="5">
          <cell r="AW5">
            <v>102</v>
          </cell>
          <cell r="AX5" t="str">
            <v>Kas kecil Surabaya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</row>
        <row r="6">
          <cell r="AW6">
            <v>111</v>
          </cell>
          <cell r="AX6" t="str">
            <v xml:space="preserve">Bank Depo </v>
          </cell>
          <cell r="AY6">
            <v>480000</v>
          </cell>
          <cell r="AZ6">
            <v>0</v>
          </cell>
          <cell r="BA6">
            <v>731000</v>
          </cell>
          <cell r="BC6">
            <v>1211000</v>
          </cell>
          <cell r="BD6">
            <v>0</v>
          </cell>
        </row>
        <row r="7">
          <cell r="AW7">
            <v>112</v>
          </cell>
          <cell r="AX7" t="str">
            <v>Outstanding BG / Cheque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</row>
        <row r="8">
          <cell r="AW8">
            <v>121</v>
          </cell>
          <cell r="AX8" t="str">
            <v>Deposito Bank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</row>
        <row r="9">
          <cell r="AW9">
            <v>131</v>
          </cell>
          <cell r="AX9" t="str">
            <v>Piutang usaha</v>
          </cell>
          <cell r="AY9">
            <v>338500</v>
          </cell>
          <cell r="AZ9">
            <v>0</v>
          </cell>
          <cell r="BA9">
            <v>30000</v>
          </cell>
          <cell r="BB9">
            <v>338500</v>
          </cell>
          <cell r="BC9">
            <v>30000</v>
          </cell>
          <cell r="BD9">
            <v>0</v>
          </cell>
        </row>
        <row r="10">
          <cell r="AW10">
            <v>141</v>
          </cell>
          <cell r="AX10" t="str">
            <v>Piutang direksi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</row>
        <row r="11">
          <cell r="AW11">
            <v>142</v>
          </cell>
          <cell r="AX11" t="str">
            <v>Piutang karyawan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</row>
        <row r="12">
          <cell r="AW12">
            <v>143</v>
          </cell>
          <cell r="AX12" t="str">
            <v>Piutang pihak III</v>
          </cell>
          <cell r="AY12">
            <v>0</v>
          </cell>
          <cell r="AZ12">
            <v>0</v>
          </cell>
          <cell r="BC12">
            <v>0</v>
          </cell>
          <cell r="BD12">
            <v>0</v>
          </cell>
        </row>
        <row r="13">
          <cell r="AW13">
            <v>144</v>
          </cell>
          <cell r="AX13" t="str">
            <v>Saldo piutang tahun lalu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</row>
        <row r="14">
          <cell r="AW14">
            <v>148</v>
          </cell>
          <cell r="AX14" t="str">
            <v>Piutang titipan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</row>
        <row r="15">
          <cell r="AW15">
            <v>149</v>
          </cell>
          <cell r="AX15" t="str">
            <v>Penukaran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</row>
        <row r="16">
          <cell r="AW16">
            <v>151</v>
          </cell>
          <cell r="AX16" t="str">
            <v>Persediaan barang</v>
          </cell>
          <cell r="AY16">
            <v>0</v>
          </cell>
          <cell r="AZ16">
            <v>0</v>
          </cell>
          <cell r="BC16">
            <v>0</v>
          </cell>
          <cell r="BD16">
            <v>0</v>
          </cell>
        </row>
        <row r="17">
          <cell r="AW17">
            <v>152</v>
          </cell>
          <cell r="AX17" t="str">
            <v>Persediaan bahan pembantu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</row>
        <row r="18">
          <cell r="AW18">
            <v>153</v>
          </cell>
          <cell r="AX18" t="str">
            <v xml:space="preserve">Persediaan </v>
          </cell>
          <cell r="AY18">
            <v>72846000</v>
          </cell>
          <cell r="AZ18">
            <v>0</v>
          </cell>
          <cell r="BA18">
            <v>0</v>
          </cell>
          <cell r="BB18">
            <v>0</v>
          </cell>
          <cell r="BC18">
            <v>72846000</v>
          </cell>
          <cell r="BD18">
            <v>0</v>
          </cell>
        </row>
        <row r="19">
          <cell r="AW19">
            <v>154</v>
          </cell>
          <cell r="AX19" t="str">
            <v>Biaya pembelian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</row>
        <row r="20">
          <cell r="AW20">
            <v>155</v>
          </cell>
          <cell r="AX20" t="str">
            <v>Persediaan barang BS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</row>
        <row r="21">
          <cell r="AW21">
            <v>161</v>
          </cell>
          <cell r="AX21" t="str">
            <v>Uang muka pembelian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</row>
        <row r="22">
          <cell r="AW22">
            <v>171</v>
          </cell>
          <cell r="AX22" t="str">
            <v>R/K Transfer</v>
          </cell>
          <cell r="AY22">
            <v>0</v>
          </cell>
          <cell r="AZ22">
            <v>0</v>
          </cell>
          <cell r="BC22">
            <v>0</v>
          </cell>
          <cell r="BD22">
            <v>0</v>
          </cell>
        </row>
        <row r="23">
          <cell r="AW23">
            <v>172</v>
          </cell>
          <cell r="AX23" t="str">
            <v>R/K Dropping</v>
          </cell>
          <cell r="AY23">
            <v>0</v>
          </cell>
          <cell r="AZ23">
            <v>74400000</v>
          </cell>
          <cell r="BA23">
            <v>0</v>
          </cell>
          <cell r="BB23">
            <v>0</v>
          </cell>
          <cell r="BC23">
            <v>0</v>
          </cell>
          <cell r="BD23">
            <v>74400000</v>
          </cell>
        </row>
        <row r="24">
          <cell r="AW24">
            <v>173</v>
          </cell>
          <cell r="AX24" t="str">
            <v xml:space="preserve">R/K Barang </v>
          </cell>
          <cell r="AY24">
            <v>0</v>
          </cell>
          <cell r="AZ24">
            <v>0</v>
          </cell>
          <cell r="BC24">
            <v>0</v>
          </cell>
          <cell r="BD24">
            <v>0</v>
          </cell>
        </row>
        <row r="25">
          <cell r="AW25">
            <v>174</v>
          </cell>
          <cell r="AX25" t="str">
            <v>R/K Biaya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</row>
        <row r="26">
          <cell r="AW26">
            <v>180</v>
          </cell>
          <cell r="AX26" t="str">
            <v>Pajak dibayar dimuka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</row>
        <row r="27">
          <cell r="AW27">
            <v>190</v>
          </cell>
          <cell r="AX27" t="str">
            <v>Biaya dibayar dimuka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</row>
        <row r="28">
          <cell r="AW28">
            <v>191</v>
          </cell>
          <cell r="AX28" t="str">
            <v>Asuransi dibayar dimuka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</row>
        <row r="29">
          <cell r="AW29">
            <v>192</v>
          </cell>
          <cell r="AX29" t="str">
            <v>Sewa dibayar dimuka/gdg+tnh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</row>
        <row r="30">
          <cell r="AW30">
            <v>193</v>
          </cell>
          <cell r="AX30" t="str">
            <v>Biaya lain-lain dibayar dimuka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</row>
        <row r="31">
          <cell r="AW31">
            <v>199</v>
          </cell>
          <cell r="AX31" t="str">
            <v>By ayat silang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</row>
        <row r="32">
          <cell r="AW32">
            <v>201</v>
          </cell>
          <cell r="AX32" t="str">
            <v>Tanah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</row>
        <row r="33">
          <cell r="AW33">
            <v>202</v>
          </cell>
          <cell r="AX33" t="str">
            <v>Bangunan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</row>
        <row r="34">
          <cell r="AW34">
            <v>203</v>
          </cell>
          <cell r="AX34" t="str">
            <v>Sarana &amp; Instalasi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</row>
        <row r="35">
          <cell r="AW35">
            <v>204</v>
          </cell>
          <cell r="AX35" t="str">
            <v>Kendaraan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</row>
        <row r="36">
          <cell r="AW36">
            <v>205</v>
          </cell>
          <cell r="AX36" t="str">
            <v>Inventaris &amp; peralatan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</row>
        <row r="37">
          <cell r="AW37">
            <v>211</v>
          </cell>
          <cell r="AX37" t="str">
            <v>Akum.peny.Bangunan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</row>
        <row r="38">
          <cell r="AW38">
            <v>212</v>
          </cell>
          <cell r="AX38" t="str">
            <v>Akum.Peny.Sarana &amp; Instal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</row>
        <row r="39">
          <cell r="AW39">
            <v>213</v>
          </cell>
          <cell r="AX39" t="str">
            <v>Akum.peny.Kendaraan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</row>
        <row r="40">
          <cell r="AW40">
            <v>214</v>
          </cell>
          <cell r="AX40" t="str">
            <v>Akum.peny.Invent &amp; peralat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</row>
        <row r="41">
          <cell r="AW41">
            <v>250</v>
          </cell>
          <cell r="AX41" t="str">
            <v>Aktiva lain-lain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</row>
        <row r="42">
          <cell r="AW42">
            <v>301</v>
          </cell>
          <cell r="AX42" t="str">
            <v>Hutang bank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</row>
        <row r="43">
          <cell r="AW43">
            <v>311</v>
          </cell>
          <cell r="AX43" t="str">
            <v>Hutang usaha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</row>
        <row r="44">
          <cell r="AW44">
            <v>320</v>
          </cell>
          <cell r="AX44" t="str">
            <v>Hutang lain-lain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</row>
        <row r="45">
          <cell r="AW45">
            <v>321</v>
          </cell>
          <cell r="AX45" t="str">
            <v>Hutang direksi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</row>
        <row r="46">
          <cell r="AW46">
            <v>322</v>
          </cell>
          <cell r="AX46" t="str">
            <v>Hutang pihak III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</row>
        <row r="47">
          <cell r="AW47">
            <v>323</v>
          </cell>
          <cell r="AX47" t="str">
            <v>Hutang pemegang usaha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</row>
        <row r="48">
          <cell r="AW48">
            <v>324</v>
          </cell>
          <cell r="AX48" t="str">
            <v>Hutang titipan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</row>
        <row r="49">
          <cell r="AW49">
            <v>331</v>
          </cell>
          <cell r="AX49" t="str">
            <v>Biaya sewa ymh dibayar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</row>
        <row r="50">
          <cell r="AW50">
            <v>332</v>
          </cell>
          <cell r="AX50" t="str">
            <v>Biaya asuransi bayar dimuka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</row>
        <row r="51">
          <cell r="AW51">
            <v>333</v>
          </cell>
          <cell r="AX51" t="str">
            <v>Hutang Ms.Support</v>
          </cell>
          <cell r="AY51">
            <v>0</v>
          </cell>
          <cell r="AZ51">
            <v>0</v>
          </cell>
          <cell r="BC51">
            <v>0</v>
          </cell>
          <cell r="BD51">
            <v>0</v>
          </cell>
        </row>
        <row r="52">
          <cell r="AW52">
            <v>334</v>
          </cell>
          <cell r="AX52" t="str">
            <v>Biaya gaji ymh dibayar</v>
          </cell>
          <cell r="AY52">
            <v>0</v>
          </cell>
          <cell r="AZ52">
            <v>0</v>
          </cell>
          <cell r="BC52">
            <v>0</v>
          </cell>
          <cell r="BD52">
            <v>0</v>
          </cell>
        </row>
        <row r="53">
          <cell r="AW53">
            <v>350</v>
          </cell>
          <cell r="AX53" t="str">
            <v>Hutang pajak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</row>
        <row r="54">
          <cell r="AW54">
            <v>381</v>
          </cell>
          <cell r="AX54" t="str">
            <v>Uang muka penj./ AGK titipan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</row>
        <row r="55">
          <cell r="AW55">
            <v>391</v>
          </cell>
          <cell r="AX55" t="str">
            <v>Hutang jangka panjang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</row>
        <row r="56">
          <cell r="AW56">
            <v>401</v>
          </cell>
          <cell r="AX56" t="str">
            <v>Modal saham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</row>
        <row r="57">
          <cell r="AW57">
            <v>410</v>
          </cell>
          <cell r="AX57" t="str">
            <v>Saldo R/L tahun lalu</v>
          </cell>
          <cell r="AY57">
            <v>0</v>
          </cell>
          <cell r="AZ57">
            <v>0</v>
          </cell>
          <cell r="BC57">
            <v>0</v>
          </cell>
          <cell r="BD57">
            <v>0</v>
          </cell>
        </row>
        <row r="58">
          <cell r="AW58">
            <v>420</v>
          </cell>
          <cell r="AX58" t="str">
            <v>Saldo R/L tahun berjalan</v>
          </cell>
          <cell r="AY58">
            <v>0</v>
          </cell>
          <cell r="AZ58">
            <v>-87500</v>
          </cell>
          <cell r="BA58">
            <v>-57000</v>
          </cell>
          <cell r="BB58">
            <v>0</v>
          </cell>
          <cell r="BC58">
            <v>0</v>
          </cell>
          <cell r="BD58">
            <v>-30500</v>
          </cell>
        </row>
        <row r="59">
          <cell r="AW59">
            <v>430</v>
          </cell>
          <cell r="AX59" t="str">
            <v>Saldo R/L bulan berjalan</v>
          </cell>
          <cell r="AY59">
            <v>0</v>
          </cell>
          <cell r="AZ59">
            <v>57000</v>
          </cell>
          <cell r="BA59">
            <v>137000</v>
          </cell>
          <cell r="BB59">
            <v>30000</v>
          </cell>
          <cell r="BC59">
            <v>0</v>
          </cell>
          <cell r="BD59">
            <v>-50000</v>
          </cell>
        </row>
        <row r="60">
          <cell r="AY60">
            <v>74369500</v>
          </cell>
          <cell r="AZ60">
            <v>74369500</v>
          </cell>
          <cell r="BA60">
            <v>1088500</v>
          </cell>
          <cell r="BB60">
            <v>1088500</v>
          </cell>
          <cell r="BC60">
            <v>74319500</v>
          </cell>
          <cell r="BD60">
            <v>74319500</v>
          </cell>
        </row>
        <row r="61">
          <cell r="AW61">
            <v>501</v>
          </cell>
          <cell r="AX61" t="str">
            <v>Penjualan</v>
          </cell>
          <cell r="AY61">
            <v>0</v>
          </cell>
          <cell r="AZ61">
            <v>1728500</v>
          </cell>
          <cell r="BB61">
            <v>0</v>
          </cell>
          <cell r="BC61">
            <v>0</v>
          </cell>
          <cell r="BD61">
            <v>1728500</v>
          </cell>
        </row>
        <row r="62">
          <cell r="AW62">
            <v>511</v>
          </cell>
          <cell r="AX62" t="str">
            <v>Diskon penjualan</v>
          </cell>
          <cell r="AY62">
            <v>0</v>
          </cell>
          <cell r="AZ62">
            <v>0</v>
          </cell>
          <cell r="BC62">
            <v>0</v>
          </cell>
          <cell r="BD62">
            <v>0</v>
          </cell>
        </row>
        <row r="63">
          <cell r="AW63">
            <v>512</v>
          </cell>
          <cell r="AX63" t="str">
            <v>Retur panjualan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</row>
        <row r="64">
          <cell r="AW64">
            <v>513</v>
          </cell>
          <cell r="AX64" t="str">
            <v>Embalasi penjualan</v>
          </cell>
          <cell r="AY64">
            <v>0</v>
          </cell>
          <cell r="AZ64">
            <v>0</v>
          </cell>
          <cell r="BC64">
            <v>0</v>
          </cell>
          <cell r="BD64">
            <v>0</v>
          </cell>
        </row>
        <row r="65">
          <cell r="AW65">
            <v>551</v>
          </cell>
          <cell r="AX65" t="str">
            <v>Beban pokok penjualan</v>
          </cell>
          <cell r="AY65">
            <v>1554000</v>
          </cell>
          <cell r="AZ65">
            <v>0</v>
          </cell>
          <cell r="BA65">
            <v>0</v>
          </cell>
          <cell r="BC65">
            <v>1554000</v>
          </cell>
          <cell r="BD65">
            <v>0</v>
          </cell>
        </row>
        <row r="66">
          <cell r="AW66">
            <v>601</v>
          </cell>
          <cell r="AX66" t="str">
            <v>Gaji pegawai operasional</v>
          </cell>
          <cell r="AY66">
            <v>0</v>
          </cell>
          <cell r="AZ66">
            <v>0</v>
          </cell>
          <cell r="BA66">
            <v>25000</v>
          </cell>
          <cell r="BC66">
            <v>25000</v>
          </cell>
          <cell r="BD66">
            <v>0</v>
          </cell>
        </row>
        <row r="67">
          <cell r="AW67">
            <v>602</v>
          </cell>
          <cell r="AX67" t="str">
            <v xml:space="preserve">Tunjangan 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</row>
        <row r="68">
          <cell r="AW68">
            <v>603</v>
          </cell>
          <cell r="AX68" t="str">
            <v>Komisi penjualan</v>
          </cell>
          <cell r="AY68">
            <v>0</v>
          </cell>
          <cell r="AZ68">
            <v>0</v>
          </cell>
          <cell r="BC68">
            <v>0</v>
          </cell>
          <cell r="BD68">
            <v>0</v>
          </cell>
        </row>
        <row r="69">
          <cell r="AW69">
            <v>604</v>
          </cell>
          <cell r="AX69" t="str">
            <v xml:space="preserve">Uang makan 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</row>
        <row r="70">
          <cell r="AW70">
            <v>605</v>
          </cell>
          <cell r="AX70" t="str">
            <v>Pengobatan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</row>
        <row r="71">
          <cell r="AW71">
            <v>609</v>
          </cell>
          <cell r="AX71" t="str">
            <v>Biaya peg penjualan lain2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</row>
        <row r="72">
          <cell r="AW72">
            <v>611</v>
          </cell>
          <cell r="AX72" t="str">
            <v>Bensin/solar/olie</v>
          </cell>
          <cell r="AY72">
            <v>200000</v>
          </cell>
          <cell r="AZ72">
            <v>0</v>
          </cell>
          <cell r="BA72">
            <v>0</v>
          </cell>
          <cell r="BC72">
            <v>200000</v>
          </cell>
          <cell r="BD72">
            <v>0</v>
          </cell>
        </row>
        <row r="73">
          <cell r="AW73">
            <v>612</v>
          </cell>
          <cell r="AX73" t="str">
            <v>Tol/parkir/ retribusi</v>
          </cell>
          <cell r="AY73">
            <v>5000</v>
          </cell>
          <cell r="AZ73">
            <v>0</v>
          </cell>
          <cell r="BA73">
            <v>0</v>
          </cell>
          <cell r="BC73">
            <v>5000</v>
          </cell>
          <cell r="BD73">
            <v>0</v>
          </cell>
        </row>
        <row r="74">
          <cell r="AW74">
            <v>613</v>
          </cell>
          <cell r="AX74" t="str">
            <v>Biaya ekspedisi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</row>
        <row r="75">
          <cell r="AW75">
            <v>614</v>
          </cell>
          <cell r="AX75" t="str">
            <v>Biaya perjalanan dinas</v>
          </cell>
          <cell r="AY75">
            <v>0</v>
          </cell>
          <cell r="AZ75">
            <v>0</v>
          </cell>
          <cell r="BC75">
            <v>0</v>
          </cell>
          <cell r="BD75">
            <v>0</v>
          </cell>
        </row>
        <row r="76">
          <cell r="AW76">
            <v>615</v>
          </cell>
          <cell r="AX76" t="str">
            <v>Biaya bongkar muat</v>
          </cell>
          <cell r="AY76">
            <v>0</v>
          </cell>
          <cell r="AZ76">
            <v>0</v>
          </cell>
          <cell r="BC76">
            <v>0</v>
          </cell>
          <cell r="BD76">
            <v>0</v>
          </cell>
        </row>
        <row r="77">
          <cell r="AW77">
            <v>616</v>
          </cell>
          <cell r="AX77" t="str">
            <v>Biaya Sewa kendaraan</v>
          </cell>
          <cell r="AY77">
            <v>0</v>
          </cell>
          <cell r="AZ77">
            <v>0</v>
          </cell>
          <cell r="BC77">
            <v>0</v>
          </cell>
          <cell r="BD77">
            <v>0</v>
          </cell>
        </row>
        <row r="78">
          <cell r="AW78">
            <v>619</v>
          </cell>
          <cell r="AX78" t="str">
            <v>Biaya kiriman/perjalan lain2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</row>
        <row r="79">
          <cell r="AW79">
            <v>621</v>
          </cell>
          <cell r="AX79" t="str">
            <v>Biaya promosi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</row>
        <row r="80">
          <cell r="AW80">
            <v>622</v>
          </cell>
          <cell r="AX80" t="str">
            <v>Biaya iklan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</row>
        <row r="81">
          <cell r="AW81">
            <v>631</v>
          </cell>
          <cell r="AX81" t="str">
            <v>Biaya jamuan tamu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</row>
        <row r="82">
          <cell r="AW82">
            <v>632</v>
          </cell>
          <cell r="AX82" t="str">
            <v>Biaya (ATK/FC/Cetak)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</row>
        <row r="83">
          <cell r="AW83">
            <v>633</v>
          </cell>
          <cell r="AX83" t="str">
            <v>Repacking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</row>
        <row r="84">
          <cell r="AW84">
            <v>634</v>
          </cell>
          <cell r="AX84" t="str">
            <v>Biaya jasa software</v>
          </cell>
          <cell r="AY84">
            <v>0</v>
          </cell>
          <cell r="AZ84">
            <v>0</v>
          </cell>
          <cell r="BC84">
            <v>0</v>
          </cell>
          <cell r="BD84">
            <v>0</v>
          </cell>
        </row>
        <row r="85">
          <cell r="AW85">
            <v>641</v>
          </cell>
          <cell r="AX85" t="str">
            <v>Biaya pemeliharaan bangunan</v>
          </cell>
          <cell r="AY85">
            <v>0</v>
          </cell>
          <cell r="AZ85">
            <v>0</v>
          </cell>
          <cell r="BC85">
            <v>0</v>
          </cell>
          <cell r="BD85">
            <v>0</v>
          </cell>
        </row>
        <row r="86">
          <cell r="AW86">
            <v>642</v>
          </cell>
          <cell r="AX86" t="str">
            <v>Biaya pemelih sarana&amp;instalasi</v>
          </cell>
          <cell r="AY86">
            <v>0</v>
          </cell>
          <cell r="AZ86">
            <v>0</v>
          </cell>
          <cell r="BC86">
            <v>0</v>
          </cell>
          <cell r="BD86">
            <v>0</v>
          </cell>
        </row>
        <row r="87">
          <cell r="AW87">
            <v>643</v>
          </cell>
          <cell r="AX87" t="str">
            <v>Biaya pemeliharaan Mesin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</row>
        <row r="88">
          <cell r="AW88">
            <v>644</v>
          </cell>
          <cell r="AX88" t="str">
            <v>Biaya pemeliharaan kendaraan</v>
          </cell>
          <cell r="AY88">
            <v>0</v>
          </cell>
          <cell r="AZ88">
            <v>0</v>
          </cell>
          <cell r="BC88">
            <v>0</v>
          </cell>
          <cell r="BD88">
            <v>0</v>
          </cell>
        </row>
        <row r="89">
          <cell r="AW89">
            <v>645</v>
          </cell>
          <cell r="AX89" t="str">
            <v>Biaya pemelih invent.&amp;peralat</v>
          </cell>
          <cell r="AY89">
            <v>0</v>
          </cell>
          <cell r="AZ89">
            <v>0</v>
          </cell>
          <cell r="BC89">
            <v>0</v>
          </cell>
          <cell r="BD89">
            <v>0</v>
          </cell>
        </row>
        <row r="90">
          <cell r="AW90">
            <v>651</v>
          </cell>
          <cell r="AX90" t="str">
            <v>Biaya peny. Bangunan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</row>
        <row r="91">
          <cell r="AW91">
            <v>652</v>
          </cell>
          <cell r="AX91" t="str">
            <v>Biaya peny. Sarana&amp;install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</row>
        <row r="92">
          <cell r="AW92">
            <v>653</v>
          </cell>
          <cell r="AX92" t="str">
            <v>Biaya peny. Mesin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</row>
        <row r="93">
          <cell r="AW93">
            <v>654</v>
          </cell>
          <cell r="AX93" t="str">
            <v>Biaya peny. Kendaraan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</row>
        <row r="94">
          <cell r="AW94">
            <v>655</v>
          </cell>
          <cell r="AX94" t="str">
            <v>Biaya Sewa. Invent&amp;peralat.</v>
          </cell>
          <cell r="AY94">
            <v>0</v>
          </cell>
          <cell r="AZ94">
            <v>0</v>
          </cell>
          <cell r="BA94">
            <v>50000</v>
          </cell>
          <cell r="BC94">
            <v>50000</v>
          </cell>
          <cell r="BD94">
            <v>0</v>
          </cell>
        </row>
        <row r="95">
          <cell r="AW95">
            <v>701</v>
          </cell>
          <cell r="AX95" t="str">
            <v>Gaji direksi &amp; staff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</row>
        <row r="96">
          <cell r="AW96">
            <v>702</v>
          </cell>
          <cell r="AX96" t="str">
            <v xml:space="preserve">Tunjangan 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</row>
        <row r="97">
          <cell r="AW97">
            <v>703</v>
          </cell>
          <cell r="AX97" t="str">
            <v>Komisi penjualan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</row>
        <row r="98">
          <cell r="AW98">
            <v>704</v>
          </cell>
          <cell r="AX98" t="str">
            <v xml:space="preserve">Uang makan 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</row>
        <row r="99">
          <cell r="AW99">
            <v>705</v>
          </cell>
          <cell r="AX99" t="str">
            <v>Pengobatan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</row>
        <row r="100">
          <cell r="AW100">
            <v>706</v>
          </cell>
          <cell r="AX100" t="str">
            <v>Lembur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</row>
        <row r="101">
          <cell r="AW101">
            <v>711</v>
          </cell>
          <cell r="AX101" t="str">
            <v>Biaya perjalanan staff/direksi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</row>
        <row r="102">
          <cell r="AW102">
            <v>712</v>
          </cell>
          <cell r="AX102" t="str">
            <v>Bensin/solar/olie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</row>
        <row r="103">
          <cell r="AW103">
            <v>713</v>
          </cell>
          <cell r="AX103" t="str">
            <v>Tol / parkir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</row>
        <row r="104">
          <cell r="AW104">
            <v>719</v>
          </cell>
          <cell r="AX104" t="str">
            <v>Biaya perjalanan lain2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</row>
        <row r="105">
          <cell r="AW105">
            <v>721</v>
          </cell>
          <cell r="AX105" t="str">
            <v>Biaya ATK/FC/Cetak</v>
          </cell>
          <cell r="AY105">
            <v>0</v>
          </cell>
          <cell r="AZ105">
            <v>0</v>
          </cell>
          <cell r="BC105">
            <v>0</v>
          </cell>
          <cell r="BD105">
            <v>0</v>
          </cell>
        </row>
        <row r="106">
          <cell r="AW106">
            <v>722</v>
          </cell>
          <cell r="AX106" t="str">
            <v>PLN/PDAM</v>
          </cell>
          <cell r="AY106">
            <v>0</v>
          </cell>
          <cell r="AZ106">
            <v>0</v>
          </cell>
          <cell r="BC106">
            <v>0</v>
          </cell>
          <cell r="BD106">
            <v>0</v>
          </cell>
        </row>
        <row r="107">
          <cell r="AW107">
            <v>723</v>
          </cell>
          <cell r="AX107" t="str">
            <v>Biaya asuransi bayar dimuka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</row>
        <row r="108">
          <cell r="AW108">
            <v>724</v>
          </cell>
          <cell r="AX108" t="str">
            <v>Biaya jamuan tamu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</row>
        <row r="109">
          <cell r="AW109">
            <v>725</v>
          </cell>
          <cell r="AX109" t="str">
            <v xml:space="preserve">Biaya pendidikan 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</row>
        <row r="110">
          <cell r="AW110">
            <v>726</v>
          </cell>
          <cell r="AX110" t="str">
            <v>Biaya rumah tangga</v>
          </cell>
          <cell r="AY110">
            <v>0</v>
          </cell>
          <cell r="AZ110">
            <v>0</v>
          </cell>
          <cell r="BC110">
            <v>0</v>
          </cell>
          <cell r="BD110">
            <v>0</v>
          </cell>
        </row>
        <row r="111">
          <cell r="AW111">
            <v>727</v>
          </cell>
          <cell r="AX111" t="str">
            <v>Biaya sewa bangunan</v>
          </cell>
          <cell r="AY111">
            <v>0</v>
          </cell>
          <cell r="AZ111">
            <v>0</v>
          </cell>
          <cell r="BC111">
            <v>0</v>
          </cell>
          <cell r="BD111">
            <v>0</v>
          </cell>
        </row>
        <row r="112">
          <cell r="AW112">
            <v>729</v>
          </cell>
          <cell r="AX112" t="str">
            <v>Biaya lain2</v>
          </cell>
          <cell r="AY112">
            <v>0</v>
          </cell>
          <cell r="AZ112">
            <v>0</v>
          </cell>
          <cell r="BC112">
            <v>0</v>
          </cell>
          <cell r="BD112">
            <v>0</v>
          </cell>
        </row>
        <row r="113">
          <cell r="AW113">
            <v>731</v>
          </cell>
          <cell r="AX113" t="str">
            <v>Biaya pengiriman dokumen</v>
          </cell>
          <cell r="AY113">
            <v>0</v>
          </cell>
          <cell r="AZ113">
            <v>0</v>
          </cell>
          <cell r="BC113">
            <v>0</v>
          </cell>
          <cell r="BD113">
            <v>0</v>
          </cell>
        </row>
        <row r="114">
          <cell r="AW114">
            <v>732</v>
          </cell>
          <cell r="AX114" t="str">
            <v>Biaya benda pos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</row>
        <row r="115">
          <cell r="AW115">
            <v>733</v>
          </cell>
          <cell r="AX115" t="str">
            <v>Biaya telp/telex/fax</v>
          </cell>
          <cell r="AY115">
            <v>0</v>
          </cell>
          <cell r="AZ115">
            <v>0</v>
          </cell>
          <cell r="BC115">
            <v>0</v>
          </cell>
          <cell r="BD115">
            <v>0</v>
          </cell>
        </row>
        <row r="116">
          <cell r="AW116">
            <v>741</v>
          </cell>
          <cell r="AX116" t="str">
            <v>Biaya administrasi bank</v>
          </cell>
          <cell r="AY116">
            <v>0</v>
          </cell>
          <cell r="AZ116">
            <v>0</v>
          </cell>
          <cell r="BA116">
            <v>5000</v>
          </cell>
          <cell r="BC116">
            <v>5000</v>
          </cell>
          <cell r="BD116">
            <v>0</v>
          </cell>
        </row>
        <row r="117">
          <cell r="AW117">
            <v>742</v>
          </cell>
          <cell r="AX117" t="str">
            <v>Biaya provisi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</row>
        <row r="118">
          <cell r="AW118">
            <v>751</v>
          </cell>
          <cell r="AX118" t="str">
            <v>Biaya pajak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</row>
        <row r="119">
          <cell r="AW119">
            <v>752</v>
          </cell>
          <cell r="AX119" t="str">
            <v>Sumbangan/entertainment</v>
          </cell>
          <cell r="AY119">
            <v>0</v>
          </cell>
          <cell r="AZ119">
            <v>0</v>
          </cell>
          <cell r="BC119">
            <v>0</v>
          </cell>
          <cell r="BD119">
            <v>0</v>
          </cell>
        </row>
        <row r="120">
          <cell r="AW120">
            <v>753</v>
          </cell>
          <cell r="AX120" t="str">
            <v>Perijinan/notaris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</row>
        <row r="121">
          <cell r="AW121">
            <v>754</v>
          </cell>
          <cell r="AX121" t="str">
            <v>Iuran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</row>
        <row r="122">
          <cell r="AW122">
            <v>755</v>
          </cell>
          <cell r="AX122" t="str">
            <v>P B B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</row>
        <row r="123">
          <cell r="AW123">
            <v>781</v>
          </cell>
          <cell r="AX123" t="str">
            <v>Biaya pemeliharaan bangunan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</row>
        <row r="124">
          <cell r="AW124">
            <v>782</v>
          </cell>
          <cell r="AX124" t="str">
            <v>Biaya pemelih sarana&amp;instalasi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</row>
        <row r="125">
          <cell r="AW125">
            <v>783</v>
          </cell>
          <cell r="AX125" t="str">
            <v>Biaya pemeliharaan kendaraan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</row>
        <row r="126">
          <cell r="AW126">
            <v>784</v>
          </cell>
          <cell r="AX126" t="str">
            <v>Biaya pemelih invent.&amp;peralat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</row>
        <row r="127">
          <cell r="AW127">
            <v>791</v>
          </cell>
          <cell r="AX127" t="str">
            <v>Biaya peny. Bangunan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</row>
        <row r="128">
          <cell r="AW128">
            <v>792</v>
          </cell>
          <cell r="AX128" t="str">
            <v>Biaya peny. Sarana&amp;install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</row>
        <row r="129">
          <cell r="AW129">
            <v>793</v>
          </cell>
          <cell r="AX129" t="str">
            <v>Biaya peny. Kendaraan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</row>
        <row r="130">
          <cell r="AW130">
            <v>794</v>
          </cell>
          <cell r="AX130" t="str">
            <v>Biaya peny. Invent&amp;peralat.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</row>
        <row r="131">
          <cell r="AW131">
            <v>801</v>
          </cell>
          <cell r="AX131" t="str">
            <v>Pendapatan jasa giro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</row>
        <row r="132">
          <cell r="AW132">
            <v>802</v>
          </cell>
          <cell r="AX132" t="str">
            <v>R/L penjualan aktiva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</row>
        <row r="133">
          <cell r="AW133">
            <v>803</v>
          </cell>
          <cell r="AX133" t="str">
            <v>Pendapatan bunga</v>
          </cell>
          <cell r="AY133">
            <v>0</v>
          </cell>
          <cell r="AZ133">
            <v>0</v>
          </cell>
          <cell r="BC133">
            <v>0</v>
          </cell>
          <cell r="BD133">
            <v>0</v>
          </cell>
        </row>
        <row r="134">
          <cell r="AW134">
            <v>804</v>
          </cell>
          <cell r="AX134" t="str">
            <v>Selisih kurs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</row>
        <row r="135">
          <cell r="AW135">
            <v>805</v>
          </cell>
          <cell r="AX135" t="str">
            <v>Penghasilan avalan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</row>
        <row r="136">
          <cell r="AW136">
            <v>806</v>
          </cell>
          <cell r="AX136" t="str">
            <v>Kurang lebih bayar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</row>
        <row r="137">
          <cell r="AW137">
            <v>807</v>
          </cell>
          <cell r="AX137" t="str">
            <v>Pendapatan sewa</v>
          </cell>
          <cell r="AY137">
            <v>0</v>
          </cell>
          <cell r="AZ137">
            <v>0</v>
          </cell>
          <cell r="BA137">
            <v>0</v>
          </cell>
          <cell r="BB137">
            <v>30000</v>
          </cell>
          <cell r="BC137">
            <v>0</v>
          </cell>
          <cell r="BD137">
            <v>30000</v>
          </cell>
        </row>
        <row r="138">
          <cell r="AW138">
            <v>809</v>
          </cell>
          <cell r="AX138" t="str">
            <v>Pendapatan lain lain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</row>
        <row r="139">
          <cell r="AW139">
            <v>824</v>
          </cell>
          <cell r="AX139" t="str">
            <v>Iuran Keamanan</v>
          </cell>
          <cell r="AY139">
            <v>0</v>
          </cell>
          <cell r="AZ139">
            <v>0</v>
          </cell>
          <cell r="BC139">
            <v>0</v>
          </cell>
          <cell r="BD139">
            <v>0</v>
          </cell>
        </row>
        <row r="140">
          <cell r="AY140">
            <v>1759000</v>
          </cell>
          <cell r="AZ140">
            <v>1728500</v>
          </cell>
          <cell r="BA140">
            <v>80000</v>
          </cell>
          <cell r="BB140">
            <v>30000</v>
          </cell>
          <cell r="BC140">
            <v>1839000</v>
          </cell>
          <cell r="BD140">
            <v>1758500</v>
          </cell>
        </row>
        <row r="141">
          <cell r="AY141">
            <v>-30500</v>
          </cell>
          <cell r="BA141">
            <v>-50000</v>
          </cell>
          <cell r="BC141">
            <v>-80500</v>
          </cell>
        </row>
        <row r="142">
          <cell r="AY142">
            <v>76098000</v>
          </cell>
          <cell r="AZ142">
            <v>76098000</v>
          </cell>
          <cell r="BA142">
            <v>1118500</v>
          </cell>
          <cell r="BB142">
            <v>1118500</v>
          </cell>
          <cell r="BC142">
            <v>76078000</v>
          </cell>
          <cell r="BD142">
            <v>76078000</v>
          </cell>
        </row>
        <row r="143">
          <cell r="BD143">
            <v>0</v>
          </cell>
        </row>
        <row r="144">
          <cell r="AW144" t="str">
            <v>Note</v>
          </cell>
          <cell r="AY144">
            <v>0</v>
          </cell>
          <cell r="BB144">
            <v>0</v>
          </cell>
        </row>
        <row r="181">
          <cell r="AZ181">
            <v>0</v>
          </cell>
          <cell r="BB181">
            <v>0</v>
          </cell>
          <cell r="BD181">
            <v>0</v>
          </cell>
        </row>
        <row r="182">
          <cell r="AZ182">
            <v>0</v>
          </cell>
          <cell r="BB182">
            <v>0</v>
          </cell>
          <cell r="BD182">
            <v>0</v>
          </cell>
        </row>
        <row r="183">
          <cell r="AZ183">
            <v>0</v>
          </cell>
          <cell r="BB183">
            <v>0</v>
          </cell>
          <cell r="BD183">
            <v>0</v>
          </cell>
        </row>
        <row r="184">
          <cell r="BB184">
            <v>0</v>
          </cell>
          <cell r="BD184">
            <v>0</v>
          </cell>
        </row>
        <row r="186">
          <cell r="BB186">
            <v>0</v>
          </cell>
          <cell r="BD186">
            <v>0</v>
          </cell>
        </row>
      </sheetData>
      <sheetData sheetId="14"/>
      <sheetData sheetId="15"/>
      <sheetData sheetId="16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"/>
      <sheetName val="Jadwal_Rute "/>
      <sheetName val="Senin"/>
      <sheetName val="Lap Senin"/>
      <sheetName val="WTB senin"/>
      <sheetName val="Selasa"/>
      <sheetName val="Lap Selasa"/>
      <sheetName val="WTB selasa"/>
      <sheetName val="Rabu"/>
      <sheetName val="Lap Rabu"/>
      <sheetName val="WTB Rabu"/>
      <sheetName val="Kamis"/>
      <sheetName val="Lap Kamis"/>
      <sheetName val="WTB kamis"/>
      <sheetName val="Jumat"/>
      <sheetName val="Lap jumat"/>
      <sheetName val="WTB ju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W1" t="str">
            <v>NERACA LAJUR KAMIS</v>
          </cell>
        </row>
        <row r="2">
          <cell r="AW2" t="str">
            <v>Kode</v>
          </cell>
          <cell r="AX2" t="str">
            <v>Nama</v>
          </cell>
          <cell r="AY2" t="str">
            <v>Saldo</v>
          </cell>
          <cell r="AZ2" t="str">
            <v>awal</v>
          </cell>
          <cell r="BA2" t="str">
            <v>Penyesuaian</v>
          </cell>
          <cell r="BC2" t="str">
            <v>Saldo</v>
          </cell>
          <cell r="BD2" t="str">
            <v>akhir</v>
          </cell>
        </row>
        <row r="3">
          <cell r="AW3" t="str">
            <v>Perk.</v>
          </cell>
          <cell r="AX3" t="str">
            <v>Perkiraan</v>
          </cell>
          <cell r="AY3" t="str">
            <v>Debet</v>
          </cell>
          <cell r="AZ3" t="str">
            <v>Kredit</v>
          </cell>
          <cell r="BA3" t="str">
            <v>Debet</v>
          </cell>
          <cell r="BB3" t="str">
            <v>Kredit</v>
          </cell>
          <cell r="BC3" t="str">
            <v>Debet</v>
          </cell>
          <cell r="BD3" t="str">
            <v>Kredit</v>
          </cell>
        </row>
        <row r="4">
          <cell r="AW4">
            <v>101</v>
          </cell>
          <cell r="AX4" t="str">
            <v>Kas besar</v>
          </cell>
          <cell r="AY4">
            <v>705000</v>
          </cell>
          <cell r="AZ4">
            <v>0</v>
          </cell>
          <cell r="BA4">
            <v>247500</v>
          </cell>
          <cell r="BB4">
            <v>720000</v>
          </cell>
          <cell r="BC4">
            <v>232500</v>
          </cell>
          <cell r="BD4">
            <v>0</v>
          </cell>
        </row>
        <row r="5">
          <cell r="AW5">
            <v>102</v>
          </cell>
          <cell r="AX5" t="str">
            <v>Kas kecil Surabaya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</row>
        <row r="6">
          <cell r="AW6">
            <v>111</v>
          </cell>
          <cell r="AX6" t="str">
            <v xml:space="preserve">Bank Depo </v>
          </cell>
          <cell r="AY6">
            <v>480000</v>
          </cell>
          <cell r="AZ6">
            <v>0</v>
          </cell>
          <cell r="BA6">
            <v>731000</v>
          </cell>
          <cell r="BC6">
            <v>1211000</v>
          </cell>
          <cell r="BD6">
            <v>0</v>
          </cell>
        </row>
        <row r="7">
          <cell r="AW7">
            <v>112</v>
          </cell>
          <cell r="AX7" t="str">
            <v>Outstanding BG / Cheque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</row>
        <row r="8">
          <cell r="AW8">
            <v>121</v>
          </cell>
          <cell r="AX8" t="str">
            <v>Deposito Bank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</row>
        <row r="9">
          <cell r="AW9">
            <v>131</v>
          </cell>
          <cell r="AX9" t="str">
            <v>Piutang usaha</v>
          </cell>
          <cell r="AY9">
            <v>338500</v>
          </cell>
          <cell r="AZ9">
            <v>0</v>
          </cell>
          <cell r="BA9">
            <v>30000</v>
          </cell>
          <cell r="BB9">
            <v>338500</v>
          </cell>
          <cell r="BC9">
            <v>30000</v>
          </cell>
          <cell r="BD9">
            <v>0</v>
          </cell>
        </row>
        <row r="10">
          <cell r="AW10">
            <v>141</v>
          </cell>
          <cell r="AX10" t="str">
            <v>Piutang direksi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</row>
        <row r="11">
          <cell r="AW11">
            <v>142</v>
          </cell>
          <cell r="AX11" t="str">
            <v>Piutang karyawan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</row>
        <row r="12">
          <cell r="AW12">
            <v>143</v>
          </cell>
          <cell r="AX12" t="str">
            <v>Piutang pihak III</v>
          </cell>
          <cell r="AY12">
            <v>0</v>
          </cell>
          <cell r="AZ12">
            <v>0</v>
          </cell>
          <cell r="BC12">
            <v>0</v>
          </cell>
          <cell r="BD12">
            <v>0</v>
          </cell>
        </row>
        <row r="13">
          <cell r="AW13">
            <v>144</v>
          </cell>
          <cell r="AX13" t="str">
            <v>Saldo piutang tahun lalu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</row>
        <row r="14">
          <cell r="AW14">
            <v>148</v>
          </cell>
          <cell r="AX14" t="str">
            <v>Piutang titipan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</row>
        <row r="15">
          <cell r="AW15">
            <v>149</v>
          </cell>
          <cell r="AX15" t="str">
            <v>Penukaran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</row>
        <row r="16">
          <cell r="AW16">
            <v>151</v>
          </cell>
          <cell r="AX16" t="str">
            <v>Persediaan barang</v>
          </cell>
          <cell r="AY16">
            <v>0</v>
          </cell>
          <cell r="AZ16">
            <v>0</v>
          </cell>
          <cell r="BC16">
            <v>0</v>
          </cell>
          <cell r="BD16">
            <v>0</v>
          </cell>
        </row>
        <row r="17">
          <cell r="AW17">
            <v>152</v>
          </cell>
          <cell r="AX17" t="str">
            <v>Persediaan bahan pembantu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</row>
        <row r="18">
          <cell r="AW18">
            <v>153</v>
          </cell>
          <cell r="AX18" t="str">
            <v xml:space="preserve">Persediaan </v>
          </cell>
          <cell r="AY18">
            <v>72846000</v>
          </cell>
          <cell r="AZ18">
            <v>0</v>
          </cell>
          <cell r="BA18">
            <v>0</v>
          </cell>
          <cell r="BB18">
            <v>0</v>
          </cell>
          <cell r="BC18">
            <v>72846000</v>
          </cell>
          <cell r="BD18">
            <v>0</v>
          </cell>
        </row>
        <row r="19">
          <cell r="AW19">
            <v>154</v>
          </cell>
          <cell r="AX19" t="str">
            <v>Biaya pembelian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</row>
        <row r="20">
          <cell r="AW20">
            <v>155</v>
          </cell>
          <cell r="AX20" t="str">
            <v>Persediaan barang BS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</row>
        <row r="21">
          <cell r="AW21">
            <v>161</v>
          </cell>
          <cell r="AX21" t="str">
            <v>Uang muka pembelian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</row>
        <row r="22">
          <cell r="AW22">
            <v>171</v>
          </cell>
          <cell r="AX22" t="str">
            <v>R/K Transfer</v>
          </cell>
          <cell r="AY22">
            <v>0</v>
          </cell>
          <cell r="AZ22">
            <v>0</v>
          </cell>
          <cell r="BC22">
            <v>0</v>
          </cell>
          <cell r="BD22">
            <v>0</v>
          </cell>
        </row>
        <row r="23">
          <cell r="AW23">
            <v>172</v>
          </cell>
          <cell r="AX23" t="str">
            <v>R/K Dropping</v>
          </cell>
          <cell r="AY23">
            <v>0</v>
          </cell>
          <cell r="AZ23">
            <v>74400000</v>
          </cell>
          <cell r="BA23">
            <v>0</v>
          </cell>
          <cell r="BB23">
            <v>0</v>
          </cell>
          <cell r="BC23">
            <v>0</v>
          </cell>
          <cell r="BD23">
            <v>74400000</v>
          </cell>
        </row>
        <row r="24">
          <cell r="AW24">
            <v>173</v>
          </cell>
          <cell r="AX24" t="str">
            <v xml:space="preserve">R/K Barang </v>
          </cell>
          <cell r="AY24">
            <v>0</v>
          </cell>
          <cell r="AZ24">
            <v>0</v>
          </cell>
          <cell r="BC24">
            <v>0</v>
          </cell>
          <cell r="BD24">
            <v>0</v>
          </cell>
        </row>
        <row r="25">
          <cell r="AW25">
            <v>174</v>
          </cell>
          <cell r="AX25" t="str">
            <v>R/K Biaya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</row>
        <row r="26">
          <cell r="AW26">
            <v>180</v>
          </cell>
          <cell r="AX26" t="str">
            <v>Pajak dibayar dimuka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</row>
        <row r="27">
          <cell r="AW27">
            <v>190</v>
          </cell>
          <cell r="AX27" t="str">
            <v>Biaya dibayar dimuka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</row>
        <row r="28">
          <cell r="AW28">
            <v>191</v>
          </cell>
          <cell r="AX28" t="str">
            <v>Asuransi dibayar dimuka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</row>
        <row r="29">
          <cell r="AW29">
            <v>192</v>
          </cell>
          <cell r="AX29" t="str">
            <v>Sewa dibayar dimuka/gdg+tnh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</row>
        <row r="30">
          <cell r="AW30">
            <v>193</v>
          </cell>
          <cell r="AX30" t="str">
            <v>Biaya lain-lain dibayar dimuka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</row>
        <row r="31">
          <cell r="AW31">
            <v>199</v>
          </cell>
          <cell r="AX31" t="str">
            <v>By ayat silang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</row>
        <row r="32">
          <cell r="AW32">
            <v>201</v>
          </cell>
          <cell r="AX32" t="str">
            <v>Tanah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</row>
        <row r="33">
          <cell r="AW33">
            <v>202</v>
          </cell>
          <cell r="AX33" t="str">
            <v>Bangunan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</row>
        <row r="34">
          <cell r="AW34">
            <v>203</v>
          </cell>
          <cell r="AX34" t="str">
            <v>Sarana &amp; Instalasi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</row>
        <row r="35">
          <cell r="AW35">
            <v>204</v>
          </cell>
          <cell r="AX35" t="str">
            <v>Kendaraan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</row>
        <row r="36">
          <cell r="AW36">
            <v>205</v>
          </cell>
          <cell r="AX36" t="str">
            <v>Inventaris &amp; peralatan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</row>
        <row r="37">
          <cell r="AW37">
            <v>211</v>
          </cell>
          <cell r="AX37" t="str">
            <v>Akum.peny.Bangunan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</row>
        <row r="38">
          <cell r="AW38">
            <v>212</v>
          </cell>
          <cell r="AX38" t="str">
            <v>Akum.Peny.Sarana &amp; Instal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</row>
        <row r="39">
          <cell r="AW39">
            <v>213</v>
          </cell>
          <cell r="AX39" t="str">
            <v>Akum.peny.Kendaraan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</row>
        <row r="40">
          <cell r="AW40">
            <v>214</v>
          </cell>
          <cell r="AX40" t="str">
            <v>Akum.peny.Invent &amp; peralat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</row>
        <row r="41">
          <cell r="AW41">
            <v>250</v>
          </cell>
          <cell r="AX41" t="str">
            <v>Aktiva lain-lain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</row>
        <row r="42">
          <cell r="AW42">
            <v>301</v>
          </cell>
          <cell r="AX42" t="str">
            <v>Hutang bank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</row>
        <row r="43">
          <cell r="AW43">
            <v>311</v>
          </cell>
          <cell r="AX43" t="str">
            <v>Hutang usaha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</row>
        <row r="44">
          <cell r="AW44">
            <v>320</v>
          </cell>
          <cell r="AX44" t="str">
            <v>Hutang lain-lain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</row>
        <row r="45">
          <cell r="AW45">
            <v>321</v>
          </cell>
          <cell r="AX45" t="str">
            <v>Hutang direksi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</row>
        <row r="46">
          <cell r="AW46">
            <v>322</v>
          </cell>
          <cell r="AX46" t="str">
            <v>Hutang pihak III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</row>
        <row r="47">
          <cell r="AW47">
            <v>323</v>
          </cell>
          <cell r="AX47" t="str">
            <v>Hutang pemegang usaha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</row>
        <row r="48">
          <cell r="AW48">
            <v>324</v>
          </cell>
          <cell r="AX48" t="str">
            <v>Hutang titipan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</row>
        <row r="49">
          <cell r="AW49">
            <v>331</v>
          </cell>
          <cell r="AX49" t="str">
            <v>Biaya sewa ymh dibayar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</row>
        <row r="50">
          <cell r="AW50">
            <v>332</v>
          </cell>
          <cell r="AX50" t="str">
            <v>Biaya asuransi bayar dimuka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</row>
        <row r="51">
          <cell r="AW51">
            <v>333</v>
          </cell>
          <cell r="AX51" t="str">
            <v>Hutang Ms.Support</v>
          </cell>
          <cell r="AY51">
            <v>0</v>
          </cell>
          <cell r="AZ51">
            <v>0</v>
          </cell>
          <cell r="BC51">
            <v>0</v>
          </cell>
          <cell r="BD51">
            <v>0</v>
          </cell>
        </row>
        <row r="52">
          <cell r="AW52">
            <v>334</v>
          </cell>
          <cell r="AX52" t="str">
            <v>Biaya gaji ymh dibayar</v>
          </cell>
          <cell r="AY52">
            <v>0</v>
          </cell>
          <cell r="AZ52">
            <v>0</v>
          </cell>
          <cell r="BC52">
            <v>0</v>
          </cell>
          <cell r="BD52">
            <v>0</v>
          </cell>
        </row>
        <row r="53">
          <cell r="AW53">
            <v>350</v>
          </cell>
          <cell r="AX53" t="str">
            <v>Hutang pajak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</row>
        <row r="54">
          <cell r="AW54">
            <v>381</v>
          </cell>
          <cell r="AX54" t="str">
            <v>Uang muka penj./ AGK titipan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</row>
        <row r="55">
          <cell r="AW55">
            <v>391</v>
          </cell>
          <cell r="AX55" t="str">
            <v>Hutang jangka panjang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</row>
        <row r="56">
          <cell r="AW56">
            <v>401</v>
          </cell>
          <cell r="AX56" t="str">
            <v>Modal saham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</row>
        <row r="57">
          <cell r="AW57">
            <v>410</v>
          </cell>
          <cell r="AX57" t="str">
            <v>Saldo R/L tahun lalu</v>
          </cell>
          <cell r="AY57">
            <v>0</v>
          </cell>
          <cell r="AZ57">
            <v>0</v>
          </cell>
          <cell r="BC57">
            <v>0</v>
          </cell>
          <cell r="BD57">
            <v>0</v>
          </cell>
        </row>
        <row r="58">
          <cell r="AW58">
            <v>420</v>
          </cell>
          <cell r="AX58" t="str">
            <v>Saldo R/L tahun berjalan</v>
          </cell>
          <cell r="AY58">
            <v>0</v>
          </cell>
          <cell r="AZ58">
            <v>-87500</v>
          </cell>
          <cell r="BA58">
            <v>-57000</v>
          </cell>
          <cell r="BB58">
            <v>0</v>
          </cell>
          <cell r="BC58">
            <v>0</v>
          </cell>
          <cell r="BD58">
            <v>-30500</v>
          </cell>
        </row>
        <row r="59">
          <cell r="AW59">
            <v>430</v>
          </cell>
          <cell r="AX59" t="str">
            <v>Saldo R/L bulan berjalan</v>
          </cell>
          <cell r="AY59">
            <v>0</v>
          </cell>
          <cell r="AZ59">
            <v>57000</v>
          </cell>
          <cell r="BA59">
            <v>137000</v>
          </cell>
          <cell r="BB59">
            <v>30000</v>
          </cell>
          <cell r="BC59">
            <v>0</v>
          </cell>
          <cell r="BD59">
            <v>-50000</v>
          </cell>
        </row>
        <row r="60">
          <cell r="AY60">
            <v>74369500</v>
          </cell>
          <cell r="AZ60">
            <v>74369500</v>
          </cell>
          <cell r="BA60">
            <v>1088500</v>
          </cell>
          <cell r="BB60">
            <v>1088500</v>
          </cell>
          <cell r="BC60">
            <v>74319500</v>
          </cell>
          <cell r="BD60">
            <v>74319500</v>
          </cell>
        </row>
        <row r="61">
          <cell r="AW61">
            <v>501</v>
          </cell>
          <cell r="AX61" t="str">
            <v>Penjualan</v>
          </cell>
          <cell r="AY61">
            <v>0</v>
          </cell>
          <cell r="AZ61">
            <v>1728500</v>
          </cell>
          <cell r="BB61">
            <v>0</v>
          </cell>
          <cell r="BC61">
            <v>0</v>
          </cell>
          <cell r="BD61">
            <v>1728500</v>
          </cell>
        </row>
        <row r="62">
          <cell r="AW62">
            <v>511</v>
          </cell>
          <cell r="AX62" t="str">
            <v>Diskon penjualan</v>
          </cell>
          <cell r="AY62">
            <v>0</v>
          </cell>
          <cell r="AZ62">
            <v>0</v>
          </cell>
          <cell r="BC62">
            <v>0</v>
          </cell>
          <cell r="BD62">
            <v>0</v>
          </cell>
        </row>
        <row r="63">
          <cell r="AW63">
            <v>512</v>
          </cell>
          <cell r="AX63" t="str">
            <v>Retur panjualan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</row>
        <row r="64">
          <cell r="AW64">
            <v>513</v>
          </cell>
          <cell r="AX64" t="str">
            <v>Embalasi penjualan</v>
          </cell>
          <cell r="AY64">
            <v>0</v>
          </cell>
          <cell r="AZ64">
            <v>0</v>
          </cell>
          <cell r="BC64">
            <v>0</v>
          </cell>
          <cell r="BD64">
            <v>0</v>
          </cell>
        </row>
        <row r="65">
          <cell r="AW65">
            <v>551</v>
          </cell>
          <cell r="AX65" t="str">
            <v>Beban pokok penjualan</v>
          </cell>
          <cell r="AY65">
            <v>1554000</v>
          </cell>
          <cell r="AZ65">
            <v>0</v>
          </cell>
          <cell r="BA65">
            <v>0</v>
          </cell>
          <cell r="BC65">
            <v>1554000</v>
          </cell>
          <cell r="BD65">
            <v>0</v>
          </cell>
        </row>
        <row r="66">
          <cell r="AW66">
            <v>601</v>
          </cell>
          <cell r="AX66" t="str">
            <v>Gaji pegawai operasional</v>
          </cell>
          <cell r="AY66">
            <v>0</v>
          </cell>
          <cell r="AZ66">
            <v>0</v>
          </cell>
          <cell r="BA66">
            <v>25000</v>
          </cell>
          <cell r="BC66">
            <v>25000</v>
          </cell>
          <cell r="BD66">
            <v>0</v>
          </cell>
        </row>
        <row r="67">
          <cell r="AW67">
            <v>602</v>
          </cell>
          <cell r="AX67" t="str">
            <v xml:space="preserve">Tunjangan 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</row>
        <row r="68">
          <cell r="AW68">
            <v>603</v>
          </cell>
          <cell r="AX68" t="str">
            <v>Komisi penjualan</v>
          </cell>
          <cell r="AY68">
            <v>0</v>
          </cell>
          <cell r="AZ68">
            <v>0</v>
          </cell>
          <cell r="BC68">
            <v>0</v>
          </cell>
          <cell r="BD68">
            <v>0</v>
          </cell>
        </row>
        <row r="69">
          <cell r="AW69">
            <v>604</v>
          </cell>
          <cell r="AX69" t="str">
            <v xml:space="preserve">Uang makan 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</row>
        <row r="70">
          <cell r="AW70">
            <v>605</v>
          </cell>
          <cell r="AX70" t="str">
            <v>Pengobatan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</row>
        <row r="71">
          <cell r="AW71">
            <v>609</v>
          </cell>
          <cell r="AX71" t="str">
            <v>Biaya peg penjualan lain2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</row>
        <row r="72">
          <cell r="AW72">
            <v>611</v>
          </cell>
          <cell r="AX72" t="str">
            <v>Bensin/solar/olie</v>
          </cell>
          <cell r="AY72">
            <v>200000</v>
          </cell>
          <cell r="AZ72">
            <v>0</v>
          </cell>
          <cell r="BA72">
            <v>0</v>
          </cell>
          <cell r="BC72">
            <v>200000</v>
          </cell>
          <cell r="BD72">
            <v>0</v>
          </cell>
        </row>
        <row r="73">
          <cell r="AW73">
            <v>612</v>
          </cell>
          <cell r="AX73" t="str">
            <v>Tol/parkir/ retribusi</v>
          </cell>
          <cell r="AY73">
            <v>5000</v>
          </cell>
          <cell r="AZ73">
            <v>0</v>
          </cell>
          <cell r="BA73">
            <v>0</v>
          </cell>
          <cell r="BC73">
            <v>5000</v>
          </cell>
          <cell r="BD73">
            <v>0</v>
          </cell>
        </row>
        <row r="74">
          <cell r="AW74">
            <v>613</v>
          </cell>
          <cell r="AX74" t="str">
            <v>Biaya ekspedisi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</row>
        <row r="75">
          <cell r="AW75">
            <v>614</v>
          </cell>
          <cell r="AX75" t="str">
            <v>Biaya perjalanan dinas</v>
          </cell>
          <cell r="AY75">
            <v>0</v>
          </cell>
          <cell r="AZ75">
            <v>0</v>
          </cell>
          <cell r="BC75">
            <v>0</v>
          </cell>
          <cell r="BD75">
            <v>0</v>
          </cell>
        </row>
        <row r="76">
          <cell r="AW76">
            <v>615</v>
          </cell>
          <cell r="AX76" t="str">
            <v>Biaya bongkar muat</v>
          </cell>
          <cell r="AY76">
            <v>0</v>
          </cell>
          <cell r="AZ76">
            <v>0</v>
          </cell>
          <cell r="BC76">
            <v>0</v>
          </cell>
          <cell r="BD76">
            <v>0</v>
          </cell>
        </row>
        <row r="77">
          <cell r="AW77">
            <v>616</v>
          </cell>
          <cell r="AX77" t="str">
            <v>Biaya Sewa kendaraan</v>
          </cell>
          <cell r="AY77">
            <v>0</v>
          </cell>
          <cell r="AZ77">
            <v>0</v>
          </cell>
          <cell r="BC77">
            <v>0</v>
          </cell>
          <cell r="BD77">
            <v>0</v>
          </cell>
        </row>
        <row r="78">
          <cell r="AW78">
            <v>619</v>
          </cell>
          <cell r="AX78" t="str">
            <v>Biaya kiriman/perjalan lain2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</row>
        <row r="79">
          <cell r="AW79">
            <v>621</v>
          </cell>
          <cell r="AX79" t="str">
            <v>Biaya promosi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</row>
        <row r="80">
          <cell r="AW80">
            <v>622</v>
          </cell>
          <cell r="AX80" t="str">
            <v>Biaya iklan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</row>
        <row r="81">
          <cell r="AW81">
            <v>631</v>
          </cell>
          <cell r="AX81" t="str">
            <v>Biaya jamuan tamu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</row>
        <row r="82">
          <cell r="AW82">
            <v>632</v>
          </cell>
          <cell r="AX82" t="str">
            <v>Biaya (ATK/FC/Cetak)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</row>
        <row r="83">
          <cell r="AW83">
            <v>633</v>
          </cell>
          <cell r="AX83" t="str">
            <v>Repacking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</row>
        <row r="84">
          <cell r="AW84">
            <v>634</v>
          </cell>
          <cell r="AX84" t="str">
            <v>Biaya jasa software</v>
          </cell>
          <cell r="AY84">
            <v>0</v>
          </cell>
          <cell r="AZ84">
            <v>0</v>
          </cell>
          <cell r="BC84">
            <v>0</v>
          </cell>
          <cell r="BD84">
            <v>0</v>
          </cell>
        </row>
        <row r="85">
          <cell r="AW85">
            <v>641</v>
          </cell>
          <cell r="AX85" t="str">
            <v>Biaya pemeliharaan bangunan</v>
          </cell>
          <cell r="AY85">
            <v>0</v>
          </cell>
          <cell r="AZ85">
            <v>0</v>
          </cell>
          <cell r="BC85">
            <v>0</v>
          </cell>
          <cell r="BD85">
            <v>0</v>
          </cell>
        </row>
        <row r="86">
          <cell r="AW86">
            <v>642</v>
          </cell>
          <cell r="AX86" t="str">
            <v>Biaya pemelih sarana&amp;instalasi</v>
          </cell>
          <cell r="AY86">
            <v>0</v>
          </cell>
          <cell r="AZ86">
            <v>0</v>
          </cell>
          <cell r="BC86">
            <v>0</v>
          </cell>
          <cell r="BD86">
            <v>0</v>
          </cell>
        </row>
        <row r="87">
          <cell r="AW87">
            <v>643</v>
          </cell>
          <cell r="AX87" t="str">
            <v>Biaya pemeliharaan Mesin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</row>
        <row r="88">
          <cell r="AW88">
            <v>644</v>
          </cell>
          <cell r="AX88" t="str">
            <v>Biaya pemeliharaan kendaraan</v>
          </cell>
          <cell r="AY88">
            <v>0</v>
          </cell>
          <cell r="AZ88">
            <v>0</v>
          </cell>
          <cell r="BC88">
            <v>0</v>
          </cell>
          <cell r="BD88">
            <v>0</v>
          </cell>
        </row>
        <row r="89">
          <cell r="AW89">
            <v>645</v>
          </cell>
          <cell r="AX89" t="str">
            <v>Biaya pemelih invent.&amp;peralat</v>
          </cell>
          <cell r="AY89">
            <v>0</v>
          </cell>
          <cell r="AZ89">
            <v>0</v>
          </cell>
          <cell r="BC89">
            <v>0</v>
          </cell>
          <cell r="BD89">
            <v>0</v>
          </cell>
        </row>
        <row r="90">
          <cell r="AW90">
            <v>651</v>
          </cell>
          <cell r="AX90" t="str">
            <v>Biaya peny. Bangunan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</row>
        <row r="91">
          <cell r="AW91">
            <v>652</v>
          </cell>
          <cell r="AX91" t="str">
            <v>Biaya peny. Sarana&amp;install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</row>
        <row r="92">
          <cell r="AW92">
            <v>653</v>
          </cell>
          <cell r="AX92" t="str">
            <v>Biaya peny. Mesin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</row>
        <row r="93">
          <cell r="AW93">
            <v>654</v>
          </cell>
          <cell r="AX93" t="str">
            <v>Biaya peny. Kendaraan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</row>
        <row r="94">
          <cell r="AW94">
            <v>655</v>
          </cell>
          <cell r="AX94" t="str">
            <v>Biaya Sewa. Invent&amp;peralat.</v>
          </cell>
          <cell r="AY94">
            <v>0</v>
          </cell>
          <cell r="AZ94">
            <v>0</v>
          </cell>
          <cell r="BA94">
            <v>50000</v>
          </cell>
          <cell r="BC94">
            <v>50000</v>
          </cell>
          <cell r="BD94">
            <v>0</v>
          </cell>
        </row>
        <row r="95">
          <cell r="AW95">
            <v>701</v>
          </cell>
          <cell r="AX95" t="str">
            <v>Gaji direksi &amp; staff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</row>
        <row r="96">
          <cell r="AW96">
            <v>702</v>
          </cell>
          <cell r="AX96" t="str">
            <v xml:space="preserve">Tunjangan 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</row>
        <row r="97">
          <cell r="AW97">
            <v>703</v>
          </cell>
          <cell r="AX97" t="str">
            <v>Komisi penjualan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</row>
        <row r="98">
          <cell r="AW98">
            <v>704</v>
          </cell>
          <cell r="AX98" t="str">
            <v xml:space="preserve">Uang makan 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</row>
        <row r="99">
          <cell r="AW99">
            <v>705</v>
          </cell>
          <cell r="AX99" t="str">
            <v>Pengobatan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</row>
        <row r="100">
          <cell r="AW100">
            <v>706</v>
          </cell>
          <cell r="AX100" t="str">
            <v>Lembur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</row>
        <row r="101">
          <cell r="AW101">
            <v>711</v>
          </cell>
          <cell r="AX101" t="str">
            <v>Biaya perjalanan staff/direksi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</row>
        <row r="102">
          <cell r="AW102">
            <v>712</v>
          </cell>
          <cell r="AX102" t="str">
            <v>Bensin/solar/olie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</row>
        <row r="103">
          <cell r="AW103">
            <v>713</v>
          </cell>
          <cell r="AX103" t="str">
            <v>Tol / parkir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</row>
        <row r="104">
          <cell r="AW104">
            <v>719</v>
          </cell>
          <cell r="AX104" t="str">
            <v>Biaya perjalanan lain2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</row>
        <row r="105">
          <cell r="AW105">
            <v>721</v>
          </cell>
          <cell r="AX105" t="str">
            <v>Biaya ATK/FC/Cetak</v>
          </cell>
          <cell r="AY105">
            <v>0</v>
          </cell>
          <cell r="AZ105">
            <v>0</v>
          </cell>
          <cell r="BC105">
            <v>0</v>
          </cell>
          <cell r="BD105">
            <v>0</v>
          </cell>
        </row>
        <row r="106">
          <cell r="AW106">
            <v>722</v>
          </cell>
          <cell r="AX106" t="str">
            <v>PLN/PDAM</v>
          </cell>
          <cell r="AY106">
            <v>0</v>
          </cell>
          <cell r="AZ106">
            <v>0</v>
          </cell>
          <cell r="BC106">
            <v>0</v>
          </cell>
          <cell r="BD106">
            <v>0</v>
          </cell>
        </row>
        <row r="107">
          <cell r="AW107">
            <v>723</v>
          </cell>
          <cell r="AX107" t="str">
            <v>Biaya asuransi bayar dimuka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</row>
        <row r="108">
          <cell r="AW108">
            <v>724</v>
          </cell>
          <cell r="AX108" t="str">
            <v>Biaya jamuan tamu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</row>
        <row r="109">
          <cell r="AW109">
            <v>725</v>
          </cell>
          <cell r="AX109" t="str">
            <v xml:space="preserve">Biaya pendidikan 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</row>
        <row r="110">
          <cell r="AW110">
            <v>726</v>
          </cell>
          <cell r="AX110" t="str">
            <v>Biaya rumah tangga</v>
          </cell>
          <cell r="AY110">
            <v>0</v>
          </cell>
          <cell r="AZ110">
            <v>0</v>
          </cell>
          <cell r="BC110">
            <v>0</v>
          </cell>
          <cell r="BD110">
            <v>0</v>
          </cell>
        </row>
        <row r="111">
          <cell r="AW111">
            <v>727</v>
          </cell>
          <cell r="AX111" t="str">
            <v>Biaya sewa bangunan</v>
          </cell>
          <cell r="AY111">
            <v>0</v>
          </cell>
          <cell r="AZ111">
            <v>0</v>
          </cell>
          <cell r="BC111">
            <v>0</v>
          </cell>
          <cell r="BD111">
            <v>0</v>
          </cell>
        </row>
        <row r="112">
          <cell r="AW112">
            <v>729</v>
          </cell>
          <cell r="AX112" t="str">
            <v>Biaya lain2</v>
          </cell>
          <cell r="AY112">
            <v>0</v>
          </cell>
          <cell r="AZ112">
            <v>0</v>
          </cell>
          <cell r="BC112">
            <v>0</v>
          </cell>
          <cell r="BD112">
            <v>0</v>
          </cell>
        </row>
        <row r="113">
          <cell r="AW113">
            <v>731</v>
          </cell>
          <cell r="AX113" t="str">
            <v>Biaya pengiriman dokumen</v>
          </cell>
          <cell r="AY113">
            <v>0</v>
          </cell>
          <cell r="AZ113">
            <v>0</v>
          </cell>
          <cell r="BC113">
            <v>0</v>
          </cell>
          <cell r="BD113">
            <v>0</v>
          </cell>
        </row>
        <row r="114">
          <cell r="AW114">
            <v>732</v>
          </cell>
          <cell r="AX114" t="str">
            <v>Biaya benda pos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</row>
        <row r="115">
          <cell r="AW115">
            <v>733</v>
          </cell>
          <cell r="AX115" t="str">
            <v>Biaya telp/telex/fax</v>
          </cell>
          <cell r="AY115">
            <v>0</v>
          </cell>
          <cell r="AZ115">
            <v>0</v>
          </cell>
          <cell r="BC115">
            <v>0</v>
          </cell>
          <cell r="BD115">
            <v>0</v>
          </cell>
        </row>
        <row r="116">
          <cell r="AW116">
            <v>741</v>
          </cell>
          <cell r="AX116" t="str">
            <v>Biaya administrasi bank</v>
          </cell>
          <cell r="AY116">
            <v>0</v>
          </cell>
          <cell r="AZ116">
            <v>0</v>
          </cell>
          <cell r="BA116">
            <v>5000</v>
          </cell>
          <cell r="BC116">
            <v>5000</v>
          </cell>
          <cell r="BD116">
            <v>0</v>
          </cell>
        </row>
        <row r="117">
          <cell r="AW117">
            <v>742</v>
          </cell>
          <cell r="AX117" t="str">
            <v>Biaya provisi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</row>
        <row r="118">
          <cell r="AW118">
            <v>751</v>
          </cell>
          <cell r="AX118" t="str">
            <v>Biaya pajak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</row>
        <row r="119">
          <cell r="AW119">
            <v>752</v>
          </cell>
          <cell r="AX119" t="str">
            <v>Sumbangan/entertainment</v>
          </cell>
          <cell r="AY119">
            <v>0</v>
          </cell>
          <cell r="AZ119">
            <v>0</v>
          </cell>
          <cell r="BC119">
            <v>0</v>
          </cell>
          <cell r="BD119">
            <v>0</v>
          </cell>
        </row>
        <row r="120">
          <cell r="AW120">
            <v>753</v>
          </cell>
          <cell r="AX120" t="str">
            <v>Perijinan/notaris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</row>
        <row r="121">
          <cell r="AW121">
            <v>754</v>
          </cell>
          <cell r="AX121" t="str">
            <v>Iuran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</row>
        <row r="122">
          <cell r="AW122">
            <v>755</v>
          </cell>
          <cell r="AX122" t="str">
            <v>P B B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</row>
        <row r="123">
          <cell r="AW123">
            <v>781</v>
          </cell>
          <cell r="AX123" t="str">
            <v>Biaya pemeliharaan bangunan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</row>
        <row r="124">
          <cell r="AW124">
            <v>782</v>
          </cell>
          <cell r="AX124" t="str">
            <v>Biaya pemelih sarana&amp;instalasi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</row>
        <row r="125">
          <cell r="AW125">
            <v>783</v>
          </cell>
          <cell r="AX125" t="str">
            <v>Biaya pemeliharaan kendaraan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</row>
        <row r="126">
          <cell r="AW126">
            <v>784</v>
          </cell>
          <cell r="AX126" t="str">
            <v>Biaya pemelih invent.&amp;peralat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</row>
        <row r="127">
          <cell r="AW127">
            <v>791</v>
          </cell>
          <cell r="AX127" t="str">
            <v>Biaya peny. Bangunan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</row>
        <row r="128">
          <cell r="AW128">
            <v>792</v>
          </cell>
          <cell r="AX128" t="str">
            <v>Biaya peny. Sarana&amp;install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</row>
        <row r="129">
          <cell r="AW129">
            <v>793</v>
          </cell>
          <cell r="AX129" t="str">
            <v>Biaya peny. Kendaraan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</row>
        <row r="130">
          <cell r="AW130">
            <v>794</v>
          </cell>
          <cell r="AX130" t="str">
            <v>Biaya peny. Invent&amp;peralat.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</row>
        <row r="131">
          <cell r="AW131">
            <v>801</v>
          </cell>
          <cell r="AX131" t="str">
            <v>Pendapatan jasa giro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</row>
        <row r="132">
          <cell r="AW132">
            <v>802</v>
          </cell>
          <cell r="AX132" t="str">
            <v>R/L penjualan aktiva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</row>
        <row r="133">
          <cell r="AW133">
            <v>803</v>
          </cell>
          <cell r="AX133" t="str">
            <v>Pendapatan bunga</v>
          </cell>
          <cell r="AY133">
            <v>0</v>
          </cell>
          <cell r="AZ133">
            <v>0</v>
          </cell>
          <cell r="BC133">
            <v>0</v>
          </cell>
          <cell r="BD133">
            <v>0</v>
          </cell>
        </row>
        <row r="134">
          <cell r="AW134">
            <v>804</v>
          </cell>
          <cell r="AX134" t="str">
            <v>Selisih kurs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</row>
        <row r="135">
          <cell r="AW135">
            <v>805</v>
          </cell>
          <cell r="AX135" t="str">
            <v>Penghasilan avalan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</row>
        <row r="136">
          <cell r="AW136">
            <v>806</v>
          </cell>
          <cell r="AX136" t="str">
            <v>Kurang lebih bayar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</row>
        <row r="137">
          <cell r="AW137">
            <v>807</v>
          </cell>
          <cell r="AX137" t="str">
            <v>Pendapatan sewa</v>
          </cell>
          <cell r="AY137">
            <v>0</v>
          </cell>
          <cell r="AZ137">
            <v>0</v>
          </cell>
          <cell r="BA137">
            <v>0</v>
          </cell>
          <cell r="BB137">
            <v>30000</v>
          </cell>
          <cell r="BC137">
            <v>0</v>
          </cell>
          <cell r="BD137">
            <v>30000</v>
          </cell>
        </row>
        <row r="138">
          <cell r="AW138">
            <v>809</v>
          </cell>
          <cell r="AX138" t="str">
            <v>Pendapatan lain lain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</row>
        <row r="139">
          <cell r="AW139">
            <v>824</v>
          </cell>
          <cell r="AX139" t="str">
            <v>Iuran Keamanan</v>
          </cell>
          <cell r="AY139">
            <v>0</v>
          </cell>
          <cell r="AZ139">
            <v>0</v>
          </cell>
          <cell r="BC139">
            <v>0</v>
          </cell>
          <cell r="BD139">
            <v>0</v>
          </cell>
        </row>
        <row r="140">
          <cell r="AY140">
            <v>1759000</v>
          </cell>
          <cell r="AZ140">
            <v>1728500</v>
          </cell>
          <cell r="BA140">
            <v>80000</v>
          </cell>
          <cell r="BB140">
            <v>30000</v>
          </cell>
          <cell r="BC140">
            <v>1839000</v>
          </cell>
          <cell r="BD140">
            <v>1758500</v>
          </cell>
        </row>
        <row r="141">
          <cell r="AY141">
            <v>-30500</v>
          </cell>
          <cell r="BA141">
            <v>-50000</v>
          </cell>
          <cell r="BC141">
            <v>-80500</v>
          </cell>
        </row>
        <row r="142">
          <cell r="AY142">
            <v>76098000</v>
          </cell>
          <cell r="AZ142">
            <v>76098000</v>
          </cell>
          <cell r="BA142">
            <v>1118500</v>
          </cell>
          <cell r="BB142">
            <v>1118500</v>
          </cell>
          <cell r="BC142">
            <v>76078000</v>
          </cell>
          <cell r="BD142">
            <v>76078000</v>
          </cell>
        </row>
        <row r="143">
          <cell r="BD143">
            <v>0</v>
          </cell>
        </row>
        <row r="144">
          <cell r="AW144" t="str">
            <v>Note</v>
          </cell>
          <cell r="AY144">
            <v>0</v>
          </cell>
          <cell r="BB144">
            <v>0</v>
          </cell>
        </row>
        <row r="181">
          <cell r="AZ181">
            <v>0</v>
          </cell>
          <cell r="BB181">
            <v>0</v>
          </cell>
          <cell r="BD181">
            <v>0</v>
          </cell>
        </row>
        <row r="182">
          <cell r="AZ182">
            <v>0</v>
          </cell>
          <cell r="BB182">
            <v>0</v>
          </cell>
          <cell r="BD182">
            <v>0</v>
          </cell>
        </row>
        <row r="183">
          <cell r="AZ183">
            <v>0</v>
          </cell>
          <cell r="BB183">
            <v>0</v>
          </cell>
          <cell r="BD183">
            <v>0</v>
          </cell>
        </row>
        <row r="184">
          <cell r="BB184">
            <v>0</v>
          </cell>
          <cell r="BD184">
            <v>0</v>
          </cell>
        </row>
        <row r="186">
          <cell r="BB186">
            <v>0</v>
          </cell>
          <cell r="BD186">
            <v>0</v>
          </cell>
        </row>
      </sheetData>
      <sheetData sheetId="14"/>
      <sheetData sheetId="15"/>
      <sheetData sheetId="16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KP"/>
      <sheetName val="INPUT"/>
      <sheetName val="AJE"/>
      <sheetName val="BB"/>
      <sheetName val="BANK"/>
      <sheetName val="AT"/>
      <sheetName val="DRAF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"/>
      <sheetName val="RUGILABA"/>
      <sheetName val="NERACA LAJUR"/>
      <sheetName val="COGS"/>
      <sheetName val="LAP MUTASI PRODUK"/>
      <sheetName val="LAP PENJUALAN"/>
      <sheetName val="MEMO JURNAL"/>
      <sheetName val="REKAP GL"/>
      <sheetName val="ANALISA PIUTANG"/>
      <sheetName val="LAPORAN LAIN"/>
      <sheetName val="REKAP PERSEDIAAN"/>
      <sheetName val="REKAP PENJUALAN"/>
      <sheetName val="REKAP HPP"/>
      <sheetName val="DETAIL BIAYA"/>
      <sheetName val="TBG SWS"/>
      <sheetName val="SEGMEN"/>
      <sheetName val="SUPP IN 1-29 SEP"/>
      <sheetName val="SUPP OUT 1-29"/>
      <sheetName val="LKH"/>
      <sheetName val="KB"/>
      <sheetName val="KO"/>
      <sheetName val="BD"/>
      <sheetName val="REKAP BIAYA"/>
      <sheetName val="money crosscek"/>
      <sheetName val="BG"/>
      <sheetName val="bank"/>
      <sheetName val="bbm sept"/>
      <sheetName val="BANK BTN"/>
      <sheetName val="hutang ms support"/>
      <sheetName val="BANK LIVIA"/>
      <sheetName val="titipan"/>
      <sheetName val="titipan pelanggan"/>
      <sheetName val="piutang ms support"/>
      <sheetName val="SPS"/>
    </sheetNames>
    <sheetDataSet>
      <sheetData sheetId="0"/>
      <sheetData sheetId="1"/>
      <sheetData sheetId="2"/>
      <sheetData sheetId="3"/>
      <sheetData sheetId="4"/>
      <sheetData sheetId="5"/>
      <sheetData sheetId="6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67505</v>
          </cell>
          <cell r="E7">
            <v>669308750</v>
          </cell>
          <cell r="F7">
            <v>2536750</v>
          </cell>
          <cell r="G7">
            <v>666772000</v>
          </cell>
        </row>
        <row r="8">
          <cell r="B8">
            <v>10111</v>
          </cell>
          <cell r="C8" t="str">
            <v>AQ.5GLN BTL</v>
          </cell>
          <cell r="D8">
            <v>420</v>
          </cell>
          <cell r="E8">
            <v>12600000</v>
          </cell>
          <cell r="F8">
            <v>0</v>
          </cell>
          <cell r="G8">
            <v>12600000</v>
          </cell>
        </row>
        <row r="9">
          <cell r="B9">
            <v>10510</v>
          </cell>
          <cell r="C9" t="str">
            <v>AQ.380 ML ISI 1X24</v>
          </cell>
          <cell r="D9">
            <v>67</v>
          </cell>
          <cell r="E9">
            <v>1239500</v>
          </cell>
          <cell r="F9">
            <v>0</v>
          </cell>
          <cell r="G9">
            <v>1239500</v>
          </cell>
        </row>
        <row r="10">
          <cell r="B10">
            <v>10511</v>
          </cell>
          <cell r="C10" t="str">
            <v>AQ.380 ML BTL</v>
          </cell>
          <cell r="G10">
            <v>0</v>
          </cell>
        </row>
        <row r="11">
          <cell r="B11">
            <v>10512</v>
          </cell>
          <cell r="C11" t="str">
            <v>AQ.380 ML KRAT/PALET</v>
          </cell>
          <cell r="G11">
            <v>0</v>
          </cell>
        </row>
        <row r="12">
          <cell r="B12">
            <v>12111</v>
          </cell>
          <cell r="C12" t="str">
            <v>AQ.1500ML 1X12</v>
          </cell>
          <cell r="D12">
            <v>28842</v>
          </cell>
          <cell r="E12">
            <v>917938800</v>
          </cell>
          <cell r="F12">
            <v>2766800</v>
          </cell>
          <cell r="G12">
            <v>915172000</v>
          </cell>
        </row>
        <row r="13">
          <cell r="B13">
            <v>12312</v>
          </cell>
          <cell r="C13" t="str">
            <v>AQ.600ML 1X24</v>
          </cell>
          <cell r="D13">
            <v>27114</v>
          </cell>
          <cell r="E13">
            <v>918816750</v>
          </cell>
          <cell r="F13">
            <v>5524939</v>
          </cell>
          <cell r="G13">
            <v>913291811</v>
          </cell>
        </row>
        <row r="14">
          <cell r="B14">
            <v>12512</v>
          </cell>
          <cell r="C14" t="str">
            <v>AQ.330ML 1X24</v>
          </cell>
          <cell r="D14">
            <v>4928</v>
          </cell>
          <cell r="E14">
            <v>123033000</v>
          </cell>
          <cell r="F14">
            <v>2657800</v>
          </cell>
          <cell r="G14">
            <v>120375200</v>
          </cell>
        </row>
        <row r="15">
          <cell r="B15">
            <v>12613</v>
          </cell>
          <cell r="C15" t="str">
            <v>AQ.240ML 1X48</v>
          </cell>
          <cell r="D15">
            <v>36842</v>
          </cell>
          <cell r="E15">
            <v>616652500</v>
          </cell>
          <cell r="F15">
            <v>4699900</v>
          </cell>
          <cell r="G15">
            <v>611952600</v>
          </cell>
        </row>
        <row r="16">
          <cell r="B16">
            <v>17110</v>
          </cell>
          <cell r="C16" t="str">
            <v>AQ.GUCI BIRU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B17">
            <v>20110</v>
          </cell>
          <cell r="C17" t="str">
            <v>VT.5GLN ISI</v>
          </cell>
          <cell r="D17">
            <v>1509</v>
          </cell>
          <cell r="E17">
            <v>12003850</v>
          </cell>
          <cell r="F17">
            <v>721250</v>
          </cell>
          <cell r="G17">
            <v>11282600</v>
          </cell>
        </row>
        <row r="18">
          <cell r="B18">
            <v>20111</v>
          </cell>
          <cell r="C18" t="str">
            <v>VT.5GLN BTL</v>
          </cell>
          <cell r="D18">
            <v>-14</v>
          </cell>
          <cell r="E18">
            <v>-420000</v>
          </cell>
          <cell r="F18">
            <v>0</v>
          </cell>
          <cell r="G18">
            <v>-420000</v>
          </cell>
        </row>
        <row r="19">
          <cell r="B19">
            <v>22111</v>
          </cell>
          <cell r="C19" t="str">
            <v>VT.1500ML 1X12</v>
          </cell>
          <cell r="D19">
            <v>509</v>
          </cell>
          <cell r="E19">
            <v>10546050</v>
          </cell>
          <cell r="F19">
            <v>24800</v>
          </cell>
          <cell r="G19">
            <v>10521250</v>
          </cell>
        </row>
        <row r="20">
          <cell r="B20">
            <v>22312</v>
          </cell>
          <cell r="C20" t="str">
            <v>VT.600ML 1X24</v>
          </cell>
          <cell r="D20">
            <v>491</v>
          </cell>
          <cell r="E20">
            <v>10721700</v>
          </cell>
          <cell r="F20">
            <v>69300</v>
          </cell>
          <cell r="G20">
            <v>10652400</v>
          </cell>
        </row>
        <row r="21">
          <cell r="B21">
            <v>22613</v>
          </cell>
          <cell r="C21" t="str">
            <v>VT.240ML 1X48</v>
          </cell>
          <cell r="D21">
            <v>1548</v>
          </cell>
          <cell r="E21">
            <v>20253950</v>
          </cell>
          <cell r="F21">
            <v>223950</v>
          </cell>
          <cell r="G21">
            <v>20030000</v>
          </cell>
        </row>
        <row r="22">
          <cell r="B22">
            <v>33115</v>
          </cell>
          <cell r="C22" t="str">
            <v>Chiller FV Mizone ada roda</v>
          </cell>
          <cell r="G22">
            <v>0</v>
          </cell>
        </row>
        <row r="23">
          <cell r="B23">
            <v>40410</v>
          </cell>
          <cell r="C23" t="str">
            <v>Mizone Orange Lime  500ML 1x12</v>
          </cell>
          <cell r="D23">
            <v>1903</v>
          </cell>
          <cell r="E23">
            <v>58861900</v>
          </cell>
          <cell r="F23">
            <v>1153500</v>
          </cell>
          <cell r="G23">
            <v>57708400</v>
          </cell>
        </row>
        <row r="24">
          <cell r="B24">
            <v>40411</v>
          </cell>
          <cell r="C24" t="str">
            <v>Mizone Passion Fruit 500ML 1x12</v>
          </cell>
          <cell r="D24">
            <v>690</v>
          </cell>
          <cell r="E24">
            <v>21421550</v>
          </cell>
          <cell r="F24">
            <v>499850</v>
          </cell>
          <cell r="G24">
            <v>20921700</v>
          </cell>
        </row>
        <row r="25">
          <cell r="B25">
            <v>40412</v>
          </cell>
          <cell r="C25" t="str">
            <v>MIZONE LYCHEE LEMON 500 ML 1X12</v>
          </cell>
          <cell r="D25">
            <v>3146</v>
          </cell>
          <cell r="E25">
            <v>96832150</v>
          </cell>
          <cell r="F25">
            <v>2000950</v>
          </cell>
          <cell r="G25">
            <v>94831200</v>
          </cell>
        </row>
        <row r="26">
          <cell r="B26">
            <v>40418</v>
          </cell>
          <cell r="C26" t="str">
            <v>MIZONE APPLE GUAVA 500 ML 1X12</v>
          </cell>
          <cell r="D26">
            <v>1752</v>
          </cell>
          <cell r="E26">
            <v>54299100</v>
          </cell>
          <cell r="F26">
            <v>964800</v>
          </cell>
          <cell r="G26">
            <v>53334300</v>
          </cell>
        </row>
        <row r="27">
          <cell r="B27">
            <v>40419</v>
          </cell>
          <cell r="C27" t="str">
            <v>MIZONE MANGGO KWENI 500ML 1 X 12</v>
          </cell>
          <cell r="D27">
            <v>984</v>
          </cell>
          <cell r="E27">
            <v>30539650</v>
          </cell>
          <cell r="F27">
            <v>602800</v>
          </cell>
          <cell r="G27">
            <v>29936850</v>
          </cell>
        </row>
        <row r="28">
          <cell r="B28">
            <v>81613</v>
          </cell>
          <cell r="C28" t="str">
            <v>AQ.KRTN 240 ML 1X1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D29">
            <v>178236</v>
          </cell>
          <cell r="E29">
            <v>3574649200</v>
          </cell>
          <cell r="F29">
            <v>24447389</v>
          </cell>
          <cell r="G29">
            <v>3550201811</v>
          </cell>
          <cell r="H29">
            <v>0</v>
          </cell>
          <cell r="I29">
            <v>0</v>
          </cell>
        </row>
        <row r="30">
          <cell r="B30">
            <v>1</v>
          </cell>
          <cell r="C30">
            <v>2</v>
          </cell>
          <cell r="D30">
            <v>3</v>
          </cell>
          <cell r="E30">
            <v>4</v>
          </cell>
          <cell r="F30">
            <v>5</v>
          </cell>
          <cell r="G30">
            <v>6</v>
          </cell>
        </row>
        <row r="31">
          <cell r="D31">
            <v>312208</v>
          </cell>
          <cell r="E31" t="str">
            <v>TTL PENJUALAN</v>
          </cell>
          <cell r="G31">
            <v>-131883189</v>
          </cell>
        </row>
        <row r="32">
          <cell r="D32">
            <v>312208</v>
          </cell>
          <cell r="E32" t="str">
            <v>COGS</v>
          </cell>
        </row>
        <row r="33">
          <cell r="D33">
            <v>0</v>
          </cell>
          <cell r="E33" t="str">
            <v>SELISIH</v>
          </cell>
          <cell r="I33">
            <v>131883189</v>
          </cell>
        </row>
        <row r="34">
          <cell r="F34">
            <v>594264811</v>
          </cell>
          <cell r="I34">
            <v>32595449</v>
          </cell>
        </row>
        <row r="35">
          <cell r="F35">
            <v>2955937000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TOTAL"/>
      <sheetName val="FA"/>
      <sheetName val="HP Bangunan"/>
      <sheetName val="HP Inventaris"/>
      <sheetName val="HP Kendaraan"/>
      <sheetName val="Ak. Peny. Bangunan"/>
      <sheetName val="Ak. Peny. Inventaris"/>
      <sheetName val="Ak. Peny. Kendaraan"/>
      <sheetName val="Sheet3"/>
      <sheetName val="neraca"/>
      <sheetName val="#REF"/>
      <sheetName val="Credit-22"/>
      <sheetName val="#REF!"/>
      <sheetName val="Sheet1"/>
      <sheetName val="Links"/>
      <sheetName val="Lead"/>
      <sheetName val="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MS"/>
      <sheetName val="SWS"/>
      <sheetName val="PS"/>
      <sheetName val="MJS"/>
      <sheetName val="PBS"/>
      <sheetName val="SEJATI"/>
      <sheetName val="HARGA"/>
      <sheetName val="PRODU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">
          <cell r="B2" t="str">
            <v>1500ML AQUA LOCAL 1X12</v>
          </cell>
          <cell r="C2" t="str">
            <v>Box</v>
          </cell>
          <cell r="D2">
            <v>33358</v>
          </cell>
          <cell r="E2">
            <v>33358</v>
          </cell>
          <cell r="F2">
            <v>32275</v>
          </cell>
          <cell r="G2">
            <v>31488</v>
          </cell>
          <cell r="H2">
            <v>30661</v>
          </cell>
          <cell r="I2">
            <v>30661</v>
          </cell>
          <cell r="J2">
            <v>29768</v>
          </cell>
          <cell r="K2">
            <v>27000</v>
          </cell>
        </row>
        <row r="3">
          <cell r="B3" t="str">
            <v>240ML AQUA LOCAL 1X48</v>
          </cell>
          <cell r="C3" t="str">
            <v>Box</v>
          </cell>
          <cell r="D3">
            <v>19883</v>
          </cell>
          <cell r="E3">
            <v>19883</v>
          </cell>
          <cell r="F3">
            <v>17430</v>
          </cell>
          <cell r="G3">
            <v>16915</v>
          </cell>
          <cell r="H3">
            <v>16486</v>
          </cell>
          <cell r="I3">
            <v>16486</v>
          </cell>
          <cell r="J3">
            <v>16006</v>
          </cell>
          <cell r="K3">
            <v>14800</v>
          </cell>
        </row>
        <row r="4">
          <cell r="B4" t="str">
            <v>330ML AQUA LOCAL 1X24</v>
          </cell>
          <cell r="C4" t="str">
            <v>Box</v>
          </cell>
          <cell r="D4">
            <v>25575</v>
          </cell>
          <cell r="E4">
            <v>25575</v>
          </cell>
          <cell r="F4">
            <v>24390</v>
          </cell>
          <cell r="G4">
            <v>23680</v>
          </cell>
          <cell r="H4">
            <v>23010</v>
          </cell>
          <cell r="I4">
            <v>23010</v>
          </cell>
          <cell r="J4">
            <v>22339</v>
          </cell>
          <cell r="K4">
            <v>21275</v>
          </cell>
        </row>
        <row r="5">
          <cell r="B5" t="str">
            <v>450ML AQUA LOCAL SLEEVE 1X24</v>
          </cell>
          <cell r="C5" t="str">
            <v>Box</v>
          </cell>
          <cell r="D5">
            <v>64000</v>
          </cell>
          <cell r="E5">
            <v>64000</v>
          </cell>
        </row>
        <row r="6">
          <cell r="B6" t="str">
            <v>450ML AQUA ADULT Q4 MULPACK 1X6</v>
          </cell>
          <cell r="C6" t="str">
            <v>Box</v>
          </cell>
          <cell r="D6">
            <v>16000</v>
          </cell>
          <cell r="E6">
            <v>16000</v>
          </cell>
        </row>
        <row r="7">
          <cell r="B7" t="str">
            <v>600ML AQUA LOCAL 1X24</v>
          </cell>
          <cell r="C7" t="str">
            <v>Box</v>
          </cell>
          <cell r="D7">
            <v>33780</v>
          </cell>
          <cell r="E7">
            <v>33780</v>
          </cell>
          <cell r="F7">
            <v>32881</v>
          </cell>
          <cell r="G7">
            <v>31923</v>
          </cell>
          <cell r="H7">
            <v>31084</v>
          </cell>
          <cell r="I7">
            <v>31084</v>
          </cell>
          <cell r="J7">
            <v>30179</v>
          </cell>
          <cell r="K7">
            <v>29300</v>
          </cell>
        </row>
        <row r="8">
          <cell r="B8" t="str">
            <v>600ML AQUA LOCAL SLEEVE V.4 1X24</v>
          </cell>
          <cell r="C8" t="str">
            <v>Box</v>
          </cell>
          <cell r="D8">
            <v>33780</v>
          </cell>
          <cell r="E8">
            <v>33780</v>
          </cell>
          <cell r="F8">
            <v>32881</v>
          </cell>
          <cell r="G8">
            <v>31923</v>
          </cell>
          <cell r="H8">
            <v>31084</v>
          </cell>
          <cell r="I8">
            <v>31084</v>
          </cell>
          <cell r="J8">
            <v>30179</v>
          </cell>
          <cell r="K8">
            <v>29300</v>
          </cell>
        </row>
        <row r="9">
          <cell r="B9" t="str">
            <v>750ML AQUA LOCAL 1X18</v>
          </cell>
          <cell r="C9" t="str">
            <v>Box</v>
          </cell>
          <cell r="D9">
            <v>56310</v>
          </cell>
          <cell r="E9">
            <v>56310</v>
          </cell>
          <cell r="F9">
            <v>54697</v>
          </cell>
          <cell r="G9">
            <v>53104</v>
          </cell>
          <cell r="H9">
            <v>53104</v>
          </cell>
        </row>
        <row r="10">
          <cell r="B10" t="str">
            <v>240ML VIT LOCAL 1X48</v>
          </cell>
          <cell r="C10" t="str">
            <v>Box</v>
          </cell>
          <cell r="D10">
            <v>13550</v>
          </cell>
          <cell r="E10">
            <v>13550</v>
          </cell>
          <cell r="F10">
            <v>13150</v>
          </cell>
          <cell r="G10">
            <v>13150</v>
          </cell>
          <cell r="H10">
            <v>13150</v>
          </cell>
          <cell r="I10">
            <v>12600</v>
          </cell>
          <cell r="J10">
            <v>11900</v>
          </cell>
          <cell r="K10">
            <v>11900</v>
          </cell>
        </row>
        <row r="11">
          <cell r="B11" t="str">
            <v>240ML VIT LOCAL 1X48 PS</v>
          </cell>
          <cell r="C11" t="str">
            <v>Box</v>
          </cell>
          <cell r="D11">
            <v>13550</v>
          </cell>
          <cell r="E11">
            <v>13550</v>
          </cell>
          <cell r="F11">
            <v>13150</v>
          </cell>
          <cell r="G11">
            <v>13150</v>
          </cell>
          <cell r="H11">
            <v>13150</v>
          </cell>
          <cell r="I11">
            <v>12600</v>
          </cell>
          <cell r="J11">
            <v>12000</v>
          </cell>
          <cell r="K11">
            <v>12000</v>
          </cell>
        </row>
        <row r="12">
          <cell r="B12" t="str">
            <v>600ML VIT LOCAL 1X24</v>
          </cell>
          <cell r="C12" t="str">
            <v>Box</v>
          </cell>
          <cell r="D12">
            <v>23060</v>
          </cell>
          <cell r="E12">
            <v>23060</v>
          </cell>
          <cell r="F12">
            <v>22600</v>
          </cell>
          <cell r="G12">
            <v>21700</v>
          </cell>
          <cell r="H12">
            <v>21700</v>
          </cell>
          <cell r="I12">
            <v>20600</v>
          </cell>
          <cell r="J12">
            <v>19800</v>
          </cell>
          <cell r="K12">
            <v>19800</v>
          </cell>
        </row>
        <row r="13">
          <cell r="B13" t="str">
            <v>1500ML VIT LOCAL 1X12</v>
          </cell>
          <cell r="C13" t="str">
            <v>Box</v>
          </cell>
          <cell r="D13">
            <v>22040</v>
          </cell>
          <cell r="E13">
            <v>22040</v>
          </cell>
          <cell r="F13">
            <v>21600</v>
          </cell>
          <cell r="G13">
            <v>20700</v>
          </cell>
          <cell r="H13">
            <v>20700</v>
          </cell>
          <cell r="I13">
            <v>19600</v>
          </cell>
          <cell r="J13">
            <v>18800</v>
          </cell>
          <cell r="K13">
            <v>18800</v>
          </cell>
        </row>
        <row r="14">
          <cell r="B14" t="str">
            <v>330ML VIT LOCAL 1X24</v>
          </cell>
          <cell r="C14" t="str">
            <v>Box</v>
          </cell>
          <cell r="D14">
            <v>23000</v>
          </cell>
          <cell r="E14">
            <v>23000</v>
          </cell>
          <cell r="F14">
            <v>23000</v>
          </cell>
        </row>
        <row r="15">
          <cell r="B15" t="str">
            <v>500ML MIZONE ACTIV' 1X12</v>
          </cell>
          <cell r="C15" t="str">
            <v>Box</v>
          </cell>
          <cell r="D15">
            <v>30738</v>
          </cell>
          <cell r="E15">
            <v>30738</v>
          </cell>
          <cell r="F15">
            <v>29355</v>
          </cell>
        </row>
        <row r="16">
          <cell r="B16" t="str">
            <v>1500ML MIZONE LYCHEE LEMON 1X6</v>
          </cell>
          <cell r="C16" t="str">
            <v>Box</v>
          </cell>
          <cell r="D16">
            <v>36630</v>
          </cell>
          <cell r="E16">
            <v>36630</v>
          </cell>
          <cell r="F16">
            <v>36630</v>
          </cell>
          <cell r="G16">
            <v>36630</v>
          </cell>
          <cell r="H16">
            <v>36630</v>
          </cell>
          <cell r="I16">
            <v>36630</v>
          </cell>
          <cell r="J16">
            <v>36630</v>
          </cell>
          <cell r="K16">
            <v>36630</v>
          </cell>
        </row>
        <row r="17">
          <cell r="B17" t="str">
            <v>500ML MIZONE COOLIN BLEWAH LE 1X12</v>
          </cell>
          <cell r="C17" t="str">
            <v>Box</v>
          </cell>
          <cell r="D17">
            <v>30738</v>
          </cell>
          <cell r="E17">
            <v>30738</v>
          </cell>
          <cell r="F17">
            <v>29355</v>
          </cell>
          <cell r="G17">
            <v>29355</v>
          </cell>
          <cell r="H17">
            <v>28500</v>
          </cell>
          <cell r="I17">
            <v>28500</v>
          </cell>
          <cell r="J17">
            <v>28500</v>
          </cell>
          <cell r="K17">
            <v>28500</v>
          </cell>
        </row>
        <row r="18">
          <cell r="B18" t="str">
            <v>500ML MIZONE COOLIN BLEWAH 1X12</v>
          </cell>
          <cell r="C18" t="str">
            <v>Box</v>
          </cell>
          <cell r="D18">
            <v>30738</v>
          </cell>
          <cell r="E18">
            <v>30738</v>
          </cell>
          <cell r="F18">
            <v>29355</v>
          </cell>
          <cell r="G18">
            <v>29355</v>
          </cell>
          <cell r="H18">
            <v>28500</v>
          </cell>
          <cell r="I18">
            <v>28500</v>
          </cell>
          <cell r="J18">
            <v>28500</v>
          </cell>
          <cell r="K18">
            <v>28500</v>
          </cell>
        </row>
        <row r="19">
          <cell r="B19" t="str">
            <v>500ML MIZONE LYCHEE LEMON 1X12</v>
          </cell>
          <cell r="C19" t="str">
            <v>Box</v>
          </cell>
          <cell r="D19">
            <v>30738</v>
          </cell>
          <cell r="E19">
            <v>30738</v>
          </cell>
          <cell r="F19">
            <v>29355</v>
          </cell>
          <cell r="G19">
            <v>29355</v>
          </cell>
          <cell r="H19">
            <v>28500</v>
          </cell>
          <cell r="I19">
            <v>28500</v>
          </cell>
          <cell r="J19">
            <v>28500</v>
          </cell>
          <cell r="K19">
            <v>28500</v>
          </cell>
        </row>
        <row r="20">
          <cell r="B20" t="str">
            <v>500ML MIZONE APPLE GUAVA 1X12</v>
          </cell>
          <cell r="C20" t="str">
            <v>Box</v>
          </cell>
          <cell r="D20">
            <v>30738</v>
          </cell>
          <cell r="E20">
            <v>30738</v>
          </cell>
          <cell r="F20">
            <v>29355</v>
          </cell>
          <cell r="G20">
            <v>29355</v>
          </cell>
          <cell r="H20">
            <v>28500</v>
          </cell>
          <cell r="I20">
            <v>28500</v>
          </cell>
          <cell r="J20">
            <v>28500</v>
          </cell>
          <cell r="K20">
            <v>28500</v>
          </cell>
        </row>
        <row r="21">
          <cell r="B21" t="str">
            <v>500ML MIZONE COCOPINA 1X12</v>
          </cell>
          <cell r="C21" t="str">
            <v>Box</v>
          </cell>
          <cell r="D21">
            <v>30738</v>
          </cell>
          <cell r="E21">
            <v>30738</v>
          </cell>
          <cell r="F21">
            <v>29355</v>
          </cell>
          <cell r="G21">
            <v>29355</v>
          </cell>
          <cell r="H21">
            <v>28500</v>
          </cell>
          <cell r="I21">
            <v>28500</v>
          </cell>
          <cell r="J21">
            <v>28500</v>
          </cell>
          <cell r="K21">
            <v>28500</v>
          </cell>
        </row>
        <row r="22">
          <cell r="B22" t="str">
            <v>500ML MIZONE COCOPINA BRAZIL LE 1X12</v>
          </cell>
          <cell r="C22" t="str">
            <v>Box</v>
          </cell>
          <cell r="D22">
            <v>30738</v>
          </cell>
          <cell r="E22">
            <v>30738</v>
          </cell>
          <cell r="F22">
            <v>29355</v>
          </cell>
          <cell r="G22">
            <v>29355</v>
          </cell>
          <cell r="H22">
            <v>28500</v>
          </cell>
          <cell r="I22">
            <v>28500</v>
          </cell>
          <cell r="J22">
            <v>28500</v>
          </cell>
          <cell r="K22">
            <v>28500</v>
          </cell>
        </row>
        <row r="23">
          <cell r="B23" t="str">
            <v>500ML MIZONE MANGGA KWENI 1X12</v>
          </cell>
          <cell r="C23" t="str">
            <v>Box</v>
          </cell>
          <cell r="D23">
            <v>30738</v>
          </cell>
          <cell r="E23">
            <v>30738</v>
          </cell>
          <cell r="F23">
            <v>29355</v>
          </cell>
          <cell r="G23">
            <v>29355</v>
          </cell>
          <cell r="H23">
            <v>28500</v>
          </cell>
          <cell r="I23">
            <v>28500</v>
          </cell>
          <cell r="J23">
            <v>28500</v>
          </cell>
          <cell r="K23">
            <v>28500</v>
          </cell>
        </row>
        <row r="24">
          <cell r="B24" t="str">
            <v>500ML MIZONE YUZU LEMON 1X12</v>
          </cell>
          <cell r="C24" t="str">
            <v>Box</v>
          </cell>
          <cell r="D24">
            <v>30738</v>
          </cell>
          <cell r="E24">
            <v>30738</v>
          </cell>
          <cell r="F24">
            <v>29355</v>
          </cell>
          <cell r="G24">
            <v>29355</v>
          </cell>
          <cell r="H24">
            <v>28500</v>
          </cell>
          <cell r="I24">
            <v>28500</v>
          </cell>
          <cell r="J24">
            <v>28500</v>
          </cell>
          <cell r="K24">
            <v>28500</v>
          </cell>
        </row>
        <row r="25">
          <cell r="B25" t="str">
            <v>500ML MIZONE ORANGE LIME 1X12</v>
          </cell>
          <cell r="C25" t="str">
            <v>Box</v>
          </cell>
          <cell r="D25">
            <v>30738</v>
          </cell>
          <cell r="E25">
            <v>30738</v>
          </cell>
          <cell r="F25">
            <v>29355</v>
          </cell>
          <cell r="G25">
            <v>29355</v>
          </cell>
          <cell r="H25">
            <v>28500</v>
          </cell>
          <cell r="I25">
            <v>28500</v>
          </cell>
          <cell r="J25">
            <v>28500</v>
          </cell>
          <cell r="K25">
            <v>28500</v>
          </cell>
        </row>
        <row r="26">
          <cell r="B26" t="str">
            <v>500ML MIZONE FRES'IN CRISPY APPLE 1X12</v>
          </cell>
          <cell r="C26" t="str">
            <v>Box</v>
          </cell>
          <cell r="D26">
            <v>30738</v>
          </cell>
          <cell r="E26">
            <v>30738</v>
          </cell>
          <cell r="F26">
            <v>40600</v>
          </cell>
          <cell r="G26">
            <v>40600</v>
          </cell>
          <cell r="H26">
            <v>40600</v>
          </cell>
          <cell r="I26">
            <v>40600</v>
          </cell>
          <cell r="J26">
            <v>40600</v>
          </cell>
        </row>
        <row r="27">
          <cell r="B27" t="str">
            <v>500ML MIZONE FRES'IN JC STRAWBERRY 1X12</v>
          </cell>
          <cell r="C27" t="str">
            <v>Box</v>
          </cell>
          <cell r="D27">
            <v>30738</v>
          </cell>
          <cell r="E27">
            <v>30738</v>
          </cell>
          <cell r="F27">
            <v>40600</v>
          </cell>
          <cell r="G27">
            <v>40600</v>
          </cell>
          <cell r="H27">
            <v>40600</v>
          </cell>
          <cell r="I27">
            <v>40600</v>
          </cell>
          <cell r="J27">
            <v>40600</v>
          </cell>
        </row>
        <row r="28">
          <cell r="B28" t="str">
            <v>MIZZONE MJS</v>
          </cell>
          <cell r="C28" t="str">
            <v>Box</v>
          </cell>
          <cell r="D28">
            <v>28500</v>
          </cell>
          <cell r="E28">
            <v>28500</v>
          </cell>
          <cell r="F28">
            <v>28500</v>
          </cell>
          <cell r="G28">
            <v>28500</v>
          </cell>
          <cell r="H28">
            <v>28500</v>
          </cell>
          <cell r="I28">
            <v>28500</v>
          </cell>
          <cell r="J28">
            <v>28500</v>
          </cell>
          <cell r="K28">
            <v>28500</v>
          </cell>
        </row>
        <row r="29">
          <cell r="B29" t="str">
            <v>5 GALLON VIT LOCAL</v>
          </cell>
          <cell r="C29" t="str">
            <v>Unit</v>
          </cell>
          <cell r="D29">
            <v>7000</v>
          </cell>
          <cell r="E29">
            <v>7000</v>
          </cell>
          <cell r="F29">
            <v>6750</v>
          </cell>
          <cell r="G29">
            <v>6750</v>
          </cell>
          <cell r="H29">
            <v>6750</v>
          </cell>
          <cell r="I29">
            <v>6150</v>
          </cell>
          <cell r="J29">
            <v>5850</v>
          </cell>
          <cell r="K29">
            <v>5500</v>
          </cell>
        </row>
        <row r="30">
          <cell r="B30" t="str">
            <v>EMPTY BOTTLE VIT 5 GALLON</v>
          </cell>
          <cell r="C30" t="str">
            <v>Unit</v>
          </cell>
          <cell r="D30">
            <v>30000</v>
          </cell>
          <cell r="E30">
            <v>30000</v>
          </cell>
          <cell r="F30">
            <v>30000</v>
          </cell>
          <cell r="G30">
            <v>30000</v>
          </cell>
          <cell r="H30">
            <v>30000</v>
          </cell>
          <cell r="I30">
            <v>30000</v>
          </cell>
          <cell r="J30">
            <v>30000</v>
          </cell>
          <cell r="K30">
            <v>30000</v>
          </cell>
        </row>
        <row r="31">
          <cell r="B31" t="str">
            <v>350ML LEVITE RASA JAMBU BIJI 1X12</v>
          </cell>
          <cell r="C31" t="str">
            <v>Box</v>
          </cell>
          <cell r="D31">
            <v>30996</v>
          </cell>
          <cell r="E31">
            <v>30996</v>
          </cell>
          <cell r="F31">
            <v>30996</v>
          </cell>
          <cell r="G31">
            <v>30996</v>
          </cell>
          <cell r="H31">
            <v>30996</v>
          </cell>
          <cell r="I31">
            <v>30996</v>
          </cell>
          <cell r="J31">
            <v>30996</v>
          </cell>
        </row>
        <row r="32">
          <cell r="B32" t="str">
            <v>350ML LEVITE RASA ANGGUR HIJAU 1X12</v>
          </cell>
          <cell r="C32" t="str">
            <v>Box</v>
          </cell>
          <cell r="D32">
            <v>30996</v>
          </cell>
          <cell r="E32">
            <v>30996</v>
          </cell>
        </row>
        <row r="33">
          <cell r="B33" t="str">
            <v>350ML LEVITE RASA JERUK 1X12</v>
          </cell>
          <cell r="C33" t="str">
            <v>Box</v>
          </cell>
          <cell r="D33">
            <v>30996</v>
          </cell>
          <cell r="E33">
            <v>30996</v>
          </cell>
          <cell r="F33">
            <v>30996</v>
          </cell>
          <cell r="G33">
            <v>30996</v>
          </cell>
          <cell r="H33">
            <v>30996</v>
          </cell>
          <cell r="I33">
            <v>30996</v>
          </cell>
          <cell r="J33">
            <v>30996</v>
          </cell>
        </row>
        <row r="34">
          <cell r="B34" t="str">
            <v>350ML LEVITE RASA SIRSAK 1X12</v>
          </cell>
          <cell r="C34" t="str">
            <v>Box</v>
          </cell>
          <cell r="D34">
            <v>30996</v>
          </cell>
          <cell r="E34">
            <v>30996</v>
          </cell>
          <cell r="F34">
            <v>30996</v>
          </cell>
          <cell r="G34">
            <v>30996</v>
          </cell>
          <cell r="H34">
            <v>30996</v>
          </cell>
          <cell r="I34">
            <v>30996</v>
          </cell>
          <cell r="J34">
            <v>30996</v>
          </cell>
        </row>
        <row r="35">
          <cell r="B35" t="str">
            <v>5 GALLON AQUA LOCAL</v>
          </cell>
          <cell r="C35" t="str">
            <v>Unit</v>
          </cell>
          <cell r="D35">
            <v>8223</v>
          </cell>
          <cell r="E35">
            <v>8223</v>
          </cell>
          <cell r="F35">
            <v>7680</v>
          </cell>
          <cell r="G35">
            <v>7680</v>
          </cell>
          <cell r="H35">
            <v>7457</v>
          </cell>
          <cell r="I35">
            <v>7457</v>
          </cell>
          <cell r="J35">
            <v>7240</v>
          </cell>
          <cell r="K35">
            <v>6710</v>
          </cell>
        </row>
        <row r="36">
          <cell r="B36" t="str">
            <v>EMPTY BOTTLE AQUA 5 GALLON</v>
          </cell>
          <cell r="C36" t="str">
            <v>Unit</v>
          </cell>
          <cell r="D36">
            <v>30000</v>
          </cell>
          <cell r="E36">
            <v>30000</v>
          </cell>
          <cell r="F36">
            <v>30000</v>
          </cell>
          <cell r="G36">
            <v>30000</v>
          </cell>
          <cell r="H36">
            <v>30000</v>
          </cell>
          <cell r="I36">
            <v>30000</v>
          </cell>
          <cell r="J36">
            <v>30000</v>
          </cell>
          <cell r="K36">
            <v>30000</v>
          </cell>
        </row>
        <row r="37">
          <cell r="B37" t="str">
            <v>380ML AQUA REFLECTIONS 1X12</v>
          </cell>
          <cell r="C37" t="str">
            <v>Unit</v>
          </cell>
          <cell r="D37">
            <v>58440</v>
          </cell>
          <cell r="E37">
            <v>58440</v>
          </cell>
          <cell r="F37">
            <v>58440</v>
          </cell>
          <cell r="G37">
            <v>58440</v>
          </cell>
          <cell r="H37">
            <v>58440</v>
          </cell>
          <cell r="I37">
            <v>58440</v>
          </cell>
          <cell r="J37">
            <v>58440</v>
          </cell>
          <cell r="K37">
            <v>58440</v>
          </cell>
        </row>
        <row r="38">
          <cell r="B38" t="str">
            <v>380ML AQUA SPARKLING 1X12</v>
          </cell>
          <cell r="C38" t="str">
            <v>Unit</v>
          </cell>
          <cell r="D38">
            <v>63480</v>
          </cell>
          <cell r="E38">
            <v>63480</v>
          </cell>
          <cell r="F38">
            <v>63480</v>
          </cell>
          <cell r="G38">
            <v>63480</v>
          </cell>
          <cell r="H38">
            <v>63480</v>
          </cell>
          <cell r="I38">
            <v>63480</v>
          </cell>
          <cell r="J38">
            <v>63480</v>
          </cell>
          <cell r="K38">
            <v>63480</v>
          </cell>
        </row>
        <row r="39">
          <cell r="B39" t="str">
            <v>380 ML AQUA LOCAL 1X24</v>
          </cell>
          <cell r="C39" t="str">
            <v>Unit</v>
          </cell>
          <cell r="D39">
            <v>-12000</v>
          </cell>
          <cell r="E39">
            <v>-12000</v>
          </cell>
          <cell r="F39">
            <v>-12000</v>
          </cell>
          <cell r="G39">
            <v>-12000</v>
          </cell>
          <cell r="H39">
            <v>-12000</v>
          </cell>
          <cell r="I39">
            <v>-12000</v>
          </cell>
          <cell r="J39">
            <v>-12000</v>
          </cell>
          <cell r="K39">
            <v>-12000</v>
          </cell>
        </row>
        <row r="40">
          <cell r="B40" t="str">
            <v>330ML AQUA KIDS BOY 1X24</v>
          </cell>
          <cell r="C40" t="str">
            <v>Unit</v>
          </cell>
          <cell r="D40">
            <v>67488</v>
          </cell>
          <cell r="E40">
            <v>67488</v>
          </cell>
          <cell r="F40">
            <v>67488</v>
          </cell>
        </row>
        <row r="41">
          <cell r="B41" t="str">
            <v>330ML AQUA KIDS GIRL 1X24</v>
          </cell>
          <cell r="C41" t="str">
            <v>Unit</v>
          </cell>
          <cell r="D41">
            <v>67488</v>
          </cell>
          <cell r="E41">
            <v>67488</v>
          </cell>
          <cell r="F41">
            <v>67488</v>
          </cell>
        </row>
        <row r="42">
          <cell r="B42" t="str">
            <v>CRATE AQUA 380ML LOCAL</v>
          </cell>
          <cell r="C42" t="str">
            <v>Unit</v>
          </cell>
          <cell r="D42">
            <v>-13000</v>
          </cell>
          <cell r="E42">
            <v>-13000</v>
          </cell>
          <cell r="F42">
            <v>-13000</v>
          </cell>
          <cell r="G42">
            <v>-13000</v>
          </cell>
          <cell r="H42">
            <v>-13000</v>
          </cell>
          <cell r="I42">
            <v>-13000</v>
          </cell>
          <cell r="J42">
            <v>-13000</v>
          </cell>
          <cell r="K42">
            <v>-13000</v>
          </cell>
        </row>
        <row r="43">
          <cell r="B43" t="str">
            <v>EMPTY BOTLE AQUA 380ML LOCAL</v>
          </cell>
          <cell r="C43" t="str">
            <v>Unit</v>
          </cell>
          <cell r="D43">
            <v>-500</v>
          </cell>
          <cell r="E43">
            <v>-500</v>
          </cell>
          <cell r="F43">
            <v>-500</v>
          </cell>
          <cell r="G43">
            <v>-500</v>
          </cell>
          <cell r="H43">
            <v>-500</v>
          </cell>
          <cell r="I43">
            <v>-500</v>
          </cell>
          <cell r="J43">
            <v>-500</v>
          </cell>
          <cell r="K43">
            <v>-500</v>
          </cell>
        </row>
        <row r="44">
          <cell r="B44" t="str">
            <v>PALLET RENT DOUBLE FACE</v>
          </cell>
          <cell r="C44" t="str">
            <v>Unit</v>
          </cell>
          <cell r="D44">
            <v>100000</v>
          </cell>
          <cell r="E44">
            <v>100000</v>
          </cell>
          <cell r="F44">
            <v>100000</v>
          </cell>
          <cell r="G44">
            <v>100000</v>
          </cell>
          <cell r="H44">
            <v>100000</v>
          </cell>
          <cell r="I44">
            <v>100000</v>
          </cell>
          <cell r="J44">
            <v>100000</v>
          </cell>
          <cell r="K44">
            <v>100000</v>
          </cell>
        </row>
        <row r="45">
          <cell r="B45" t="str">
            <v>PALLET 120CM X 100CM X 16CM</v>
          </cell>
          <cell r="C45" t="str">
            <v>Unit</v>
          </cell>
          <cell r="D45">
            <v>100000</v>
          </cell>
          <cell r="E45">
            <v>100000</v>
          </cell>
          <cell r="F45">
            <v>100000</v>
          </cell>
          <cell r="G45">
            <v>100000</v>
          </cell>
          <cell r="H45">
            <v>100000</v>
          </cell>
          <cell r="I45">
            <v>100000</v>
          </cell>
          <cell r="J45">
            <v>100000</v>
          </cell>
          <cell r="K45">
            <v>100000</v>
          </cell>
        </row>
        <row r="46">
          <cell r="B46" t="str">
            <v>CARTON BOX AQUA 240ML LOCAL 40TH</v>
          </cell>
          <cell r="C46" t="str">
            <v>Unit</v>
          </cell>
          <cell r="D46">
            <v>1786</v>
          </cell>
          <cell r="E46">
            <v>1786</v>
          </cell>
          <cell r="F46">
            <v>1786</v>
          </cell>
          <cell r="G46">
            <v>1786</v>
          </cell>
          <cell r="H46">
            <v>1786</v>
          </cell>
          <cell r="I46">
            <v>1786</v>
          </cell>
          <cell r="J46">
            <v>1786</v>
          </cell>
          <cell r="K46">
            <v>1786</v>
          </cell>
        </row>
        <row r="47">
          <cell r="B47" t="str">
            <v>CARTON BOX AQUA 240ML LOCAL V.1</v>
          </cell>
          <cell r="C47" t="str">
            <v>Unit</v>
          </cell>
          <cell r="D47">
            <v>1786</v>
          </cell>
          <cell r="E47">
            <v>1786</v>
          </cell>
          <cell r="F47">
            <v>1786</v>
          </cell>
          <cell r="G47">
            <v>1786</v>
          </cell>
          <cell r="H47">
            <v>1786</v>
          </cell>
          <cell r="I47">
            <v>1786</v>
          </cell>
          <cell r="J47">
            <v>1786</v>
          </cell>
          <cell r="K47">
            <v>1786</v>
          </cell>
        </row>
        <row r="48">
          <cell r="B48" t="str">
            <v>POTONGAN HARGA</v>
          </cell>
        </row>
        <row r="49">
          <cell r="B49" t="str">
            <v>JUG RACK</v>
          </cell>
          <cell r="C49" t="str">
            <v>Unit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94">
          <cell r="B94" t="str">
            <v>1500ML AQUA LOCAL 1X12</v>
          </cell>
          <cell r="C94" t="str">
            <v>Box</v>
          </cell>
          <cell r="D94">
            <v>33358</v>
          </cell>
          <cell r="E94">
            <v>33358</v>
          </cell>
          <cell r="F94">
            <v>32275</v>
          </cell>
          <cell r="G94">
            <v>31488</v>
          </cell>
          <cell r="H94">
            <v>30661</v>
          </cell>
          <cell r="I94">
            <v>30661</v>
          </cell>
          <cell r="J94">
            <v>29768</v>
          </cell>
          <cell r="K94">
            <v>27000</v>
          </cell>
        </row>
        <row r="95">
          <cell r="B95" t="str">
            <v>240ML AQUA LOCAL 1X48</v>
          </cell>
          <cell r="C95" t="str">
            <v>Box</v>
          </cell>
          <cell r="D95">
            <v>19883</v>
          </cell>
          <cell r="E95">
            <v>19883</v>
          </cell>
          <cell r="F95">
            <v>17430</v>
          </cell>
          <cell r="G95">
            <v>16915</v>
          </cell>
          <cell r="H95">
            <v>16486</v>
          </cell>
          <cell r="I95">
            <v>16486</v>
          </cell>
          <cell r="J95">
            <v>16006</v>
          </cell>
          <cell r="K95">
            <v>14800</v>
          </cell>
        </row>
        <row r="96">
          <cell r="B96" t="str">
            <v>330ML AQUA LOCAL 1X24</v>
          </cell>
          <cell r="C96" t="str">
            <v>Box</v>
          </cell>
          <cell r="D96">
            <v>25575</v>
          </cell>
          <cell r="E96">
            <v>25575</v>
          </cell>
          <cell r="F96">
            <v>24390</v>
          </cell>
          <cell r="G96">
            <v>23680</v>
          </cell>
          <cell r="H96">
            <v>23010</v>
          </cell>
          <cell r="I96">
            <v>23010</v>
          </cell>
          <cell r="J96">
            <v>22339</v>
          </cell>
          <cell r="K96">
            <v>21275</v>
          </cell>
        </row>
        <row r="97">
          <cell r="B97" t="str">
            <v>600ML AQUA LOCAL 1X24</v>
          </cell>
          <cell r="C97" t="str">
            <v>Box</v>
          </cell>
          <cell r="D97">
            <v>33780</v>
          </cell>
          <cell r="E97">
            <v>33780</v>
          </cell>
          <cell r="F97">
            <v>32881</v>
          </cell>
          <cell r="G97">
            <v>31923</v>
          </cell>
          <cell r="H97">
            <v>31084</v>
          </cell>
          <cell r="I97">
            <v>31084</v>
          </cell>
          <cell r="J97">
            <v>30179</v>
          </cell>
          <cell r="K97">
            <v>29300</v>
          </cell>
        </row>
        <row r="98">
          <cell r="B98" t="str">
            <v>330ML AQUA KIDS BOY 1X24</v>
          </cell>
          <cell r="C98" t="str">
            <v>Box</v>
          </cell>
          <cell r="D98">
            <v>67488</v>
          </cell>
          <cell r="E98">
            <v>67488</v>
          </cell>
          <cell r="F98">
            <v>67488</v>
          </cell>
        </row>
        <row r="99">
          <cell r="B99" t="str">
            <v>330ML AQUA KIDS GIRL 1X24</v>
          </cell>
          <cell r="C99" t="str">
            <v>Box</v>
          </cell>
          <cell r="D99">
            <v>67488</v>
          </cell>
          <cell r="E99">
            <v>67488</v>
          </cell>
          <cell r="F99">
            <v>67488</v>
          </cell>
        </row>
        <row r="100">
          <cell r="B100" t="str">
            <v>450ML AQUA LOCAL SLEEVE 1X24</v>
          </cell>
          <cell r="C100" t="str">
            <v>Box</v>
          </cell>
          <cell r="D100">
            <v>64000</v>
          </cell>
          <cell r="E100">
            <v>64000</v>
          </cell>
        </row>
        <row r="101">
          <cell r="B101" t="str">
            <v>450ML AQUA ADULT Q4 MULPACK 1X6</v>
          </cell>
          <cell r="C101" t="str">
            <v>Box</v>
          </cell>
          <cell r="D101">
            <v>16000</v>
          </cell>
          <cell r="E101">
            <v>16000</v>
          </cell>
        </row>
        <row r="102">
          <cell r="B102" t="str">
            <v>600ML AQUA LOCAL SLEEVE V.4 1X24</v>
          </cell>
          <cell r="C102" t="str">
            <v>Box</v>
          </cell>
          <cell r="D102">
            <v>33780</v>
          </cell>
          <cell r="E102">
            <v>33780</v>
          </cell>
          <cell r="F102">
            <v>31923</v>
          </cell>
          <cell r="G102">
            <v>31923</v>
          </cell>
          <cell r="H102">
            <v>31084</v>
          </cell>
          <cell r="I102">
            <v>31084</v>
          </cell>
          <cell r="J102">
            <v>30179</v>
          </cell>
          <cell r="K102">
            <v>29300</v>
          </cell>
        </row>
        <row r="103">
          <cell r="B103" t="str">
            <v>750ML AQUA LOCAL 1X18</v>
          </cell>
          <cell r="C103" t="str">
            <v>Box</v>
          </cell>
          <cell r="D103">
            <v>56310</v>
          </cell>
          <cell r="E103">
            <v>56310</v>
          </cell>
          <cell r="F103">
            <v>54697</v>
          </cell>
          <cell r="G103">
            <v>53104</v>
          </cell>
          <cell r="H103">
            <v>53104</v>
          </cell>
        </row>
        <row r="104">
          <cell r="B104" t="str">
            <v>240ML VIT LOCAL 1X48</v>
          </cell>
          <cell r="C104" t="str">
            <v>Box</v>
          </cell>
          <cell r="D104">
            <v>13550</v>
          </cell>
          <cell r="E104">
            <v>13550</v>
          </cell>
          <cell r="F104">
            <v>13150</v>
          </cell>
          <cell r="G104">
            <v>13150</v>
          </cell>
          <cell r="H104">
            <v>13150</v>
          </cell>
          <cell r="I104">
            <v>12600</v>
          </cell>
          <cell r="J104">
            <v>11900</v>
          </cell>
          <cell r="K104">
            <v>11900</v>
          </cell>
        </row>
        <row r="105">
          <cell r="B105" t="str">
            <v>240ML VIT LOCAL 1X48 PS</v>
          </cell>
          <cell r="C105" t="str">
            <v>Box</v>
          </cell>
          <cell r="D105">
            <v>13550</v>
          </cell>
          <cell r="E105">
            <v>13550</v>
          </cell>
          <cell r="F105">
            <v>13150</v>
          </cell>
          <cell r="G105">
            <v>13150</v>
          </cell>
          <cell r="H105">
            <v>12600</v>
          </cell>
          <cell r="I105">
            <v>12600</v>
          </cell>
          <cell r="J105">
            <v>12000</v>
          </cell>
          <cell r="K105">
            <v>12000</v>
          </cell>
        </row>
        <row r="106">
          <cell r="B106" t="str">
            <v>600ML VIT LOCAL 1X24</v>
          </cell>
          <cell r="C106" t="str">
            <v>Box</v>
          </cell>
          <cell r="D106">
            <v>23060</v>
          </cell>
          <cell r="E106">
            <v>23060</v>
          </cell>
          <cell r="F106">
            <v>22600</v>
          </cell>
          <cell r="G106">
            <v>21700</v>
          </cell>
          <cell r="H106">
            <v>21700</v>
          </cell>
          <cell r="I106">
            <v>20600</v>
          </cell>
          <cell r="J106">
            <v>19800</v>
          </cell>
          <cell r="K106">
            <v>19800</v>
          </cell>
        </row>
        <row r="107">
          <cell r="B107" t="str">
            <v>1500ML VIT LOCAL 1X12</v>
          </cell>
          <cell r="C107" t="str">
            <v>Box</v>
          </cell>
          <cell r="D107">
            <v>22040</v>
          </cell>
          <cell r="E107">
            <v>22040</v>
          </cell>
          <cell r="F107">
            <v>21600</v>
          </cell>
          <cell r="G107">
            <v>20700</v>
          </cell>
          <cell r="H107">
            <v>20700</v>
          </cell>
          <cell r="I107">
            <v>19600</v>
          </cell>
          <cell r="J107">
            <v>18800</v>
          </cell>
          <cell r="K107">
            <v>18800</v>
          </cell>
        </row>
        <row r="108">
          <cell r="B108" t="str">
            <v>330ML VIT LOCAL 1X24</v>
          </cell>
          <cell r="C108" t="str">
            <v>Box</v>
          </cell>
          <cell r="D108">
            <v>23000</v>
          </cell>
          <cell r="E108">
            <v>23000</v>
          </cell>
          <cell r="F108">
            <v>23000</v>
          </cell>
        </row>
        <row r="109">
          <cell r="B109" t="str">
            <v>600ML AQUA BOX A1/SUS BF/397X265X233 V00</v>
          </cell>
          <cell r="C109" t="str">
            <v>Box</v>
          </cell>
          <cell r="D109">
            <v>2716</v>
          </cell>
          <cell r="E109">
            <v>2716</v>
          </cell>
          <cell r="F109">
            <v>2716</v>
          </cell>
        </row>
        <row r="110">
          <cell r="B110" t="str">
            <v>1500ML MIZONE LYCHEE LEMON 1X6</v>
          </cell>
          <cell r="C110" t="str">
            <v>Box</v>
          </cell>
          <cell r="D110">
            <v>36630</v>
          </cell>
          <cell r="E110">
            <v>36630</v>
          </cell>
          <cell r="F110">
            <v>36630</v>
          </cell>
          <cell r="G110">
            <v>36630</v>
          </cell>
          <cell r="H110">
            <v>30996</v>
          </cell>
          <cell r="I110">
            <v>30996</v>
          </cell>
          <cell r="J110">
            <v>30996</v>
          </cell>
        </row>
        <row r="111">
          <cell r="B111" t="str">
            <v>500ML MIZONE ACTIV' 1X12</v>
          </cell>
          <cell r="C111" t="str">
            <v>Box</v>
          </cell>
          <cell r="D111">
            <v>30738</v>
          </cell>
          <cell r="E111">
            <v>30738</v>
          </cell>
          <cell r="F111">
            <v>29355</v>
          </cell>
        </row>
        <row r="112">
          <cell r="B112" t="str">
            <v>500ML MIZONE COOLIN BLEWAH LE 1X12</v>
          </cell>
          <cell r="C112" t="str">
            <v>Box</v>
          </cell>
          <cell r="D112">
            <v>30738</v>
          </cell>
          <cell r="E112">
            <v>30738</v>
          </cell>
          <cell r="F112">
            <v>29355</v>
          </cell>
          <cell r="G112">
            <v>29355</v>
          </cell>
          <cell r="H112">
            <v>30996</v>
          </cell>
          <cell r="I112">
            <v>30996</v>
          </cell>
          <cell r="J112">
            <v>30996</v>
          </cell>
        </row>
        <row r="113">
          <cell r="B113" t="str">
            <v>500ML MIZONE COOLIN BLEWAH 1X12</v>
          </cell>
          <cell r="C113" t="str">
            <v>Box</v>
          </cell>
          <cell r="D113">
            <v>30738</v>
          </cell>
          <cell r="E113">
            <v>30738</v>
          </cell>
          <cell r="F113">
            <v>29355</v>
          </cell>
          <cell r="G113">
            <v>29355</v>
          </cell>
          <cell r="H113">
            <v>63480</v>
          </cell>
          <cell r="I113">
            <v>63480</v>
          </cell>
          <cell r="J113">
            <v>63480</v>
          </cell>
        </row>
        <row r="114">
          <cell r="B114" t="str">
            <v>500ML MIZONE LYCHEE LEMON 1X12</v>
          </cell>
          <cell r="C114" t="str">
            <v>Box</v>
          </cell>
          <cell r="D114">
            <v>30738</v>
          </cell>
          <cell r="E114">
            <v>30738</v>
          </cell>
          <cell r="F114">
            <v>29355</v>
          </cell>
          <cell r="G114">
            <v>29355</v>
          </cell>
          <cell r="H114">
            <v>28500</v>
          </cell>
          <cell r="I114">
            <v>28500</v>
          </cell>
          <cell r="J114">
            <v>28500</v>
          </cell>
          <cell r="K114">
            <v>28500</v>
          </cell>
        </row>
        <row r="115">
          <cell r="B115" t="str">
            <v>500ML MIZONE APPLE GUAVA 1X12</v>
          </cell>
          <cell r="C115" t="str">
            <v>Box</v>
          </cell>
          <cell r="D115">
            <v>30738</v>
          </cell>
          <cell r="E115">
            <v>30738</v>
          </cell>
          <cell r="F115">
            <v>29355</v>
          </cell>
          <cell r="G115">
            <v>29355</v>
          </cell>
          <cell r="H115">
            <v>28500</v>
          </cell>
          <cell r="I115">
            <v>28500</v>
          </cell>
          <cell r="J115">
            <v>28500</v>
          </cell>
          <cell r="K115">
            <v>28500</v>
          </cell>
        </row>
        <row r="116">
          <cell r="B116" t="str">
            <v>500ML MIZONE COCOPINA 1X12</v>
          </cell>
          <cell r="C116" t="str">
            <v>Box</v>
          </cell>
          <cell r="D116">
            <v>30738</v>
          </cell>
          <cell r="E116">
            <v>30738</v>
          </cell>
          <cell r="F116">
            <v>29355</v>
          </cell>
          <cell r="G116">
            <v>29355</v>
          </cell>
          <cell r="H116">
            <v>28500</v>
          </cell>
          <cell r="I116">
            <v>28500</v>
          </cell>
          <cell r="J116">
            <v>28500</v>
          </cell>
          <cell r="K116">
            <v>28500</v>
          </cell>
        </row>
        <row r="117">
          <cell r="B117" t="str">
            <v>500ML MIZONE COCOPINA BRAZIL LE 1X12</v>
          </cell>
          <cell r="C117" t="str">
            <v>Box</v>
          </cell>
          <cell r="D117">
            <v>30738</v>
          </cell>
          <cell r="E117">
            <v>30738</v>
          </cell>
          <cell r="F117">
            <v>29355</v>
          </cell>
          <cell r="G117">
            <v>29355</v>
          </cell>
          <cell r="H117">
            <v>40600</v>
          </cell>
          <cell r="I117">
            <v>40600</v>
          </cell>
          <cell r="J117">
            <v>40600</v>
          </cell>
        </row>
        <row r="118">
          <cell r="B118" t="str">
            <v>500ML MIZONE MANGGA KWENI 1X12</v>
          </cell>
          <cell r="C118" t="str">
            <v>Box</v>
          </cell>
          <cell r="D118">
            <v>30738</v>
          </cell>
          <cell r="E118">
            <v>30738</v>
          </cell>
          <cell r="F118">
            <v>29355</v>
          </cell>
          <cell r="G118">
            <v>29355</v>
          </cell>
          <cell r="H118">
            <v>40600</v>
          </cell>
          <cell r="I118">
            <v>40600</v>
          </cell>
          <cell r="J118">
            <v>40600</v>
          </cell>
        </row>
        <row r="119">
          <cell r="B119" t="str">
            <v>500ML MIZONE YUZU LEMON 1X12</v>
          </cell>
          <cell r="C119" t="str">
            <v>Box</v>
          </cell>
          <cell r="D119">
            <v>30738</v>
          </cell>
          <cell r="E119">
            <v>30738</v>
          </cell>
          <cell r="F119">
            <v>29355</v>
          </cell>
          <cell r="G119">
            <v>29355</v>
          </cell>
          <cell r="H119">
            <v>28500</v>
          </cell>
          <cell r="I119">
            <v>28500</v>
          </cell>
          <cell r="J119">
            <v>28500</v>
          </cell>
          <cell r="K119">
            <v>28500</v>
          </cell>
        </row>
        <row r="120">
          <cell r="B120" t="str">
            <v>500ML MIZONE ORANGE LIME 1X12</v>
          </cell>
          <cell r="C120" t="str">
            <v>Box</v>
          </cell>
          <cell r="D120">
            <v>30738</v>
          </cell>
          <cell r="E120">
            <v>30738</v>
          </cell>
          <cell r="F120">
            <v>29355</v>
          </cell>
          <cell r="G120">
            <v>29355</v>
          </cell>
          <cell r="H120">
            <v>28500</v>
          </cell>
          <cell r="I120">
            <v>28500</v>
          </cell>
          <cell r="J120">
            <v>28500</v>
          </cell>
          <cell r="K120">
            <v>28500</v>
          </cell>
        </row>
        <row r="121">
          <cell r="B121" t="str">
            <v>500ML MIZONE FRES'IN CRISPY APPLE 1X12</v>
          </cell>
          <cell r="C121" t="str">
            <v>Box</v>
          </cell>
          <cell r="D121">
            <v>30738</v>
          </cell>
          <cell r="E121">
            <v>30738</v>
          </cell>
          <cell r="F121">
            <v>40600</v>
          </cell>
          <cell r="G121">
            <v>40600</v>
          </cell>
          <cell r="H121">
            <v>28500</v>
          </cell>
          <cell r="I121">
            <v>28500</v>
          </cell>
          <cell r="J121">
            <v>28500</v>
          </cell>
          <cell r="K121">
            <v>28500</v>
          </cell>
        </row>
        <row r="122">
          <cell r="B122" t="str">
            <v>500ML MIZONE FRES'IN JC STRAWBERRY 1X12</v>
          </cell>
          <cell r="C122" t="str">
            <v>Box</v>
          </cell>
          <cell r="D122">
            <v>30738</v>
          </cell>
          <cell r="E122">
            <v>30738</v>
          </cell>
          <cell r="F122">
            <v>40600</v>
          </cell>
          <cell r="G122">
            <v>40600</v>
          </cell>
          <cell r="H122">
            <v>28500</v>
          </cell>
          <cell r="I122">
            <v>28500</v>
          </cell>
          <cell r="J122">
            <v>28500</v>
          </cell>
          <cell r="K122">
            <v>28500</v>
          </cell>
        </row>
        <row r="123">
          <cell r="B123" t="str">
            <v>MIZZONE MJS</v>
          </cell>
          <cell r="C123" t="str">
            <v>Box</v>
          </cell>
          <cell r="D123">
            <v>28500</v>
          </cell>
          <cell r="E123">
            <v>28500</v>
          </cell>
          <cell r="F123">
            <v>28500</v>
          </cell>
          <cell r="G123">
            <v>28500</v>
          </cell>
          <cell r="H123">
            <v>28500</v>
          </cell>
          <cell r="I123">
            <v>28500</v>
          </cell>
          <cell r="J123">
            <v>28500</v>
          </cell>
          <cell r="K123">
            <v>28500</v>
          </cell>
        </row>
        <row r="124">
          <cell r="B124" t="str">
            <v>5 GALLON VIT LOCAL</v>
          </cell>
          <cell r="C124" t="str">
            <v>Unit</v>
          </cell>
          <cell r="D124">
            <v>7000</v>
          </cell>
          <cell r="E124">
            <v>7000</v>
          </cell>
          <cell r="F124">
            <v>6750</v>
          </cell>
          <cell r="G124">
            <v>6750</v>
          </cell>
        </row>
        <row r="125">
          <cell r="B125" t="str">
            <v>EMPTY BOTTLE VIT 5 GALLON</v>
          </cell>
          <cell r="C125" t="str">
            <v>Unit</v>
          </cell>
          <cell r="D125">
            <v>30000</v>
          </cell>
          <cell r="E125">
            <v>30000</v>
          </cell>
          <cell r="F125">
            <v>30000</v>
          </cell>
          <cell r="G125">
            <v>30000</v>
          </cell>
        </row>
        <row r="126">
          <cell r="B126" t="str">
            <v>350ML LEVITE RASA JAMBU BIJI 1X12</v>
          </cell>
          <cell r="C126" t="str">
            <v>Box</v>
          </cell>
          <cell r="D126">
            <v>30996</v>
          </cell>
          <cell r="E126">
            <v>30996</v>
          </cell>
          <cell r="F126">
            <v>30996</v>
          </cell>
          <cell r="G126">
            <v>30996</v>
          </cell>
        </row>
        <row r="127">
          <cell r="B127" t="str">
            <v>350ML LEVITE RASA ANGGUR HIJAU 1X12</v>
          </cell>
          <cell r="C127" t="str">
            <v>Box</v>
          </cell>
          <cell r="D127">
            <v>30996</v>
          </cell>
          <cell r="E127">
            <v>30996</v>
          </cell>
        </row>
        <row r="128">
          <cell r="B128" t="str">
            <v>350ML LEVITE RASA JERUK 1X12</v>
          </cell>
          <cell r="C128" t="str">
            <v>Box</v>
          </cell>
          <cell r="D128">
            <v>30996</v>
          </cell>
          <cell r="E128">
            <v>30996</v>
          </cell>
          <cell r="F128">
            <v>30996</v>
          </cell>
          <cell r="G128">
            <v>30996</v>
          </cell>
        </row>
        <row r="129">
          <cell r="B129" t="str">
            <v>350ML LEVITE RASA SIRSAK 1X12</v>
          </cell>
          <cell r="C129" t="str">
            <v>Box</v>
          </cell>
          <cell r="D129">
            <v>30996</v>
          </cell>
          <cell r="E129">
            <v>30996</v>
          </cell>
          <cell r="F129">
            <v>30996</v>
          </cell>
          <cell r="G129">
            <v>30996</v>
          </cell>
        </row>
        <row r="130">
          <cell r="B130" t="str">
            <v>5 GALLON AQUA LOCAL</v>
          </cell>
          <cell r="C130" t="str">
            <v>Unit</v>
          </cell>
          <cell r="D130">
            <v>8223</v>
          </cell>
          <cell r="E130">
            <v>7680</v>
          </cell>
          <cell r="F130">
            <v>7680</v>
          </cell>
          <cell r="G130">
            <v>7680</v>
          </cell>
        </row>
        <row r="131">
          <cell r="B131" t="str">
            <v>EMPTY BOTTLE AQUA 5 GALLON</v>
          </cell>
          <cell r="C131" t="str">
            <v>Unit</v>
          </cell>
          <cell r="D131">
            <v>30000</v>
          </cell>
          <cell r="E131">
            <v>30000</v>
          </cell>
          <cell r="F131">
            <v>30000</v>
          </cell>
          <cell r="G131">
            <v>30000</v>
          </cell>
        </row>
        <row r="132">
          <cell r="B132" t="str">
            <v>380ML AQUA REFLECTIONS 1X12</v>
          </cell>
          <cell r="C132" t="str">
            <v>Unit</v>
          </cell>
          <cell r="D132">
            <v>58440</v>
          </cell>
          <cell r="E132">
            <v>58440</v>
          </cell>
          <cell r="F132">
            <v>58440</v>
          </cell>
          <cell r="G132">
            <v>58440</v>
          </cell>
        </row>
        <row r="133">
          <cell r="B133" t="str">
            <v>380ML AQUA SPARKLING 1X12</v>
          </cell>
          <cell r="C133" t="str">
            <v>Unit</v>
          </cell>
          <cell r="D133">
            <v>63480</v>
          </cell>
          <cell r="E133">
            <v>63480</v>
          </cell>
          <cell r="F133">
            <v>63480</v>
          </cell>
          <cell r="G133">
            <v>63480</v>
          </cell>
        </row>
        <row r="134">
          <cell r="B134" t="str">
            <v>1500ML EVIAN 1X12</v>
          </cell>
          <cell r="C134" t="str">
            <v>Unit</v>
          </cell>
          <cell r="D134">
            <v>247000</v>
          </cell>
          <cell r="E134">
            <v>247000</v>
          </cell>
          <cell r="F134">
            <v>247000</v>
          </cell>
          <cell r="G134">
            <v>247000</v>
          </cell>
        </row>
        <row r="135">
          <cell r="B135" t="str">
            <v>330ML EVIAN 1X24</v>
          </cell>
          <cell r="C135" t="str">
            <v>Unit</v>
          </cell>
          <cell r="D135">
            <v>183000</v>
          </cell>
          <cell r="E135">
            <v>183000</v>
          </cell>
          <cell r="F135">
            <v>183000</v>
          </cell>
          <cell r="G135">
            <v>183000</v>
          </cell>
        </row>
        <row r="136">
          <cell r="B136" t="str">
            <v>500ML EVIAN 1X24</v>
          </cell>
          <cell r="C136" t="str">
            <v>Unit</v>
          </cell>
          <cell r="D136">
            <v>248500</v>
          </cell>
          <cell r="E136">
            <v>248500</v>
          </cell>
          <cell r="F136">
            <v>248500</v>
          </cell>
          <cell r="G136">
            <v>248500</v>
          </cell>
        </row>
        <row r="137">
          <cell r="B137" t="str">
            <v>380 ML AQUA LOCAL 1X24</v>
          </cell>
          <cell r="C137" t="str">
            <v>Unit</v>
          </cell>
          <cell r="D137">
            <v>-12000</v>
          </cell>
          <cell r="E137">
            <v>-12000</v>
          </cell>
          <cell r="F137">
            <v>-12000</v>
          </cell>
          <cell r="G137">
            <v>-12000</v>
          </cell>
        </row>
        <row r="138">
          <cell r="B138" t="str">
            <v>CRATE AQUA 380ML LOCAL</v>
          </cell>
          <cell r="C138" t="str">
            <v>Unit</v>
          </cell>
          <cell r="D138">
            <v>-13000</v>
          </cell>
          <cell r="E138">
            <v>-13000</v>
          </cell>
          <cell r="F138">
            <v>-13000</v>
          </cell>
          <cell r="G138">
            <v>-13000</v>
          </cell>
        </row>
        <row r="139">
          <cell r="B139" t="str">
            <v>EMPTY BOTLE AQUA 380ML LOCAL</v>
          </cell>
          <cell r="C139" t="str">
            <v>Unit</v>
          </cell>
          <cell r="D139">
            <v>-500</v>
          </cell>
          <cell r="E139">
            <v>-500</v>
          </cell>
          <cell r="F139">
            <v>-500</v>
          </cell>
          <cell r="G139">
            <v>-500</v>
          </cell>
          <cell r="H139">
            <v>27610</v>
          </cell>
          <cell r="I139">
            <v>27610</v>
          </cell>
          <cell r="J139">
            <v>27610</v>
          </cell>
          <cell r="K139">
            <v>27610</v>
          </cell>
        </row>
        <row r="140">
          <cell r="B140" t="str">
            <v>PALLET RENT DOUBLE FACE</v>
          </cell>
          <cell r="C140" t="str">
            <v>Unit</v>
          </cell>
          <cell r="D140">
            <v>100000</v>
          </cell>
          <cell r="E140">
            <v>100000</v>
          </cell>
          <cell r="F140">
            <v>100000</v>
          </cell>
          <cell r="G140">
            <v>100000</v>
          </cell>
          <cell r="H140">
            <v>6750</v>
          </cell>
          <cell r="I140">
            <v>6150</v>
          </cell>
          <cell r="J140">
            <v>5850</v>
          </cell>
          <cell r="K140">
            <v>5500</v>
          </cell>
        </row>
        <row r="141">
          <cell r="B141" t="str">
            <v>PALLET 120CM X 100CM X 16CM</v>
          </cell>
          <cell r="C141" t="str">
            <v>Unit</v>
          </cell>
          <cell r="D141">
            <v>100000</v>
          </cell>
          <cell r="E141">
            <v>100000</v>
          </cell>
          <cell r="F141">
            <v>100000</v>
          </cell>
          <cell r="G141">
            <v>100000</v>
          </cell>
          <cell r="H141">
            <v>30000</v>
          </cell>
          <cell r="I141">
            <v>30000</v>
          </cell>
          <cell r="J141">
            <v>30000</v>
          </cell>
          <cell r="K141">
            <v>30000</v>
          </cell>
        </row>
        <row r="142">
          <cell r="B142" t="str">
            <v>CARTON BOX AQUA 240ML LOCAL 40TH</v>
          </cell>
          <cell r="C142" t="str">
            <v>Unit</v>
          </cell>
          <cell r="D142">
            <v>1786</v>
          </cell>
          <cell r="E142">
            <v>1786</v>
          </cell>
          <cell r="F142">
            <v>1786</v>
          </cell>
          <cell r="G142">
            <v>1786</v>
          </cell>
          <cell r="H142">
            <v>7457</v>
          </cell>
          <cell r="I142">
            <v>7457</v>
          </cell>
          <cell r="J142">
            <v>7240</v>
          </cell>
          <cell r="K142">
            <v>6710</v>
          </cell>
        </row>
        <row r="143">
          <cell r="B143" t="str">
            <v>CARTON BOX AQUA 240ML LOCAL V.1</v>
          </cell>
          <cell r="C143" t="str">
            <v>Unit</v>
          </cell>
          <cell r="D143">
            <v>1786</v>
          </cell>
          <cell r="E143">
            <v>1786</v>
          </cell>
          <cell r="F143">
            <v>1786</v>
          </cell>
          <cell r="G143">
            <v>1786</v>
          </cell>
          <cell r="H143">
            <v>30000</v>
          </cell>
          <cell r="I143">
            <v>30000</v>
          </cell>
          <cell r="J143">
            <v>30000</v>
          </cell>
          <cell r="K143">
            <v>30000</v>
          </cell>
        </row>
        <row r="144">
          <cell r="B144" t="str">
            <v>CARTON BOX AQUA 1500ML LOCAL V.1</v>
          </cell>
          <cell r="C144" t="str">
            <v>Unit</v>
          </cell>
          <cell r="D144">
            <v>3193</v>
          </cell>
          <cell r="E144">
            <v>3193</v>
          </cell>
          <cell r="F144">
            <v>3193</v>
          </cell>
          <cell r="G144">
            <v>2361</v>
          </cell>
        </row>
        <row r="145">
          <cell r="B145" t="str">
            <v>CARTON BOX AQUA 600ML LOCAL V.1</v>
          </cell>
          <cell r="C145" t="str">
            <v>Unit</v>
          </cell>
          <cell r="D145">
            <v>2716</v>
          </cell>
          <cell r="E145">
            <v>2716</v>
          </cell>
          <cell r="F145">
            <v>2716</v>
          </cell>
          <cell r="G145">
            <v>1914</v>
          </cell>
        </row>
        <row r="146">
          <cell r="B146" t="str">
            <v>POTONGAN HARGA</v>
          </cell>
        </row>
        <row r="147">
          <cell r="B147" t="str">
            <v>JUG RACK</v>
          </cell>
          <cell r="C147" t="str">
            <v>Unit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-12000</v>
          </cell>
          <cell r="I147">
            <v>-12000</v>
          </cell>
          <cell r="J147">
            <v>-12000</v>
          </cell>
          <cell r="K147">
            <v>-12000</v>
          </cell>
        </row>
        <row r="183">
          <cell r="B183" t="str">
            <v>1500ML AQUA LOCAL 1X12</v>
          </cell>
          <cell r="C183" t="str">
            <v>Box</v>
          </cell>
          <cell r="D183">
            <v>33358</v>
          </cell>
          <cell r="E183">
            <v>33358</v>
          </cell>
          <cell r="F183">
            <v>32275</v>
          </cell>
          <cell r="G183">
            <v>31488</v>
          </cell>
          <cell r="H183">
            <v>30661</v>
          </cell>
          <cell r="I183">
            <v>30661</v>
          </cell>
          <cell r="J183">
            <v>29768</v>
          </cell>
          <cell r="K183">
            <v>27000</v>
          </cell>
        </row>
        <row r="184">
          <cell r="B184" t="str">
            <v>240ML AQUA LOCAL 1X48</v>
          </cell>
          <cell r="C184" t="str">
            <v>Box</v>
          </cell>
          <cell r="D184">
            <v>19883</v>
          </cell>
          <cell r="E184">
            <v>19883</v>
          </cell>
          <cell r="F184">
            <v>17430</v>
          </cell>
          <cell r="G184">
            <v>16915</v>
          </cell>
          <cell r="H184">
            <v>16486</v>
          </cell>
          <cell r="I184">
            <v>16486</v>
          </cell>
          <cell r="J184">
            <v>16006</v>
          </cell>
          <cell r="K184">
            <v>14800</v>
          </cell>
        </row>
        <row r="185">
          <cell r="B185" t="str">
            <v>330ML AQUA LOCAL 1X24</v>
          </cell>
          <cell r="C185" t="str">
            <v>Box</v>
          </cell>
          <cell r="D185">
            <v>25575</v>
          </cell>
          <cell r="E185">
            <v>25575</v>
          </cell>
          <cell r="F185">
            <v>23685</v>
          </cell>
          <cell r="G185">
            <v>23685</v>
          </cell>
          <cell r="H185">
            <v>23685</v>
          </cell>
          <cell r="I185">
            <v>23685</v>
          </cell>
          <cell r="J185">
            <v>23014</v>
          </cell>
          <cell r="K185">
            <v>21950</v>
          </cell>
        </row>
        <row r="186">
          <cell r="B186" t="str">
            <v>600ML AQUA LOCAL 1X24</v>
          </cell>
          <cell r="C186" t="str">
            <v>Box</v>
          </cell>
          <cell r="D186">
            <v>33780</v>
          </cell>
          <cell r="E186">
            <v>33780</v>
          </cell>
          <cell r="F186">
            <v>32881</v>
          </cell>
          <cell r="G186">
            <v>31923</v>
          </cell>
          <cell r="H186">
            <v>31084</v>
          </cell>
          <cell r="I186">
            <v>31084</v>
          </cell>
          <cell r="J186">
            <v>30179</v>
          </cell>
          <cell r="K186">
            <v>29300</v>
          </cell>
        </row>
        <row r="187">
          <cell r="B187" t="str">
            <v>240ML VIT LOCAL 1X48</v>
          </cell>
          <cell r="C187" t="str">
            <v>Box</v>
          </cell>
          <cell r="D187">
            <v>13550</v>
          </cell>
          <cell r="E187">
            <v>13550</v>
          </cell>
          <cell r="F187">
            <v>12500</v>
          </cell>
          <cell r="G187">
            <v>12500</v>
          </cell>
          <cell r="H187">
            <v>12500</v>
          </cell>
          <cell r="I187">
            <v>12500</v>
          </cell>
          <cell r="J187">
            <v>12000</v>
          </cell>
          <cell r="K187">
            <v>12000</v>
          </cell>
        </row>
        <row r="188">
          <cell r="B188" t="str">
            <v>600ML VIT LOCAL 1X24</v>
          </cell>
          <cell r="C188" t="str">
            <v>Box</v>
          </cell>
          <cell r="D188">
            <v>23060</v>
          </cell>
          <cell r="E188">
            <v>23060</v>
          </cell>
          <cell r="F188">
            <v>20800</v>
          </cell>
          <cell r="G188">
            <v>20800</v>
          </cell>
          <cell r="H188">
            <v>20800</v>
          </cell>
          <cell r="I188">
            <v>20800</v>
          </cell>
        </row>
        <row r="189">
          <cell r="B189" t="str">
            <v>1500ML VIT LOCAL 1X12</v>
          </cell>
          <cell r="C189" t="str">
            <v>Box</v>
          </cell>
          <cell r="D189">
            <v>22040</v>
          </cell>
          <cell r="E189">
            <v>22040</v>
          </cell>
          <cell r="F189">
            <v>19800</v>
          </cell>
          <cell r="G189">
            <v>19800</v>
          </cell>
          <cell r="H189">
            <v>19800</v>
          </cell>
          <cell r="I189">
            <v>19800</v>
          </cell>
          <cell r="J189">
            <v>19650</v>
          </cell>
          <cell r="K189">
            <v>19650</v>
          </cell>
        </row>
        <row r="190">
          <cell r="B190" t="str">
            <v>500ML MIZONE COOLIN BLEWAH LE 1X12</v>
          </cell>
          <cell r="C190" t="str">
            <v>Box</v>
          </cell>
          <cell r="D190">
            <v>30738</v>
          </cell>
          <cell r="E190">
            <v>30738</v>
          </cell>
          <cell r="F190">
            <v>27400</v>
          </cell>
          <cell r="G190">
            <v>27400</v>
          </cell>
          <cell r="H190">
            <v>27400</v>
          </cell>
          <cell r="I190">
            <v>27400</v>
          </cell>
          <cell r="J190">
            <v>18700</v>
          </cell>
          <cell r="K190">
            <v>18700</v>
          </cell>
        </row>
        <row r="191">
          <cell r="B191" t="str">
            <v>500ML MIZONE LYCHEE LEMON 1X12</v>
          </cell>
          <cell r="C191" t="str">
            <v>Box</v>
          </cell>
          <cell r="D191">
            <v>30738</v>
          </cell>
          <cell r="E191">
            <v>30738</v>
          </cell>
          <cell r="F191">
            <v>29605</v>
          </cell>
          <cell r="G191">
            <v>29605</v>
          </cell>
          <cell r="H191">
            <v>28750</v>
          </cell>
          <cell r="I191">
            <v>28750</v>
          </cell>
          <cell r="J191">
            <v>31496</v>
          </cell>
        </row>
        <row r="192">
          <cell r="B192" t="str">
            <v>500ML MIZONE YUZU LEMON 1X12</v>
          </cell>
          <cell r="C192" t="str">
            <v>Box</v>
          </cell>
          <cell r="D192">
            <v>30738</v>
          </cell>
          <cell r="E192">
            <v>30738</v>
          </cell>
          <cell r="F192">
            <v>29355</v>
          </cell>
          <cell r="G192">
            <v>29355</v>
          </cell>
          <cell r="H192">
            <v>28500</v>
          </cell>
          <cell r="I192">
            <v>28500</v>
          </cell>
          <cell r="J192">
            <v>28500</v>
          </cell>
          <cell r="K192">
            <v>28500</v>
          </cell>
        </row>
        <row r="193">
          <cell r="B193" t="str">
            <v>500ML MIZONE MANGGA KWENI 1X12</v>
          </cell>
          <cell r="C193" t="str">
            <v>Box</v>
          </cell>
          <cell r="D193">
            <v>30738</v>
          </cell>
          <cell r="E193">
            <v>30738</v>
          </cell>
          <cell r="F193">
            <v>29605</v>
          </cell>
          <cell r="G193">
            <v>29605</v>
          </cell>
          <cell r="H193">
            <v>28750</v>
          </cell>
          <cell r="I193">
            <v>28750</v>
          </cell>
          <cell r="J193">
            <v>31496</v>
          </cell>
        </row>
        <row r="194">
          <cell r="B194" t="str">
            <v>500ML MIZONE ORANGE LIME 1X12</v>
          </cell>
          <cell r="C194" t="str">
            <v>Box</v>
          </cell>
          <cell r="D194">
            <v>30738</v>
          </cell>
          <cell r="E194">
            <v>30738</v>
          </cell>
          <cell r="F194">
            <v>29605</v>
          </cell>
          <cell r="G194">
            <v>29605</v>
          </cell>
          <cell r="H194">
            <v>28750</v>
          </cell>
          <cell r="I194">
            <v>28750</v>
          </cell>
          <cell r="J194">
            <v>41100</v>
          </cell>
        </row>
        <row r="195">
          <cell r="B195" t="str">
            <v>500ML MIZONE APPLE GUAVA 1X12</v>
          </cell>
          <cell r="C195" t="str">
            <v>Box</v>
          </cell>
          <cell r="D195">
            <v>30738</v>
          </cell>
          <cell r="E195">
            <v>30738</v>
          </cell>
          <cell r="F195">
            <v>29605</v>
          </cell>
          <cell r="G195">
            <v>29605</v>
          </cell>
          <cell r="H195">
            <v>28750</v>
          </cell>
          <cell r="I195">
            <v>28750</v>
          </cell>
          <cell r="J195">
            <v>41100</v>
          </cell>
        </row>
        <row r="196">
          <cell r="B196" t="str">
            <v>500ML MIZONE FRES'IN CRISPY APPLE 1X12</v>
          </cell>
          <cell r="C196" t="str">
            <v>Box</v>
          </cell>
          <cell r="D196">
            <v>30738</v>
          </cell>
          <cell r="E196">
            <v>30738</v>
          </cell>
          <cell r="F196">
            <v>40600</v>
          </cell>
          <cell r="G196">
            <v>40600</v>
          </cell>
          <cell r="H196">
            <v>40600</v>
          </cell>
          <cell r="I196">
            <v>40600</v>
          </cell>
          <cell r="J196">
            <v>28750</v>
          </cell>
          <cell r="K196">
            <v>28750</v>
          </cell>
        </row>
        <row r="197">
          <cell r="B197" t="str">
            <v>500ML MIZONE FRES'IN JC STRAWBERRY 1X12</v>
          </cell>
          <cell r="C197" t="str">
            <v>Box</v>
          </cell>
          <cell r="D197">
            <v>30738</v>
          </cell>
          <cell r="E197">
            <v>30738</v>
          </cell>
          <cell r="F197">
            <v>40600</v>
          </cell>
          <cell r="G197">
            <v>40600</v>
          </cell>
          <cell r="H197">
            <v>40600</v>
          </cell>
          <cell r="I197">
            <v>40600</v>
          </cell>
          <cell r="J197">
            <v>28750</v>
          </cell>
          <cell r="K197">
            <v>28750</v>
          </cell>
        </row>
        <row r="198">
          <cell r="B198" t="str">
            <v>MIZZONE MJS</v>
          </cell>
          <cell r="C198" t="str">
            <v>Box</v>
          </cell>
          <cell r="D198">
            <v>28500</v>
          </cell>
          <cell r="E198">
            <v>28500</v>
          </cell>
          <cell r="F198">
            <v>28500</v>
          </cell>
          <cell r="G198">
            <v>28500</v>
          </cell>
          <cell r="H198">
            <v>28500</v>
          </cell>
          <cell r="I198">
            <v>28500</v>
          </cell>
          <cell r="J198">
            <v>28750</v>
          </cell>
          <cell r="K198">
            <v>28750</v>
          </cell>
        </row>
        <row r="199">
          <cell r="B199" t="str">
            <v>5 GALLON VIT LOCAL</v>
          </cell>
          <cell r="C199" t="str">
            <v>Unit</v>
          </cell>
          <cell r="D199">
            <v>7000</v>
          </cell>
          <cell r="E199">
            <v>7000</v>
          </cell>
          <cell r="F199">
            <v>3750</v>
          </cell>
          <cell r="G199">
            <v>3750</v>
          </cell>
          <cell r="H199">
            <v>3750</v>
          </cell>
          <cell r="I199">
            <v>3750</v>
          </cell>
          <cell r="J199">
            <v>28750</v>
          </cell>
          <cell r="K199">
            <v>28750</v>
          </cell>
        </row>
        <row r="200">
          <cell r="B200" t="str">
            <v>EMPTY BOTTLE VIT 5 GALLON</v>
          </cell>
          <cell r="C200" t="str">
            <v>Unit</v>
          </cell>
          <cell r="D200">
            <v>30000</v>
          </cell>
          <cell r="E200">
            <v>30000</v>
          </cell>
          <cell r="F200">
            <v>30000</v>
          </cell>
          <cell r="G200">
            <v>30000</v>
          </cell>
          <cell r="H200">
            <v>30000</v>
          </cell>
          <cell r="I200">
            <v>30000</v>
          </cell>
          <cell r="J200">
            <v>28750</v>
          </cell>
          <cell r="K200">
            <v>28750</v>
          </cell>
        </row>
        <row r="201">
          <cell r="B201" t="str">
            <v>5 GALLON AQUA LOCAL</v>
          </cell>
          <cell r="C201" t="str">
            <v>Unit</v>
          </cell>
          <cell r="D201">
            <v>8613</v>
          </cell>
          <cell r="E201">
            <v>8070</v>
          </cell>
          <cell r="F201">
            <v>8070</v>
          </cell>
          <cell r="G201">
            <v>8070</v>
          </cell>
          <cell r="H201">
            <v>7847</v>
          </cell>
          <cell r="I201">
            <v>7847</v>
          </cell>
          <cell r="J201">
            <v>27610</v>
          </cell>
          <cell r="K201">
            <v>27610</v>
          </cell>
        </row>
        <row r="202">
          <cell r="B202" t="str">
            <v>EMPTY BOTTLE AQUA 5 GALLON</v>
          </cell>
          <cell r="C202" t="str">
            <v>Unit</v>
          </cell>
          <cell r="D202">
            <v>30000</v>
          </cell>
          <cell r="E202">
            <v>30000</v>
          </cell>
          <cell r="F202">
            <v>30000</v>
          </cell>
          <cell r="G202">
            <v>30000</v>
          </cell>
          <cell r="H202">
            <v>30000</v>
          </cell>
          <cell r="I202">
            <v>30000</v>
          </cell>
          <cell r="J202">
            <v>5250</v>
          </cell>
          <cell r="K202">
            <v>5250</v>
          </cell>
        </row>
        <row r="203">
          <cell r="B203" t="str">
            <v>380 ML AQUA LOCAL 1X24</v>
          </cell>
          <cell r="C203" t="str">
            <v>Unit</v>
          </cell>
          <cell r="D203">
            <v>-12000</v>
          </cell>
          <cell r="E203">
            <v>-12000</v>
          </cell>
          <cell r="F203">
            <v>-12000</v>
          </cell>
          <cell r="G203">
            <v>-12000</v>
          </cell>
          <cell r="H203">
            <v>-12000</v>
          </cell>
          <cell r="I203">
            <v>-12000</v>
          </cell>
          <cell r="J203">
            <v>30000</v>
          </cell>
          <cell r="K203">
            <v>30000</v>
          </cell>
        </row>
        <row r="204">
          <cell r="B204" t="str">
            <v>CRATE AQUA 380ML LOCAL</v>
          </cell>
          <cell r="C204" t="str">
            <v>Unit</v>
          </cell>
          <cell r="D204">
            <v>-13000</v>
          </cell>
          <cell r="E204">
            <v>-13000</v>
          </cell>
          <cell r="F204">
            <v>-13000</v>
          </cell>
          <cell r="G204">
            <v>-13000</v>
          </cell>
          <cell r="H204">
            <v>-13000</v>
          </cell>
          <cell r="I204">
            <v>-13000</v>
          </cell>
          <cell r="J204">
            <v>7240</v>
          </cell>
          <cell r="K204">
            <v>6710</v>
          </cell>
        </row>
        <row r="205">
          <cell r="B205" t="str">
            <v>EMPTY BOTLE AQUA 380ML LOCAL</v>
          </cell>
          <cell r="C205" t="str">
            <v>Unit</v>
          </cell>
          <cell r="D205">
            <v>-500</v>
          </cell>
          <cell r="E205">
            <v>-500</v>
          </cell>
          <cell r="F205">
            <v>-500</v>
          </cell>
          <cell r="G205">
            <v>-500</v>
          </cell>
          <cell r="H205">
            <v>-500</v>
          </cell>
          <cell r="I205">
            <v>-500</v>
          </cell>
          <cell r="J205">
            <v>30000</v>
          </cell>
          <cell r="K205">
            <v>30000</v>
          </cell>
        </row>
        <row r="206">
          <cell r="B206" t="str">
            <v>PALLET RENT DOUBLE FACE</v>
          </cell>
          <cell r="C206" t="str">
            <v>Unit</v>
          </cell>
          <cell r="D206">
            <v>100000</v>
          </cell>
          <cell r="E206">
            <v>100000</v>
          </cell>
          <cell r="F206">
            <v>100000</v>
          </cell>
          <cell r="G206">
            <v>100000</v>
          </cell>
          <cell r="H206">
            <v>100000</v>
          </cell>
          <cell r="I206">
            <v>100000</v>
          </cell>
          <cell r="J206">
            <v>-12000</v>
          </cell>
          <cell r="K206">
            <v>-12000</v>
          </cell>
        </row>
        <row r="207">
          <cell r="B207" t="str">
            <v>PALLET 120CM X 100CM X 16CM</v>
          </cell>
          <cell r="C207" t="str">
            <v>Unit</v>
          </cell>
          <cell r="D207">
            <v>100000</v>
          </cell>
          <cell r="E207">
            <v>100000</v>
          </cell>
          <cell r="F207">
            <v>100000</v>
          </cell>
          <cell r="G207">
            <v>100000</v>
          </cell>
          <cell r="H207">
            <v>100000</v>
          </cell>
          <cell r="I207">
            <v>100000</v>
          </cell>
          <cell r="J207">
            <v>100000</v>
          </cell>
          <cell r="K207">
            <v>100000</v>
          </cell>
        </row>
        <row r="208">
          <cell r="B208" t="str">
            <v>POTONGAN HARGA</v>
          </cell>
        </row>
        <row r="209">
          <cell r="B209" t="str">
            <v>JUG RACK</v>
          </cell>
          <cell r="C209" t="str">
            <v>Unit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-13000</v>
          </cell>
          <cell r="K209">
            <v>-13000</v>
          </cell>
        </row>
        <row r="210">
          <cell r="B210" t="str">
            <v>1500ML AQUA LOCAL 1X12</v>
          </cell>
          <cell r="C210" t="str">
            <v>Box</v>
          </cell>
          <cell r="D210">
            <v>33358</v>
          </cell>
          <cell r="E210">
            <v>33358</v>
          </cell>
          <cell r="F210">
            <v>32275</v>
          </cell>
          <cell r="G210">
            <v>31488</v>
          </cell>
          <cell r="H210">
            <v>30661</v>
          </cell>
          <cell r="I210">
            <v>30661</v>
          </cell>
          <cell r="J210">
            <v>29768</v>
          </cell>
          <cell r="K210">
            <v>27000</v>
          </cell>
        </row>
        <row r="211">
          <cell r="B211" t="str">
            <v>240ML AQUA LOCAL 1X48</v>
          </cell>
          <cell r="C211" t="str">
            <v>Box</v>
          </cell>
          <cell r="D211">
            <v>19883</v>
          </cell>
          <cell r="E211">
            <v>19883</v>
          </cell>
          <cell r="F211">
            <v>17430</v>
          </cell>
          <cell r="G211">
            <v>16915</v>
          </cell>
          <cell r="H211">
            <v>16486</v>
          </cell>
          <cell r="I211">
            <v>16486</v>
          </cell>
          <cell r="J211">
            <v>16006</v>
          </cell>
          <cell r="K211">
            <v>14800</v>
          </cell>
        </row>
        <row r="212">
          <cell r="B212" t="str">
            <v>330ML AQUA LOCAL 1X24</v>
          </cell>
          <cell r="C212" t="str">
            <v>Box</v>
          </cell>
          <cell r="D212">
            <v>25575</v>
          </cell>
          <cell r="E212">
            <v>25575</v>
          </cell>
          <cell r="F212">
            <v>23685</v>
          </cell>
          <cell r="G212">
            <v>23685</v>
          </cell>
          <cell r="H212">
            <v>23685</v>
          </cell>
          <cell r="I212">
            <v>23685</v>
          </cell>
          <cell r="J212">
            <v>23014</v>
          </cell>
          <cell r="K212">
            <v>21950</v>
          </cell>
        </row>
        <row r="213">
          <cell r="B213" t="str">
            <v>600ML AQUA LOCAL 1X24</v>
          </cell>
          <cell r="C213" t="str">
            <v>Box</v>
          </cell>
          <cell r="D213">
            <v>33780</v>
          </cell>
          <cell r="E213">
            <v>33780</v>
          </cell>
          <cell r="F213">
            <v>32881</v>
          </cell>
          <cell r="G213">
            <v>31923</v>
          </cell>
          <cell r="H213">
            <v>31084</v>
          </cell>
          <cell r="I213">
            <v>31084</v>
          </cell>
          <cell r="J213">
            <v>30179</v>
          </cell>
          <cell r="K213">
            <v>29300</v>
          </cell>
        </row>
        <row r="214">
          <cell r="B214" t="str">
            <v>240ML VIT LOCAL 1X48</v>
          </cell>
          <cell r="C214" t="str">
            <v>Box</v>
          </cell>
          <cell r="D214">
            <v>13550</v>
          </cell>
          <cell r="E214">
            <v>13550</v>
          </cell>
          <cell r="F214">
            <v>13150</v>
          </cell>
          <cell r="G214">
            <v>12500</v>
          </cell>
          <cell r="H214">
            <v>12500</v>
          </cell>
          <cell r="I214">
            <v>12500</v>
          </cell>
          <cell r="J214">
            <v>12000</v>
          </cell>
          <cell r="K214">
            <v>12000</v>
          </cell>
        </row>
        <row r="215">
          <cell r="B215" t="str">
            <v>600ML VIT LOCAL 1X24</v>
          </cell>
          <cell r="C215" t="str">
            <v>Box</v>
          </cell>
          <cell r="D215">
            <v>23060</v>
          </cell>
          <cell r="E215">
            <v>23060</v>
          </cell>
          <cell r="F215">
            <v>22600</v>
          </cell>
          <cell r="G215">
            <v>20800</v>
          </cell>
          <cell r="H215">
            <v>20800</v>
          </cell>
          <cell r="I215">
            <v>20800</v>
          </cell>
        </row>
        <row r="216">
          <cell r="B216" t="str">
            <v>330ML VIT LOCAL 1X24</v>
          </cell>
          <cell r="C216" t="str">
            <v>Box</v>
          </cell>
          <cell r="D216">
            <v>21420</v>
          </cell>
          <cell r="E216">
            <v>23100</v>
          </cell>
          <cell r="F216">
            <v>23100</v>
          </cell>
        </row>
        <row r="217">
          <cell r="B217" t="str">
            <v>1500ML VIT LOCAL 1X12</v>
          </cell>
          <cell r="C217" t="str">
            <v>Box</v>
          </cell>
          <cell r="D217">
            <v>22040</v>
          </cell>
          <cell r="E217">
            <v>22040</v>
          </cell>
          <cell r="F217">
            <v>21600</v>
          </cell>
          <cell r="G217">
            <v>19800</v>
          </cell>
          <cell r="H217">
            <v>19800</v>
          </cell>
          <cell r="I217">
            <v>19800</v>
          </cell>
          <cell r="J217">
            <v>19650</v>
          </cell>
          <cell r="K217">
            <v>19650</v>
          </cell>
        </row>
        <row r="218">
          <cell r="B218" t="str">
            <v>500ML MIZONE COOLIN BLEWAH LE 1X12</v>
          </cell>
          <cell r="C218" t="str">
            <v>Box</v>
          </cell>
          <cell r="D218">
            <v>30738</v>
          </cell>
          <cell r="E218">
            <v>30738</v>
          </cell>
          <cell r="F218">
            <v>27400</v>
          </cell>
          <cell r="G218">
            <v>27400</v>
          </cell>
          <cell r="H218">
            <v>27400</v>
          </cell>
          <cell r="I218">
            <v>27400</v>
          </cell>
          <cell r="J218">
            <v>18700</v>
          </cell>
          <cell r="K218">
            <v>18700</v>
          </cell>
        </row>
        <row r="219">
          <cell r="B219" t="str">
            <v>500ML MIZONE LYCHEE LEMON 1X12</v>
          </cell>
          <cell r="C219" t="str">
            <v>Box</v>
          </cell>
          <cell r="D219">
            <v>30738</v>
          </cell>
          <cell r="E219">
            <v>30738</v>
          </cell>
          <cell r="F219">
            <v>29605</v>
          </cell>
          <cell r="G219">
            <v>29605</v>
          </cell>
          <cell r="H219">
            <v>28750</v>
          </cell>
          <cell r="I219">
            <v>28750</v>
          </cell>
          <cell r="J219">
            <v>31496</v>
          </cell>
        </row>
        <row r="220">
          <cell r="B220" t="str">
            <v>500ML MIZONE YUZU LEMON 1X12</v>
          </cell>
          <cell r="C220" t="str">
            <v>Box</v>
          </cell>
          <cell r="D220">
            <v>30738</v>
          </cell>
          <cell r="E220">
            <v>30738</v>
          </cell>
          <cell r="F220">
            <v>29355</v>
          </cell>
          <cell r="G220">
            <v>29355</v>
          </cell>
          <cell r="H220">
            <v>28500</v>
          </cell>
          <cell r="I220">
            <v>28500</v>
          </cell>
          <cell r="J220">
            <v>28500</v>
          </cell>
          <cell r="K220">
            <v>28500</v>
          </cell>
        </row>
        <row r="221">
          <cell r="B221" t="str">
            <v>500ML MIZONE MANGGA KWENI 1X12</v>
          </cell>
          <cell r="C221" t="str">
            <v>Box</v>
          </cell>
          <cell r="D221">
            <v>30738</v>
          </cell>
          <cell r="E221">
            <v>30738</v>
          </cell>
          <cell r="F221">
            <v>29605</v>
          </cell>
          <cell r="G221">
            <v>29605</v>
          </cell>
          <cell r="H221">
            <v>28750</v>
          </cell>
          <cell r="I221">
            <v>28750</v>
          </cell>
          <cell r="J221">
            <v>31496</v>
          </cell>
        </row>
        <row r="222">
          <cell r="B222" t="str">
            <v>500ML MIZONE ORANGE LIME 1X12</v>
          </cell>
          <cell r="C222" t="str">
            <v>Box</v>
          </cell>
          <cell r="D222">
            <v>30738</v>
          </cell>
          <cell r="E222">
            <v>30738</v>
          </cell>
          <cell r="F222">
            <v>29605</v>
          </cell>
          <cell r="G222">
            <v>29605</v>
          </cell>
          <cell r="H222">
            <v>28750</v>
          </cell>
          <cell r="I222">
            <v>28750</v>
          </cell>
          <cell r="J222">
            <v>41100</v>
          </cell>
        </row>
        <row r="223">
          <cell r="B223" t="str">
            <v>500ML MIZONE APPLE GUAVA 1X12</v>
          </cell>
          <cell r="C223" t="str">
            <v>Box</v>
          </cell>
          <cell r="D223">
            <v>30738</v>
          </cell>
          <cell r="E223">
            <v>30738</v>
          </cell>
          <cell r="F223">
            <v>29605</v>
          </cell>
          <cell r="G223">
            <v>29605</v>
          </cell>
          <cell r="H223">
            <v>28750</v>
          </cell>
          <cell r="I223">
            <v>28750</v>
          </cell>
          <cell r="J223">
            <v>41100</v>
          </cell>
        </row>
        <row r="224">
          <cell r="B224" t="str">
            <v>500ML MIZONE FRES'IN CRISPY APPLE 1X12</v>
          </cell>
          <cell r="C224" t="str">
            <v>Box</v>
          </cell>
          <cell r="D224">
            <v>30738</v>
          </cell>
          <cell r="E224">
            <v>30738</v>
          </cell>
          <cell r="F224">
            <v>40600</v>
          </cell>
          <cell r="G224">
            <v>40600</v>
          </cell>
          <cell r="H224">
            <v>40600</v>
          </cell>
          <cell r="I224">
            <v>40600</v>
          </cell>
          <cell r="J224">
            <v>28750</v>
          </cell>
          <cell r="K224">
            <v>28750</v>
          </cell>
        </row>
        <row r="225">
          <cell r="B225" t="str">
            <v>500ML MIZONE FRES'IN JC STRAWBERRY 1X12</v>
          </cell>
          <cell r="C225" t="str">
            <v>Box</v>
          </cell>
          <cell r="D225">
            <v>30738</v>
          </cell>
          <cell r="E225">
            <v>30738</v>
          </cell>
          <cell r="F225">
            <v>40600</v>
          </cell>
          <cell r="G225">
            <v>40600</v>
          </cell>
          <cell r="H225">
            <v>40600</v>
          </cell>
          <cell r="I225">
            <v>40600</v>
          </cell>
          <cell r="J225">
            <v>28750</v>
          </cell>
          <cell r="K225">
            <v>28750</v>
          </cell>
        </row>
        <row r="226">
          <cell r="B226" t="str">
            <v>MIZZONE MJS</v>
          </cell>
          <cell r="C226" t="str">
            <v>Box</v>
          </cell>
          <cell r="D226">
            <v>28500</v>
          </cell>
          <cell r="E226">
            <v>28500</v>
          </cell>
          <cell r="F226">
            <v>28500</v>
          </cell>
          <cell r="G226">
            <v>28500</v>
          </cell>
          <cell r="H226">
            <v>28500</v>
          </cell>
          <cell r="I226">
            <v>28500</v>
          </cell>
          <cell r="J226">
            <v>28750</v>
          </cell>
          <cell r="K226">
            <v>28750</v>
          </cell>
        </row>
        <row r="227">
          <cell r="B227" t="str">
            <v>5 GALLON VIT LOCAL</v>
          </cell>
          <cell r="C227" t="str">
            <v>Unit</v>
          </cell>
          <cell r="D227">
            <v>7000</v>
          </cell>
          <cell r="E227">
            <v>7000</v>
          </cell>
          <cell r="F227">
            <v>6750</v>
          </cell>
          <cell r="G227">
            <v>3750</v>
          </cell>
          <cell r="H227">
            <v>3750</v>
          </cell>
          <cell r="I227">
            <v>3750</v>
          </cell>
          <cell r="J227">
            <v>28750</v>
          </cell>
          <cell r="K227">
            <v>28750</v>
          </cell>
        </row>
        <row r="228">
          <cell r="B228" t="str">
            <v>EMPTY BOTTLE VIT 5 GALLON</v>
          </cell>
          <cell r="C228" t="str">
            <v>Unit</v>
          </cell>
          <cell r="D228">
            <v>30000</v>
          </cell>
          <cell r="E228">
            <v>30000</v>
          </cell>
          <cell r="F228">
            <v>30000</v>
          </cell>
          <cell r="G228">
            <v>30000</v>
          </cell>
          <cell r="H228">
            <v>30000</v>
          </cell>
          <cell r="I228">
            <v>30000</v>
          </cell>
          <cell r="J228">
            <v>28750</v>
          </cell>
          <cell r="K228">
            <v>28750</v>
          </cell>
        </row>
        <row r="229">
          <cell r="B229" t="str">
            <v>5 GALLON AQUA LOCAL</v>
          </cell>
          <cell r="C229" t="str">
            <v>Unit</v>
          </cell>
          <cell r="D229">
            <v>8070</v>
          </cell>
          <cell r="E229">
            <v>8070</v>
          </cell>
          <cell r="F229">
            <v>8070</v>
          </cell>
          <cell r="G229">
            <v>8070</v>
          </cell>
          <cell r="H229">
            <v>7847</v>
          </cell>
          <cell r="I229">
            <v>7847</v>
          </cell>
          <cell r="J229">
            <v>27610</v>
          </cell>
          <cell r="K229">
            <v>27610</v>
          </cell>
        </row>
        <row r="230">
          <cell r="B230" t="str">
            <v>EMPTY BOTTLE AQUA 5 GALLON</v>
          </cell>
          <cell r="C230" t="str">
            <v>Unit</v>
          </cell>
          <cell r="D230">
            <v>30000</v>
          </cell>
          <cell r="E230">
            <v>30000</v>
          </cell>
          <cell r="F230">
            <v>30000</v>
          </cell>
          <cell r="G230">
            <v>30000</v>
          </cell>
          <cell r="H230">
            <v>30000</v>
          </cell>
          <cell r="I230">
            <v>30000</v>
          </cell>
          <cell r="J230">
            <v>5250</v>
          </cell>
          <cell r="K230">
            <v>5250</v>
          </cell>
        </row>
        <row r="231">
          <cell r="B231" t="str">
            <v>380 ML AQUA LOCAL 1X24</v>
          </cell>
          <cell r="C231" t="str">
            <v>Unit</v>
          </cell>
          <cell r="D231">
            <v>-12000</v>
          </cell>
          <cell r="E231">
            <v>-12000</v>
          </cell>
          <cell r="F231">
            <v>-12000</v>
          </cell>
          <cell r="G231">
            <v>-12000</v>
          </cell>
          <cell r="H231">
            <v>-12000</v>
          </cell>
          <cell r="I231">
            <v>-12000</v>
          </cell>
          <cell r="J231">
            <v>30000</v>
          </cell>
          <cell r="K231">
            <v>30000</v>
          </cell>
        </row>
        <row r="232">
          <cell r="B232" t="str">
            <v>CRATE AQUA 380ML LOCAL</v>
          </cell>
          <cell r="C232" t="str">
            <v>Unit</v>
          </cell>
          <cell r="D232">
            <v>-13000</v>
          </cell>
          <cell r="E232">
            <v>-13000</v>
          </cell>
          <cell r="F232">
            <v>-13000</v>
          </cell>
          <cell r="G232">
            <v>-13000</v>
          </cell>
          <cell r="H232">
            <v>-13000</v>
          </cell>
          <cell r="I232">
            <v>-13000</v>
          </cell>
          <cell r="J232">
            <v>7240</v>
          </cell>
          <cell r="K232">
            <v>6710</v>
          </cell>
        </row>
        <row r="233">
          <cell r="B233" t="str">
            <v>EMPTY BOTLE AQUA 380ML LOCAL</v>
          </cell>
          <cell r="C233" t="str">
            <v>Unit</v>
          </cell>
          <cell r="D233">
            <v>-500</v>
          </cell>
          <cell r="E233">
            <v>-500</v>
          </cell>
          <cell r="F233">
            <v>-500</v>
          </cell>
          <cell r="G233">
            <v>-500</v>
          </cell>
          <cell r="H233">
            <v>-500</v>
          </cell>
          <cell r="I233">
            <v>-500</v>
          </cell>
          <cell r="J233">
            <v>30000</v>
          </cell>
          <cell r="K233">
            <v>30000</v>
          </cell>
        </row>
        <row r="234">
          <cell r="B234" t="str">
            <v>PALLET RENT DOUBLE FACE</v>
          </cell>
          <cell r="C234" t="str">
            <v>Unit</v>
          </cell>
          <cell r="D234">
            <v>100000</v>
          </cell>
          <cell r="E234">
            <v>100000</v>
          </cell>
          <cell r="F234">
            <v>100000</v>
          </cell>
          <cell r="G234">
            <v>100000</v>
          </cell>
          <cell r="H234">
            <v>100000</v>
          </cell>
          <cell r="I234">
            <v>100000</v>
          </cell>
          <cell r="J234">
            <v>-12000</v>
          </cell>
          <cell r="K234">
            <v>-12000</v>
          </cell>
        </row>
        <row r="235">
          <cell r="B235" t="str">
            <v>PALLET 120CM X 100CM X 16CM</v>
          </cell>
          <cell r="C235" t="str">
            <v>Unit</v>
          </cell>
          <cell r="D235">
            <v>100000</v>
          </cell>
          <cell r="E235">
            <v>100000</v>
          </cell>
          <cell r="F235">
            <v>100000</v>
          </cell>
          <cell r="G235">
            <v>100000</v>
          </cell>
          <cell r="H235">
            <v>100000</v>
          </cell>
          <cell r="I235">
            <v>100000</v>
          </cell>
          <cell r="J235">
            <v>100000</v>
          </cell>
          <cell r="K235">
            <v>100000</v>
          </cell>
        </row>
        <row r="236">
          <cell r="B236" t="str">
            <v>POTONGAN HARGA</v>
          </cell>
        </row>
        <row r="237">
          <cell r="B237" t="str">
            <v>JUG RACK</v>
          </cell>
          <cell r="C237" t="str">
            <v>Unit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-13000</v>
          </cell>
          <cell r="K237">
            <v>-13000</v>
          </cell>
        </row>
      </sheetData>
      <sheetData sheetId="7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V"/>
      <sheetName val="Barang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Customer"/>
      <sheetName val="MENU"/>
      <sheetName val="Invoice"/>
      <sheetName val="Kartu Piutang"/>
      <sheetName val="INVOICE NEW"/>
      <sheetName val="FORMULA"/>
    </sheetNames>
    <sheetDataSet>
      <sheetData sheetId="0" refreshError="1"/>
      <sheetData sheetId="1" refreshError="1">
        <row r="2">
          <cell r="A2">
            <v>10110</v>
          </cell>
          <cell r="B2" t="str">
            <v>AQ.5GLN ISI</v>
          </cell>
          <cell r="C2">
            <v>11000</v>
          </cell>
        </row>
        <row r="3">
          <cell r="A3">
            <v>10111</v>
          </cell>
          <cell r="B3" t="str">
            <v>AQ.5GLN BTL</v>
          </cell>
          <cell r="C3">
            <v>30000</v>
          </cell>
        </row>
        <row r="4">
          <cell r="A4">
            <v>10114</v>
          </cell>
          <cell r="B4" t="str">
            <v>PALLET KAYU</v>
          </cell>
          <cell r="C4">
            <v>100000</v>
          </cell>
        </row>
        <row r="5">
          <cell r="A5">
            <v>10510</v>
          </cell>
          <cell r="B5" t="str">
            <v>AQ 380 ML ISI 1 X 24</v>
          </cell>
          <cell r="C5">
            <v>18500</v>
          </cell>
        </row>
        <row r="6">
          <cell r="A6">
            <v>10511</v>
          </cell>
          <cell r="B6" t="str">
            <v>AQ.380 ML BTL</v>
          </cell>
          <cell r="C6">
            <v>500</v>
          </cell>
        </row>
        <row r="7">
          <cell r="A7">
            <v>10512</v>
          </cell>
          <cell r="B7" t="str">
            <v>AQ.380 ML KRAT</v>
          </cell>
          <cell r="C7">
            <v>13500</v>
          </cell>
        </row>
        <row r="8">
          <cell r="A8">
            <v>12111</v>
          </cell>
          <cell r="B8" t="str">
            <v>AQ.1500 ML 1X12</v>
          </cell>
          <cell r="C8">
            <v>30750</v>
          </cell>
        </row>
        <row r="9">
          <cell r="A9">
            <v>12312</v>
          </cell>
          <cell r="B9" t="str">
            <v>AQ.600 ML 1X24</v>
          </cell>
          <cell r="C9">
            <v>32800</v>
          </cell>
        </row>
        <row r="10">
          <cell r="A10">
            <v>12512</v>
          </cell>
          <cell r="B10" t="str">
            <v>AQ.330 ML 1X24</v>
          </cell>
          <cell r="C10">
            <v>23750</v>
          </cell>
        </row>
        <row r="11">
          <cell r="A11">
            <v>12613</v>
          </cell>
          <cell r="B11" t="str">
            <v>AQ.240 ML 1x48</v>
          </cell>
          <cell r="C11">
            <v>17100</v>
          </cell>
        </row>
        <row r="12">
          <cell r="A12">
            <v>20110</v>
          </cell>
          <cell r="B12" t="str">
            <v>VT.5GLN ISI</v>
          </cell>
          <cell r="C12">
            <v>7900</v>
          </cell>
        </row>
        <row r="13">
          <cell r="A13">
            <v>20111</v>
          </cell>
          <cell r="B13" t="str">
            <v>VT.5GLN BTL</v>
          </cell>
          <cell r="C13">
            <v>30000</v>
          </cell>
        </row>
        <row r="14">
          <cell r="A14">
            <v>22111</v>
          </cell>
          <cell r="B14" t="str">
            <v>VT.1500 ML 1X12</v>
          </cell>
          <cell r="C14">
            <v>20400</v>
          </cell>
        </row>
        <row r="15">
          <cell r="A15">
            <v>22312</v>
          </cell>
          <cell r="B15" t="str">
            <v>VT.600 ML 1X24</v>
          </cell>
          <cell r="C15">
            <v>21300</v>
          </cell>
        </row>
        <row r="16">
          <cell r="A16">
            <v>22613</v>
          </cell>
          <cell r="B16" t="str">
            <v>VT.240 ML 1X48</v>
          </cell>
          <cell r="C16">
            <v>13200</v>
          </cell>
        </row>
        <row r="17">
          <cell r="A17">
            <v>40410</v>
          </cell>
          <cell r="B17" t="str">
            <v>MIZONE ORANGE LIME 500 ML</v>
          </cell>
          <cell r="C17">
            <v>29500</v>
          </cell>
        </row>
        <row r="18">
          <cell r="A18">
            <v>40411</v>
          </cell>
          <cell r="B18" t="str">
            <v>MIZONE PASSION FRUIT 500 ML</v>
          </cell>
          <cell r="C18">
            <v>29500</v>
          </cell>
        </row>
        <row r="19">
          <cell r="A19">
            <v>40412</v>
          </cell>
          <cell r="B19" t="str">
            <v>MIZONE LYCHEE LEMON 500 M</v>
          </cell>
          <cell r="C19">
            <v>29500</v>
          </cell>
        </row>
        <row r="20">
          <cell r="A20">
            <v>40413</v>
          </cell>
          <cell r="B20" t="str">
            <v>MIZONE M.PACK TT 500 ML</v>
          </cell>
          <cell r="C20">
            <v>29500</v>
          </cell>
        </row>
        <row r="21">
          <cell r="A21">
            <v>40418</v>
          </cell>
          <cell r="B21" t="str">
            <v>MIZONE APPLE GUAVA 500 ML</v>
          </cell>
          <cell r="C21">
            <v>29500</v>
          </cell>
        </row>
        <row r="22">
          <cell r="A22">
            <v>40419</v>
          </cell>
          <cell r="B22" t="str">
            <v>MIZONE MANGGO KWENI 500 ML</v>
          </cell>
          <cell r="C22">
            <v>29500</v>
          </cell>
        </row>
        <row r="23">
          <cell r="A23">
            <v>40420</v>
          </cell>
          <cell r="B23" t="str">
            <v>MILKUAT FRUITY  70 X 60 PC</v>
          </cell>
          <cell r="C23">
            <v>48700</v>
          </cell>
        </row>
        <row r="24">
          <cell r="A24">
            <v>40422</v>
          </cell>
          <cell r="B24" t="str">
            <v>MILKUAT STRAWBERY 70 X 60</v>
          </cell>
          <cell r="C24">
            <v>48700</v>
          </cell>
        </row>
        <row r="25">
          <cell r="A25">
            <v>40423</v>
          </cell>
          <cell r="B25" t="str">
            <v>MILKUAT MANGGO 70 X 60 PC</v>
          </cell>
          <cell r="C25">
            <v>48700</v>
          </cell>
        </row>
        <row r="26">
          <cell r="A26">
            <v>40424</v>
          </cell>
          <cell r="B26" t="str">
            <v>MILKUAT GRAPE 70 X 60 PC</v>
          </cell>
          <cell r="C26">
            <v>48700</v>
          </cell>
        </row>
        <row r="27">
          <cell r="A27">
            <v>40425</v>
          </cell>
          <cell r="B27" t="str">
            <v>MILKUAT JUICY BERRY 70 X 60 PC</v>
          </cell>
          <cell r="C27">
            <v>48700</v>
          </cell>
        </row>
        <row r="28">
          <cell r="A28">
            <v>40426</v>
          </cell>
          <cell r="B28" t="str">
            <v>MILKUAT GENIO CHOCOLATE 125 ML X 40 PC</v>
          </cell>
          <cell r="C28">
            <v>65450</v>
          </cell>
        </row>
        <row r="29">
          <cell r="A29">
            <v>40427</v>
          </cell>
          <cell r="B29" t="str">
            <v>MILKUAT GENIO CHOCOLATE 110 ML X 36 PC</v>
          </cell>
          <cell r="C29">
            <v>46094</v>
          </cell>
        </row>
        <row r="30">
          <cell r="A30">
            <v>40428</v>
          </cell>
          <cell r="B30" t="str">
            <v>MILKUAT HAPPY SODA</v>
          </cell>
          <cell r="C30">
            <v>49650</v>
          </cell>
        </row>
        <row r="31">
          <cell r="A31">
            <v>40429</v>
          </cell>
          <cell r="B31" t="str">
            <v>MILKUAT KOOL COLA 100 ML X 40 PC</v>
          </cell>
          <cell r="C31">
            <v>49650</v>
          </cell>
        </row>
        <row r="32">
          <cell r="A32">
            <v>40430</v>
          </cell>
          <cell r="B32" t="str">
            <v>MILKUAT TIGERHEAD CHOCO 180 X 24</v>
          </cell>
          <cell r="C32">
            <v>55500</v>
          </cell>
        </row>
        <row r="33">
          <cell r="A33">
            <v>40431</v>
          </cell>
          <cell r="B33" t="str">
            <v>MILKUAT TIGERHEAD STRAWBERRY 180 X 24</v>
          </cell>
          <cell r="C33">
            <v>55500</v>
          </cell>
        </row>
        <row r="34">
          <cell r="A34">
            <v>40432</v>
          </cell>
          <cell r="B34" t="str">
            <v>MILKUAT POUCH CARAMEL 70 X 54 PC</v>
          </cell>
          <cell r="C34">
            <v>43700</v>
          </cell>
        </row>
        <row r="35">
          <cell r="A35">
            <v>40433</v>
          </cell>
          <cell r="B35" t="str">
            <v>MILKUAT POUCH CHOCOLATE 70 X 54 PC</v>
          </cell>
          <cell r="C35">
            <v>43700</v>
          </cell>
        </row>
        <row r="36">
          <cell r="A36">
            <v>40434</v>
          </cell>
          <cell r="B36" t="str">
            <v>MILKUAT POUCH CHOCOLATE 130 X 36 PC</v>
          </cell>
          <cell r="C36">
            <v>47700</v>
          </cell>
        </row>
        <row r="37">
          <cell r="A37">
            <v>40435</v>
          </cell>
          <cell r="B37" t="str">
            <v>MILKUAT POUCH STRAWBERRY 130 X 36 PC</v>
          </cell>
          <cell r="C37">
            <v>47700</v>
          </cell>
        </row>
        <row r="38">
          <cell r="A38">
            <v>40436</v>
          </cell>
          <cell r="B38" t="str">
            <v>MILKUAT POUCH FRUTY 130 X 36 PC</v>
          </cell>
          <cell r="C38">
            <v>47700</v>
          </cell>
        </row>
        <row r="39">
          <cell r="A39">
            <v>40437</v>
          </cell>
          <cell r="B39" t="str">
            <v>MILKUAT POUCH STRAWBERRY CREAM 70 ML X 54</v>
          </cell>
          <cell r="C39">
            <v>43700</v>
          </cell>
        </row>
        <row r="40">
          <cell r="A40">
            <v>40438</v>
          </cell>
          <cell r="B40" t="str">
            <v>MILKUAT POUCH STRAWBERRY CREAM 130 ML X 36</v>
          </cell>
          <cell r="C40">
            <v>47700</v>
          </cell>
        </row>
        <row r="41">
          <cell r="A41">
            <v>40439</v>
          </cell>
          <cell r="B41" t="str">
            <v>MILKUAT PREBIOTIK STRAWBERRY 100 X 40 PC</v>
          </cell>
          <cell r="C41">
            <v>47700</v>
          </cell>
        </row>
        <row r="42">
          <cell r="A42">
            <v>40440</v>
          </cell>
          <cell r="B42" t="str">
            <v>MILKUAT PR1EBIOTIK GRAPE 100 X 40 PC</v>
          </cell>
          <cell r="C42">
            <v>47700</v>
          </cell>
        </row>
        <row r="43">
          <cell r="A43">
            <v>40441</v>
          </cell>
          <cell r="B43" t="str">
            <v>MILKUAT PREBIOTIK ORANGE  100 X 40 PC</v>
          </cell>
          <cell r="C43">
            <v>47700</v>
          </cell>
        </row>
        <row r="44">
          <cell r="A44">
            <v>40442</v>
          </cell>
          <cell r="B44" t="str">
            <v>MILKUAT GENIO STRAWBERRY 125 ML X 40 PC</v>
          </cell>
          <cell r="C44">
            <v>65450</v>
          </cell>
        </row>
        <row r="45">
          <cell r="A45">
            <v>40443</v>
          </cell>
          <cell r="B45" t="str">
            <v>MILKUAT STRAWBERRY 90 ML X 40 PC</v>
          </cell>
          <cell r="C45">
            <v>49650</v>
          </cell>
        </row>
        <row r="46">
          <cell r="A46">
            <v>40444</v>
          </cell>
          <cell r="B46" t="str">
            <v>MILKUAT APPLE 90 X 60 PC</v>
          </cell>
          <cell r="C46">
            <v>48700</v>
          </cell>
        </row>
        <row r="47">
          <cell r="A47">
            <v>40445</v>
          </cell>
          <cell r="B47" t="str">
            <v>MILKUAT POUCH CHOCOLATE  110x36 PC</v>
          </cell>
          <cell r="C47">
            <v>48700</v>
          </cell>
        </row>
        <row r="48">
          <cell r="A48">
            <v>40446</v>
          </cell>
          <cell r="B48" t="str">
            <v>MILKUAT POUCH CARAMEL 110 ML X 36</v>
          </cell>
          <cell r="C48">
            <v>48700</v>
          </cell>
        </row>
        <row r="49">
          <cell r="A49">
            <v>40447</v>
          </cell>
          <cell r="B49" t="str">
            <v>MILKUAT SCHOOL VANILLA 110 ML X 24</v>
          </cell>
          <cell r="C49">
            <v>48700</v>
          </cell>
        </row>
        <row r="50">
          <cell r="A50">
            <v>40448</v>
          </cell>
          <cell r="B50" t="str">
            <v>MILKUAT SCHOOL CHOCO BLAST 110 ML X 24</v>
          </cell>
          <cell r="C50">
            <v>48700</v>
          </cell>
        </row>
        <row r="51">
          <cell r="A51">
            <v>40449</v>
          </cell>
          <cell r="B51" t="str">
            <v>MILKUAT TIGERHEAD CHOCO 95 x 40</v>
          </cell>
          <cell r="C51">
            <v>49700</v>
          </cell>
        </row>
        <row r="52">
          <cell r="A52">
            <v>40450</v>
          </cell>
          <cell r="B52" t="str">
            <v>MILKUAT TIGERHEAD STRAWBERRY 95 X 40</v>
          </cell>
          <cell r="C52">
            <v>48700</v>
          </cell>
        </row>
        <row r="53">
          <cell r="A53">
            <v>40451</v>
          </cell>
          <cell r="B53" t="str">
            <v>MILKUAT JUICY BERRY  90x60 PC</v>
          </cell>
          <cell r="C53">
            <v>48700</v>
          </cell>
        </row>
        <row r="54">
          <cell r="A54" t="str">
            <v>NUR KHOLIS</v>
          </cell>
          <cell r="B54" t="str">
            <v>YPS Winongan</v>
          </cell>
          <cell r="C54" t="str">
            <v>(L 8130 XJ)L 9005 XN</v>
          </cell>
        </row>
        <row r="55">
          <cell r="A55" t="str">
            <v>SOLIKIN A</v>
          </cell>
          <cell r="B55" t="str">
            <v>YPS Winongan</v>
          </cell>
          <cell r="C55" t="str">
            <v>(L 8892 UZ) L 9227 XA</v>
          </cell>
        </row>
        <row r="56">
          <cell r="A56" t="str">
            <v>HADI.S</v>
          </cell>
          <cell r="B56" t="str">
            <v>YPS Winongan</v>
          </cell>
          <cell r="C56" t="str">
            <v>(L 8891 UX) L 9228 XA</v>
          </cell>
        </row>
        <row r="57">
          <cell r="A57" t="str">
            <v>MASRIDI</v>
          </cell>
          <cell r="B57" t="str">
            <v>YPS Winongan</v>
          </cell>
          <cell r="C57" t="str">
            <v>(L 8897 UW)L 9230 XA</v>
          </cell>
        </row>
        <row r="58">
          <cell r="A58" t="str">
            <v>NUR HADI</v>
          </cell>
          <cell r="B58" t="str">
            <v>YPS Winongan</v>
          </cell>
          <cell r="C58" t="str">
            <v>(L 8892 UX)L 9232 XA</v>
          </cell>
        </row>
        <row r="59">
          <cell r="A59" t="str">
            <v>CHOLILI</v>
          </cell>
          <cell r="B59" t="str">
            <v>YPS Winongan</v>
          </cell>
          <cell r="C59" t="str">
            <v>(L 8894 UY)L 9233 XA</v>
          </cell>
        </row>
        <row r="60">
          <cell r="A60" t="str">
            <v>AGUS R</v>
          </cell>
          <cell r="B60" t="str">
            <v>YPS Winongan</v>
          </cell>
          <cell r="C60" t="str">
            <v>L 9808 UW</v>
          </cell>
        </row>
        <row r="61">
          <cell r="A61" t="str">
            <v>AHMAD</v>
          </cell>
          <cell r="B61" t="str">
            <v>YPS Winongan</v>
          </cell>
          <cell r="C61" t="str">
            <v>L 9896 UW</v>
          </cell>
        </row>
        <row r="62">
          <cell r="A62" t="str">
            <v>DENNY S</v>
          </cell>
          <cell r="B62" t="str">
            <v>DAFTAR HARGA KLAIM AQUA,VIT,MIZONE 9 DES 2013</v>
          </cell>
          <cell r="C62" t="str">
            <v>(N 8479 UW)N 8390 UA</v>
          </cell>
        </row>
        <row r="63">
          <cell r="A63" t="str">
            <v>SUYONO</v>
          </cell>
          <cell r="B63" t="str">
            <v>PRODUK</v>
          </cell>
          <cell r="C63" t="str">
            <v>ISI</v>
          </cell>
        </row>
        <row r="64">
          <cell r="A64" t="str">
            <v>UZER</v>
          </cell>
          <cell r="B64" t="str">
            <v>A 240 ML</v>
          </cell>
          <cell r="C64">
            <v>48</v>
          </cell>
        </row>
        <row r="65">
          <cell r="A65" t="str">
            <v>AGUS CAKIL</v>
          </cell>
          <cell r="B65" t="str">
            <v>A 330 ML</v>
          </cell>
          <cell r="C65">
            <v>24</v>
          </cell>
        </row>
        <row r="66">
          <cell r="A66" t="str">
            <v>ASIK</v>
          </cell>
          <cell r="B66" t="str">
            <v>A 600 ML</v>
          </cell>
          <cell r="C66">
            <v>24</v>
          </cell>
        </row>
        <row r="67">
          <cell r="A67" t="str">
            <v>TOSIM</v>
          </cell>
          <cell r="B67" t="str">
            <v>A 1500 ML</v>
          </cell>
          <cell r="C67">
            <v>12</v>
          </cell>
        </row>
        <row r="68">
          <cell r="A68" t="str">
            <v>WACHID</v>
          </cell>
          <cell r="B68" t="str">
            <v>MIZONE 500</v>
          </cell>
          <cell r="C68">
            <v>12</v>
          </cell>
        </row>
        <row r="69">
          <cell r="A69" t="str">
            <v>SUYONO</v>
          </cell>
          <cell r="B69" t="str">
            <v>MIZONE 1500</v>
          </cell>
          <cell r="C69" t="str">
            <v>N 9703 W</v>
          </cell>
        </row>
        <row r="70">
          <cell r="A70" t="str">
            <v>HENDRO</v>
          </cell>
          <cell r="B70" t="str">
            <v>A 5 GLN ISI</v>
          </cell>
          <cell r="C70" t="str">
            <v>19 Ltr</v>
          </cell>
        </row>
        <row r="71">
          <cell r="A71" t="str">
            <v>WAWAN</v>
          </cell>
          <cell r="B71" t="str">
            <v>A 5 GLN KSG</v>
          </cell>
          <cell r="C71" t="str">
            <v>N 9725 W</v>
          </cell>
        </row>
        <row r="72">
          <cell r="A72" t="str">
            <v>ADIM</v>
          </cell>
          <cell r="B72" t="str">
            <v>Container</v>
          </cell>
          <cell r="C72" t="str">
            <v>L 8091 ZQ</v>
          </cell>
        </row>
        <row r="73">
          <cell r="A73" t="str">
            <v>ANWAR</v>
          </cell>
          <cell r="B73" t="str">
            <v>V 240 ML</v>
          </cell>
          <cell r="C73">
            <v>48</v>
          </cell>
        </row>
        <row r="74">
          <cell r="A74" t="str">
            <v>SIFAK</v>
          </cell>
          <cell r="B74" t="str">
            <v>V 600 ML</v>
          </cell>
          <cell r="C74">
            <v>24</v>
          </cell>
        </row>
        <row r="75">
          <cell r="A75" t="str">
            <v>JONO</v>
          </cell>
          <cell r="B75" t="str">
            <v>V 1500 ML</v>
          </cell>
          <cell r="C75">
            <v>12</v>
          </cell>
        </row>
        <row r="76">
          <cell r="A76" t="str">
            <v>RUDI</v>
          </cell>
          <cell r="B76" t="str">
            <v>V 5 GLN ISI</v>
          </cell>
          <cell r="C76" t="str">
            <v>19 Ltr</v>
          </cell>
        </row>
        <row r="77">
          <cell r="A77" t="str">
            <v>SUYANTO</v>
          </cell>
          <cell r="B77" t="str">
            <v>V 5 GLN KSG</v>
          </cell>
          <cell r="C77" t="str">
            <v>L 8097 WM</v>
          </cell>
        </row>
        <row r="78">
          <cell r="A78" t="str">
            <v>MARSONO</v>
          </cell>
          <cell r="B78" t="str">
            <v>Container</v>
          </cell>
          <cell r="C78" t="str">
            <v>L 8102 WA</v>
          </cell>
        </row>
        <row r="79">
          <cell r="A79" t="str">
            <v>DIDIT</v>
          </cell>
          <cell r="B79" t="str">
            <v>Container</v>
          </cell>
          <cell r="C79" t="str">
            <v>(L 8895 UY)L 9231 XA</v>
          </cell>
        </row>
        <row r="80">
          <cell r="A80" t="str">
            <v>MAHMUDI</v>
          </cell>
          <cell r="B80" t="str">
            <v>Container</v>
          </cell>
          <cell r="C80" t="str">
            <v>(L 8891 UY)L 9234 XA</v>
          </cell>
        </row>
        <row r="81">
          <cell r="A81" t="str">
            <v>TOHA</v>
          </cell>
          <cell r="B81" t="str">
            <v>Container</v>
          </cell>
          <cell r="C81" t="str">
            <v>N 8249 UW</v>
          </cell>
        </row>
        <row r="82">
          <cell r="A82" t="str">
            <v>YANTO B</v>
          </cell>
          <cell r="B82" t="str">
            <v>Container</v>
          </cell>
          <cell r="C82" t="str">
            <v>N 9333 W</v>
          </cell>
        </row>
        <row r="83">
          <cell r="A83" t="str">
            <v>DODIK</v>
          </cell>
          <cell r="B83" t="str">
            <v>Container</v>
          </cell>
          <cell r="C83" t="str">
            <v>N 9445 W</v>
          </cell>
        </row>
        <row r="84">
          <cell r="A84" t="str">
            <v>SUKADI</v>
          </cell>
          <cell r="B84" t="str">
            <v>Container</v>
          </cell>
          <cell r="C84" t="str">
            <v>N 9494 W</v>
          </cell>
        </row>
        <row r="85">
          <cell r="A85" t="str">
            <v>JAFAR</v>
          </cell>
          <cell r="B85" t="str">
            <v>Container</v>
          </cell>
          <cell r="C85" t="str">
            <v>N 9495 W</v>
          </cell>
        </row>
        <row r="86">
          <cell r="A86" t="str">
            <v>SUKIR</v>
          </cell>
          <cell r="B86" t="str">
            <v>Container</v>
          </cell>
          <cell r="C86" t="str">
            <v>N 9806 W</v>
          </cell>
        </row>
        <row r="87">
          <cell r="A87" t="str">
            <v>MULYADI</v>
          </cell>
          <cell r="B87" t="str">
            <v>Container</v>
          </cell>
          <cell r="C87" t="str">
            <v>N 9846 W</v>
          </cell>
        </row>
        <row r="88">
          <cell r="A88" t="str">
            <v>MUHAMMAD</v>
          </cell>
          <cell r="B88" t="str">
            <v>Container</v>
          </cell>
          <cell r="C88" t="str">
            <v>N 9847 W</v>
          </cell>
        </row>
        <row r="89">
          <cell r="A89" t="str">
            <v>RIAWAN</v>
          </cell>
          <cell r="B89" t="str">
            <v>Container</v>
          </cell>
          <cell r="C89" t="str">
            <v>N 9850 W</v>
          </cell>
        </row>
        <row r="90">
          <cell r="A90" t="str">
            <v>SUGENG</v>
          </cell>
          <cell r="B90" t="str">
            <v>YPS Winongan</v>
          </cell>
          <cell r="C90" t="str">
            <v>N 8874 UR</v>
          </cell>
        </row>
        <row r="91">
          <cell r="A91" t="str">
            <v>AMIN</v>
          </cell>
          <cell r="B91" t="str">
            <v>YPS Winongan</v>
          </cell>
          <cell r="C91" t="str">
            <v>N 8626 UR</v>
          </cell>
        </row>
        <row r="92">
          <cell r="A92" t="str">
            <v>SANTO</v>
          </cell>
          <cell r="B92" t="str">
            <v>YPS Winongan</v>
          </cell>
          <cell r="C92" t="str">
            <v>N 8018 UR</v>
          </cell>
        </row>
        <row r="93">
          <cell r="A93" t="str">
            <v>MAHRUS</v>
          </cell>
          <cell r="B93" t="str">
            <v>YPS Winongan</v>
          </cell>
          <cell r="C93" t="str">
            <v>N 9168 UR</v>
          </cell>
        </row>
        <row r="94">
          <cell r="A94" t="str">
            <v>IBRAHIM</v>
          </cell>
          <cell r="B94" t="str">
            <v>YPS Winongan</v>
          </cell>
          <cell r="C94" t="str">
            <v>N 8400 UR</v>
          </cell>
        </row>
        <row r="95">
          <cell r="A95" t="str">
            <v>RISTANTO</v>
          </cell>
          <cell r="B95" t="str">
            <v>YPS Winongan</v>
          </cell>
          <cell r="C95" t="str">
            <v>N 8493 UR</v>
          </cell>
        </row>
        <row r="96">
          <cell r="A96" t="str">
            <v>HADI</v>
          </cell>
          <cell r="B96" t="str">
            <v>YPS Winongan</v>
          </cell>
          <cell r="C96" t="str">
            <v>N 9168 UR</v>
          </cell>
        </row>
        <row r="97">
          <cell r="A97" t="str">
            <v>BUANG</v>
          </cell>
          <cell r="B97" t="str">
            <v>YPS Winongan</v>
          </cell>
          <cell r="C97" t="str">
            <v>P 8898 UV</v>
          </cell>
        </row>
        <row r="98">
          <cell r="A98" t="str">
            <v>ABDUL</v>
          </cell>
          <cell r="B98" t="str">
            <v>YPS Winongan</v>
          </cell>
          <cell r="C98" t="str">
            <v>N 8586 UR</v>
          </cell>
        </row>
        <row r="99">
          <cell r="A99" t="str">
            <v>RATMO</v>
          </cell>
          <cell r="B99" t="str">
            <v>YPS Winongan</v>
          </cell>
          <cell r="C99" t="str">
            <v>N 8468 UR</v>
          </cell>
        </row>
        <row r="100">
          <cell r="A100" t="str">
            <v>SULISWANTO</v>
          </cell>
          <cell r="B100" t="str">
            <v>YPS Winongan</v>
          </cell>
          <cell r="C100" t="str">
            <v>N 8310 UW</v>
          </cell>
        </row>
        <row r="101">
          <cell r="A101" t="str">
            <v>HOLILI</v>
          </cell>
          <cell r="B101" t="str">
            <v>YPS Winongan</v>
          </cell>
          <cell r="C101" t="str">
            <v>N 8894 UY</v>
          </cell>
        </row>
        <row r="102">
          <cell r="A102" t="str">
            <v>YUSUF</v>
          </cell>
          <cell r="B102" t="str">
            <v>YPS Winongan</v>
          </cell>
          <cell r="C102" t="str">
            <v>N 8468 UR</v>
          </cell>
        </row>
        <row r="103">
          <cell r="A103" t="str">
            <v>JUMANTO</v>
          </cell>
          <cell r="B103" t="str">
            <v>YPS Winongan</v>
          </cell>
          <cell r="C103" t="str">
            <v>B 9684 AN</v>
          </cell>
        </row>
        <row r="104">
          <cell r="A104" t="str">
            <v>AGUS B</v>
          </cell>
          <cell r="C104" t="str">
            <v xml:space="preserve">L 8390 LV </v>
          </cell>
        </row>
        <row r="105">
          <cell r="A105" t="str">
            <v>SAFI'I</v>
          </cell>
          <cell r="B105" t="str">
            <v>YPS Winongan</v>
          </cell>
          <cell r="C105" t="str">
            <v>N 8343 US</v>
          </cell>
        </row>
        <row r="106">
          <cell r="A106" t="str">
            <v>CHOIRUL</v>
          </cell>
          <cell r="B106" t="str">
            <v>YPS Pandaan</v>
          </cell>
          <cell r="C106" t="str">
            <v>N 9312 UT</v>
          </cell>
        </row>
        <row r="107">
          <cell r="A107" t="str">
            <v>SIARI</v>
          </cell>
          <cell r="B107" t="str">
            <v>YPS Winongan</v>
          </cell>
          <cell r="C107" t="str">
            <v>B 9905 KB</v>
          </cell>
        </row>
        <row r="108">
          <cell r="A108" t="str">
            <v>SAMSUL</v>
          </cell>
          <cell r="B108" t="str">
            <v>YPS Winongan</v>
          </cell>
          <cell r="C108" t="str">
            <v>P 9905 UY</v>
          </cell>
        </row>
        <row r="109">
          <cell r="A109" t="str">
            <v>EKO</v>
          </cell>
          <cell r="B109" t="str">
            <v>YPS Winongan</v>
          </cell>
          <cell r="C109" t="str">
            <v>L 9813 UM</v>
          </cell>
        </row>
        <row r="110">
          <cell r="A110" t="str">
            <v>SAFIUDIN</v>
          </cell>
          <cell r="B110" t="str">
            <v>YPS Winongan</v>
          </cell>
          <cell r="C110" t="str">
            <v>P 8898 UV</v>
          </cell>
        </row>
        <row r="111">
          <cell r="A111" t="str">
            <v>CIPTO</v>
          </cell>
          <cell r="B111" t="str">
            <v>YPS Winongan</v>
          </cell>
          <cell r="C111" t="str">
            <v>P 8898 UV</v>
          </cell>
        </row>
        <row r="112">
          <cell r="A112" t="str">
            <v>YONO</v>
          </cell>
          <cell r="B112" t="str">
            <v>YPS Winongan</v>
          </cell>
          <cell r="C112" t="str">
            <v>P 8408 US</v>
          </cell>
        </row>
        <row r="113">
          <cell r="A113" t="str">
            <v>NASOR</v>
          </cell>
          <cell r="B113" t="str">
            <v>YPS Winongan</v>
          </cell>
          <cell r="C113" t="str">
            <v>N 9214 W</v>
          </cell>
        </row>
        <row r="114">
          <cell r="A114" t="str">
            <v>WARIMAN</v>
          </cell>
          <cell r="B114" t="str">
            <v>YPS Winongan</v>
          </cell>
          <cell r="C114" t="str">
            <v>N 9100 UR</v>
          </cell>
        </row>
        <row r="115">
          <cell r="A115" t="str">
            <v>ROBY</v>
          </cell>
          <cell r="B115" t="str">
            <v>YPS Winongan</v>
          </cell>
          <cell r="C115" t="str">
            <v>N 9725 W</v>
          </cell>
        </row>
        <row r="116">
          <cell r="A116" t="str">
            <v>KARIM</v>
          </cell>
          <cell r="B116" t="str">
            <v>YPS Winongan</v>
          </cell>
          <cell r="C116" t="str">
            <v>P 8408 UT</v>
          </cell>
        </row>
        <row r="117">
          <cell r="A117" t="str">
            <v>JEFRI</v>
          </cell>
          <cell r="B117" t="str">
            <v>YPS Winongan</v>
          </cell>
          <cell r="C117" t="str">
            <v>AD 1345 SA</v>
          </cell>
        </row>
        <row r="118">
          <cell r="A118" t="str">
            <v>JATMIKO</v>
          </cell>
          <cell r="B118" t="str">
            <v>YPS Pandaan</v>
          </cell>
          <cell r="C118" t="str">
            <v>N 8105 UR</v>
          </cell>
        </row>
        <row r="119">
          <cell r="A119" t="str">
            <v>YASIN</v>
          </cell>
          <cell r="B119" t="str">
            <v>YPS Pandaan</v>
          </cell>
          <cell r="C119" t="str">
            <v>B 9102 MN</v>
          </cell>
        </row>
        <row r="120">
          <cell r="A120" t="str">
            <v>SUNARYO</v>
          </cell>
          <cell r="B120" t="str">
            <v>YPS Pandaan</v>
          </cell>
          <cell r="C120" t="str">
            <v>N 8432 UW</v>
          </cell>
        </row>
        <row r="121">
          <cell r="A121" t="str">
            <v>SUDARSONO</v>
          </cell>
          <cell r="B121" t="str">
            <v>YPS Pandaan</v>
          </cell>
          <cell r="C121" t="str">
            <v>L 8104 WN</v>
          </cell>
        </row>
        <row r="122">
          <cell r="A122" t="str">
            <v>JAKIK</v>
          </cell>
          <cell r="B122" t="str">
            <v>YPS Winongan</v>
          </cell>
          <cell r="C122" t="str">
            <v>P 8898 UV</v>
          </cell>
        </row>
        <row r="123">
          <cell r="A123" t="str">
            <v>ASNAN</v>
          </cell>
          <cell r="B123" t="str">
            <v>YPS Pandaan</v>
          </cell>
          <cell r="C123" t="str">
            <v>N 0330VW</v>
          </cell>
        </row>
        <row r="124">
          <cell r="A124" t="str">
            <v>NANANG</v>
          </cell>
          <cell r="B124" t="str">
            <v>YPS Pandaan</v>
          </cell>
          <cell r="C124" t="str">
            <v>N 8479 W</v>
          </cell>
        </row>
        <row r="125">
          <cell r="A125" t="str">
            <v>KASIM</v>
          </cell>
          <cell r="B125" t="str">
            <v>YPS Winongan</v>
          </cell>
          <cell r="C125" t="str">
            <v>N 810N US</v>
          </cell>
        </row>
        <row r="126">
          <cell r="A126" t="str">
            <v>LATIF</v>
          </cell>
          <cell r="B126" t="str">
            <v>YPS Pandaan</v>
          </cell>
          <cell r="C126" t="str">
            <v>L 8104 WI</v>
          </cell>
        </row>
        <row r="127">
          <cell r="A127" t="str">
            <v>SANTOSO</v>
          </cell>
          <cell r="B127" t="str">
            <v>YPS Pandaan</v>
          </cell>
          <cell r="C127" t="str">
            <v>B 9032 BA</v>
          </cell>
        </row>
        <row r="128">
          <cell r="A128" t="str">
            <v>IWAN</v>
          </cell>
          <cell r="B128" t="str">
            <v>YPS Winongan</v>
          </cell>
          <cell r="C128" t="str">
            <v>P 8066 UV</v>
          </cell>
        </row>
        <row r="129">
          <cell r="A129" t="str">
            <v>TARMUJI</v>
          </cell>
          <cell r="B129" t="str">
            <v>YPS Pandaan</v>
          </cell>
          <cell r="C129" t="str">
            <v>B 9007 JJ</v>
          </cell>
        </row>
        <row r="130">
          <cell r="A130" t="str">
            <v>MAHRUS A</v>
          </cell>
          <cell r="B130" t="str">
            <v>YPS Winongan</v>
          </cell>
          <cell r="C130" t="str">
            <v>N 9214  WA</v>
          </cell>
        </row>
        <row r="131">
          <cell r="A131" t="str">
            <v>BUNYAMIN</v>
          </cell>
          <cell r="B131" t="str">
            <v>YPS Winongan</v>
          </cell>
          <cell r="C131" t="str">
            <v>N 8493 UR</v>
          </cell>
        </row>
        <row r="132">
          <cell r="A132" t="str">
            <v>AGUS D</v>
          </cell>
          <cell r="B132" t="str">
            <v>YPS Winongan</v>
          </cell>
          <cell r="C132" t="str">
            <v>L 9358 UK</v>
          </cell>
        </row>
        <row r="133">
          <cell r="A133" t="str">
            <v>BURAMIN</v>
          </cell>
          <cell r="B133" t="str">
            <v>YPS Winongan</v>
          </cell>
          <cell r="C133" t="str">
            <v>N 8493 UR</v>
          </cell>
        </row>
        <row r="134">
          <cell r="A134" t="str">
            <v>SABAR</v>
          </cell>
          <cell r="B134" t="str">
            <v>YPS Winongan</v>
          </cell>
          <cell r="C134" t="str">
            <v>N 9703 W</v>
          </cell>
        </row>
        <row r="135">
          <cell r="A135" t="str">
            <v>SYAIFUL T</v>
          </cell>
          <cell r="B135" t="str">
            <v>YPS Pandaan</v>
          </cell>
          <cell r="C135" t="str">
            <v>L 8101 ZZ</v>
          </cell>
        </row>
        <row r="136">
          <cell r="A136" t="str">
            <v>PURWADI</v>
          </cell>
          <cell r="B136" t="str">
            <v>YPS Pandaan</v>
          </cell>
          <cell r="C136" t="str">
            <v>L 8104 WR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MARCH"/>
      <sheetName val="FEB"/>
      <sheetName val="cover"/>
      <sheetName val="NRC"/>
      <sheetName val="LR"/>
      <sheetName val="LR Detil"/>
      <sheetName val="LR Detil  PER PRODUK"/>
      <sheetName val="LR DETIL PER BLN"/>
      <sheetName val="JAN"/>
      <sheetName val="DETIL NRC"/>
      <sheetName val="BIAYA"/>
      <sheetName val="MENU"/>
      <sheetName val="APRIL"/>
      <sheetName val="#REF"/>
      <sheetName val="TIS"/>
      <sheetName val="CO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E1" t="str">
            <v>cgl</v>
          </cell>
          <cell r="F1" t="str">
            <v>saldoawal</v>
          </cell>
          <cell r="G1" t="str">
            <v>debet</v>
          </cell>
          <cell r="H1" t="str">
            <v>kredit</v>
          </cell>
          <cell r="I1" t="str">
            <v>saldoakhir</v>
          </cell>
        </row>
        <row r="2">
          <cell r="E2" t="str">
            <v>111101</v>
          </cell>
          <cell r="F2">
            <v>93213840</v>
          </cell>
          <cell r="G2">
            <v>0</v>
          </cell>
          <cell r="I2">
            <v>93213840</v>
          </cell>
        </row>
        <row r="3">
          <cell r="E3" t="str">
            <v>111102</v>
          </cell>
          <cell r="F3">
            <v>0</v>
          </cell>
          <cell r="I3">
            <v>0</v>
          </cell>
        </row>
        <row r="4">
          <cell r="E4" t="str">
            <v>111103</v>
          </cell>
          <cell r="F4">
            <v>0</v>
          </cell>
          <cell r="I4">
            <v>0</v>
          </cell>
        </row>
        <row r="5">
          <cell r="E5" t="str">
            <v>111104</v>
          </cell>
          <cell r="F5">
            <v>0</v>
          </cell>
          <cell r="H5">
            <v>0</v>
          </cell>
          <cell r="I5">
            <v>0</v>
          </cell>
        </row>
        <row r="6">
          <cell r="E6" t="str">
            <v>111105</v>
          </cell>
          <cell r="F6">
            <v>0</v>
          </cell>
          <cell r="I6">
            <v>0</v>
          </cell>
        </row>
        <row r="7">
          <cell r="E7" t="str">
            <v>111106</v>
          </cell>
          <cell r="F7">
            <v>0</v>
          </cell>
          <cell r="I7">
            <v>0</v>
          </cell>
        </row>
        <row r="8">
          <cell r="E8" t="str">
            <v>111107</v>
          </cell>
          <cell r="F8">
            <v>0</v>
          </cell>
          <cell r="I8">
            <v>0</v>
          </cell>
        </row>
        <row r="9">
          <cell r="E9" t="str">
            <v>111201</v>
          </cell>
          <cell r="F9">
            <v>2500000</v>
          </cell>
          <cell r="I9">
            <v>2500000</v>
          </cell>
        </row>
        <row r="10">
          <cell r="E10" t="str">
            <v>111202</v>
          </cell>
          <cell r="F10">
            <v>0</v>
          </cell>
          <cell r="I10">
            <v>0</v>
          </cell>
        </row>
        <row r="11">
          <cell r="E11" t="str">
            <v>111203</v>
          </cell>
          <cell r="F11">
            <v>0</v>
          </cell>
          <cell r="I11">
            <v>0</v>
          </cell>
        </row>
        <row r="12">
          <cell r="E12" t="str">
            <v>111301</v>
          </cell>
          <cell r="F12">
            <v>974403.01</v>
          </cell>
          <cell r="I12">
            <v>974403.01</v>
          </cell>
        </row>
        <row r="13">
          <cell r="E13" t="str">
            <v>111302</v>
          </cell>
          <cell r="F13">
            <v>0</v>
          </cell>
          <cell r="I13">
            <v>0</v>
          </cell>
        </row>
        <row r="14">
          <cell r="E14" t="str">
            <v>111303</v>
          </cell>
          <cell r="F14">
            <v>0</v>
          </cell>
          <cell r="I14">
            <v>0</v>
          </cell>
        </row>
        <row r="15">
          <cell r="E15" t="str">
            <v>111304</v>
          </cell>
          <cell r="F15">
            <v>0</v>
          </cell>
          <cell r="I15">
            <v>0</v>
          </cell>
        </row>
        <row r="16">
          <cell r="E16" t="str">
            <v>111305</v>
          </cell>
          <cell r="F16">
            <v>0</v>
          </cell>
          <cell r="I16">
            <v>0</v>
          </cell>
        </row>
        <row r="17">
          <cell r="E17" t="str">
            <v>111306</v>
          </cell>
          <cell r="F17">
            <v>0</v>
          </cell>
          <cell r="I17">
            <v>0</v>
          </cell>
        </row>
        <row r="18">
          <cell r="E18" t="str">
            <v>111307</v>
          </cell>
          <cell r="F18">
            <v>0</v>
          </cell>
          <cell r="I18">
            <v>0</v>
          </cell>
        </row>
        <row r="19">
          <cell r="E19" t="str">
            <v>111308</v>
          </cell>
          <cell r="F19">
            <v>0</v>
          </cell>
          <cell r="I19">
            <v>0</v>
          </cell>
        </row>
        <row r="20">
          <cell r="E20" t="str">
            <v>111309</v>
          </cell>
          <cell r="F20">
            <v>0</v>
          </cell>
          <cell r="I20">
            <v>0</v>
          </cell>
        </row>
        <row r="21">
          <cell r="E21" t="str">
            <v>111310</v>
          </cell>
          <cell r="F21">
            <v>0</v>
          </cell>
          <cell r="I21">
            <v>0</v>
          </cell>
        </row>
        <row r="22">
          <cell r="E22" t="str">
            <v>111311</v>
          </cell>
          <cell r="F22">
            <v>0</v>
          </cell>
          <cell r="I22">
            <v>0</v>
          </cell>
        </row>
        <row r="23">
          <cell r="E23" t="str">
            <v>111312</v>
          </cell>
          <cell r="F23">
            <v>0</v>
          </cell>
          <cell r="I23">
            <v>0</v>
          </cell>
        </row>
        <row r="24">
          <cell r="E24" t="str">
            <v>111313</v>
          </cell>
          <cell r="F24">
            <v>0</v>
          </cell>
          <cell r="I24">
            <v>0</v>
          </cell>
        </row>
        <row r="25">
          <cell r="E25" t="str">
            <v>111314</v>
          </cell>
          <cell r="F25">
            <v>0</v>
          </cell>
          <cell r="I25">
            <v>0</v>
          </cell>
        </row>
        <row r="26">
          <cell r="E26" t="str">
            <v>111315</v>
          </cell>
          <cell r="F26">
            <v>0</v>
          </cell>
          <cell r="I26">
            <v>0</v>
          </cell>
        </row>
        <row r="27">
          <cell r="E27" t="str">
            <v>111316</v>
          </cell>
          <cell r="F27">
            <v>0</v>
          </cell>
          <cell r="I27">
            <v>0</v>
          </cell>
        </row>
        <row r="28">
          <cell r="E28" t="str">
            <v>111317</v>
          </cell>
          <cell r="F28">
            <v>0</v>
          </cell>
          <cell r="I28">
            <v>0</v>
          </cell>
        </row>
        <row r="29">
          <cell r="E29" t="str">
            <v>111318</v>
          </cell>
          <cell r="F29">
            <v>0</v>
          </cell>
          <cell r="I29">
            <v>0</v>
          </cell>
        </row>
        <row r="30">
          <cell r="E30" t="str">
            <v>111319</v>
          </cell>
          <cell r="F30">
            <v>0</v>
          </cell>
          <cell r="I30">
            <v>0</v>
          </cell>
        </row>
        <row r="31">
          <cell r="E31" t="str">
            <v>111320</v>
          </cell>
          <cell r="F31">
            <v>0</v>
          </cell>
          <cell r="I31">
            <v>0</v>
          </cell>
        </row>
        <row r="32">
          <cell r="E32" t="str">
            <v>111321</v>
          </cell>
          <cell r="F32">
            <v>0</v>
          </cell>
          <cell r="I32">
            <v>0</v>
          </cell>
        </row>
        <row r="33">
          <cell r="E33" t="str">
            <v>111322</v>
          </cell>
          <cell r="F33">
            <v>0</v>
          </cell>
          <cell r="I33">
            <v>0</v>
          </cell>
        </row>
        <row r="34">
          <cell r="E34" t="str">
            <v>111323</v>
          </cell>
          <cell r="F34">
            <v>0</v>
          </cell>
          <cell r="I34">
            <v>0</v>
          </cell>
        </row>
        <row r="35">
          <cell r="E35" t="str">
            <v>111324</v>
          </cell>
          <cell r="F35">
            <v>0</v>
          </cell>
          <cell r="I35">
            <v>0</v>
          </cell>
        </row>
        <row r="36">
          <cell r="E36" t="str">
            <v>111325</v>
          </cell>
          <cell r="F36">
            <v>0</v>
          </cell>
          <cell r="I36">
            <v>0</v>
          </cell>
        </row>
        <row r="37">
          <cell r="E37" t="str">
            <v>111326</v>
          </cell>
          <cell r="F37">
            <v>0</v>
          </cell>
          <cell r="I37">
            <v>0</v>
          </cell>
        </row>
        <row r="38">
          <cell r="E38" t="str">
            <v>111327</v>
          </cell>
          <cell r="F38">
            <v>0</v>
          </cell>
          <cell r="I38">
            <v>0</v>
          </cell>
        </row>
        <row r="39">
          <cell r="E39" t="str">
            <v>111328</v>
          </cell>
          <cell r="F39">
            <v>0</v>
          </cell>
          <cell r="I39">
            <v>0</v>
          </cell>
        </row>
        <row r="40">
          <cell r="E40" t="str">
            <v>111329</v>
          </cell>
          <cell r="F40">
            <v>0</v>
          </cell>
          <cell r="I40">
            <v>0</v>
          </cell>
        </row>
        <row r="41">
          <cell r="E41" t="str">
            <v>111330</v>
          </cell>
          <cell r="F41">
            <v>0</v>
          </cell>
          <cell r="I41">
            <v>0</v>
          </cell>
        </row>
        <row r="42">
          <cell r="E42" t="str">
            <v>111331</v>
          </cell>
          <cell r="F42">
            <v>0</v>
          </cell>
          <cell r="I42">
            <v>0</v>
          </cell>
        </row>
        <row r="43">
          <cell r="E43" t="str">
            <v>111332</v>
          </cell>
          <cell r="F43">
            <v>0</v>
          </cell>
          <cell r="I43">
            <v>0</v>
          </cell>
        </row>
        <row r="44">
          <cell r="E44" t="str">
            <v>111333</v>
          </cell>
          <cell r="F44">
            <v>0</v>
          </cell>
          <cell r="I44">
            <v>0</v>
          </cell>
        </row>
        <row r="45">
          <cell r="E45" t="str">
            <v>111334</v>
          </cell>
          <cell r="F45">
            <v>0</v>
          </cell>
          <cell r="I45">
            <v>0</v>
          </cell>
        </row>
        <row r="46">
          <cell r="E46" t="str">
            <v>111335</v>
          </cell>
          <cell r="F46">
            <v>0</v>
          </cell>
          <cell r="I46">
            <v>0</v>
          </cell>
        </row>
        <row r="47">
          <cell r="E47" t="str">
            <v>111336</v>
          </cell>
          <cell r="F47">
            <v>0</v>
          </cell>
          <cell r="I47">
            <v>0</v>
          </cell>
        </row>
        <row r="48">
          <cell r="E48" t="str">
            <v>111337</v>
          </cell>
          <cell r="F48">
            <v>0</v>
          </cell>
          <cell r="I48">
            <v>0</v>
          </cell>
        </row>
        <row r="49">
          <cell r="E49" t="str">
            <v>111338</v>
          </cell>
          <cell r="F49">
            <v>0</v>
          </cell>
          <cell r="I49">
            <v>0</v>
          </cell>
        </row>
        <row r="50">
          <cell r="E50" t="str">
            <v>111339</v>
          </cell>
          <cell r="F50">
            <v>0</v>
          </cell>
          <cell r="I50">
            <v>0</v>
          </cell>
        </row>
        <row r="51">
          <cell r="E51" t="str">
            <v>111340</v>
          </cell>
          <cell r="F51">
            <v>0</v>
          </cell>
          <cell r="I51">
            <v>0</v>
          </cell>
        </row>
        <row r="52">
          <cell r="E52" t="str">
            <v>111341</v>
          </cell>
          <cell r="F52">
            <v>0</v>
          </cell>
          <cell r="I52">
            <v>0</v>
          </cell>
        </row>
        <row r="53">
          <cell r="E53" t="str">
            <v>111342</v>
          </cell>
          <cell r="F53">
            <v>0</v>
          </cell>
          <cell r="I53">
            <v>0</v>
          </cell>
        </row>
        <row r="54">
          <cell r="E54" t="str">
            <v>111343</v>
          </cell>
          <cell r="F54">
            <v>0</v>
          </cell>
          <cell r="I54">
            <v>0</v>
          </cell>
        </row>
        <row r="55">
          <cell r="E55" t="str">
            <v>111344</v>
          </cell>
          <cell r="F55">
            <v>0</v>
          </cell>
          <cell r="I55">
            <v>0</v>
          </cell>
        </row>
        <row r="56">
          <cell r="E56" t="str">
            <v>111345</v>
          </cell>
          <cell r="F56">
            <v>0</v>
          </cell>
          <cell r="I56">
            <v>0</v>
          </cell>
        </row>
        <row r="57">
          <cell r="E57" t="str">
            <v>111346</v>
          </cell>
          <cell r="F57">
            <v>0</v>
          </cell>
          <cell r="I57">
            <v>0</v>
          </cell>
        </row>
        <row r="58">
          <cell r="E58" t="str">
            <v>111401</v>
          </cell>
          <cell r="F58">
            <v>0</v>
          </cell>
          <cell r="I58">
            <v>0</v>
          </cell>
        </row>
        <row r="59">
          <cell r="E59" t="str">
            <v>111402</v>
          </cell>
          <cell r="F59">
            <v>0</v>
          </cell>
          <cell r="I59">
            <v>0</v>
          </cell>
        </row>
        <row r="60">
          <cell r="E60" t="str">
            <v>111403</v>
          </cell>
          <cell r="F60">
            <v>0</v>
          </cell>
          <cell r="I60">
            <v>0</v>
          </cell>
        </row>
        <row r="61">
          <cell r="E61" t="str">
            <v>111404</v>
          </cell>
          <cell r="F61">
            <v>0</v>
          </cell>
          <cell r="I61">
            <v>0</v>
          </cell>
        </row>
        <row r="62">
          <cell r="E62" t="str">
            <v>111405</v>
          </cell>
          <cell r="F62">
            <v>0</v>
          </cell>
          <cell r="I62">
            <v>0</v>
          </cell>
        </row>
        <row r="63">
          <cell r="E63" t="str">
            <v>111406</v>
          </cell>
          <cell r="F63">
            <v>0</v>
          </cell>
          <cell r="I63">
            <v>0</v>
          </cell>
        </row>
        <row r="64">
          <cell r="E64" t="str">
            <v>111407</v>
          </cell>
          <cell r="F64">
            <v>0</v>
          </cell>
          <cell r="I64">
            <v>0</v>
          </cell>
        </row>
        <row r="65">
          <cell r="E65" t="str">
            <v>111410</v>
          </cell>
          <cell r="F65">
            <v>0</v>
          </cell>
          <cell r="I65">
            <v>0</v>
          </cell>
        </row>
        <row r="66">
          <cell r="E66" t="str">
            <v>112101</v>
          </cell>
          <cell r="F66">
            <v>0</v>
          </cell>
          <cell r="I66">
            <v>0</v>
          </cell>
        </row>
        <row r="67">
          <cell r="E67" t="str">
            <v>113101</v>
          </cell>
          <cell r="F67">
            <v>832953526</v>
          </cell>
          <cell r="I67">
            <v>832953526</v>
          </cell>
        </row>
        <row r="68">
          <cell r="E68" t="str">
            <v>113102</v>
          </cell>
          <cell r="F68">
            <v>0</v>
          </cell>
          <cell r="I68">
            <v>0</v>
          </cell>
        </row>
        <row r="69">
          <cell r="E69" t="str">
            <v>113103</v>
          </cell>
          <cell r="F69">
            <v>5015700</v>
          </cell>
          <cell r="I69">
            <v>5015700</v>
          </cell>
        </row>
        <row r="70">
          <cell r="E70" t="str">
            <v>113104</v>
          </cell>
          <cell r="F70">
            <v>1050000</v>
          </cell>
          <cell r="I70">
            <v>1050000</v>
          </cell>
        </row>
        <row r="71">
          <cell r="E71" t="str">
            <v>113201</v>
          </cell>
          <cell r="F71">
            <v>341149500</v>
          </cell>
          <cell r="I71">
            <v>341149500</v>
          </cell>
        </row>
        <row r="72">
          <cell r="E72" t="str">
            <v>113202</v>
          </cell>
          <cell r="F72">
            <v>0</v>
          </cell>
          <cell r="I72">
            <v>0</v>
          </cell>
        </row>
        <row r="73">
          <cell r="E73" t="str">
            <v>113203</v>
          </cell>
          <cell r="F73">
            <v>0</v>
          </cell>
          <cell r="I73">
            <v>0</v>
          </cell>
        </row>
        <row r="74">
          <cell r="E74" t="str">
            <v>113204</v>
          </cell>
          <cell r="F74">
            <v>0</v>
          </cell>
          <cell r="I74">
            <v>0</v>
          </cell>
        </row>
        <row r="75">
          <cell r="E75" t="str">
            <v>113205</v>
          </cell>
          <cell r="F75">
            <v>0</v>
          </cell>
          <cell r="I75">
            <v>0</v>
          </cell>
        </row>
        <row r="76">
          <cell r="E76" t="str">
            <v>113206</v>
          </cell>
          <cell r="F76">
            <v>0</v>
          </cell>
          <cell r="I76">
            <v>0</v>
          </cell>
        </row>
        <row r="77">
          <cell r="E77" t="str">
            <v>113207</v>
          </cell>
          <cell r="F77">
            <v>0</v>
          </cell>
          <cell r="I77">
            <v>0</v>
          </cell>
        </row>
        <row r="78">
          <cell r="E78" t="str">
            <v>113208</v>
          </cell>
          <cell r="F78">
            <v>0</v>
          </cell>
          <cell r="I78">
            <v>0</v>
          </cell>
        </row>
        <row r="79">
          <cell r="E79" t="str">
            <v>113209</v>
          </cell>
          <cell r="F79">
            <v>0</v>
          </cell>
          <cell r="I79">
            <v>0</v>
          </cell>
        </row>
        <row r="80">
          <cell r="E80" t="str">
            <v>113210</v>
          </cell>
          <cell r="F80">
            <v>0</v>
          </cell>
          <cell r="I80">
            <v>0</v>
          </cell>
        </row>
        <row r="81">
          <cell r="E81" t="str">
            <v>113211</v>
          </cell>
          <cell r="F81">
            <v>0</v>
          </cell>
          <cell r="I81">
            <v>0</v>
          </cell>
        </row>
        <row r="82">
          <cell r="E82" t="str">
            <v>113212</v>
          </cell>
          <cell r="F82">
            <v>0</v>
          </cell>
          <cell r="I82">
            <v>0</v>
          </cell>
        </row>
        <row r="83">
          <cell r="E83" t="str">
            <v>113213</v>
          </cell>
          <cell r="F83">
            <v>0</v>
          </cell>
          <cell r="I83">
            <v>0</v>
          </cell>
        </row>
        <row r="84">
          <cell r="E84" t="str">
            <v>113214</v>
          </cell>
          <cell r="F84">
            <v>0</v>
          </cell>
          <cell r="I84">
            <v>0</v>
          </cell>
        </row>
        <row r="85">
          <cell r="E85" t="str">
            <v>113215</v>
          </cell>
          <cell r="F85">
            <v>0</v>
          </cell>
          <cell r="I85">
            <v>0</v>
          </cell>
        </row>
        <row r="86">
          <cell r="E86" t="str">
            <v>113216</v>
          </cell>
          <cell r="F86">
            <v>0</v>
          </cell>
          <cell r="I86">
            <v>0</v>
          </cell>
        </row>
        <row r="87">
          <cell r="E87" t="str">
            <v>113217</v>
          </cell>
          <cell r="F87">
            <v>0</v>
          </cell>
          <cell r="I87">
            <v>0</v>
          </cell>
        </row>
        <row r="88">
          <cell r="E88" t="str">
            <v>113218</v>
          </cell>
          <cell r="F88">
            <v>0</v>
          </cell>
          <cell r="I88">
            <v>0</v>
          </cell>
        </row>
        <row r="89">
          <cell r="E89" t="str">
            <v>113219</v>
          </cell>
          <cell r="F89">
            <v>0</v>
          </cell>
          <cell r="I89">
            <v>0</v>
          </cell>
        </row>
        <row r="90">
          <cell r="E90" t="str">
            <v>113220</v>
          </cell>
          <cell r="F90">
            <v>0</v>
          </cell>
          <cell r="I90">
            <v>0</v>
          </cell>
        </row>
        <row r="91">
          <cell r="E91" t="str">
            <v>113221</v>
          </cell>
          <cell r="F91">
            <v>0</v>
          </cell>
          <cell r="I91">
            <v>0</v>
          </cell>
        </row>
        <row r="92">
          <cell r="E92" t="str">
            <v>113222</v>
          </cell>
          <cell r="F92">
            <v>0</v>
          </cell>
          <cell r="I92">
            <v>0</v>
          </cell>
        </row>
        <row r="93">
          <cell r="E93" t="str">
            <v>113223</v>
          </cell>
          <cell r="F93">
            <v>0</v>
          </cell>
          <cell r="I93">
            <v>0</v>
          </cell>
        </row>
        <row r="94">
          <cell r="E94" t="str">
            <v>113224</v>
          </cell>
          <cell r="F94">
            <v>0</v>
          </cell>
          <cell r="I94">
            <v>0</v>
          </cell>
        </row>
        <row r="95">
          <cell r="E95" t="str">
            <v>113225</v>
          </cell>
          <cell r="F95">
            <v>0</v>
          </cell>
          <cell r="I95">
            <v>0</v>
          </cell>
        </row>
        <row r="96">
          <cell r="E96" t="str">
            <v>114101</v>
          </cell>
          <cell r="F96">
            <v>0</v>
          </cell>
          <cell r="I96">
            <v>0</v>
          </cell>
        </row>
        <row r="97">
          <cell r="E97" t="str">
            <v>114201</v>
          </cell>
          <cell r="F97">
            <v>0</v>
          </cell>
          <cell r="I97">
            <v>0</v>
          </cell>
        </row>
        <row r="98">
          <cell r="E98" t="str">
            <v>114301</v>
          </cell>
          <cell r="F98">
            <v>0</v>
          </cell>
          <cell r="I98">
            <v>0</v>
          </cell>
        </row>
        <row r="99">
          <cell r="E99" t="str">
            <v>114302</v>
          </cell>
          <cell r="F99">
            <v>0</v>
          </cell>
          <cell r="I99">
            <v>0</v>
          </cell>
        </row>
        <row r="100">
          <cell r="E100" t="str">
            <v>114303</v>
          </cell>
          <cell r="F100">
            <v>0</v>
          </cell>
          <cell r="I100">
            <v>0</v>
          </cell>
        </row>
        <row r="101">
          <cell r="E101" t="str">
            <v>114304</v>
          </cell>
          <cell r="F101">
            <v>0</v>
          </cell>
          <cell r="I101">
            <v>0</v>
          </cell>
        </row>
        <row r="102">
          <cell r="E102" t="str">
            <v>114305</v>
          </cell>
          <cell r="F102">
            <v>0</v>
          </cell>
          <cell r="I102">
            <v>0</v>
          </cell>
        </row>
        <row r="103">
          <cell r="E103" t="str">
            <v>114306</v>
          </cell>
          <cell r="F103">
            <v>0</v>
          </cell>
          <cell r="I103">
            <v>0</v>
          </cell>
        </row>
        <row r="104">
          <cell r="E104" t="str">
            <v>114307</v>
          </cell>
          <cell r="F104">
            <v>0</v>
          </cell>
          <cell r="I104">
            <v>0</v>
          </cell>
        </row>
        <row r="105">
          <cell r="E105" t="str">
            <v>114308</v>
          </cell>
          <cell r="F105">
            <v>0</v>
          </cell>
          <cell r="I105">
            <v>0</v>
          </cell>
        </row>
        <row r="106">
          <cell r="E106" t="str">
            <v>114309</v>
          </cell>
          <cell r="F106">
            <v>0</v>
          </cell>
          <cell r="I106">
            <v>0</v>
          </cell>
        </row>
        <row r="107">
          <cell r="E107" t="str">
            <v>114310</v>
          </cell>
          <cell r="F107">
            <v>0</v>
          </cell>
          <cell r="I107">
            <v>0</v>
          </cell>
        </row>
        <row r="108">
          <cell r="E108" t="str">
            <v>114311</v>
          </cell>
          <cell r="F108">
            <v>0</v>
          </cell>
          <cell r="I108">
            <v>0</v>
          </cell>
        </row>
        <row r="109">
          <cell r="E109" t="str">
            <v>114901</v>
          </cell>
          <cell r="F109">
            <v>0</v>
          </cell>
          <cell r="I109">
            <v>0</v>
          </cell>
        </row>
        <row r="110">
          <cell r="E110" t="str">
            <v>114902</v>
          </cell>
          <cell r="F110">
            <v>0</v>
          </cell>
          <cell r="I110">
            <v>0</v>
          </cell>
        </row>
        <row r="111">
          <cell r="E111" t="str">
            <v>114903</v>
          </cell>
          <cell r="F111">
            <v>0</v>
          </cell>
          <cell r="I111">
            <v>0</v>
          </cell>
        </row>
        <row r="112">
          <cell r="E112" t="str">
            <v>114904</v>
          </cell>
          <cell r="F112">
            <v>0</v>
          </cell>
          <cell r="I112">
            <v>0</v>
          </cell>
        </row>
        <row r="113">
          <cell r="E113" t="str">
            <v>114905</v>
          </cell>
          <cell r="F113">
            <v>0</v>
          </cell>
          <cell r="I113">
            <v>0</v>
          </cell>
        </row>
        <row r="114">
          <cell r="E114" t="str">
            <v>114906</v>
          </cell>
          <cell r="F114">
            <v>0</v>
          </cell>
          <cell r="I114">
            <v>0</v>
          </cell>
        </row>
        <row r="115">
          <cell r="E115" t="str">
            <v>114907</v>
          </cell>
          <cell r="F115">
            <v>0</v>
          </cell>
          <cell r="I115">
            <v>0</v>
          </cell>
        </row>
        <row r="116">
          <cell r="E116" t="str">
            <v>114908</v>
          </cell>
          <cell r="F116">
            <v>0</v>
          </cell>
          <cell r="I116">
            <v>0</v>
          </cell>
        </row>
        <row r="117">
          <cell r="E117" t="str">
            <v>114909</v>
          </cell>
          <cell r="F117">
            <v>0</v>
          </cell>
          <cell r="I117">
            <v>0</v>
          </cell>
        </row>
        <row r="118">
          <cell r="E118" t="str">
            <v>114910</v>
          </cell>
          <cell r="F118">
            <v>0</v>
          </cell>
          <cell r="I118">
            <v>0</v>
          </cell>
        </row>
        <row r="119">
          <cell r="E119" t="str">
            <v>114911</v>
          </cell>
          <cell r="F119">
            <v>0</v>
          </cell>
          <cell r="I119">
            <v>0</v>
          </cell>
        </row>
        <row r="120">
          <cell r="E120" t="str">
            <v>114912</v>
          </cell>
          <cell r="F120">
            <v>0</v>
          </cell>
          <cell r="I120">
            <v>0</v>
          </cell>
        </row>
        <row r="121">
          <cell r="E121" t="str">
            <v>114913</v>
          </cell>
          <cell r="F121">
            <v>0</v>
          </cell>
          <cell r="I121">
            <v>0</v>
          </cell>
        </row>
        <row r="122">
          <cell r="E122" t="str">
            <v>114914</v>
          </cell>
          <cell r="F122">
            <v>0</v>
          </cell>
          <cell r="I122">
            <v>0</v>
          </cell>
        </row>
        <row r="123">
          <cell r="E123" t="str">
            <v>114915</v>
          </cell>
          <cell r="F123">
            <v>0</v>
          </cell>
          <cell r="I123">
            <v>0</v>
          </cell>
        </row>
        <row r="124">
          <cell r="E124" t="str">
            <v>114916</v>
          </cell>
          <cell r="F124">
            <v>0</v>
          </cell>
          <cell r="I124">
            <v>0</v>
          </cell>
        </row>
        <row r="125">
          <cell r="E125" t="str">
            <v>114917</v>
          </cell>
          <cell r="F125">
            <v>0</v>
          </cell>
          <cell r="I125">
            <v>0</v>
          </cell>
        </row>
        <row r="126">
          <cell r="E126" t="str">
            <v>114918</v>
          </cell>
          <cell r="F126">
            <v>0</v>
          </cell>
          <cell r="I126">
            <v>0</v>
          </cell>
        </row>
        <row r="127">
          <cell r="E127" t="str">
            <v>114919</v>
          </cell>
          <cell r="F127">
            <v>0</v>
          </cell>
          <cell r="I127">
            <v>0</v>
          </cell>
        </row>
        <row r="128">
          <cell r="E128" t="str">
            <v>114920</v>
          </cell>
          <cell r="F128">
            <v>0</v>
          </cell>
          <cell r="I128">
            <v>0</v>
          </cell>
        </row>
        <row r="129">
          <cell r="E129" t="str">
            <v>114921</v>
          </cell>
          <cell r="F129">
            <v>0</v>
          </cell>
          <cell r="I129">
            <v>0</v>
          </cell>
        </row>
        <row r="130">
          <cell r="E130" t="str">
            <v>114922</v>
          </cell>
          <cell r="F130">
            <v>0</v>
          </cell>
          <cell r="I130">
            <v>0</v>
          </cell>
        </row>
        <row r="131">
          <cell r="E131" t="str">
            <v>114923</v>
          </cell>
          <cell r="F131">
            <v>0</v>
          </cell>
          <cell r="I131">
            <v>0</v>
          </cell>
        </row>
        <row r="132">
          <cell r="E132" t="str">
            <v>114924</v>
          </cell>
          <cell r="F132">
            <v>0</v>
          </cell>
          <cell r="I132">
            <v>0</v>
          </cell>
        </row>
        <row r="133">
          <cell r="E133" t="str">
            <v>114925</v>
          </cell>
          <cell r="F133">
            <v>0</v>
          </cell>
          <cell r="I133">
            <v>0</v>
          </cell>
        </row>
        <row r="134">
          <cell r="E134" t="str">
            <v>114926</v>
          </cell>
          <cell r="F134">
            <v>0</v>
          </cell>
          <cell r="I134">
            <v>0</v>
          </cell>
        </row>
        <row r="135">
          <cell r="E135" t="str">
            <v>114927</v>
          </cell>
          <cell r="F135">
            <v>0</v>
          </cell>
          <cell r="I135">
            <v>0</v>
          </cell>
        </row>
        <row r="136">
          <cell r="E136" t="str">
            <v>114928</v>
          </cell>
          <cell r="F136">
            <v>0</v>
          </cell>
          <cell r="I136">
            <v>0</v>
          </cell>
        </row>
        <row r="137">
          <cell r="E137" t="str">
            <v>114929</v>
          </cell>
          <cell r="F137">
            <v>0</v>
          </cell>
          <cell r="I137">
            <v>0</v>
          </cell>
        </row>
        <row r="138">
          <cell r="E138" t="str">
            <v>114930</v>
          </cell>
          <cell r="F138">
            <v>0</v>
          </cell>
          <cell r="I138">
            <v>0</v>
          </cell>
        </row>
        <row r="139">
          <cell r="E139" t="str">
            <v>114998</v>
          </cell>
          <cell r="F139">
            <v>0</v>
          </cell>
          <cell r="I139">
            <v>0</v>
          </cell>
        </row>
        <row r="140">
          <cell r="E140" t="str">
            <v>114999</v>
          </cell>
          <cell r="F140">
            <v>0</v>
          </cell>
          <cell r="I140">
            <v>0</v>
          </cell>
        </row>
        <row r="141">
          <cell r="E141" t="str">
            <v>115101</v>
          </cell>
          <cell r="F141">
            <v>0</v>
          </cell>
          <cell r="I141">
            <v>0</v>
          </cell>
        </row>
        <row r="142">
          <cell r="E142" t="str">
            <v>115102</v>
          </cell>
          <cell r="F142">
            <v>0</v>
          </cell>
          <cell r="I142">
            <v>0</v>
          </cell>
        </row>
        <row r="143">
          <cell r="E143" t="str">
            <v>115103</v>
          </cell>
          <cell r="F143">
            <v>0</v>
          </cell>
          <cell r="I143">
            <v>0</v>
          </cell>
        </row>
        <row r="144">
          <cell r="E144" t="str">
            <v>115104</v>
          </cell>
          <cell r="F144">
            <v>0</v>
          </cell>
          <cell r="I144">
            <v>0</v>
          </cell>
        </row>
        <row r="145">
          <cell r="E145" t="str">
            <v>115105</v>
          </cell>
          <cell r="F145">
            <v>0</v>
          </cell>
          <cell r="I145">
            <v>0</v>
          </cell>
        </row>
        <row r="146">
          <cell r="E146" t="str">
            <v>115106</v>
          </cell>
          <cell r="F146">
            <v>0</v>
          </cell>
          <cell r="I146">
            <v>0</v>
          </cell>
        </row>
        <row r="147">
          <cell r="E147" t="str">
            <v>115107</v>
          </cell>
          <cell r="F147">
            <v>0</v>
          </cell>
          <cell r="I147">
            <v>0</v>
          </cell>
        </row>
        <row r="148">
          <cell r="E148" t="str">
            <v>115108</v>
          </cell>
          <cell r="F148">
            <v>0</v>
          </cell>
          <cell r="I148">
            <v>0</v>
          </cell>
        </row>
        <row r="149">
          <cell r="E149" t="str">
            <v>115201</v>
          </cell>
          <cell r="F149">
            <v>0</v>
          </cell>
          <cell r="I149">
            <v>0</v>
          </cell>
        </row>
        <row r="150">
          <cell r="E150" t="str">
            <v>115202</v>
          </cell>
          <cell r="F150">
            <v>0</v>
          </cell>
          <cell r="I150">
            <v>0</v>
          </cell>
        </row>
        <row r="151">
          <cell r="E151" t="str">
            <v>115203</v>
          </cell>
          <cell r="F151">
            <v>0</v>
          </cell>
          <cell r="I151">
            <v>0</v>
          </cell>
        </row>
        <row r="152">
          <cell r="E152" t="str">
            <v>115204</v>
          </cell>
          <cell r="F152">
            <v>0</v>
          </cell>
          <cell r="I152">
            <v>0</v>
          </cell>
        </row>
        <row r="153">
          <cell r="E153" t="str">
            <v>115205</v>
          </cell>
          <cell r="F153">
            <v>0</v>
          </cell>
          <cell r="I153">
            <v>0</v>
          </cell>
        </row>
        <row r="154">
          <cell r="E154" t="str">
            <v>115206</v>
          </cell>
          <cell r="F154">
            <v>0</v>
          </cell>
          <cell r="I154">
            <v>0</v>
          </cell>
        </row>
        <row r="155">
          <cell r="E155" t="str">
            <v>115207</v>
          </cell>
          <cell r="F155">
            <v>0</v>
          </cell>
          <cell r="I155">
            <v>0</v>
          </cell>
        </row>
        <row r="156">
          <cell r="E156" t="str">
            <v>115208</v>
          </cell>
          <cell r="F156">
            <v>0</v>
          </cell>
          <cell r="I156">
            <v>0</v>
          </cell>
        </row>
        <row r="157">
          <cell r="E157" t="str">
            <v>115301</v>
          </cell>
          <cell r="F157">
            <v>0</v>
          </cell>
        </row>
        <row r="158">
          <cell r="E158" t="str">
            <v>115302</v>
          </cell>
          <cell r="F158">
            <v>0</v>
          </cell>
        </row>
        <row r="159">
          <cell r="E159" t="str">
            <v>115303</v>
          </cell>
          <cell r="F159">
            <v>0</v>
          </cell>
        </row>
        <row r="160">
          <cell r="E160" t="str">
            <v>115304</v>
          </cell>
          <cell r="F160">
            <v>0</v>
          </cell>
        </row>
        <row r="161">
          <cell r="E161" t="str">
            <v>115305</v>
          </cell>
          <cell r="F161">
            <v>0</v>
          </cell>
        </row>
        <row r="162">
          <cell r="E162" t="str">
            <v>115306</v>
          </cell>
          <cell r="F162">
            <v>0</v>
          </cell>
        </row>
        <row r="163">
          <cell r="E163" t="str">
            <v>115307</v>
          </cell>
          <cell r="F163">
            <v>0</v>
          </cell>
        </row>
        <row r="164">
          <cell r="E164" t="str">
            <v>115308</v>
          </cell>
          <cell r="F164">
            <v>0</v>
          </cell>
        </row>
        <row r="165">
          <cell r="E165" t="str">
            <v>115309</v>
          </cell>
          <cell r="F165">
            <v>0</v>
          </cell>
        </row>
        <row r="166">
          <cell r="E166" t="str">
            <v>115310</v>
          </cell>
          <cell r="F166">
            <v>0</v>
          </cell>
        </row>
        <row r="167">
          <cell r="E167">
            <v>115401</v>
          </cell>
          <cell r="F167">
            <v>0</v>
          </cell>
        </row>
        <row r="168">
          <cell r="E168">
            <v>115402</v>
          </cell>
          <cell r="F168">
            <v>0</v>
          </cell>
        </row>
        <row r="169">
          <cell r="E169">
            <v>115403</v>
          </cell>
          <cell r="F169">
            <v>0</v>
          </cell>
        </row>
        <row r="170">
          <cell r="E170">
            <v>115404</v>
          </cell>
          <cell r="F170">
            <v>0</v>
          </cell>
        </row>
        <row r="171">
          <cell r="E171">
            <v>115405</v>
          </cell>
          <cell r="F171">
            <v>0</v>
          </cell>
        </row>
        <row r="172">
          <cell r="E172">
            <v>115501</v>
          </cell>
          <cell r="F172">
            <v>0</v>
          </cell>
        </row>
        <row r="173">
          <cell r="E173">
            <v>115502</v>
          </cell>
          <cell r="F173">
            <v>0</v>
          </cell>
        </row>
        <row r="174">
          <cell r="E174">
            <v>115503</v>
          </cell>
          <cell r="F174">
            <v>0</v>
          </cell>
        </row>
        <row r="175">
          <cell r="E175">
            <v>115504</v>
          </cell>
          <cell r="F175">
            <v>0</v>
          </cell>
        </row>
        <row r="176">
          <cell r="E176">
            <v>115601</v>
          </cell>
          <cell r="F176">
            <v>0</v>
          </cell>
        </row>
        <row r="177">
          <cell r="E177">
            <v>115602</v>
          </cell>
          <cell r="F177">
            <v>0</v>
          </cell>
        </row>
        <row r="178">
          <cell r="E178">
            <v>115603</v>
          </cell>
          <cell r="F178">
            <v>0</v>
          </cell>
        </row>
        <row r="179">
          <cell r="E179">
            <v>115604</v>
          </cell>
          <cell r="F179">
            <v>0</v>
          </cell>
        </row>
        <row r="180">
          <cell r="E180">
            <v>115605</v>
          </cell>
          <cell r="F180">
            <v>0</v>
          </cell>
        </row>
        <row r="181">
          <cell r="E181">
            <v>115606</v>
          </cell>
          <cell r="F181">
            <v>0</v>
          </cell>
        </row>
        <row r="182">
          <cell r="E182">
            <v>115607</v>
          </cell>
          <cell r="F182">
            <v>0</v>
          </cell>
        </row>
        <row r="183">
          <cell r="E183">
            <v>115608</v>
          </cell>
          <cell r="F183">
            <v>0</v>
          </cell>
        </row>
        <row r="184">
          <cell r="E184">
            <v>115609</v>
          </cell>
          <cell r="F184">
            <v>0</v>
          </cell>
        </row>
        <row r="185">
          <cell r="E185">
            <v>115610</v>
          </cell>
          <cell r="F185">
            <v>0</v>
          </cell>
        </row>
        <row r="186">
          <cell r="E186">
            <v>115611</v>
          </cell>
          <cell r="F186">
            <v>0</v>
          </cell>
        </row>
        <row r="187">
          <cell r="E187">
            <v>115612</v>
          </cell>
          <cell r="F187">
            <v>0</v>
          </cell>
        </row>
        <row r="188">
          <cell r="E188">
            <v>115613</v>
          </cell>
          <cell r="F188">
            <v>0</v>
          </cell>
        </row>
        <row r="189">
          <cell r="E189">
            <v>115614</v>
          </cell>
          <cell r="F189">
            <v>0</v>
          </cell>
        </row>
        <row r="190">
          <cell r="E190">
            <v>115615</v>
          </cell>
          <cell r="F190">
            <v>0</v>
          </cell>
        </row>
        <row r="191">
          <cell r="E191">
            <v>115616</v>
          </cell>
          <cell r="F191">
            <v>0</v>
          </cell>
        </row>
        <row r="192">
          <cell r="E192">
            <v>115617</v>
          </cell>
          <cell r="F192">
            <v>0</v>
          </cell>
        </row>
        <row r="193">
          <cell r="E193" t="str">
            <v>115701</v>
          </cell>
          <cell r="F193">
            <v>0</v>
          </cell>
          <cell r="I193">
            <v>0</v>
          </cell>
        </row>
        <row r="194">
          <cell r="E194" t="str">
            <v>115702</v>
          </cell>
          <cell r="F194">
            <v>0</v>
          </cell>
          <cell r="I194">
            <v>0</v>
          </cell>
        </row>
        <row r="195">
          <cell r="E195" t="str">
            <v>115801</v>
          </cell>
          <cell r="F195">
            <v>0</v>
          </cell>
          <cell r="I195">
            <v>0</v>
          </cell>
        </row>
        <row r="196">
          <cell r="E196" t="str">
            <v>115802</v>
          </cell>
          <cell r="F196">
            <v>0</v>
          </cell>
          <cell r="I196">
            <v>0</v>
          </cell>
        </row>
        <row r="197">
          <cell r="E197" t="str">
            <v>115803</v>
          </cell>
          <cell r="F197">
            <v>0</v>
          </cell>
          <cell r="I197">
            <v>0</v>
          </cell>
        </row>
        <row r="198">
          <cell r="E198" t="str">
            <v>115804</v>
          </cell>
          <cell r="F198">
            <v>0</v>
          </cell>
          <cell r="I198">
            <v>0</v>
          </cell>
        </row>
        <row r="199">
          <cell r="E199" t="str">
            <v>115805</v>
          </cell>
          <cell r="F199">
            <v>0</v>
          </cell>
          <cell r="I199">
            <v>0</v>
          </cell>
        </row>
        <row r="200">
          <cell r="E200" t="str">
            <v>115806</v>
          </cell>
          <cell r="F200">
            <v>0</v>
          </cell>
          <cell r="I200">
            <v>0</v>
          </cell>
        </row>
        <row r="201">
          <cell r="E201" t="str">
            <v>115807</v>
          </cell>
          <cell r="F201">
            <v>0</v>
          </cell>
          <cell r="I201">
            <v>0</v>
          </cell>
        </row>
        <row r="202">
          <cell r="E202" t="str">
            <v>115901</v>
          </cell>
          <cell r="F202">
            <v>0</v>
          </cell>
          <cell r="I202">
            <v>0</v>
          </cell>
        </row>
        <row r="203">
          <cell r="E203" t="str">
            <v>116001</v>
          </cell>
          <cell r="F203">
            <v>0</v>
          </cell>
          <cell r="I203">
            <v>0</v>
          </cell>
        </row>
        <row r="204">
          <cell r="E204" t="str">
            <v>116101</v>
          </cell>
          <cell r="F204">
            <v>0</v>
          </cell>
          <cell r="I204">
            <v>0</v>
          </cell>
        </row>
        <row r="205">
          <cell r="E205" t="str">
            <v>116102</v>
          </cell>
          <cell r="F205">
            <v>0</v>
          </cell>
          <cell r="I205">
            <v>0</v>
          </cell>
        </row>
        <row r="206">
          <cell r="E206" t="str">
            <v>116103</v>
          </cell>
          <cell r="F206">
            <v>0</v>
          </cell>
          <cell r="I206">
            <v>0</v>
          </cell>
        </row>
        <row r="207">
          <cell r="E207" t="str">
            <v>116201</v>
          </cell>
          <cell r="F207">
            <v>0</v>
          </cell>
          <cell r="I207">
            <v>0</v>
          </cell>
        </row>
        <row r="208">
          <cell r="E208" t="str">
            <v>116202</v>
          </cell>
          <cell r="F208">
            <v>0</v>
          </cell>
          <cell r="I208">
            <v>0</v>
          </cell>
        </row>
        <row r="209">
          <cell r="E209" t="str">
            <v>116301</v>
          </cell>
          <cell r="F209">
            <v>0</v>
          </cell>
          <cell r="I209">
            <v>0</v>
          </cell>
        </row>
        <row r="210">
          <cell r="E210" t="str">
            <v>116302</v>
          </cell>
          <cell r="F210">
            <v>0</v>
          </cell>
          <cell r="I210">
            <v>0</v>
          </cell>
        </row>
        <row r="211">
          <cell r="E211" t="str">
            <v>116303</v>
          </cell>
          <cell r="F211">
            <v>0</v>
          </cell>
          <cell r="I211">
            <v>0</v>
          </cell>
        </row>
        <row r="212">
          <cell r="E212" t="str">
            <v>116304</v>
          </cell>
          <cell r="F212">
            <v>0</v>
          </cell>
          <cell r="I212">
            <v>0</v>
          </cell>
        </row>
        <row r="213">
          <cell r="E213" t="str">
            <v>116305</v>
          </cell>
          <cell r="F213">
            <v>0</v>
          </cell>
          <cell r="I213">
            <v>0</v>
          </cell>
        </row>
        <row r="214">
          <cell r="E214" t="str">
            <v>117101</v>
          </cell>
          <cell r="F214">
            <v>0</v>
          </cell>
          <cell r="I214">
            <v>0</v>
          </cell>
        </row>
        <row r="215">
          <cell r="E215" t="str">
            <v>117102</v>
          </cell>
          <cell r="F215">
            <v>0</v>
          </cell>
          <cell r="I215">
            <v>0</v>
          </cell>
        </row>
        <row r="216">
          <cell r="E216" t="str">
            <v>117201</v>
          </cell>
          <cell r="F216">
            <v>0</v>
          </cell>
          <cell r="I216">
            <v>0</v>
          </cell>
        </row>
        <row r="217">
          <cell r="E217" t="str">
            <v>117202</v>
          </cell>
          <cell r="F217">
            <v>0</v>
          </cell>
          <cell r="I217">
            <v>0</v>
          </cell>
        </row>
        <row r="218">
          <cell r="E218" t="str">
            <v>117203</v>
          </cell>
          <cell r="F218">
            <v>0</v>
          </cell>
          <cell r="I218">
            <v>0</v>
          </cell>
        </row>
        <row r="219">
          <cell r="E219" t="str">
            <v>117204</v>
          </cell>
          <cell r="F219">
            <v>0</v>
          </cell>
          <cell r="I219">
            <v>0</v>
          </cell>
        </row>
        <row r="220">
          <cell r="E220" t="str">
            <v>117205</v>
          </cell>
          <cell r="F220">
            <v>0</v>
          </cell>
          <cell r="I220">
            <v>0</v>
          </cell>
        </row>
        <row r="221">
          <cell r="E221" t="str">
            <v>117206</v>
          </cell>
          <cell r="F221">
            <v>0</v>
          </cell>
          <cell r="I221">
            <v>0</v>
          </cell>
        </row>
        <row r="222">
          <cell r="E222" t="str">
            <v>117207</v>
          </cell>
          <cell r="F222">
            <v>0</v>
          </cell>
          <cell r="I222">
            <v>0</v>
          </cell>
        </row>
        <row r="223">
          <cell r="E223" t="str">
            <v>117208</v>
          </cell>
          <cell r="F223">
            <v>0</v>
          </cell>
          <cell r="I223">
            <v>0</v>
          </cell>
        </row>
        <row r="224">
          <cell r="E224" t="str">
            <v>118101</v>
          </cell>
          <cell r="F224">
            <v>0</v>
          </cell>
          <cell r="I224">
            <v>0</v>
          </cell>
        </row>
        <row r="225">
          <cell r="E225" t="str">
            <v>118102</v>
          </cell>
          <cell r="F225">
            <v>0</v>
          </cell>
          <cell r="I225">
            <v>0</v>
          </cell>
        </row>
        <row r="226">
          <cell r="E226" t="str">
            <v>118201</v>
          </cell>
          <cell r="F226">
            <v>0</v>
          </cell>
          <cell r="I226">
            <v>0</v>
          </cell>
        </row>
        <row r="227">
          <cell r="E227" t="str">
            <v>118301</v>
          </cell>
          <cell r="F227">
            <v>0</v>
          </cell>
          <cell r="I227">
            <v>0</v>
          </cell>
        </row>
        <row r="228">
          <cell r="E228" t="str">
            <v>118302</v>
          </cell>
          <cell r="F228">
            <v>0</v>
          </cell>
          <cell r="I228">
            <v>0</v>
          </cell>
        </row>
        <row r="229">
          <cell r="E229" t="str">
            <v>122101</v>
          </cell>
          <cell r="F229">
            <v>0</v>
          </cell>
          <cell r="I229">
            <v>0</v>
          </cell>
        </row>
        <row r="230">
          <cell r="E230" t="str">
            <v>122102</v>
          </cell>
          <cell r="F230">
            <v>0</v>
          </cell>
          <cell r="I230">
            <v>0</v>
          </cell>
        </row>
        <row r="231">
          <cell r="E231" t="str">
            <v>122103</v>
          </cell>
          <cell r="F231">
            <v>0</v>
          </cell>
          <cell r="I231">
            <v>0</v>
          </cell>
        </row>
        <row r="232">
          <cell r="E232" t="str">
            <v>122104</v>
          </cell>
          <cell r="F232">
            <v>0</v>
          </cell>
          <cell r="I232">
            <v>0</v>
          </cell>
        </row>
        <row r="233">
          <cell r="E233" t="str">
            <v>122105</v>
          </cell>
          <cell r="F233">
            <v>0</v>
          </cell>
          <cell r="I233">
            <v>0</v>
          </cell>
        </row>
        <row r="234">
          <cell r="E234" t="str">
            <v>122106</v>
          </cell>
          <cell r="F234">
            <v>0</v>
          </cell>
          <cell r="I234">
            <v>0</v>
          </cell>
        </row>
        <row r="235">
          <cell r="E235" t="str">
            <v>122107</v>
          </cell>
          <cell r="F235">
            <v>0</v>
          </cell>
          <cell r="I235">
            <v>0</v>
          </cell>
        </row>
        <row r="236">
          <cell r="E236" t="str">
            <v>122108</v>
          </cell>
          <cell r="F236">
            <v>0</v>
          </cell>
          <cell r="I236">
            <v>0</v>
          </cell>
        </row>
        <row r="237">
          <cell r="E237" t="str">
            <v>122109</v>
          </cell>
          <cell r="F237">
            <v>0</v>
          </cell>
          <cell r="I237">
            <v>0</v>
          </cell>
        </row>
        <row r="238">
          <cell r="E238" t="str">
            <v>122202</v>
          </cell>
          <cell r="F238">
            <v>0</v>
          </cell>
          <cell r="I238">
            <v>0</v>
          </cell>
        </row>
        <row r="239">
          <cell r="E239" t="str">
            <v>122203</v>
          </cell>
          <cell r="F239">
            <v>0</v>
          </cell>
          <cell r="I239">
            <v>0</v>
          </cell>
        </row>
        <row r="240">
          <cell r="E240" t="str">
            <v>122204</v>
          </cell>
          <cell r="F240">
            <v>0</v>
          </cell>
          <cell r="I240">
            <v>0</v>
          </cell>
        </row>
        <row r="241">
          <cell r="E241" t="str">
            <v>122205</v>
          </cell>
          <cell r="F241">
            <v>0</v>
          </cell>
          <cell r="I241">
            <v>0</v>
          </cell>
        </row>
        <row r="242">
          <cell r="E242" t="str">
            <v>122206</v>
          </cell>
          <cell r="F242">
            <v>0</v>
          </cell>
          <cell r="I242">
            <v>0</v>
          </cell>
        </row>
        <row r="243">
          <cell r="E243" t="str">
            <v>122207</v>
          </cell>
          <cell r="F243">
            <v>0</v>
          </cell>
          <cell r="I243">
            <v>0</v>
          </cell>
        </row>
        <row r="244">
          <cell r="E244" t="str">
            <v>122208</v>
          </cell>
          <cell r="F244">
            <v>0</v>
          </cell>
          <cell r="I244">
            <v>0</v>
          </cell>
        </row>
        <row r="245">
          <cell r="E245" t="str">
            <v>122209</v>
          </cell>
          <cell r="F245">
            <v>0</v>
          </cell>
          <cell r="I245">
            <v>0</v>
          </cell>
        </row>
        <row r="246">
          <cell r="E246" t="str">
            <v>123102</v>
          </cell>
          <cell r="F246">
            <v>0</v>
          </cell>
          <cell r="I246">
            <v>0</v>
          </cell>
        </row>
        <row r="247">
          <cell r="E247" t="str">
            <v>124101</v>
          </cell>
          <cell r="F247">
            <v>0</v>
          </cell>
          <cell r="I247">
            <v>0</v>
          </cell>
        </row>
        <row r="248">
          <cell r="E248" t="str">
            <v>124102</v>
          </cell>
          <cell r="F248">
            <v>0</v>
          </cell>
          <cell r="I248">
            <v>0</v>
          </cell>
        </row>
        <row r="249">
          <cell r="E249" t="str">
            <v>124103</v>
          </cell>
          <cell r="F249">
            <v>0</v>
          </cell>
          <cell r="I249">
            <v>0</v>
          </cell>
        </row>
        <row r="250">
          <cell r="E250" t="str">
            <v>124104</v>
          </cell>
          <cell r="F250">
            <v>0</v>
          </cell>
          <cell r="I250">
            <v>0</v>
          </cell>
        </row>
        <row r="251">
          <cell r="E251" t="str">
            <v>124105</v>
          </cell>
          <cell r="F251">
            <v>0</v>
          </cell>
          <cell r="I251">
            <v>0</v>
          </cell>
        </row>
        <row r="252">
          <cell r="E252" t="str">
            <v>124106</v>
          </cell>
          <cell r="F252">
            <v>0</v>
          </cell>
          <cell r="I252">
            <v>0</v>
          </cell>
        </row>
        <row r="253">
          <cell r="E253" t="str">
            <v>124107</v>
          </cell>
          <cell r="F253">
            <v>0</v>
          </cell>
          <cell r="I253">
            <v>0</v>
          </cell>
        </row>
        <row r="254">
          <cell r="E254" t="str">
            <v>124108</v>
          </cell>
          <cell r="F254">
            <v>0</v>
          </cell>
          <cell r="I254">
            <v>0</v>
          </cell>
        </row>
        <row r="255">
          <cell r="E255" t="str">
            <v>124109</v>
          </cell>
          <cell r="F255">
            <v>0</v>
          </cell>
          <cell r="I255">
            <v>0</v>
          </cell>
        </row>
        <row r="256">
          <cell r="E256" t="str">
            <v>124201</v>
          </cell>
          <cell r="F256">
            <v>0</v>
          </cell>
          <cell r="I256">
            <v>0</v>
          </cell>
        </row>
        <row r="257">
          <cell r="E257" t="str">
            <v>124202</v>
          </cell>
          <cell r="F257">
            <v>0</v>
          </cell>
          <cell r="I257">
            <v>0</v>
          </cell>
        </row>
        <row r="258">
          <cell r="E258" t="str">
            <v>124203</v>
          </cell>
          <cell r="F258">
            <v>0</v>
          </cell>
          <cell r="I258">
            <v>0</v>
          </cell>
        </row>
        <row r="259">
          <cell r="E259" t="str">
            <v>124204</v>
          </cell>
          <cell r="F259">
            <v>0</v>
          </cell>
          <cell r="I259">
            <v>0</v>
          </cell>
        </row>
        <row r="260">
          <cell r="E260" t="str">
            <v>124205</v>
          </cell>
          <cell r="F260">
            <v>0</v>
          </cell>
          <cell r="I260">
            <v>0</v>
          </cell>
        </row>
        <row r="261">
          <cell r="E261" t="str">
            <v>124206</v>
          </cell>
          <cell r="F261">
            <v>0</v>
          </cell>
          <cell r="I261">
            <v>0</v>
          </cell>
        </row>
        <row r="262">
          <cell r="E262" t="str">
            <v>124207</v>
          </cell>
          <cell r="F262">
            <v>0</v>
          </cell>
          <cell r="I262">
            <v>0</v>
          </cell>
        </row>
        <row r="263">
          <cell r="E263" t="str">
            <v>124208</v>
          </cell>
          <cell r="F263">
            <v>0</v>
          </cell>
          <cell r="I263">
            <v>0</v>
          </cell>
        </row>
        <row r="264">
          <cell r="E264" t="str">
            <v>124209</v>
          </cell>
          <cell r="F264">
            <v>0</v>
          </cell>
          <cell r="I264">
            <v>0</v>
          </cell>
        </row>
        <row r="265">
          <cell r="E265" t="str">
            <v>124301</v>
          </cell>
          <cell r="F265">
            <v>0</v>
          </cell>
          <cell r="I265">
            <v>0</v>
          </cell>
        </row>
        <row r="266">
          <cell r="E266" t="str">
            <v>124401</v>
          </cell>
          <cell r="F266">
            <v>0</v>
          </cell>
          <cell r="I266">
            <v>0</v>
          </cell>
        </row>
        <row r="267">
          <cell r="E267" t="str">
            <v>124501</v>
          </cell>
          <cell r="F267">
            <v>0</v>
          </cell>
          <cell r="I267">
            <v>0</v>
          </cell>
        </row>
        <row r="268">
          <cell r="E268" t="str">
            <v>124502</v>
          </cell>
          <cell r="F268">
            <v>0</v>
          </cell>
          <cell r="I268">
            <v>0</v>
          </cell>
        </row>
        <row r="269">
          <cell r="E269" t="str">
            <v>124503</v>
          </cell>
          <cell r="F269">
            <v>0</v>
          </cell>
          <cell r="I269">
            <v>0</v>
          </cell>
        </row>
        <row r="270">
          <cell r="E270" t="str">
            <v>124504</v>
          </cell>
          <cell r="F270">
            <v>0</v>
          </cell>
          <cell r="I270">
            <v>0</v>
          </cell>
        </row>
        <row r="271">
          <cell r="E271" t="str">
            <v>124505</v>
          </cell>
          <cell r="F271">
            <v>0</v>
          </cell>
          <cell r="I271">
            <v>0</v>
          </cell>
        </row>
        <row r="272">
          <cell r="E272" t="str">
            <v>124506</v>
          </cell>
          <cell r="F272">
            <v>0</v>
          </cell>
          <cell r="I272">
            <v>0</v>
          </cell>
        </row>
        <row r="273">
          <cell r="E273" t="str">
            <v>124507</v>
          </cell>
          <cell r="F273">
            <v>0</v>
          </cell>
          <cell r="I273">
            <v>0</v>
          </cell>
        </row>
        <row r="274">
          <cell r="E274" t="str">
            <v>124508</v>
          </cell>
          <cell r="F274">
            <v>0</v>
          </cell>
          <cell r="I274">
            <v>0</v>
          </cell>
        </row>
        <row r="275">
          <cell r="E275" t="str">
            <v>124509</v>
          </cell>
          <cell r="F275">
            <v>0</v>
          </cell>
          <cell r="I275">
            <v>0</v>
          </cell>
        </row>
        <row r="276">
          <cell r="E276" t="str">
            <v>124510</v>
          </cell>
          <cell r="F276">
            <v>0</v>
          </cell>
          <cell r="I276">
            <v>0</v>
          </cell>
        </row>
        <row r="277">
          <cell r="E277" t="str">
            <v>124511</v>
          </cell>
          <cell r="F277">
            <v>0</v>
          </cell>
          <cell r="I277">
            <v>0</v>
          </cell>
        </row>
        <row r="278">
          <cell r="E278" t="str">
            <v>124512</v>
          </cell>
          <cell r="F278">
            <v>0</v>
          </cell>
          <cell r="I278">
            <v>0</v>
          </cell>
        </row>
        <row r="279">
          <cell r="E279" t="str">
            <v>124513</v>
          </cell>
          <cell r="F279">
            <v>0</v>
          </cell>
          <cell r="I279">
            <v>0</v>
          </cell>
        </row>
        <row r="280">
          <cell r="E280" t="str">
            <v>124521</v>
          </cell>
          <cell r="F280">
            <v>0</v>
          </cell>
          <cell r="I280">
            <v>0</v>
          </cell>
        </row>
        <row r="281">
          <cell r="E281" t="str">
            <v>124522</v>
          </cell>
          <cell r="F281">
            <v>0</v>
          </cell>
          <cell r="I281">
            <v>0</v>
          </cell>
        </row>
        <row r="282">
          <cell r="E282" t="str">
            <v>124523</v>
          </cell>
          <cell r="F282">
            <v>0</v>
          </cell>
          <cell r="I282">
            <v>0</v>
          </cell>
        </row>
        <row r="283">
          <cell r="E283" t="str">
            <v>124524</v>
          </cell>
          <cell r="F283">
            <v>0</v>
          </cell>
          <cell r="I283">
            <v>0</v>
          </cell>
        </row>
        <row r="284">
          <cell r="E284" t="str">
            <v>124525</v>
          </cell>
          <cell r="F284">
            <v>0</v>
          </cell>
          <cell r="I284">
            <v>0</v>
          </cell>
        </row>
        <row r="285">
          <cell r="E285" t="str">
            <v>124526</v>
          </cell>
          <cell r="F285">
            <v>0</v>
          </cell>
          <cell r="I285">
            <v>0</v>
          </cell>
        </row>
        <row r="286">
          <cell r="E286" t="str">
            <v>124527</v>
          </cell>
          <cell r="F286">
            <v>0</v>
          </cell>
          <cell r="I286">
            <v>0</v>
          </cell>
        </row>
        <row r="287">
          <cell r="E287" t="str">
            <v>124528</v>
          </cell>
          <cell r="F287">
            <v>0</v>
          </cell>
          <cell r="I287">
            <v>0</v>
          </cell>
        </row>
        <row r="288">
          <cell r="E288" t="str">
            <v>124529</v>
          </cell>
          <cell r="F288">
            <v>0</v>
          </cell>
          <cell r="I288">
            <v>0</v>
          </cell>
        </row>
        <row r="289">
          <cell r="E289" t="str">
            <v>124530</v>
          </cell>
          <cell r="F289">
            <v>0</v>
          </cell>
          <cell r="I289">
            <v>0</v>
          </cell>
        </row>
        <row r="290">
          <cell r="E290" t="str">
            <v>124531</v>
          </cell>
          <cell r="F290">
            <v>0</v>
          </cell>
          <cell r="I290">
            <v>0</v>
          </cell>
        </row>
        <row r="291">
          <cell r="E291" t="str">
            <v>124601</v>
          </cell>
          <cell r="F291">
            <v>0</v>
          </cell>
          <cell r="I291">
            <v>0</v>
          </cell>
        </row>
        <row r="292">
          <cell r="E292" t="str">
            <v>124602</v>
          </cell>
          <cell r="F292">
            <v>0</v>
          </cell>
          <cell r="I292">
            <v>0</v>
          </cell>
        </row>
        <row r="293">
          <cell r="E293" t="str">
            <v>124603</v>
          </cell>
          <cell r="F293">
            <v>0</v>
          </cell>
          <cell r="I293">
            <v>0</v>
          </cell>
        </row>
        <row r="294">
          <cell r="E294" t="str">
            <v>124604</v>
          </cell>
          <cell r="F294">
            <v>0</v>
          </cell>
          <cell r="I294">
            <v>0</v>
          </cell>
        </row>
        <row r="295">
          <cell r="E295" t="str">
            <v>124701</v>
          </cell>
          <cell r="F295">
            <v>0</v>
          </cell>
          <cell r="I295">
            <v>0</v>
          </cell>
        </row>
        <row r="296">
          <cell r="E296" t="str">
            <v>124702</v>
          </cell>
          <cell r="F296">
            <v>0</v>
          </cell>
          <cell r="I296">
            <v>0</v>
          </cell>
        </row>
        <row r="297">
          <cell r="E297" t="str">
            <v>124703</v>
          </cell>
          <cell r="F297">
            <v>0</v>
          </cell>
          <cell r="I297">
            <v>0</v>
          </cell>
        </row>
        <row r="298">
          <cell r="E298" t="str">
            <v>124801</v>
          </cell>
          <cell r="F298">
            <v>0</v>
          </cell>
          <cell r="I298">
            <v>0</v>
          </cell>
        </row>
        <row r="299">
          <cell r="E299" t="str">
            <v>124802</v>
          </cell>
          <cell r="F299">
            <v>0</v>
          </cell>
          <cell r="I299">
            <v>0</v>
          </cell>
        </row>
        <row r="300">
          <cell r="E300" t="str">
            <v>124901</v>
          </cell>
          <cell r="F300">
            <v>0</v>
          </cell>
          <cell r="I300">
            <v>0</v>
          </cell>
        </row>
        <row r="301">
          <cell r="E301" t="str">
            <v>124902</v>
          </cell>
          <cell r="F301">
            <v>0</v>
          </cell>
          <cell r="I301">
            <v>0</v>
          </cell>
        </row>
        <row r="302">
          <cell r="E302" t="str">
            <v>125101</v>
          </cell>
          <cell r="F302">
            <v>0</v>
          </cell>
          <cell r="I302">
            <v>0</v>
          </cell>
        </row>
        <row r="303">
          <cell r="E303" t="str">
            <v>126101</v>
          </cell>
          <cell r="F303">
            <v>0</v>
          </cell>
          <cell r="I303">
            <v>0</v>
          </cell>
        </row>
        <row r="304">
          <cell r="E304" t="str">
            <v>211101</v>
          </cell>
          <cell r="F304">
            <v>0</v>
          </cell>
          <cell r="I304">
            <v>0</v>
          </cell>
        </row>
        <row r="305">
          <cell r="E305" t="str">
            <v>212101</v>
          </cell>
          <cell r="F305">
            <v>3468715394.8600001</v>
          </cell>
          <cell r="G305">
            <v>0</v>
          </cell>
          <cell r="I305">
            <v>3468715394.8600001</v>
          </cell>
        </row>
        <row r="306">
          <cell r="E306" t="str">
            <v>212102</v>
          </cell>
          <cell r="F306">
            <v>82926889458</v>
          </cell>
          <cell r="I306">
            <v>82926889458</v>
          </cell>
        </row>
        <row r="307">
          <cell r="E307" t="str">
            <v>212103</v>
          </cell>
          <cell r="F307">
            <v>0</v>
          </cell>
          <cell r="I307">
            <v>0</v>
          </cell>
        </row>
        <row r="308">
          <cell r="E308" t="str">
            <v>212201</v>
          </cell>
          <cell r="F308">
            <v>0</v>
          </cell>
          <cell r="I308">
            <v>0</v>
          </cell>
        </row>
        <row r="309">
          <cell r="E309" t="str">
            <v>212202</v>
          </cell>
          <cell r="F309">
            <v>0</v>
          </cell>
          <cell r="I309">
            <v>0</v>
          </cell>
        </row>
        <row r="310">
          <cell r="E310" t="str">
            <v>212203</v>
          </cell>
          <cell r="F310">
            <v>0</v>
          </cell>
          <cell r="I310">
            <v>0</v>
          </cell>
        </row>
        <row r="311">
          <cell r="E311" t="str">
            <v>212204</v>
          </cell>
          <cell r="F311">
            <v>0</v>
          </cell>
          <cell r="I311">
            <v>0</v>
          </cell>
        </row>
        <row r="312">
          <cell r="E312" t="str">
            <v>212205</v>
          </cell>
          <cell r="F312">
            <v>0</v>
          </cell>
          <cell r="I312">
            <v>0</v>
          </cell>
        </row>
        <row r="313">
          <cell r="E313" t="str">
            <v>212206</v>
          </cell>
          <cell r="F313">
            <v>0</v>
          </cell>
          <cell r="I313">
            <v>0</v>
          </cell>
        </row>
        <row r="314">
          <cell r="E314" t="str">
            <v>212207</v>
          </cell>
          <cell r="F314">
            <v>0</v>
          </cell>
          <cell r="I314">
            <v>0</v>
          </cell>
        </row>
        <row r="315">
          <cell r="E315" t="str">
            <v>212208</v>
          </cell>
          <cell r="F315">
            <v>0</v>
          </cell>
          <cell r="I315">
            <v>0</v>
          </cell>
        </row>
        <row r="316">
          <cell r="E316" t="str">
            <v>212209</v>
          </cell>
          <cell r="F316">
            <v>0</v>
          </cell>
          <cell r="I316">
            <v>0</v>
          </cell>
        </row>
        <row r="317">
          <cell r="E317" t="str">
            <v>213101</v>
          </cell>
          <cell r="F317">
            <v>0</v>
          </cell>
          <cell r="I317">
            <v>0</v>
          </cell>
        </row>
        <row r="318">
          <cell r="E318" t="str">
            <v>213102</v>
          </cell>
          <cell r="F318">
            <v>0</v>
          </cell>
          <cell r="I318">
            <v>0</v>
          </cell>
        </row>
        <row r="319">
          <cell r="E319" t="str">
            <v>213201</v>
          </cell>
          <cell r="F319">
            <v>0</v>
          </cell>
          <cell r="I319">
            <v>0</v>
          </cell>
        </row>
        <row r="320">
          <cell r="E320" t="str">
            <v>213202</v>
          </cell>
          <cell r="F320">
            <v>0</v>
          </cell>
          <cell r="I320">
            <v>0</v>
          </cell>
        </row>
        <row r="321">
          <cell r="E321" t="str">
            <v>213203</v>
          </cell>
          <cell r="F321">
            <v>0</v>
          </cell>
          <cell r="I321">
            <v>0</v>
          </cell>
        </row>
        <row r="322">
          <cell r="E322" t="str">
            <v>213204</v>
          </cell>
          <cell r="F322">
            <v>0</v>
          </cell>
          <cell r="I322">
            <v>0</v>
          </cell>
        </row>
        <row r="323">
          <cell r="E323" t="str">
            <v>213205</v>
          </cell>
          <cell r="F323">
            <v>0</v>
          </cell>
          <cell r="I323">
            <v>0</v>
          </cell>
        </row>
        <row r="324">
          <cell r="E324" t="str">
            <v>213206</v>
          </cell>
          <cell r="F324">
            <v>0</v>
          </cell>
          <cell r="I324">
            <v>0</v>
          </cell>
        </row>
        <row r="325">
          <cell r="E325" t="str">
            <v>213207</v>
          </cell>
          <cell r="F325">
            <v>0</v>
          </cell>
          <cell r="I325">
            <v>0</v>
          </cell>
        </row>
        <row r="326">
          <cell r="E326" t="str">
            <v>213208</v>
          </cell>
          <cell r="F326">
            <v>0</v>
          </cell>
          <cell r="I326">
            <v>0</v>
          </cell>
        </row>
        <row r="327">
          <cell r="E327" t="str">
            <v>214101</v>
          </cell>
          <cell r="F327">
            <v>36470100</v>
          </cell>
          <cell r="I327">
            <v>36470100</v>
          </cell>
        </row>
        <row r="328">
          <cell r="E328" t="str">
            <v>214201</v>
          </cell>
          <cell r="F328">
            <v>0</v>
          </cell>
          <cell r="I328">
            <v>0</v>
          </cell>
        </row>
        <row r="329">
          <cell r="E329" t="str">
            <v>214301</v>
          </cell>
          <cell r="F329">
            <v>0</v>
          </cell>
          <cell r="I329">
            <v>0</v>
          </cell>
        </row>
        <row r="330">
          <cell r="E330" t="str">
            <v>214401</v>
          </cell>
          <cell r="F330">
            <v>0</v>
          </cell>
          <cell r="I330">
            <v>0</v>
          </cell>
        </row>
        <row r="331">
          <cell r="E331" t="str">
            <v>214402</v>
          </cell>
          <cell r="F331">
            <v>0</v>
          </cell>
          <cell r="I331">
            <v>0</v>
          </cell>
        </row>
        <row r="332">
          <cell r="E332" t="str">
            <v>214403</v>
          </cell>
          <cell r="F332">
            <v>38225590</v>
          </cell>
          <cell r="I332">
            <v>38225590</v>
          </cell>
        </row>
        <row r="333">
          <cell r="E333" t="str">
            <v>215101</v>
          </cell>
          <cell r="F333">
            <v>0</v>
          </cell>
          <cell r="I333">
            <v>0</v>
          </cell>
        </row>
        <row r="334">
          <cell r="E334" t="str">
            <v>215201</v>
          </cell>
          <cell r="F334">
            <v>0</v>
          </cell>
          <cell r="I334">
            <v>0</v>
          </cell>
        </row>
        <row r="335">
          <cell r="E335" t="str">
            <v>215301</v>
          </cell>
          <cell r="F335">
            <v>0</v>
          </cell>
          <cell r="I335">
            <v>0</v>
          </cell>
        </row>
        <row r="336">
          <cell r="E336" t="str">
            <v>215401</v>
          </cell>
          <cell r="F336">
            <v>0</v>
          </cell>
          <cell r="I336">
            <v>0</v>
          </cell>
        </row>
        <row r="337">
          <cell r="E337" t="str">
            <v>216101</v>
          </cell>
          <cell r="F337">
            <v>0</v>
          </cell>
          <cell r="I337">
            <v>0</v>
          </cell>
        </row>
        <row r="338">
          <cell r="E338" t="str">
            <v>216201</v>
          </cell>
          <cell r="F338">
            <v>0</v>
          </cell>
          <cell r="I338">
            <v>0</v>
          </cell>
        </row>
        <row r="339">
          <cell r="E339" t="str">
            <v>216301</v>
          </cell>
          <cell r="F339">
            <v>0</v>
          </cell>
          <cell r="I339">
            <v>0</v>
          </cell>
        </row>
        <row r="340">
          <cell r="E340" t="str">
            <v>216401</v>
          </cell>
          <cell r="F340">
            <v>0</v>
          </cell>
          <cell r="I340">
            <v>0</v>
          </cell>
        </row>
        <row r="341">
          <cell r="E341" t="str">
            <v>216501</v>
          </cell>
          <cell r="F341">
            <v>0</v>
          </cell>
          <cell r="I341">
            <v>0</v>
          </cell>
        </row>
        <row r="342">
          <cell r="E342" t="str">
            <v>219101</v>
          </cell>
          <cell r="F342">
            <v>0</v>
          </cell>
          <cell r="I342">
            <v>0</v>
          </cell>
        </row>
        <row r="343">
          <cell r="E343" t="str">
            <v>219102</v>
          </cell>
          <cell r="F343">
            <v>0</v>
          </cell>
          <cell r="I343">
            <v>0</v>
          </cell>
        </row>
        <row r="344">
          <cell r="E344" t="str">
            <v>219201</v>
          </cell>
          <cell r="F344">
            <v>0</v>
          </cell>
          <cell r="I344">
            <v>0</v>
          </cell>
        </row>
        <row r="345">
          <cell r="E345" t="str">
            <v>219202</v>
          </cell>
          <cell r="F345">
            <v>0</v>
          </cell>
          <cell r="I345">
            <v>0</v>
          </cell>
        </row>
        <row r="346">
          <cell r="E346" t="str">
            <v>219203</v>
          </cell>
          <cell r="F346">
            <v>0</v>
          </cell>
          <cell r="I346">
            <v>0</v>
          </cell>
        </row>
        <row r="347">
          <cell r="E347" t="str">
            <v>219204</v>
          </cell>
          <cell r="F347">
            <v>0</v>
          </cell>
          <cell r="I347">
            <v>0</v>
          </cell>
        </row>
        <row r="348">
          <cell r="E348" t="str">
            <v>219205</v>
          </cell>
          <cell r="F348">
            <v>0</v>
          </cell>
          <cell r="I348">
            <v>0</v>
          </cell>
        </row>
        <row r="349">
          <cell r="E349" t="str">
            <v>219206</v>
          </cell>
          <cell r="F349">
            <v>0</v>
          </cell>
          <cell r="I349">
            <v>0</v>
          </cell>
        </row>
        <row r="350">
          <cell r="E350" t="str">
            <v>219207</v>
          </cell>
          <cell r="F350">
            <v>0</v>
          </cell>
          <cell r="I350">
            <v>0</v>
          </cell>
        </row>
        <row r="351">
          <cell r="E351" t="str">
            <v>219208</v>
          </cell>
          <cell r="F351">
            <v>0</v>
          </cell>
          <cell r="I351">
            <v>0</v>
          </cell>
        </row>
        <row r="352">
          <cell r="E352" t="str">
            <v>219209</v>
          </cell>
          <cell r="F352">
            <v>0</v>
          </cell>
          <cell r="I352">
            <v>0</v>
          </cell>
        </row>
        <row r="353">
          <cell r="E353" t="str">
            <v>219210</v>
          </cell>
          <cell r="F353">
            <v>0</v>
          </cell>
          <cell r="I353">
            <v>0</v>
          </cell>
        </row>
        <row r="354">
          <cell r="E354" t="str">
            <v>219211</v>
          </cell>
          <cell r="F354">
            <v>0</v>
          </cell>
          <cell r="I354">
            <v>0</v>
          </cell>
        </row>
        <row r="355">
          <cell r="E355" t="str">
            <v>219212</v>
          </cell>
          <cell r="F355">
            <v>0</v>
          </cell>
          <cell r="I355">
            <v>0</v>
          </cell>
        </row>
        <row r="356">
          <cell r="E356" t="str">
            <v>219213</v>
          </cell>
          <cell r="F356">
            <v>0</v>
          </cell>
          <cell r="I356">
            <v>0</v>
          </cell>
        </row>
        <row r="357">
          <cell r="E357" t="str">
            <v>219214</v>
          </cell>
          <cell r="F357">
            <v>0</v>
          </cell>
          <cell r="I357">
            <v>0</v>
          </cell>
        </row>
        <row r="358">
          <cell r="E358" t="str">
            <v>219215</v>
          </cell>
          <cell r="F358">
            <v>0</v>
          </cell>
          <cell r="I358">
            <v>0</v>
          </cell>
        </row>
        <row r="359">
          <cell r="E359" t="str">
            <v>219216</v>
          </cell>
          <cell r="F359">
            <v>0</v>
          </cell>
          <cell r="I359">
            <v>0</v>
          </cell>
        </row>
        <row r="360">
          <cell r="E360" t="str">
            <v>219217</v>
          </cell>
          <cell r="F360">
            <v>0</v>
          </cell>
          <cell r="I360">
            <v>0</v>
          </cell>
        </row>
        <row r="361">
          <cell r="E361" t="str">
            <v>219218</v>
          </cell>
          <cell r="F361">
            <v>0</v>
          </cell>
          <cell r="I361">
            <v>0</v>
          </cell>
        </row>
        <row r="362">
          <cell r="E362" t="str">
            <v>219219</v>
          </cell>
          <cell r="F362">
            <v>0</v>
          </cell>
          <cell r="I362">
            <v>0</v>
          </cell>
        </row>
        <row r="363">
          <cell r="E363" t="str">
            <v>219220</v>
          </cell>
          <cell r="F363">
            <v>0</v>
          </cell>
          <cell r="I363">
            <v>0</v>
          </cell>
        </row>
        <row r="364">
          <cell r="E364" t="str">
            <v>219221</v>
          </cell>
          <cell r="F364">
            <v>0</v>
          </cell>
          <cell r="I364">
            <v>0</v>
          </cell>
        </row>
        <row r="365">
          <cell r="E365" t="str">
            <v>219301</v>
          </cell>
          <cell r="F365">
            <v>0</v>
          </cell>
          <cell r="I365">
            <v>0</v>
          </cell>
        </row>
        <row r="366">
          <cell r="E366" t="str">
            <v>219302</v>
          </cell>
          <cell r="F366">
            <v>0</v>
          </cell>
          <cell r="I366">
            <v>0</v>
          </cell>
        </row>
        <row r="367">
          <cell r="E367" t="str">
            <v>219303</v>
          </cell>
          <cell r="F367">
            <v>0</v>
          </cell>
          <cell r="I367">
            <v>0</v>
          </cell>
        </row>
        <row r="368">
          <cell r="E368" t="str">
            <v>219304</v>
          </cell>
          <cell r="F368">
            <v>0</v>
          </cell>
          <cell r="I368">
            <v>0</v>
          </cell>
        </row>
        <row r="369">
          <cell r="E369" t="str">
            <v>219305</v>
          </cell>
          <cell r="F369">
            <v>0</v>
          </cell>
          <cell r="I369">
            <v>0</v>
          </cell>
        </row>
        <row r="370">
          <cell r="E370" t="str">
            <v>219401</v>
          </cell>
          <cell r="F370">
            <v>0</v>
          </cell>
          <cell r="I370">
            <v>0</v>
          </cell>
        </row>
        <row r="371">
          <cell r="E371" t="str">
            <v>219402</v>
          </cell>
          <cell r="F371">
            <v>0</v>
          </cell>
          <cell r="I371">
            <v>0</v>
          </cell>
        </row>
        <row r="372">
          <cell r="E372" t="str">
            <v>219403</v>
          </cell>
          <cell r="F372">
            <v>0</v>
          </cell>
          <cell r="I372">
            <v>0</v>
          </cell>
        </row>
        <row r="373">
          <cell r="E373" t="str">
            <v>219901</v>
          </cell>
          <cell r="F373">
            <v>0</v>
          </cell>
          <cell r="G373">
            <v>0</v>
          </cell>
          <cell r="I373">
            <v>0</v>
          </cell>
        </row>
        <row r="374">
          <cell r="E374" t="str">
            <v>219902</v>
          </cell>
          <cell r="F374">
            <v>0</v>
          </cell>
          <cell r="I374">
            <v>0</v>
          </cell>
        </row>
        <row r="375">
          <cell r="E375" t="str">
            <v>219903</v>
          </cell>
          <cell r="F375">
            <v>0</v>
          </cell>
          <cell r="I375">
            <v>0</v>
          </cell>
        </row>
        <row r="376">
          <cell r="E376" t="str">
            <v>219904</v>
          </cell>
          <cell r="F376">
            <v>0</v>
          </cell>
          <cell r="I376">
            <v>0</v>
          </cell>
        </row>
        <row r="377">
          <cell r="E377" t="str">
            <v>219905</v>
          </cell>
          <cell r="F377">
            <v>0</v>
          </cell>
          <cell r="I377">
            <v>0</v>
          </cell>
        </row>
        <row r="378">
          <cell r="E378" t="str">
            <v>219906</v>
          </cell>
          <cell r="F378">
            <v>0</v>
          </cell>
          <cell r="G378">
            <v>0</v>
          </cell>
          <cell r="I378">
            <v>0</v>
          </cell>
        </row>
        <row r="379">
          <cell r="E379" t="str">
            <v>219907</v>
          </cell>
          <cell r="F379">
            <v>0</v>
          </cell>
          <cell r="I379">
            <v>0</v>
          </cell>
        </row>
        <row r="380">
          <cell r="E380" t="str">
            <v>219908</v>
          </cell>
          <cell r="F380">
            <v>0</v>
          </cell>
          <cell r="I380">
            <v>0</v>
          </cell>
        </row>
        <row r="381">
          <cell r="E381" t="str">
            <v>219909</v>
          </cell>
          <cell r="F381">
            <v>0</v>
          </cell>
          <cell r="I381">
            <v>0</v>
          </cell>
        </row>
        <row r="382">
          <cell r="E382" t="str">
            <v>219910</v>
          </cell>
          <cell r="F382">
            <v>0</v>
          </cell>
          <cell r="I382">
            <v>0</v>
          </cell>
        </row>
        <row r="383">
          <cell r="E383" t="str">
            <v>219911</v>
          </cell>
          <cell r="F383">
            <v>0</v>
          </cell>
          <cell r="I383">
            <v>0</v>
          </cell>
        </row>
        <row r="384">
          <cell r="E384" t="str">
            <v>219998</v>
          </cell>
          <cell r="F384">
            <v>0</v>
          </cell>
          <cell r="I384">
            <v>0</v>
          </cell>
        </row>
        <row r="385">
          <cell r="E385" t="str">
            <v>219999</v>
          </cell>
          <cell r="F385">
            <v>0</v>
          </cell>
          <cell r="I385">
            <v>0</v>
          </cell>
        </row>
        <row r="386">
          <cell r="E386" t="str">
            <v>222101</v>
          </cell>
          <cell r="F386">
            <v>83995245603.119995</v>
          </cell>
          <cell r="I386">
            <v>83995245603.119995</v>
          </cell>
        </row>
        <row r="387">
          <cell r="E387" t="str">
            <v>222102</v>
          </cell>
          <cell r="F387">
            <v>0</v>
          </cell>
          <cell r="I387">
            <v>0</v>
          </cell>
        </row>
        <row r="388">
          <cell r="E388" t="str">
            <v>222201</v>
          </cell>
          <cell r="F388">
            <v>0</v>
          </cell>
          <cell r="I388">
            <v>0</v>
          </cell>
        </row>
        <row r="389">
          <cell r="E389" t="str">
            <v>222301</v>
          </cell>
          <cell r="F389">
            <v>0</v>
          </cell>
          <cell r="I389">
            <v>0</v>
          </cell>
        </row>
        <row r="390">
          <cell r="E390" t="str">
            <v>231101</v>
          </cell>
          <cell r="F390">
            <v>0</v>
          </cell>
          <cell r="I390">
            <v>0</v>
          </cell>
        </row>
        <row r="391">
          <cell r="E391" t="str">
            <v>231102</v>
          </cell>
          <cell r="F391">
            <v>0</v>
          </cell>
          <cell r="I391">
            <v>0</v>
          </cell>
        </row>
        <row r="392">
          <cell r="E392" t="str">
            <v>231103</v>
          </cell>
          <cell r="F392">
            <v>0</v>
          </cell>
          <cell r="I392">
            <v>0</v>
          </cell>
        </row>
        <row r="393">
          <cell r="E393" t="str">
            <v>231104</v>
          </cell>
          <cell r="F393">
            <v>0</v>
          </cell>
          <cell r="I393">
            <v>0</v>
          </cell>
        </row>
        <row r="394">
          <cell r="E394" t="str">
            <v>231105</v>
          </cell>
          <cell r="F394">
            <v>0</v>
          </cell>
          <cell r="I394">
            <v>0</v>
          </cell>
        </row>
        <row r="395">
          <cell r="E395" t="str">
            <v>231106</v>
          </cell>
          <cell r="F395">
            <v>0</v>
          </cell>
          <cell r="I395">
            <v>0</v>
          </cell>
        </row>
        <row r="396">
          <cell r="E396" t="str">
            <v>231107</v>
          </cell>
          <cell r="F396">
            <v>0</v>
          </cell>
          <cell r="I396">
            <v>0</v>
          </cell>
        </row>
        <row r="397">
          <cell r="E397" t="str">
            <v>231108</v>
          </cell>
          <cell r="F397">
            <v>0</v>
          </cell>
          <cell r="I397">
            <v>0</v>
          </cell>
        </row>
        <row r="398">
          <cell r="E398" t="str">
            <v>311101</v>
          </cell>
          <cell r="F398">
            <v>0</v>
          </cell>
          <cell r="I398">
            <v>0</v>
          </cell>
        </row>
        <row r="399">
          <cell r="E399" t="str">
            <v>312101</v>
          </cell>
          <cell r="F399">
            <v>0</v>
          </cell>
          <cell r="I399">
            <v>0</v>
          </cell>
        </row>
        <row r="400">
          <cell r="E400" t="str">
            <v>321101</v>
          </cell>
          <cell r="F400">
            <v>0</v>
          </cell>
          <cell r="I400">
            <v>0</v>
          </cell>
        </row>
        <row r="401">
          <cell r="E401" t="str">
            <v>322101</v>
          </cell>
          <cell r="F401">
            <v>0</v>
          </cell>
          <cell r="I401">
            <v>0</v>
          </cell>
        </row>
        <row r="402">
          <cell r="E402" t="str">
            <v>323101</v>
          </cell>
          <cell r="F402">
            <v>0</v>
          </cell>
          <cell r="I402">
            <v>0</v>
          </cell>
        </row>
        <row r="403">
          <cell r="E403" t="str">
            <v>324101</v>
          </cell>
          <cell r="F403">
            <v>0</v>
          </cell>
          <cell r="I403">
            <v>0</v>
          </cell>
        </row>
        <row r="404">
          <cell r="E404" t="str">
            <v>411101</v>
          </cell>
          <cell r="F404">
            <v>0</v>
          </cell>
          <cell r="I404">
            <v>0</v>
          </cell>
        </row>
        <row r="405">
          <cell r="E405" t="str">
            <v>411102</v>
          </cell>
          <cell r="F405">
            <v>0</v>
          </cell>
          <cell r="I405">
            <v>0</v>
          </cell>
        </row>
        <row r="406">
          <cell r="E406" t="str">
            <v>411103</v>
          </cell>
          <cell r="F406">
            <v>0</v>
          </cell>
          <cell r="I406">
            <v>0</v>
          </cell>
        </row>
        <row r="407">
          <cell r="E407" t="str">
            <v>411104</v>
          </cell>
          <cell r="F407">
            <v>0</v>
          </cell>
          <cell r="I407">
            <v>0</v>
          </cell>
        </row>
        <row r="408">
          <cell r="E408" t="str">
            <v>411105</v>
          </cell>
          <cell r="F408">
            <v>0</v>
          </cell>
        </row>
        <row r="409">
          <cell r="E409" t="str">
            <v>411106</v>
          </cell>
          <cell r="F409">
            <v>0</v>
          </cell>
        </row>
        <row r="410">
          <cell r="E410" t="str">
            <v>411107</v>
          </cell>
          <cell r="F410">
            <v>0</v>
          </cell>
        </row>
        <row r="411">
          <cell r="E411" t="str">
            <v>411108</v>
          </cell>
          <cell r="F411">
            <v>0</v>
          </cell>
        </row>
        <row r="412">
          <cell r="E412" t="str">
            <v>411109</v>
          </cell>
          <cell r="F412">
            <v>0</v>
          </cell>
        </row>
        <row r="413">
          <cell r="E413" t="str">
            <v>411110</v>
          </cell>
          <cell r="F413">
            <v>0</v>
          </cell>
        </row>
        <row r="414">
          <cell r="E414" t="str">
            <v>412101</v>
          </cell>
          <cell r="F414">
            <v>0</v>
          </cell>
          <cell r="I414">
            <v>0</v>
          </cell>
        </row>
        <row r="415">
          <cell r="E415" t="str">
            <v>412102</v>
          </cell>
          <cell r="F415">
            <v>0</v>
          </cell>
          <cell r="I415">
            <v>0</v>
          </cell>
        </row>
        <row r="416">
          <cell r="E416" t="str">
            <v>412103</v>
          </cell>
          <cell r="F416">
            <v>0</v>
          </cell>
          <cell r="I416">
            <v>0</v>
          </cell>
        </row>
        <row r="417">
          <cell r="E417" t="str">
            <v>412104</v>
          </cell>
          <cell r="F417">
            <v>0</v>
          </cell>
          <cell r="I417">
            <v>0</v>
          </cell>
        </row>
        <row r="418">
          <cell r="E418" t="str">
            <v>412105</v>
          </cell>
          <cell r="F418">
            <v>0</v>
          </cell>
          <cell r="I418">
            <v>0</v>
          </cell>
        </row>
        <row r="419">
          <cell r="E419" t="str">
            <v>413101</v>
          </cell>
          <cell r="F419">
            <v>0</v>
          </cell>
          <cell r="I419">
            <v>0</v>
          </cell>
        </row>
        <row r="420">
          <cell r="E420" t="str">
            <v>413102</v>
          </cell>
          <cell r="F420">
            <v>0</v>
          </cell>
        </row>
        <row r="421">
          <cell r="E421" t="str">
            <v>413103</v>
          </cell>
          <cell r="F421">
            <v>0</v>
          </cell>
        </row>
        <row r="422">
          <cell r="E422" t="str">
            <v>413104</v>
          </cell>
          <cell r="F422">
            <v>0</v>
          </cell>
        </row>
        <row r="423">
          <cell r="E423" t="str">
            <v>414101</v>
          </cell>
          <cell r="F423">
            <v>0</v>
          </cell>
          <cell r="I423">
            <v>0</v>
          </cell>
        </row>
        <row r="424">
          <cell r="E424" t="str">
            <v>414102</v>
          </cell>
          <cell r="F424">
            <v>0</v>
          </cell>
        </row>
        <row r="425">
          <cell r="E425" t="str">
            <v>414103</v>
          </cell>
          <cell r="F425">
            <v>0</v>
          </cell>
        </row>
        <row r="426">
          <cell r="E426" t="str">
            <v>414104</v>
          </cell>
          <cell r="F426">
            <v>0</v>
          </cell>
        </row>
        <row r="427">
          <cell r="E427" t="str">
            <v>414105</v>
          </cell>
          <cell r="F427">
            <v>0</v>
          </cell>
        </row>
        <row r="428">
          <cell r="E428" t="str">
            <v>414106</v>
          </cell>
          <cell r="F428">
            <v>0</v>
          </cell>
        </row>
        <row r="429">
          <cell r="E429" t="str">
            <v>414107</v>
          </cell>
          <cell r="F429">
            <v>0</v>
          </cell>
        </row>
        <row r="430">
          <cell r="E430" t="str">
            <v>414108</v>
          </cell>
          <cell r="F430">
            <v>0</v>
          </cell>
        </row>
        <row r="431">
          <cell r="E431" t="str">
            <v>414109</v>
          </cell>
          <cell r="F431">
            <v>0</v>
          </cell>
        </row>
        <row r="432">
          <cell r="E432" t="str">
            <v>414110</v>
          </cell>
          <cell r="F432">
            <v>0</v>
          </cell>
        </row>
        <row r="433">
          <cell r="E433" t="str">
            <v>414111</v>
          </cell>
          <cell r="F433">
            <v>0</v>
          </cell>
        </row>
        <row r="434">
          <cell r="E434" t="str">
            <v>414112</v>
          </cell>
          <cell r="F434">
            <v>0</v>
          </cell>
        </row>
        <row r="435">
          <cell r="E435" t="str">
            <v>414113</v>
          </cell>
          <cell r="F435">
            <v>0</v>
          </cell>
        </row>
        <row r="436">
          <cell r="E436" t="str">
            <v>414114</v>
          </cell>
          <cell r="F436">
            <v>0</v>
          </cell>
        </row>
        <row r="437">
          <cell r="E437" t="str">
            <v>414115</v>
          </cell>
          <cell r="F437">
            <v>0</v>
          </cell>
        </row>
        <row r="438">
          <cell r="E438" t="str">
            <v>414116</v>
          </cell>
          <cell r="F438">
            <v>0</v>
          </cell>
        </row>
        <row r="439">
          <cell r="E439" t="str">
            <v>414117</v>
          </cell>
          <cell r="F439">
            <v>0</v>
          </cell>
        </row>
        <row r="440">
          <cell r="E440" t="str">
            <v>414118</v>
          </cell>
          <cell r="F440">
            <v>0</v>
          </cell>
          <cell r="I440">
            <v>0</v>
          </cell>
        </row>
        <row r="441">
          <cell r="E441">
            <v>415101</v>
          </cell>
          <cell r="F441">
            <v>0</v>
          </cell>
        </row>
        <row r="442">
          <cell r="E442">
            <v>415102</v>
          </cell>
          <cell r="F442">
            <v>0</v>
          </cell>
        </row>
        <row r="443">
          <cell r="E443">
            <v>415103</v>
          </cell>
          <cell r="F443">
            <v>0</v>
          </cell>
        </row>
        <row r="444">
          <cell r="E444">
            <v>415104</v>
          </cell>
          <cell r="F444">
            <v>0</v>
          </cell>
        </row>
        <row r="445">
          <cell r="E445">
            <v>415105</v>
          </cell>
          <cell r="F445">
            <v>0</v>
          </cell>
        </row>
        <row r="446">
          <cell r="E446">
            <v>415106</v>
          </cell>
          <cell r="F446">
            <v>0</v>
          </cell>
        </row>
        <row r="447">
          <cell r="E447">
            <v>415107</v>
          </cell>
          <cell r="F447">
            <v>0</v>
          </cell>
        </row>
        <row r="448">
          <cell r="E448">
            <v>415108</v>
          </cell>
          <cell r="F448">
            <v>0</v>
          </cell>
        </row>
        <row r="449">
          <cell r="E449">
            <v>415109</v>
          </cell>
          <cell r="F449">
            <v>0</v>
          </cell>
        </row>
        <row r="450">
          <cell r="E450">
            <v>415110</v>
          </cell>
          <cell r="F450">
            <v>0</v>
          </cell>
        </row>
        <row r="451">
          <cell r="E451">
            <v>416101</v>
          </cell>
          <cell r="F451">
            <v>0</v>
          </cell>
        </row>
        <row r="452">
          <cell r="E452">
            <v>416102</v>
          </cell>
          <cell r="F452">
            <v>0</v>
          </cell>
        </row>
        <row r="453">
          <cell r="E453">
            <v>416103</v>
          </cell>
          <cell r="F453">
            <v>0</v>
          </cell>
        </row>
        <row r="454">
          <cell r="E454">
            <v>416104</v>
          </cell>
          <cell r="F454">
            <v>0</v>
          </cell>
        </row>
        <row r="455">
          <cell r="E455">
            <v>416105</v>
          </cell>
          <cell r="F455">
            <v>0</v>
          </cell>
        </row>
        <row r="456">
          <cell r="E456">
            <v>417101</v>
          </cell>
          <cell r="F456">
            <v>0</v>
          </cell>
        </row>
        <row r="457">
          <cell r="E457">
            <v>417102</v>
          </cell>
          <cell r="F457">
            <v>0</v>
          </cell>
        </row>
        <row r="458">
          <cell r="E458">
            <v>417103</v>
          </cell>
          <cell r="F458">
            <v>0</v>
          </cell>
        </row>
        <row r="459">
          <cell r="E459">
            <v>417104</v>
          </cell>
          <cell r="F459">
            <v>0</v>
          </cell>
        </row>
        <row r="460">
          <cell r="E460">
            <v>418101</v>
          </cell>
          <cell r="F460">
            <v>0</v>
          </cell>
        </row>
        <row r="461">
          <cell r="E461">
            <v>418102</v>
          </cell>
          <cell r="F461">
            <v>0</v>
          </cell>
        </row>
        <row r="462">
          <cell r="E462">
            <v>418103</v>
          </cell>
          <cell r="F462">
            <v>0</v>
          </cell>
        </row>
        <row r="463">
          <cell r="E463">
            <v>418104</v>
          </cell>
          <cell r="F463">
            <v>0</v>
          </cell>
        </row>
        <row r="464">
          <cell r="E464">
            <v>418105</v>
          </cell>
          <cell r="F464">
            <v>0</v>
          </cell>
        </row>
        <row r="465">
          <cell r="E465">
            <v>418106</v>
          </cell>
          <cell r="F465">
            <v>0</v>
          </cell>
        </row>
        <row r="466">
          <cell r="E466">
            <v>418107</v>
          </cell>
          <cell r="F466">
            <v>0</v>
          </cell>
        </row>
        <row r="467">
          <cell r="E467">
            <v>418108</v>
          </cell>
          <cell r="F467">
            <v>0</v>
          </cell>
        </row>
        <row r="468">
          <cell r="E468">
            <v>418109</v>
          </cell>
          <cell r="F468">
            <v>0</v>
          </cell>
        </row>
        <row r="469">
          <cell r="E469">
            <v>418110</v>
          </cell>
          <cell r="F469">
            <v>0</v>
          </cell>
        </row>
        <row r="470">
          <cell r="E470">
            <v>418111</v>
          </cell>
          <cell r="F470">
            <v>0</v>
          </cell>
        </row>
        <row r="471">
          <cell r="E471">
            <v>418112</v>
          </cell>
          <cell r="F471">
            <v>0</v>
          </cell>
        </row>
        <row r="472">
          <cell r="E472">
            <v>418113</v>
          </cell>
          <cell r="F472">
            <v>0</v>
          </cell>
        </row>
        <row r="473">
          <cell r="E473">
            <v>418114</v>
          </cell>
          <cell r="F473">
            <v>0</v>
          </cell>
        </row>
        <row r="474">
          <cell r="E474">
            <v>418115</v>
          </cell>
          <cell r="F474">
            <v>0</v>
          </cell>
        </row>
        <row r="475">
          <cell r="E475">
            <v>418116</v>
          </cell>
          <cell r="F475">
            <v>0</v>
          </cell>
        </row>
        <row r="476">
          <cell r="E476">
            <v>418117</v>
          </cell>
          <cell r="F476">
            <v>0</v>
          </cell>
        </row>
        <row r="477">
          <cell r="E477">
            <v>419101</v>
          </cell>
          <cell r="F477">
            <v>0</v>
          </cell>
        </row>
        <row r="478">
          <cell r="E478" t="str">
            <v>421101</v>
          </cell>
          <cell r="F478">
            <v>0</v>
          </cell>
        </row>
        <row r="479">
          <cell r="E479" t="str">
            <v>421102</v>
          </cell>
          <cell r="F479">
            <v>0</v>
          </cell>
        </row>
        <row r="480">
          <cell r="E480" t="str">
            <v>421103</v>
          </cell>
          <cell r="F480">
            <v>0</v>
          </cell>
        </row>
        <row r="481">
          <cell r="E481" t="str">
            <v>421104</v>
          </cell>
          <cell r="F481">
            <v>0</v>
          </cell>
        </row>
        <row r="482">
          <cell r="E482" t="str">
            <v>421105</v>
          </cell>
          <cell r="F482">
            <v>0</v>
          </cell>
        </row>
        <row r="483">
          <cell r="E483" t="str">
            <v>421106</v>
          </cell>
          <cell r="F483">
            <v>0</v>
          </cell>
        </row>
        <row r="484">
          <cell r="E484" t="str">
            <v>421107</v>
          </cell>
          <cell r="F484">
            <v>0</v>
          </cell>
        </row>
        <row r="485">
          <cell r="E485" t="str">
            <v>421108</v>
          </cell>
          <cell r="F485">
            <v>0</v>
          </cell>
        </row>
        <row r="486">
          <cell r="E486" t="str">
            <v>421109</v>
          </cell>
          <cell r="F486">
            <v>0</v>
          </cell>
        </row>
        <row r="487">
          <cell r="E487" t="str">
            <v>421110</v>
          </cell>
          <cell r="F487">
            <v>0</v>
          </cell>
        </row>
        <row r="488">
          <cell r="E488" t="str">
            <v>422101</v>
          </cell>
          <cell r="F488">
            <v>0</v>
          </cell>
        </row>
        <row r="489">
          <cell r="E489" t="str">
            <v>422102</v>
          </cell>
          <cell r="F489">
            <v>0</v>
          </cell>
        </row>
        <row r="490">
          <cell r="E490" t="str">
            <v>422103</v>
          </cell>
          <cell r="F490">
            <v>0</v>
          </cell>
        </row>
        <row r="491">
          <cell r="E491" t="str">
            <v>422104</v>
          </cell>
          <cell r="F491">
            <v>0</v>
          </cell>
        </row>
        <row r="492">
          <cell r="E492" t="str">
            <v>422105</v>
          </cell>
          <cell r="F492">
            <v>0</v>
          </cell>
        </row>
        <row r="493">
          <cell r="E493" t="str">
            <v>423101</v>
          </cell>
          <cell r="F493">
            <v>0</v>
          </cell>
        </row>
        <row r="494">
          <cell r="E494" t="str">
            <v>423102</v>
          </cell>
          <cell r="F494">
            <v>0</v>
          </cell>
        </row>
        <row r="495">
          <cell r="E495" t="str">
            <v>423103</v>
          </cell>
          <cell r="F495">
            <v>0</v>
          </cell>
        </row>
        <row r="496">
          <cell r="E496" t="str">
            <v>423104</v>
          </cell>
          <cell r="F496">
            <v>0</v>
          </cell>
        </row>
        <row r="497">
          <cell r="E497" t="str">
            <v>424101</v>
          </cell>
          <cell r="F497">
            <v>0</v>
          </cell>
        </row>
        <row r="498">
          <cell r="E498" t="str">
            <v>424102</v>
          </cell>
          <cell r="F498">
            <v>0</v>
          </cell>
        </row>
        <row r="499">
          <cell r="E499" t="str">
            <v>424103</v>
          </cell>
          <cell r="F499">
            <v>0</v>
          </cell>
        </row>
        <row r="500">
          <cell r="E500" t="str">
            <v>424104</v>
          </cell>
          <cell r="F500">
            <v>0</v>
          </cell>
        </row>
        <row r="501">
          <cell r="E501" t="str">
            <v>424105</v>
          </cell>
          <cell r="F501">
            <v>0</v>
          </cell>
        </row>
        <row r="502">
          <cell r="E502" t="str">
            <v>424106</v>
          </cell>
          <cell r="F502">
            <v>0</v>
          </cell>
        </row>
        <row r="503">
          <cell r="E503" t="str">
            <v>424107</v>
          </cell>
          <cell r="F503">
            <v>0</v>
          </cell>
        </row>
        <row r="504">
          <cell r="E504" t="str">
            <v>424108</v>
          </cell>
          <cell r="F504">
            <v>0</v>
          </cell>
        </row>
        <row r="505">
          <cell r="E505" t="str">
            <v>424109</v>
          </cell>
          <cell r="F505">
            <v>0</v>
          </cell>
        </row>
        <row r="506">
          <cell r="E506" t="str">
            <v>424110</v>
          </cell>
          <cell r="F506">
            <v>0</v>
          </cell>
        </row>
        <row r="507">
          <cell r="E507" t="str">
            <v>424111</v>
          </cell>
          <cell r="F507">
            <v>0</v>
          </cell>
        </row>
        <row r="508">
          <cell r="E508" t="str">
            <v>424112</v>
          </cell>
          <cell r="F508">
            <v>0</v>
          </cell>
        </row>
        <row r="509">
          <cell r="E509" t="str">
            <v>424113</v>
          </cell>
          <cell r="F509">
            <v>0</v>
          </cell>
        </row>
        <row r="510">
          <cell r="E510" t="str">
            <v>424114</v>
          </cell>
          <cell r="F510">
            <v>0</v>
          </cell>
        </row>
        <row r="511">
          <cell r="E511" t="str">
            <v>424115</v>
          </cell>
          <cell r="F511">
            <v>0</v>
          </cell>
        </row>
        <row r="512">
          <cell r="E512" t="str">
            <v>424116</v>
          </cell>
          <cell r="F512">
            <v>0</v>
          </cell>
        </row>
        <row r="513">
          <cell r="E513" t="str">
            <v>424117</v>
          </cell>
          <cell r="F513">
            <v>0</v>
          </cell>
        </row>
        <row r="514">
          <cell r="E514" t="str">
            <v>425101</v>
          </cell>
          <cell r="F514">
            <v>0</v>
          </cell>
        </row>
        <row r="515">
          <cell r="E515">
            <v>426101</v>
          </cell>
          <cell r="F515">
            <v>0</v>
          </cell>
        </row>
        <row r="516">
          <cell r="E516">
            <v>426102</v>
          </cell>
          <cell r="F516">
            <v>0</v>
          </cell>
        </row>
        <row r="517">
          <cell r="E517">
            <v>426103</v>
          </cell>
          <cell r="F517">
            <v>0</v>
          </cell>
        </row>
        <row r="518">
          <cell r="E518">
            <v>426104</v>
          </cell>
          <cell r="F518">
            <v>0</v>
          </cell>
        </row>
        <row r="519">
          <cell r="E519">
            <v>426105</v>
          </cell>
          <cell r="F519">
            <v>0</v>
          </cell>
        </row>
        <row r="520">
          <cell r="E520">
            <v>426106</v>
          </cell>
          <cell r="F520">
            <v>0</v>
          </cell>
        </row>
        <row r="521">
          <cell r="E521">
            <v>426107</v>
          </cell>
          <cell r="F521">
            <v>0</v>
          </cell>
        </row>
        <row r="522">
          <cell r="E522">
            <v>426108</v>
          </cell>
          <cell r="F522">
            <v>0</v>
          </cell>
        </row>
        <row r="523">
          <cell r="E523">
            <v>426109</v>
          </cell>
          <cell r="F523">
            <v>0</v>
          </cell>
        </row>
        <row r="524">
          <cell r="E524">
            <v>426110</v>
          </cell>
          <cell r="F524">
            <v>0</v>
          </cell>
        </row>
        <row r="525">
          <cell r="E525">
            <v>427101</v>
          </cell>
          <cell r="F525">
            <v>0</v>
          </cell>
        </row>
        <row r="526">
          <cell r="E526">
            <v>427102</v>
          </cell>
          <cell r="F526">
            <v>0</v>
          </cell>
        </row>
        <row r="527">
          <cell r="E527">
            <v>427103</v>
          </cell>
          <cell r="F527">
            <v>0</v>
          </cell>
        </row>
        <row r="528">
          <cell r="E528">
            <v>427104</v>
          </cell>
          <cell r="F528">
            <v>0</v>
          </cell>
        </row>
        <row r="529">
          <cell r="E529">
            <v>427105</v>
          </cell>
          <cell r="F529">
            <v>0</v>
          </cell>
        </row>
        <row r="530">
          <cell r="E530">
            <v>428101</v>
          </cell>
          <cell r="F530">
            <v>0</v>
          </cell>
        </row>
        <row r="531">
          <cell r="E531">
            <v>428102</v>
          </cell>
          <cell r="F531">
            <v>0</v>
          </cell>
        </row>
        <row r="532">
          <cell r="E532">
            <v>428103</v>
          </cell>
          <cell r="F532">
            <v>0</v>
          </cell>
        </row>
        <row r="533">
          <cell r="E533">
            <v>428104</v>
          </cell>
          <cell r="F533">
            <v>0</v>
          </cell>
        </row>
        <row r="534">
          <cell r="E534">
            <v>429101</v>
          </cell>
          <cell r="F534">
            <v>0</v>
          </cell>
        </row>
        <row r="535">
          <cell r="E535">
            <v>429102</v>
          </cell>
          <cell r="F535">
            <v>0</v>
          </cell>
        </row>
        <row r="536">
          <cell r="E536">
            <v>429103</v>
          </cell>
          <cell r="F536">
            <v>0</v>
          </cell>
        </row>
        <row r="537">
          <cell r="E537">
            <v>429104</v>
          </cell>
          <cell r="F537">
            <v>0</v>
          </cell>
        </row>
        <row r="538">
          <cell r="E538">
            <v>429105</v>
          </cell>
          <cell r="F538">
            <v>0</v>
          </cell>
        </row>
        <row r="539">
          <cell r="E539">
            <v>429106</v>
          </cell>
          <cell r="F539">
            <v>0</v>
          </cell>
        </row>
        <row r="540">
          <cell r="E540">
            <v>429107</v>
          </cell>
          <cell r="F540">
            <v>0</v>
          </cell>
        </row>
        <row r="541">
          <cell r="E541">
            <v>429108</v>
          </cell>
          <cell r="F541">
            <v>0</v>
          </cell>
        </row>
        <row r="542">
          <cell r="E542">
            <v>429109</v>
          </cell>
          <cell r="F542">
            <v>0</v>
          </cell>
        </row>
        <row r="543">
          <cell r="E543">
            <v>429110</v>
          </cell>
          <cell r="F543">
            <v>0</v>
          </cell>
        </row>
        <row r="544">
          <cell r="E544">
            <v>429111</v>
          </cell>
          <cell r="F544">
            <v>0</v>
          </cell>
        </row>
        <row r="545">
          <cell r="E545">
            <v>429112</v>
          </cell>
          <cell r="F545">
            <v>0</v>
          </cell>
        </row>
        <row r="546">
          <cell r="E546">
            <v>429113</v>
          </cell>
          <cell r="F546">
            <v>0</v>
          </cell>
        </row>
        <row r="547">
          <cell r="E547">
            <v>429114</v>
          </cell>
          <cell r="F547">
            <v>0</v>
          </cell>
        </row>
        <row r="548">
          <cell r="E548">
            <v>429115</v>
          </cell>
          <cell r="F548">
            <v>0</v>
          </cell>
        </row>
        <row r="549">
          <cell r="E549">
            <v>429116</v>
          </cell>
          <cell r="F549">
            <v>0</v>
          </cell>
        </row>
        <row r="550">
          <cell r="E550">
            <v>429117</v>
          </cell>
          <cell r="F550">
            <v>0</v>
          </cell>
        </row>
        <row r="551">
          <cell r="E551">
            <v>429118</v>
          </cell>
          <cell r="F551">
            <v>0</v>
          </cell>
        </row>
        <row r="552">
          <cell r="E552" t="str">
            <v>431101</v>
          </cell>
          <cell r="F552">
            <v>0</v>
          </cell>
          <cell r="I552">
            <v>0</v>
          </cell>
        </row>
        <row r="553">
          <cell r="E553" t="str">
            <v>431102</v>
          </cell>
          <cell r="F553">
            <v>0</v>
          </cell>
          <cell r="I553">
            <v>0</v>
          </cell>
        </row>
        <row r="554">
          <cell r="E554" t="str">
            <v>431103</v>
          </cell>
          <cell r="F554">
            <v>0</v>
          </cell>
          <cell r="I554">
            <v>0</v>
          </cell>
        </row>
        <row r="555">
          <cell r="E555" t="str">
            <v>431104</v>
          </cell>
          <cell r="F555">
            <v>0</v>
          </cell>
          <cell r="I555">
            <v>0</v>
          </cell>
        </row>
        <row r="556">
          <cell r="E556" t="str">
            <v>431105</v>
          </cell>
          <cell r="F556">
            <v>0</v>
          </cell>
          <cell r="I556">
            <v>0</v>
          </cell>
        </row>
        <row r="557">
          <cell r="E557" t="str">
            <v>431106</v>
          </cell>
          <cell r="F557">
            <v>0</v>
          </cell>
          <cell r="I557">
            <v>0</v>
          </cell>
        </row>
        <row r="558">
          <cell r="E558" t="str">
            <v>431107</v>
          </cell>
          <cell r="F558">
            <v>0</v>
          </cell>
          <cell r="I558">
            <v>0</v>
          </cell>
        </row>
        <row r="559">
          <cell r="E559" t="str">
            <v>431108</v>
          </cell>
          <cell r="F559">
            <v>0</v>
          </cell>
          <cell r="I559">
            <v>0</v>
          </cell>
        </row>
        <row r="560">
          <cell r="E560" t="str">
            <v>431109</v>
          </cell>
          <cell r="F560">
            <v>0</v>
          </cell>
          <cell r="I560">
            <v>0</v>
          </cell>
        </row>
        <row r="561">
          <cell r="E561" t="str">
            <v>431110</v>
          </cell>
          <cell r="F561">
            <v>0</v>
          </cell>
          <cell r="I561">
            <v>0</v>
          </cell>
        </row>
        <row r="562">
          <cell r="E562" t="str">
            <v>432101</v>
          </cell>
          <cell r="F562">
            <v>0</v>
          </cell>
        </row>
        <row r="563">
          <cell r="E563" t="str">
            <v>432102</v>
          </cell>
          <cell r="F563">
            <v>0</v>
          </cell>
        </row>
        <row r="564">
          <cell r="E564" t="str">
            <v>432103</v>
          </cell>
          <cell r="F564">
            <v>0</v>
          </cell>
        </row>
        <row r="565">
          <cell r="E565" t="str">
            <v>432104</v>
          </cell>
          <cell r="F565">
            <v>0</v>
          </cell>
        </row>
        <row r="566">
          <cell r="E566" t="str">
            <v>432105</v>
          </cell>
          <cell r="F566">
            <v>0</v>
          </cell>
        </row>
        <row r="567">
          <cell r="E567">
            <v>433101</v>
          </cell>
          <cell r="F567">
            <v>0</v>
          </cell>
        </row>
        <row r="568">
          <cell r="E568">
            <v>433102</v>
          </cell>
          <cell r="F568">
            <v>0</v>
          </cell>
        </row>
        <row r="569">
          <cell r="E569">
            <v>433103</v>
          </cell>
          <cell r="F569">
            <v>0</v>
          </cell>
        </row>
        <row r="570">
          <cell r="E570">
            <v>433104</v>
          </cell>
          <cell r="F570">
            <v>0</v>
          </cell>
        </row>
        <row r="571">
          <cell r="E571">
            <v>434101</v>
          </cell>
          <cell r="F571">
            <v>0</v>
          </cell>
        </row>
        <row r="572">
          <cell r="E572">
            <v>434102</v>
          </cell>
          <cell r="F572">
            <v>0</v>
          </cell>
        </row>
        <row r="573">
          <cell r="E573">
            <v>434103</v>
          </cell>
          <cell r="F573">
            <v>0</v>
          </cell>
        </row>
        <row r="574">
          <cell r="E574">
            <v>434104</v>
          </cell>
          <cell r="F574">
            <v>0</v>
          </cell>
        </row>
        <row r="575">
          <cell r="E575">
            <v>434105</v>
          </cell>
          <cell r="F575">
            <v>0</v>
          </cell>
        </row>
        <row r="576">
          <cell r="E576">
            <v>434106</v>
          </cell>
          <cell r="F576">
            <v>0</v>
          </cell>
        </row>
        <row r="577">
          <cell r="E577">
            <v>434107</v>
          </cell>
          <cell r="F577">
            <v>0</v>
          </cell>
        </row>
        <row r="578">
          <cell r="E578">
            <v>434108</v>
          </cell>
          <cell r="F578">
            <v>0</v>
          </cell>
        </row>
        <row r="579">
          <cell r="E579">
            <v>434109</v>
          </cell>
          <cell r="F579">
            <v>0</v>
          </cell>
        </row>
        <row r="580">
          <cell r="E580">
            <v>434110</v>
          </cell>
          <cell r="F580">
            <v>0</v>
          </cell>
        </row>
        <row r="581">
          <cell r="E581">
            <v>434111</v>
          </cell>
          <cell r="F581">
            <v>0</v>
          </cell>
        </row>
        <row r="582">
          <cell r="E582">
            <v>434112</v>
          </cell>
          <cell r="F582">
            <v>0</v>
          </cell>
        </row>
        <row r="583">
          <cell r="E583">
            <v>434113</v>
          </cell>
          <cell r="F583">
            <v>0</v>
          </cell>
        </row>
        <row r="584">
          <cell r="E584">
            <v>434114</v>
          </cell>
          <cell r="F584">
            <v>0</v>
          </cell>
        </row>
        <row r="585">
          <cell r="E585">
            <v>434115</v>
          </cell>
          <cell r="F585">
            <v>0</v>
          </cell>
        </row>
        <row r="586">
          <cell r="E586">
            <v>434116</v>
          </cell>
          <cell r="F586">
            <v>0</v>
          </cell>
        </row>
        <row r="587">
          <cell r="E587">
            <v>434117</v>
          </cell>
          <cell r="F587">
            <v>0</v>
          </cell>
        </row>
        <row r="588">
          <cell r="E588">
            <v>434118</v>
          </cell>
          <cell r="F588">
            <v>0</v>
          </cell>
        </row>
        <row r="589">
          <cell r="E589">
            <v>435101</v>
          </cell>
          <cell r="F589">
            <v>0</v>
          </cell>
        </row>
        <row r="590">
          <cell r="E590">
            <v>435102</v>
          </cell>
          <cell r="F590">
            <v>0</v>
          </cell>
        </row>
        <row r="591">
          <cell r="E591">
            <v>435103</v>
          </cell>
          <cell r="F591">
            <v>0</v>
          </cell>
        </row>
        <row r="592">
          <cell r="E592">
            <v>435104</v>
          </cell>
          <cell r="F592">
            <v>0</v>
          </cell>
        </row>
        <row r="593">
          <cell r="E593">
            <v>435105</v>
          </cell>
          <cell r="F593">
            <v>0</v>
          </cell>
        </row>
        <row r="594">
          <cell r="E594">
            <v>435106</v>
          </cell>
          <cell r="F594">
            <v>0</v>
          </cell>
        </row>
        <row r="595">
          <cell r="E595">
            <v>435107</v>
          </cell>
          <cell r="F595">
            <v>0</v>
          </cell>
        </row>
        <row r="596">
          <cell r="E596">
            <v>435108</v>
          </cell>
          <cell r="F596">
            <v>0</v>
          </cell>
        </row>
        <row r="597">
          <cell r="E597">
            <v>435109</v>
          </cell>
          <cell r="F597">
            <v>0</v>
          </cell>
        </row>
        <row r="598">
          <cell r="E598">
            <v>435110</v>
          </cell>
          <cell r="F598">
            <v>0</v>
          </cell>
        </row>
        <row r="599">
          <cell r="E599">
            <v>436101</v>
          </cell>
          <cell r="F599">
            <v>0</v>
          </cell>
        </row>
        <row r="600">
          <cell r="E600">
            <v>436102</v>
          </cell>
          <cell r="F600">
            <v>0</v>
          </cell>
        </row>
        <row r="601">
          <cell r="E601">
            <v>436103</v>
          </cell>
          <cell r="F601">
            <v>0</v>
          </cell>
        </row>
        <row r="602">
          <cell r="E602">
            <v>436104</v>
          </cell>
          <cell r="F602">
            <v>0</v>
          </cell>
        </row>
        <row r="603">
          <cell r="E603">
            <v>436105</v>
          </cell>
          <cell r="F603">
            <v>0</v>
          </cell>
        </row>
        <row r="604">
          <cell r="E604">
            <v>437101</v>
          </cell>
          <cell r="F604">
            <v>0</v>
          </cell>
        </row>
        <row r="605">
          <cell r="E605">
            <v>437102</v>
          </cell>
          <cell r="F605">
            <v>0</v>
          </cell>
        </row>
        <row r="606">
          <cell r="E606">
            <v>437103</v>
          </cell>
          <cell r="F606">
            <v>0</v>
          </cell>
        </row>
        <row r="607">
          <cell r="E607">
            <v>437104</v>
          </cell>
          <cell r="F607">
            <v>0</v>
          </cell>
        </row>
        <row r="608">
          <cell r="E608">
            <v>437105</v>
          </cell>
          <cell r="F608">
            <v>0</v>
          </cell>
        </row>
        <row r="609">
          <cell r="E609">
            <v>437106</v>
          </cell>
          <cell r="F609">
            <v>0</v>
          </cell>
        </row>
        <row r="610">
          <cell r="E610">
            <v>437107</v>
          </cell>
          <cell r="F610">
            <v>0</v>
          </cell>
        </row>
        <row r="611">
          <cell r="E611">
            <v>437108</v>
          </cell>
          <cell r="F611">
            <v>0</v>
          </cell>
        </row>
        <row r="612">
          <cell r="E612">
            <v>437109</v>
          </cell>
          <cell r="F612">
            <v>0</v>
          </cell>
        </row>
        <row r="613">
          <cell r="E613">
            <v>437110</v>
          </cell>
          <cell r="F613">
            <v>0</v>
          </cell>
        </row>
        <row r="614">
          <cell r="E614">
            <v>437111</v>
          </cell>
          <cell r="F614">
            <v>0</v>
          </cell>
        </row>
        <row r="615">
          <cell r="E615">
            <v>437112</v>
          </cell>
          <cell r="F615">
            <v>0</v>
          </cell>
        </row>
        <row r="616">
          <cell r="E616">
            <v>437113</v>
          </cell>
          <cell r="F616">
            <v>0</v>
          </cell>
        </row>
        <row r="617">
          <cell r="E617">
            <v>437114</v>
          </cell>
          <cell r="F617">
            <v>0</v>
          </cell>
        </row>
        <row r="618">
          <cell r="E618">
            <v>437115</v>
          </cell>
          <cell r="F618">
            <v>0</v>
          </cell>
        </row>
        <row r="619">
          <cell r="E619">
            <v>437116</v>
          </cell>
          <cell r="F619">
            <v>0</v>
          </cell>
        </row>
        <row r="620">
          <cell r="E620">
            <v>437117</v>
          </cell>
          <cell r="F620">
            <v>0</v>
          </cell>
        </row>
        <row r="621">
          <cell r="E621">
            <v>437118</v>
          </cell>
          <cell r="F621">
            <v>0</v>
          </cell>
        </row>
        <row r="622">
          <cell r="E622">
            <v>437119</v>
          </cell>
          <cell r="F622">
            <v>0</v>
          </cell>
        </row>
        <row r="623">
          <cell r="E623">
            <v>437120</v>
          </cell>
          <cell r="F623">
            <v>0</v>
          </cell>
        </row>
        <row r="624">
          <cell r="E624">
            <v>437121</v>
          </cell>
          <cell r="F624">
            <v>0</v>
          </cell>
        </row>
        <row r="625">
          <cell r="E625">
            <v>437122</v>
          </cell>
          <cell r="F625">
            <v>0</v>
          </cell>
        </row>
        <row r="626">
          <cell r="E626" t="str">
            <v>499999</v>
          </cell>
          <cell r="F626">
            <v>0</v>
          </cell>
          <cell r="I626">
            <v>0</v>
          </cell>
        </row>
        <row r="627">
          <cell r="E627" t="str">
            <v>511101</v>
          </cell>
          <cell r="F627">
            <v>0</v>
          </cell>
          <cell r="I627">
            <v>0</v>
          </cell>
        </row>
        <row r="628">
          <cell r="E628" t="str">
            <v>511102</v>
          </cell>
          <cell r="F628">
            <v>0</v>
          </cell>
          <cell r="I628">
            <v>0</v>
          </cell>
        </row>
        <row r="629">
          <cell r="E629" t="str">
            <v>511103</v>
          </cell>
          <cell r="F629">
            <v>0</v>
          </cell>
          <cell r="I629">
            <v>0</v>
          </cell>
        </row>
        <row r="630">
          <cell r="E630" t="str">
            <v>511104</v>
          </cell>
          <cell r="F630">
            <v>0</v>
          </cell>
          <cell r="I630">
            <v>0</v>
          </cell>
        </row>
        <row r="631">
          <cell r="E631" t="str">
            <v>511105</v>
          </cell>
          <cell r="F631">
            <v>0</v>
          </cell>
          <cell r="I631">
            <v>0</v>
          </cell>
        </row>
        <row r="632">
          <cell r="E632" t="str">
            <v>511201</v>
          </cell>
          <cell r="F632">
            <v>0</v>
          </cell>
          <cell r="I632">
            <v>0</v>
          </cell>
        </row>
        <row r="633">
          <cell r="E633" t="str">
            <v>511202</v>
          </cell>
          <cell r="F633">
            <v>0</v>
          </cell>
          <cell r="I633">
            <v>0</v>
          </cell>
        </row>
        <row r="634">
          <cell r="E634" t="str">
            <v>511203</v>
          </cell>
          <cell r="F634">
            <v>0</v>
          </cell>
          <cell r="I634">
            <v>0</v>
          </cell>
        </row>
        <row r="635">
          <cell r="E635" t="str">
            <v>511204</v>
          </cell>
          <cell r="F635">
            <v>0</v>
          </cell>
          <cell r="I635">
            <v>0</v>
          </cell>
        </row>
        <row r="636">
          <cell r="E636" t="str">
            <v>511301</v>
          </cell>
          <cell r="F636">
            <v>0</v>
          </cell>
          <cell r="I636">
            <v>0</v>
          </cell>
        </row>
        <row r="637">
          <cell r="E637" t="str">
            <v>511401</v>
          </cell>
          <cell r="F637">
            <v>0</v>
          </cell>
          <cell r="I637">
            <v>0</v>
          </cell>
        </row>
        <row r="638">
          <cell r="E638" t="str">
            <v>512101</v>
          </cell>
          <cell r="F638">
            <v>0</v>
          </cell>
          <cell r="I638">
            <v>0</v>
          </cell>
        </row>
        <row r="639">
          <cell r="E639" t="str">
            <v>512201</v>
          </cell>
          <cell r="F639">
            <v>0</v>
          </cell>
          <cell r="I639">
            <v>0</v>
          </cell>
        </row>
        <row r="640">
          <cell r="E640" t="str">
            <v>512301</v>
          </cell>
          <cell r="F640">
            <v>0</v>
          </cell>
          <cell r="I640">
            <v>0</v>
          </cell>
        </row>
        <row r="641">
          <cell r="E641" t="str">
            <v>512401</v>
          </cell>
          <cell r="F641">
            <v>0</v>
          </cell>
          <cell r="I641">
            <v>0</v>
          </cell>
        </row>
        <row r="642">
          <cell r="E642" t="str">
            <v>513101</v>
          </cell>
          <cell r="F642">
            <v>0</v>
          </cell>
          <cell r="I642">
            <v>0</v>
          </cell>
        </row>
        <row r="643">
          <cell r="E643" t="str">
            <v>513102</v>
          </cell>
          <cell r="F643">
            <v>0</v>
          </cell>
          <cell r="I643">
            <v>0</v>
          </cell>
        </row>
        <row r="644">
          <cell r="E644" t="str">
            <v>513103</v>
          </cell>
          <cell r="F644">
            <v>0</v>
          </cell>
          <cell r="I644">
            <v>0</v>
          </cell>
        </row>
        <row r="645">
          <cell r="E645" t="str">
            <v>513104</v>
          </cell>
          <cell r="F645">
            <v>0</v>
          </cell>
          <cell r="I645">
            <v>0</v>
          </cell>
        </row>
        <row r="646">
          <cell r="E646" t="str">
            <v>513105</v>
          </cell>
          <cell r="F646">
            <v>0</v>
          </cell>
          <cell r="I646">
            <v>0</v>
          </cell>
        </row>
        <row r="647">
          <cell r="E647" t="str">
            <v>513106</v>
          </cell>
          <cell r="F647">
            <v>0</v>
          </cell>
          <cell r="I647">
            <v>0</v>
          </cell>
        </row>
        <row r="648">
          <cell r="E648" t="str">
            <v>513107</v>
          </cell>
          <cell r="F648">
            <v>0</v>
          </cell>
          <cell r="I648">
            <v>0</v>
          </cell>
        </row>
        <row r="649">
          <cell r="E649" t="str">
            <v>513108</v>
          </cell>
          <cell r="F649">
            <v>0</v>
          </cell>
          <cell r="I649">
            <v>0</v>
          </cell>
        </row>
        <row r="650">
          <cell r="E650" t="str">
            <v>513109</v>
          </cell>
          <cell r="F650">
            <v>0</v>
          </cell>
          <cell r="I650">
            <v>0</v>
          </cell>
        </row>
        <row r="651">
          <cell r="E651" t="str">
            <v>513110</v>
          </cell>
          <cell r="F651">
            <v>0</v>
          </cell>
          <cell r="I651">
            <v>0</v>
          </cell>
        </row>
        <row r="652">
          <cell r="E652" t="str">
            <v>513111</v>
          </cell>
          <cell r="F652">
            <v>0</v>
          </cell>
          <cell r="I652">
            <v>0</v>
          </cell>
        </row>
        <row r="653">
          <cell r="E653" t="str">
            <v>513112</v>
          </cell>
          <cell r="F653">
            <v>0</v>
          </cell>
          <cell r="I653">
            <v>0</v>
          </cell>
        </row>
        <row r="654">
          <cell r="E654" t="str">
            <v>513113</v>
          </cell>
          <cell r="F654">
            <v>0</v>
          </cell>
          <cell r="I654">
            <v>0</v>
          </cell>
        </row>
        <row r="655">
          <cell r="E655" t="str">
            <v>513114</v>
          </cell>
          <cell r="F655">
            <v>0</v>
          </cell>
          <cell r="I655">
            <v>0</v>
          </cell>
        </row>
        <row r="656">
          <cell r="E656" t="str">
            <v>513115</v>
          </cell>
          <cell r="F656">
            <v>0</v>
          </cell>
          <cell r="I656">
            <v>0</v>
          </cell>
        </row>
        <row r="657">
          <cell r="E657" t="str">
            <v>513116</v>
          </cell>
          <cell r="F657">
            <v>0</v>
          </cell>
          <cell r="I657">
            <v>0</v>
          </cell>
        </row>
        <row r="658">
          <cell r="E658" t="str">
            <v>513199</v>
          </cell>
          <cell r="F658">
            <v>0</v>
          </cell>
          <cell r="I658">
            <v>0</v>
          </cell>
        </row>
        <row r="659">
          <cell r="E659" t="str">
            <v>513201</v>
          </cell>
          <cell r="F659">
            <v>0</v>
          </cell>
          <cell r="I659">
            <v>0</v>
          </cell>
        </row>
        <row r="660">
          <cell r="E660" t="str">
            <v>513202</v>
          </cell>
          <cell r="F660">
            <v>0</v>
          </cell>
          <cell r="I660">
            <v>0</v>
          </cell>
        </row>
        <row r="661">
          <cell r="E661" t="str">
            <v>513203</v>
          </cell>
          <cell r="F661">
            <v>0</v>
          </cell>
          <cell r="I661">
            <v>0</v>
          </cell>
        </row>
        <row r="662">
          <cell r="E662" t="str">
            <v>513204</v>
          </cell>
          <cell r="F662">
            <v>0</v>
          </cell>
          <cell r="I662">
            <v>0</v>
          </cell>
        </row>
        <row r="663">
          <cell r="E663" t="str">
            <v>513205</v>
          </cell>
          <cell r="F663">
            <v>0</v>
          </cell>
          <cell r="I663">
            <v>0</v>
          </cell>
        </row>
        <row r="664">
          <cell r="E664" t="str">
            <v>513206</v>
          </cell>
          <cell r="F664">
            <v>0</v>
          </cell>
          <cell r="I664">
            <v>0</v>
          </cell>
        </row>
        <row r="665">
          <cell r="E665" t="str">
            <v>513207</v>
          </cell>
          <cell r="F665">
            <v>0</v>
          </cell>
          <cell r="I665">
            <v>0</v>
          </cell>
        </row>
        <row r="666">
          <cell r="E666" t="str">
            <v>513208</v>
          </cell>
          <cell r="F666">
            <v>0</v>
          </cell>
          <cell r="I666">
            <v>0</v>
          </cell>
        </row>
        <row r="667">
          <cell r="E667" t="str">
            <v>513209</v>
          </cell>
          <cell r="F667">
            <v>0</v>
          </cell>
          <cell r="I667">
            <v>0</v>
          </cell>
        </row>
        <row r="668">
          <cell r="E668" t="str">
            <v>513210</v>
          </cell>
          <cell r="F668">
            <v>0</v>
          </cell>
          <cell r="I668">
            <v>0</v>
          </cell>
        </row>
        <row r="669">
          <cell r="E669" t="str">
            <v>513211</v>
          </cell>
          <cell r="F669">
            <v>0</v>
          </cell>
          <cell r="I669">
            <v>0</v>
          </cell>
        </row>
        <row r="670">
          <cell r="E670" t="str">
            <v>513212</v>
          </cell>
          <cell r="F670">
            <v>0</v>
          </cell>
          <cell r="I670">
            <v>0</v>
          </cell>
        </row>
        <row r="671">
          <cell r="E671" t="str">
            <v>513213</v>
          </cell>
          <cell r="F671">
            <v>0</v>
          </cell>
          <cell r="I671">
            <v>0</v>
          </cell>
        </row>
        <row r="672">
          <cell r="E672" t="str">
            <v>513214</v>
          </cell>
          <cell r="F672">
            <v>0</v>
          </cell>
          <cell r="I672">
            <v>0</v>
          </cell>
        </row>
        <row r="673">
          <cell r="E673" t="str">
            <v>513301</v>
          </cell>
          <cell r="F673">
            <v>0</v>
          </cell>
          <cell r="I673">
            <v>0</v>
          </cell>
        </row>
        <row r="674">
          <cell r="E674" t="str">
            <v>513302</v>
          </cell>
          <cell r="F674">
            <v>0</v>
          </cell>
          <cell r="I674">
            <v>0</v>
          </cell>
        </row>
        <row r="675">
          <cell r="E675" t="str">
            <v>513303</v>
          </cell>
          <cell r="F675">
            <v>0</v>
          </cell>
          <cell r="I675">
            <v>0</v>
          </cell>
        </row>
        <row r="676">
          <cell r="E676" t="str">
            <v>513304</v>
          </cell>
          <cell r="F676">
            <v>0</v>
          </cell>
          <cell r="I676">
            <v>0</v>
          </cell>
        </row>
        <row r="677">
          <cell r="E677" t="str">
            <v>513305</v>
          </cell>
          <cell r="F677">
            <v>0</v>
          </cell>
          <cell r="I677">
            <v>0</v>
          </cell>
        </row>
        <row r="678">
          <cell r="E678" t="str">
            <v>513306</v>
          </cell>
          <cell r="F678">
            <v>0</v>
          </cell>
          <cell r="I678">
            <v>0</v>
          </cell>
        </row>
        <row r="679">
          <cell r="E679" t="str">
            <v>513307</v>
          </cell>
          <cell r="F679">
            <v>0</v>
          </cell>
          <cell r="I679">
            <v>0</v>
          </cell>
        </row>
        <row r="680">
          <cell r="E680" t="str">
            <v>513308</v>
          </cell>
          <cell r="F680">
            <v>0</v>
          </cell>
          <cell r="I680">
            <v>0</v>
          </cell>
        </row>
        <row r="681">
          <cell r="E681" t="str">
            <v>513309</v>
          </cell>
          <cell r="F681">
            <v>0</v>
          </cell>
          <cell r="I681">
            <v>0</v>
          </cell>
        </row>
        <row r="682">
          <cell r="E682" t="str">
            <v>513310</v>
          </cell>
          <cell r="F682">
            <v>0</v>
          </cell>
          <cell r="I682">
            <v>0</v>
          </cell>
        </row>
        <row r="683">
          <cell r="E683" t="str">
            <v>513311</v>
          </cell>
          <cell r="F683">
            <v>0</v>
          </cell>
          <cell r="I683">
            <v>0</v>
          </cell>
        </row>
        <row r="684">
          <cell r="E684" t="str">
            <v>513312</v>
          </cell>
          <cell r="F684">
            <v>0</v>
          </cell>
          <cell r="I684">
            <v>0</v>
          </cell>
        </row>
        <row r="685">
          <cell r="E685" t="str">
            <v>513313</v>
          </cell>
          <cell r="F685">
            <v>0</v>
          </cell>
          <cell r="I685">
            <v>0</v>
          </cell>
        </row>
        <row r="686">
          <cell r="E686" t="str">
            <v>513314</v>
          </cell>
          <cell r="F686">
            <v>0</v>
          </cell>
          <cell r="I686">
            <v>0</v>
          </cell>
        </row>
        <row r="687">
          <cell r="E687" t="str">
            <v>513401</v>
          </cell>
          <cell r="F687">
            <v>0</v>
          </cell>
          <cell r="I687">
            <v>0</v>
          </cell>
        </row>
        <row r="688">
          <cell r="E688" t="str">
            <v>513402</v>
          </cell>
          <cell r="F688">
            <v>0</v>
          </cell>
          <cell r="I688">
            <v>0</v>
          </cell>
        </row>
        <row r="689">
          <cell r="E689" t="str">
            <v>513403</v>
          </cell>
          <cell r="F689">
            <v>0</v>
          </cell>
          <cell r="I689">
            <v>0</v>
          </cell>
        </row>
        <row r="690">
          <cell r="E690" t="str">
            <v>513404</v>
          </cell>
          <cell r="F690">
            <v>0</v>
          </cell>
          <cell r="I690">
            <v>0</v>
          </cell>
        </row>
        <row r="691">
          <cell r="E691" t="str">
            <v>513405</v>
          </cell>
          <cell r="F691">
            <v>0</v>
          </cell>
          <cell r="I691">
            <v>0</v>
          </cell>
        </row>
        <row r="692">
          <cell r="E692" t="str">
            <v>513406</v>
          </cell>
          <cell r="F692">
            <v>0</v>
          </cell>
          <cell r="I692">
            <v>0</v>
          </cell>
        </row>
        <row r="693">
          <cell r="E693" t="str">
            <v>513407</v>
          </cell>
          <cell r="F693">
            <v>0</v>
          </cell>
          <cell r="I693">
            <v>0</v>
          </cell>
        </row>
        <row r="694">
          <cell r="E694" t="str">
            <v>513408</v>
          </cell>
          <cell r="F694">
            <v>0</v>
          </cell>
          <cell r="I694">
            <v>0</v>
          </cell>
        </row>
        <row r="695">
          <cell r="E695" t="str">
            <v>513409</v>
          </cell>
          <cell r="F695">
            <v>0</v>
          </cell>
          <cell r="I695">
            <v>0</v>
          </cell>
        </row>
        <row r="696">
          <cell r="E696" t="str">
            <v>513410</v>
          </cell>
          <cell r="F696">
            <v>0</v>
          </cell>
          <cell r="I696">
            <v>0</v>
          </cell>
        </row>
        <row r="697">
          <cell r="E697" t="str">
            <v>513411</v>
          </cell>
          <cell r="F697">
            <v>0</v>
          </cell>
          <cell r="I697">
            <v>0</v>
          </cell>
        </row>
        <row r="698">
          <cell r="E698" t="str">
            <v>513412</v>
          </cell>
          <cell r="F698">
            <v>0</v>
          </cell>
          <cell r="I698">
            <v>0</v>
          </cell>
        </row>
        <row r="699">
          <cell r="E699" t="str">
            <v>513413</v>
          </cell>
          <cell r="F699">
            <v>0</v>
          </cell>
          <cell r="I699">
            <v>0</v>
          </cell>
        </row>
        <row r="700">
          <cell r="E700" t="str">
            <v>513414</v>
          </cell>
          <cell r="F700">
            <v>0</v>
          </cell>
          <cell r="I700">
            <v>0</v>
          </cell>
        </row>
        <row r="701">
          <cell r="E701" t="str">
            <v>519999</v>
          </cell>
          <cell r="F701">
            <v>0</v>
          </cell>
          <cell r="I701">
            <v>0</v>
          </cell>
        </row>
        <row r="702">
          <cell r="E702">
            <v>521100</v>
          </cell>
          <cell r="F702">
            <v>0</v>
          </cell>
        </row>
        <row r="703">
          <cell r="E703">
            <v>521101</v>
          </cell>
          <cell r="F703">
            <v>0</v>
          </cell>
        </row>
        <row r="704">
          <cell r="E704">
            <v>521102</v>
          </cell>
          <cell r="F704">
            <v>0</v>
          </cell>
        </row>
        <row r="705">
          <cell r="E705">
            <v>521103</v>
          </cell>
          <cell r="F705">
            <v>0</v>
          </cell>
        </row>
        <row r="706">
          <cell r="E706">
            <v>521104</v>
          </cell>
          <cell r="F706">
            <v>0</v>
          </cell>
        </row>
        <row r="707">
          <cell r="E707">
            <v>521105</v>
          </cell>
          <cell r="F707">
            <v>0</v>
          </cell>
        </row>
        <row r="708">
          <cell r="E708">
            <v>521106</v>
          </cell>
          <cell r="F708">
            <v>0</v>
          </cell>
        </row>
        <row r="709">
          <cell r="E709">
            <v>521107</v>
          </cell>
          <cell r="F709">
            <v>0</v>
          </cell>
        </row>
        <row r="710">
          <cell r="E710">
            <v>521108</v>
          </cell>
          <cell r="F710">
            <v>0</v>
          </cell>
        </row>
        <row r="711">
          <cell r="E711">
            <v>521109</v>
          </cell>
          <cell r="F711">
            <v>0</v>
          </cell>
        </row>
        <row r="712">
          <cell r="E712">
            <v>521110</v>
          </cell>
          <cell r="F712">
            <v>0</v>
          </cell>
        </row>
        <row r="713">
          <cell r="E713">
            <v>522101</v>
          </cell>
          <cell r="F713">
            <v>0</v>
          </cell>
        </row>
        <row r="714">
          <cell r="E714">
            <v>522102</v>
          </cell>
          <cell r="F714">
            <v>0</v>
          </cell>
        </row>
        <row r="715">
          <cell r="E715">
            <v>522103</v>
          </cell>
          <cell r="F715">
            <v>0</v>
          </cell>
        </row>
        <row r="716">
          <cell r="E716">
            <v>522104</v>
          </cell>
          <cell r="F716">
            <v>0</v>
          </cell>
        </row>
        <row r="717">
          <cell r="E717">
            <v>522105</v>
          </cell>
          <cell r="F717">
            <v>0</v>
          </cell>
        </row>
        <row r="718">
          <cell r="E718">
            <v>523101</v>
          </cell>
          <cell r="F718">
            <v>0</v>
          </cell>
        </row>
        <row r="719">
          <cell r="E719">
            <v>523102</v>
          </cell>
          <cell r="F719">
            <v>0</v>
          </cell>
        </row>
        <row r="720">
          <cell r="E720">
            <v>523103</v>
          </cell>
          <cell r="F720">
            <v>0</v>
          </cell>
        </row>
        <row r="721">
          <cell r="E721">
            <v>523104</v>
          </cell>
          <cell r="F721">
            <v>0</v>
          </cell>
        </row>
        <row r="722">
          <cell r="E722">
            <v>524101</v>
          </cell>
          <cell r="F722">
            <v>0</v>
          </cell>
        </row>
        <row r="723">
          <cell r="E723">
            <v>524102</v>
          </cell>
          <cell r="F723">
            <v>0</v>
          </cell>
        </row>
        <row r="724">
          <cell r="E724">
            <v>524103</v>
          </cell>
          <cell r="F724">
            <v>0</v>
          </cell>
        </row>
        <row r="725">
          <cell r="E725">
            <v>524104</v>
          </cell>
          <cell r="F725">
            <v>0</v>
          </cell>
        </row>
        <row r="726">
          <cell r="E726">
            <v>524105</v>
          </cell>
          <cell r="F726">
            <v>0</v>
          </cell>
        </row>
        <row r="727">
          <cell r="E727">
            <v>524106</v>
          </cell>
          <cell r="F727">
            <v>0</v>
          </cell>
        </row>
        <row r="728">
          <cell r="E728">
            <v>524107</v>
          </cell>
          <cell r="F728">
            <v>0</v>
          </cell>
        </row>
        <row r="729">
          <cell r="E729">
            <v>524108</v>
          </cell>
          <cell r="F729">
            <v>0</v>
          </cell>
        </row>
        <row r="730">
          <cell r="E730">
            <v>524109</v>
          </cell>
          <cell r="F730">
            <v>0</v>
          </cell>
        </row>
        <row r="731">
          <cell r="E731">
            <v>524110</v>
          </cell>
          <cell r="F731">
            <v>0</v>
          </cell>
        </row>
        <row r="732">
          <cell r="E732">
            <v>524111</v>
          </cell>
          <cell r="F732">
            <v>0</v>
          </cell>
        </row>
        <row r="733">
          <cell r="E733">
            <v>524112</v>
          </cell>
          <cell r="F733">
            <v>0</v>
          </cell>
        </row>
        <row r="734">
          <cell r="E734">
            <v>524113</v>
          </cell>
          <cell r="F734">
            <v>0</v>
          </cell>
        </row>
        <row r="735">
          <cell r="E735">
            <v>524114</v>
          </cell>
          <cell r="F735">
            <v>0</v>
          </cell>
        </row>
        <row r="736">
          <cell r="E736">
            <v>524115</v>
          </cell>
          <cell r="F736">
            <v>0</v>
          </cell>
        </row>
        <row r="737">
          <cell r="E737">
            <v>524116</v>
          </cell>
          <cell r="F737">
            <v>0</v>
          </cell>
        </row>
        <row r="738">
          <cell r="E738">
            <v>524117</v>
          </cell>
          <cell r="F738">
            <v>0</v>
          </cell>
        </row>
        <row r="739">
          <cell r="E739">
            <v>524118</v>
          </cell>
          <cell r="F739">
            <v>0</v>
          </cell>
        </row>
        <row r="740">
          <cell r="E740" t="str">
            <v>529999</v>
          </cell>
          <cell r="F740">
            <v>0</v>
          </cell>
          <cell r="I740">
            <v>0</v>
          </cell>
        </row>
        <row r="741">
          <cell r="E741" t="str">
            <v>531101</v>
          </cell>
          <cell r="F741">
            <v>0</v>
          </cell>
          <cell r="I741">
            <v>0</v>
          </cell>
        </row>
        <row r="742">
          <cell r="E742" t="str">
            <v>531102</v>
          </cell>
          <cell r="F742">
            <v>0</v>
          </cell>
          <cell r="I742">
            <v>0</v>
          </cell>
        </row>
        <row r="743">
          <cell r="E743" t="str">
            <v>531103</v>
          </cell>
          <cell r="F743">
            <v>0</v>
          </cell>
          <cell r="I743">
            <v>0</v>
          </cell>
        </row>
        <row r="744">
          <cell r="E744" t="str">
            <v>531104</v>
          </cell>
          <cell r="F744">
            <v>0</v>
          </cell>
          <cell r="I744">
            <v>0</v>
          </cell>
        </row>
        <row r="745">
          <cell r="E745" t="str">
            <v>531105</v>
          </cell>
          <cell r="F745">
            <v>0</v>
          </cell>
          <cell r="I745">
            <v>0</v>
          </cell>
        </row>
        <row r="746">
          <cell r="E746" t="str">
            <v>531201</v>
          </cell>
          <cell r="F746">
            <v>0</v>
          </cell>
          <cell r="I746">
            <v>0</v>
          </cell>
        </row>
        <row r="747">
          <cell r="E747" t="str">
            <v>531202</v>
          </cell>
          <cell r="F747">
            <v>0</v>
          </cell>
          <cell r="I747">
            <v>0</v>
          </cell>
        </row>
        <row r="748">
          <cell r="E748" t="str">
            <v>531203</v>
          </cell>
          <cell r="F748">
            <v>0</v>
          </cell>
          <cell r="I748">
            <v>0</v>
          </cell>
        </row>
        <row r="749">
          <cell r="E749" t="str">
            <v>531204</v>
          </cell>
          <cell r="F749">
            <v>0</v>
          </cell>
          <cell r="I749">
            <v>0</v>
          </cell>
        </row>
        <row r="750">
          <cell r="E750" t="str">
            <v>531301</v>
          </cell>
          <cell r="F750">
            <v>0</v>
          </cell>
          <cell r="I750">
            <v>0</v>
          </cell>
        </row>
        <row r="751">
          <cell r="E751" t="str">
            <v>531401</v>
          </cell>
          <cell r="F751">
            <v>0</v>
          </cell>
          <cell r="I751">
            <v>0</v>
          </cell>
        </row>
        <row r="752">
          <cell r="E752" t="str">
            <v>611101</v>
          </cell>
          <cell r="F752">
            <v>0</v>
          </cell>
          <cell r="I752">
            <v>0</v>
          </cell>
        </row>
        <row r="753">
          <cell r="E753" t="str">
            <v>611102</v>
          </cell>
          <cell r="F753">
            <v>0</v>
          </cell>
          <cell r="I753">
            <v>0</v>
          </cell>
        </row>
        <row r="754">
          <cell r="E754" t="str">
            <v>611103</v>
          </cell>
          <cell r="F754">
            <v>0</v>
          </cell>
          <cell r="I754">
            <v>0</v>
          </cell>
        </row>
        <row r="755">
          <cell r="E755" t="str">
            <v>611104</v>
          </cell>
          <cell r="F755">
            <v>0</v>
          </cell>
          <cell r="I755">
            <v>0</v>
          </cell>
        </row>
        <row r="756">
          <cell r="E756" t="str">
            <v>611105</v>
          </cell>
          <cell r="F756">
            <v>0</v>
          </cell>
          <cell r="I756">
            <v>0</v>
          </cell>
        </row>
        <row r="757">
          <cell r="E757" t="str">
            <v>611106</v>
          </cell>
          <cell r="F757">
            <v>0</v>
          </cell>
          <cell r="I757">
            <v>0</v>
          </cell>
        </row>
        <row r="758">
          <cell r="E758" t="str">
            <v>611107</v>
          </cell>
          <cell r="F758">
            <v>0</v>
          </cell>
          <cell r="I758">
            <v>0</v>
          </cell>
        </row>
        <row r="759">
          <cell r="E759" t="str">
            <v>612101</v>
          </cell>
          <cell r="F759">
            <v>0</v>
          </cell>
          <cell r="I759">
            <v>0</v>
          </cell>
        </row>
        <row r="760">
          <cell r="E760" t="str">
            <v>612102</v>
          </cell>
          <cell r="F760">
            <v>0</v>
          </cell>
          <cell r="I760">
            <v>0</v>
          </cell>
        </row>
        <row r="761">
          <cell r="E761" t="str">
            <v>612103</v>
          </cell>
          <cell r="F761">
            <v>0</v>
          </cell>
          <cell r="I761">
            <v>0</v>
          </cell>
        </row>
        <row r="762">
          <cell r="E762" t="str">
            <v>612104</v>
          </cell>
          <cell r="F762">
            <v>0</v>
          </cell>
          <cell r="I762">
            <v>0</v>
          </cell>
        </row>
        <row r="763">
          <cell r="E763" t="str">
            <v>612105</v>
          </cell>
          <cell r="F763">
            <v>0</v>
          </cell>
          <cell r="I763">
            <v>0</v>
          </cell>
        </row>
        <row r="764">
          <cell r="E764" t="str">
            <v>613101</v>
          </cell>
          <cell r="F764">
            <v>0</v>
          </cell>
          <cell r="I764">
            <v>0</v>
          </cell>
        </row>
        <row r="765">
          <cell r="E765" t="str">
            <v>613102</v>
          </cell>
          <cell r="F765">
            <v>0</v>
          </cell>
          <cell r="I765">
            <v>0</v>
          </cell>
        </row>
        <row r="766">
          <cell r="E766" t="str">
            <v>613103</v>
          </cell>
          <cell r="F766">
            <v>0</v>
          </cell>
          <cell r="I766">
            <v>0</v>
          </cell>
        </row>
        <row r="767">
          <cell r="E767" t="str">
            <v>614101</v>
          </cell>
          <cell r="F767">
            <v>0</v>
          </cell>
          <cell r="I767">
            <v>0</v>
          </cell>
        </row>
        <row r="768">
          <cell r="E768" t="str">
            <v>614102</v>
          </cell>
          <cell r="F768">
            <v>0</v>
          </cell>
          <cell r="I768">
            <v>0</v>
          </cell>
        </row>
        <row r="769">
          <cell r="E769" t="str">
            <v>614103</v>
          </cell>
          <cell r="F769">
            <v>0</v>
          </cell>
          <cell r="I769">
            <v>0</v>
          </cell>
        </row>
        <row r="770">
          <cell r="E770" t="str">
            <v>614104</v>
          </cell>
          <cell r="F770">
            <v>0</v>
          </cell>
          <cell r="I770">
            <v>0</v>
          </cell>
        </row>
        <row r="771">
          <cell r="E771" t="str">
            <v>614105</v>
          </cell>
          <cell r="F771">
            <v>0</v>
          </cell>
          <cell r="I771">
            <v>0</v>
          </cell>
        </row>
        <row r="772">
          <cell r="E772" t="str">
            <v>614106</v>
          </cell>
          <cell r="F772">
            <v>0</v>
          </cell>
          <cell r="I772">
            <v>0</v>
          </cell>
        </row>
        <row r="773">
          <cell r="E773" t="str">
            <v>615101</v>
          </cell>
          <cell r="F773">
            <v>0</v>
          </cell>
          <cell r="I773">
            <v>0</v>
          </cell>
        </row>
        <row r="774">
          <cell r="E774" t="str">
            <v>615102</v>
          </cell>
          <cell r="F774">
            <v>0</v>
          </cell>
          <cell r="I774">
            <v>0</v>
          </cell>
        </row>
        <row r="775">
          <cell r="E775" t="str">
            <v>615103</v>
          </cell>
          <cell r="F775">
            <v>0</v>
          </cell>
          <cell r="I775">
            <v>0</v>
          </cell>
        </row>
        <row r="776">
          <cell r="E776" t="str">
            <v>616101</v>
          </cell>
          <cell r="F776">
            <v>0</v>
          </cell>
          <cell r="I776">
            <v>0</v>
          </cell>
        </row>
        <row r="777">
          <cell r="E777" t="str">
            <v>616102</v>
          </cell>
          <cell r="F777">
            <v>0</v>
          </cell>
          <cell r="I777">
            <v>0</v>
          </cell>
        </row>
        <row r="778">
          <cell r="E778" t="str">
            <v>616103</v>
          </cell>
          <cell r="F778">
            <v>0</v>
          </cell>
          <cell r="I778">
            <v>0</v>
          </cell>
        </row>
        <row r="779">
          <cell r="E779" t="str">
            <v>617101</v>
          </cell>
          <cell r="F779">
            <v>0</v>
          </cell>
          <cell r="I779">
            <v>0</v>
          </cell>
        </row>
        <row r="780">
          <cell r="E780" t="str">
            <v>617102</v>
          </cell>
          <cell r="F780">
            <v>0</v>
          </cell>
          <cell r="I780">
            <v>0</v>
          </cell>
        </row>
        <row r="781">
          <cell r="E781" t="str">
            <v>617103</v>
          </cell>
          <cell r="F781">
            <v>0</v>
          </cell>
          <cell r="I781">
            <v>0</v>
          </cell>
        </row>
        <row r="782">
          <cell r="E782" t="str">
            <v>617104</v>
          </cell>
          <cell r="F782">
            <v>0</v>
          </cell>
          <cell r="I782">
            <v>0</v>
          </cell>
        </row>
        <row r="783">
          <cell r="E783" t="str">
            <v>617105</v>
          </cell>
          <cell r="F783">
            <v>0</v>
          </cell>
          <cell r="I783">
            <v>0</v>
          </cell>
        </row>
        <row r="784">
          <cell r="E784" t="str">
            <v>617106</v>
          </cell>
          <cell r="F784">
            <v>0</v>
          </cell>
          <cell r="I784">
            <v>0</v>
          </cell>
        </row>
        <row r="785">
          <cell r="E785" t="str">
            <v>617107</v>
          </cell>
          <cell r="F785">
            <v>0</v>
          </cell>
          <cell r="I785">
            <v>0</v>
          </cell>
        </row>
        <row r="786">
          <cell r="E786" t="str">
            <v>617108</v>
          </cell>
          <cell r="F786">
            <v>0</v>
          </cell>
          <cell r="I786">
            <v>0</v>
          </cell>
        </row>
        <row r="787">
          <cell r="E787" t="str">
            <v>617109</v>
          </cell>
          <cell r="F787">
            <v>0</v>
          </cell>
          <cell r="I787">
            <v>0</v>
          </cell>
        </row>
        <row r="788">
          <cell r="E788" t="str">
            <v>617110</v>
          </cell>
          <cell r="F788">
            <v>0</v>
          </cell>
          <cell r="I788">
            <v>0</v>
          </cell>
        </row>
        <row r="789">
          <cell r="E789" t="str">
            <v>617111</v>
          </cell>
          <cell r="F789">
            <v>0</v>
          </cell>
          <cell r="I789">
            <v>0</v>
          </cell>
        </row>
        <row r="790">
          <cell r="E790" t="str">
            <v>618101</v>
          </cell>
          <cell r="F790">
            <v>0</v>
          </cell>
          <cell r="I790">
            <v>0</v>
          </cell>
        </row>
        <row r="791">
          <cell r="E791" t="str">
            <v>619999</v>
          </cell>
          <cell r="F791">
            <v>0</v>
          </cell>
          <cell r="I791">
            <v>0</v>
          </cell>
        </row>
        <row r="792">
          <cell r="E792" t="str">
            <v>621101</v>
          </cell>
          <cell r="F792">
            <v>0</v>
          </cell>
          <cell r="I792">
            <v>0</v>
          </cell>
        </row>
        <row r="793">
          <cell r="E793" t="str">
            <v>621102</v>
          </cell>
          <cell r="F793">
            <v>0</v>
          </cell>
          <cell r="I793">
            <v>0</v>
          </cell>
        </row>
        <row r="794">
          <cell r="E794" t="str">
            <v>621103</v>
          </cell>
          <cell r="F794">
            <v>0</v>
          </cell>
          <cell r="I794">
            <v>0</v>
          </cell>
        </row>
        <row r="795">
          <cell r="E795" t="str">
            <v>621104</v>
          </cell>
          <cell r="F795">
            <v>0</v>
          </cell>
          <cell r="I795">
            <v>0</v>
          </cell>
        </row>
        <row r="796">
          <cell r="E796" t="str">
            <v>621105</v>
          </cell>
          <cell r="F796">
            <v>0</v>
          </cell>
          <cell r="I796">
            <v>0</v>
          </cell>
        </row>
        <row r="797">
          <cell r="E797" t="str">
            <v>621106</v>
          </cell>
          <cell r="F797">
            <v>0</v>
          </cell>
          <cell r="I797">
            <v>0</v>
          </cell>
        </row>
        <row r="798">
          <cell r="E798" t="str">
            <v>621107</v>
          </cell>
          <cell r="F798">
            <v>0</v>
          </cell>
          <cell r="I798">
            <v>0</v>
          </cell>
        </row>
        <row r="799">
          <cell r="E799" t="str">
            <v>621108</v>
          </cell>
          <cell r="F799">
            <v>0</v>
          </cell>
          <cell r="I799">
            <v>0</v>
          </cell>
        </row>
        <row r="800">
          <cell r="E800" t="str">
            <v>622101</v>
          </cell>
          <cell r="F800">
            <v>0</v>
          </cell>
          <cell r="I800">
            <v>0</v>
          </cell>
        </row>
        <row r="801">
          <cell r="E801" t="str">
            <v>622102</v>
          </cell>
          <cell r="F801">
            <v>0</v>
          </cell>
          <cell r="I801">
            <v>0</v>
          </cell>
        </row>
        <row r="802">
          <cell r="E802" t="str">
            <v>622103</v>
          </cell>
          <cell r="F802">
            <v>0</v>
          </cell>
          <cell r="I802">
            <v>0</v>
          </cell>
        </row>
        <row r="803">
          <cell r="E803" t="str">
            <v>622104</v>
          </cell>
          <cell r="F803">
            <v>0</v>
          </cell>
          <cell r="I803">
            <v>0</v>
          </cell>
        </row>
        <row r="804">
          <cell r="E804" t="str">
            <v>622105</v>
          </cell>
          <cell r="F804">
            <v>0</v>
          </cell>
          <cell r="I804">
            <v>0</v>
          </cell>
        </row>
        <row r="805">
          <cell r="E805" t="str">
            <v>623101</v>
          </cell>
          <cell r="F805">
            <v>0</v>
          </cell>
          <cell r="I805">
            <v>0</v>
          </cell>
        </row>
        <row r="806">
          <cell r="E806" t="str">
            <v>623102</v>
          </cell>
          <cell r="F806">
            <v>0</v>
          </cell>
          <cell r="I806">
            <v>0</v>
          </cell>
        </row>
        <row r="807">
          <cell r="E807" t="str">
            <v>623103</v>
          </cell>
          <cell r="F807">
            <v>0</v>
          </cell>
          <cell r="I807">
            <v>0</v>
          </cell>
        </row>
        <row r="808">
          <cell r="E808" t="str">
            <v>623104</v>
          </cell>
          <cell r="F808">
            <v>0</v>
          </cell>
          <cell r="I808">
            <v>0</v>
          </cell>
        </row>
        <row r="809">
          <cell r="E809" t="str">
            <v>623105</v>
          </cell>
          <cell r="F809">
            <v>0</v>
          </cell>
          <cell r="I809">
            <v>0</v>
          </cell>
        </row>
        <row r="810">
          <cell r="E810" t="str">
            <v>623106</v>
          </cell>
          <cell r="F810">
            <v>0</v>
          </cell>
          <cell r="I810">
            <v>0</v>
          </cell>
        </row>
        <row r="811">
          <cell r="E811" t="str">
            <v>624101</v>
          </cell>
          <cell r="F811">
            <v>0</v>
          </cell>
          <cell r="I811">
            <v>0</v>
          </cell>
        </row>
        <row r="812">
          <cell r="E812" t="str">
            <v>624102</v>
          </cell>
          <cell r="F812">
            <v>0</v>
          </cell>
          <cell r="I812">
            <v>0</v>
          </cell>
        </row>
        <row r="813">
          <cell r="E813" t="str">
            <v>624103</v>
          </cell>
          <cell r="F813">
            <v>0</v>
          </cell>
          <cell r="I813">
            <v>0</v>
          </cell>
        </row>
        <row r="814">
          <cell r="E814" t="str">
            <v>624104</v>
          </cell>
          <cell r="F814">
            <v>0</v>
          </cell>
          <cell r="I814">
            <v>0</v>
          </cell>
        </row>
        <row r="815">
          <cell r="E815" t="str">
            <v>625101</v>
          </cell>
          <cell r="F815">
            <v>0</v>
          </cell>
          <cell r="I815">
            <v>0</v>
          </cell>
        </row>
        <row r="816">
          <cell r="E816" t="str">
            <v>625102</v>
          </cell>
          <cell r="F816">
            <v>0</v>
          </cell>
          <cell r="I816">
            <v>0</v>
          </cell>
        </row>
        <row r="817">
          <cell r="E817" t="str">
            <v>625103</v>
          </cell>
          <cell r="F817">
            <v>0</v>
          </cell>
          <cell r="I817">
            <v>0</v>
          </cell>
        </row>
        <row r="818">
          <cell r="E818" t="str">
            <v>626101</v>
          </cell>
          <cell r="F818">
            <v>0</v>
          </cell>
          <cell r="I818">
            <v>0</v>
          </cell>
        </row>
        <row r="819">
          <cell r="E819" t="str">
            <v>626102</v>
          </cell>
          <cell r="F819">
            <v>0</v>
          </cell>
          <cell r="I819">
            <v>0</v>
          </cell>
        </row>
        <row r="820">
          <cell r="E820" t="str">
            <v>626103</v>
          </cell>
          <cell r="F820">
            <v>0</v>
          </cell>
          <cell r="I820">
            <v>0</v>
          </cell>
        </row>
        <row r="821">
          <cell r="E821" t="str">
            <v>626104</v>
          </cell>
          <cell r="F821">
            <v>0</v>
          </cell>
          <cell r="I821">
            <v>0</v>
          </cell>
        </row>
        <row r="822">
          <cell r="E822" t="str">
            <v>626105</v>
          </cell>
          <cell r="F822">
            <v>0</v>
          </cell>
          <cell r="I822">
            <v>0</v>
          </cell>
        </row>
        <row r="823">
          <cell r="E823" t="str">
            <v>626106</v>
          </cell>
          <cell r="F823">
            <v>0</v>
          </cell>
          <cell r="I823">
            <v>0</v>
          </cell>
        </row>
        <row r="824">
          <cell r="E824" t="str">
            <v>626107</v>
          </cell>
          <cell r="F824">
            <v>0</v>
          </cell>
          <cell r="I824">
            <v>0</v>
          </cell>
        </row>
        <row r="825">
          <cell r="E825" t="str">
            <v>626108</v>
          </cell>
          <cell r="F825">
            <v>0</v>
          </cell>
          <cell r="I825">
            <v>0</v>
          </cell>
        </row>
        <row r="826">
          <cell r="E826" t="str">
            <v>626109</v>
          </cell>
          <cell r="F826">
            <v>0</v>
          </cell>
          <cell r="I826">
            <v>0</v>
          </cell>
        </row>
        <row r="827">
          <cell r="E827" t="str">
            <v>626110</v>
          </cell>
          <cell r="F827">
            <v>0</v>
          </cell>
          <cell r="I827">
            <v>0</v>
          </cell>
        </row>
        <row r="828">
          <cell r="E828" t="str">
            <v>626111</v>
          </cell>
          <cell r="F828">
            <v>0</v>
          </cell>
          <cell r="I828">
            <v>0</v>
          </cell>
        </row>
        <row r="829">
          <cell r="E829" t="str">
            <v>626112</v>
          </cell>
          <cell r="F829">
            <v>0</v>
          </cell>
          <cell r="I829">
            <v>0</v>
          </cell>
        </row>
        <row r="830">
          <cell r="E830" t="str">
            <v>626113</v>
          </cell>
          <cell r="F830">
            <v>0</v>
          </cell>
          <cell r="I830">
            <v>0</v>
          </cell>
        </row>
        <row r="831">
          <cell r="E831" t="str">
            <v>627101</v>
          </cell>
          <cell r="F831">
            <v>0</v>
          </cell>
          <cell r="I831">
            <v>0</v>
          </cell>
        </row>
        <row r="832">
          <cell r="E832" t="str">
            <v>627102</v>
          </cell>
          <cell r="F832">
            <v>0</v>
          </cell>
          <cell r="I832">
            <v>0</v>
          </cell>
        </row>
        <row r="833">
          <cell r="E833" t="str">
            <v>627103</v>
          </cell>
          <cell r="F833">
            <v>0</v>
          </cell>
          <cell r="I833">
            <v>0</v>
          </cell>
        </row>
        <row r="834">
          <cell r="E834" t="str">
            <v>627104</v>
          </cell>
          <cell r="F834">
            <v>0</v>
          </cell>
          <cell r="I834">
            <v>0</v>
          </cell>
        </row>
        <row r="835">
          <cell r="E835" t="str">
            <v>628101</v>
          </cell>
          <cell r="F835">
            <v>0</v>
          </cell>
          <cell r="I835">
            <v>0</v>
          </cell>
        </row>
        <row r="836">
          <cell r="E836" t="str">
            <v>628102</v>
          </cell>
          <cell r="F836">
            <v>0</v>
          </cell>
          <cell r="I836">
            <v>0</v>
          </cell>
        </row>
        <row r="837">
          <cell r="E837" t="str">
            <v>628103</v>
          </cell>
          <cell r="F837">
            <v>0</v>
          </cell>
          <cell r="I837">
            <v>0</v>
          </cell>
        </row>
        <row r="838">
          <cell r="E838" t="str">
            <v>628104</v>
          </cell>
          <cell r="F838">
            <v>0</v>
          </cell>
          <cell r="I838">
            <v>0</v>
          </cell>
        </row>
        <row r="839">
          <cell r="E839" t="str">
            <v>629101</v>
          </cell>
          <cell r="F839">
            <v>0</v>
          </cell>
          <cell r="I839">
            <v>0</v>
          </cell>
        </row>
        <row r="840">
          <cell r="E840" t="str">
            <v>629102</v>
          </cell>
          <cell r="F840">
            <v>0</v>
          </cell>
          <cell r="I840">
            <v>0</v>
          </cell>
        </row>
        <row r="841">
          <cell r="E841" t="str">
            <v>629999</v>
          </cell>
          <cell r="F841">
            <v>0</v>
          </cell>
          <cell r="I841">
            <v>0</v>
          </cell>
        </row>
        <row r="842">
          <cell r="E842" t="str">
            <v>631101</v>
          </cell>
          <cell r="F842">
            <v>0</v>
          </cell>
          <cell r="I842">
            <v>0</v>
          </cell>
        </row>
        <row r="843">
          <cell r="E843" t="str">
            <v>631102</v>
          </cell>
          <cell r="F843">
            <v>0</v>
          </cell>
          <cell r="I843">
            <v>0</v>
          </cell>
        </row>
        <row r="844">
          <cell r="E844" t="str">
            <v>631103</v>
          </cell>
          <cell r="F844">
            <v>0</v>
          </cell>
          <cell r="I844">
            <v>0</v>
          </cell>
        </row>
        <row r="845">
          <cell r="E845" t="str">
            <v>639999</v>
          </cell>
          <cell r="F845">
            <v>0</v>
          </cell>
          <cell r="I845">
            <v>0</v>
          </cell>
        </row>
        <row r="846">
          <cell r="E846" t="str">
            <v>711101</v>
          </cell>
          <cell r="F846">
            <v>0</v>
          </cell>
          <cell r="I846">
            <v>0</v>
          </cell>
        </row>
        <row r="847">
          <cell r="E847" t="str">
            <v>711102</v>
          </cell>
          <cell r="F847">
            <v>0</v>
          </cell>
          <cell r="I847">
            <v>0</v>
          </cell>
        </row>
        <row r="848">
          <cell r="E848" t="str">
            <v>712101</v>
          </cell>
          <cell r="F848">
            <v>0</v>
          </cell>
          <cell r="I848">
            <v>0</v>
          </cell>
        </row>
        <row r="849">
          <cell r="E849" t="str">
            <v>712102</v>
          </cell>
          <cell r="F849">
            <v>0</v>
          </cell>
          <cell r="I849">
            <v>0</v>
          </cell>
        </row>
        <row r="850">
          <cell r="E850" t="str">
            <v>713101</v>
          </cell>
          <cell r="F850">
            <v>0</v>
          </cell>
          <cell r="I850">
            <v>0</v>
          </cell>
        </row>
        <row r="851">
          <cell r="E851" t="str">
            <v>714101</v>
          </cell>
          <cell r="F851">
            <v>0</v>
          </cell>
          <cell r="I851">
            <v>0</v>
          </cell>
        </row>
        <row r="852">
          <cell r="E852" t="str">
            <v>715101</v>
          </cell>
          <cell r="F852">
            <v>0</v>
          </cell>
          <cell r="I852">
            <v>0</v>
          </cell>
        </row>
        <row r="853">
          <cell r="E853" t="str">
            <v>715102</v>
          </cell>
          <cell r="F853">
            <v>0</v>
          </cell>
          <cell r="I853">
            <v>0</v>
          </cell>
        </row>
        <row r="854">
          <cell r="E854" t="str">
            <v>719999</v>
          </cell>
          <cell r="F854">
            <v>0</v>
          </cell>
          <cell r="I854">
            <v>0</v>
          </cell>
        </row>
        <row r="855">
          <cell r="E855" t="str">
            <v>721101</v>
          </cell>
          <cell r="F855">
            <v>0</v>
          </cell>
          <cell r="I855">
            <v>0</v>
          </cell>
        </row>
        <row r="856">
          <cell r="E856" t="str">
            <v>721102</v>
          </cell>
          <cell r="F856">
            <v>0</v>
          </cell>
          <cell r="I856">
            <v>0</v>
          </cell>
        </row>
        <row r="857">
          <cell r="E857" t="str">
            <v>721103</v>
          </cell>
          <cell r="F857">
            <v>0</v>
          </cell>
          <cell r="I857">
            <v>0</v>
          </cell>
        </row>
        <row r="858">
          <cell r="E858" t="str">
            <v>722101</v>
          </cell>
          <cell r="F858">
            <v>0</v>
          </cell>
          <cell r="I858">
            <v>0</v>
          </cell>
        </row>
        <row r="859">
          <cell r="E859" t="str">
            <v>723101</v>
          </cell>
          <cell r="F859">
            <v>0</v>
          </cell>
          <cell r="I859">
            <v>0</v>
          </cell>
        </row>
        <row r="860">
          <cell r="E860" t="str">
            <v>724101</v>
          </cell>
          <cell r="F860">
            <v>0</v>
          </cell>
          <cell r="I860">
            <v>0</v>
          </cell>
        </row>
        <row r="861">
          <cell r="E861" t="str">
            <v>724102</v>
          </cell>
          <cell r="F861">
            <v>0</v>
          </cell>
          <cell r="I861">
            <v>0</v>
          </cell>
        </row>
        <row r="862">
          <cell r="E862" t="str">
            <v>724103</v>
          </cell>
          <cell r="F862">
            <v>0</v>
          </cell>
          <cell r="I862">
            <v>0</v>
          </cell>
        </row>
        <row r="863">
          <cell r="E863" t="str">
            <v>729999</v>
          </cell>
          <cell r="F863">
            <v>0</v>
          </cell>
          <cell r="I863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Invoice"/>
      <sheetName val="Customer"/>
      <sheetName val="Barang"/>
      <sheetName val="Kartu Piutang"/>
    </sheetNames>
    <sheetDataSet>
      <sheetData sheetId="0"/>
      <sheetData sheetId="1"/>
      <sheetData sheetId="2">
        <row r="2">
          <cell r="A2" t="str">
            <v>ARIS</v>
          </cell>
        </row>
        <row r="3">
          <cell r="A3" t="str">
            <v>SULEMAN</v>
          </cell>
        </row>
        <row r="4">
          <cell r="A4" t="str">
            <v>MUNAWIR</v>
          </cell>
        </row>
        <row r="5">
          <cell r="A5" t="str">
            <v>ROIS</v>
          </cell>
        </row>
        <row r="6">
          <cell r="A6" t="str">
            <v>SOLIKIN B</v>
          </cell>
        </row>
        <row r="7">
          <cell r="A7" t="str">
            <v xml:space="preserve">NUR SALIM </v>
          </cell>
        </row>
        <row r="8">
          <cell r="A8" t="str">
            <v>SYAIFUL T</v>
          </cell>
        </row>
        <row r="9">
          <cell r="A9" t="str">
            <v>SULIS B</v>
          </cell>
        </row>
        <row r="10">
          <cell r="A10" t="str">
            <v>GITO</v>
          </cell>
        </row>
        <row r="11">
          <cell r="A11" t="str">
            <v>SUGIK</v>
          </cell>
        </row>
        <row r="12">
          <cell r="A12" t="str">
            <v>RONI</v>
          </cell>
        </row>
        <row r="13">
          <cell r="A13" t="str">
            <v>SYAIFUL . A</v>
          </cell>
        </row>
        <row r="14">
          <cell r="A14" t="str">
            <v>SUCIPTO B</v>
          </cell>
        </row>
        <row r="15">
          <cell r="A15" t="str">
            <v>FATCHUR</v>
          </cell>
        </row>
        <row r="16">
          <cell r="A16" t="str">
            <v>TONI</v>
          </cell>
        </row>
        <row r="17">
          <cell r="A17" t="str">
            <v>JUMAD</v>
          </cell>
        </row>
        <row r="18">
          <cell r="A18" t="str">
            <v>HERIANTO</v>
          </cell>
        </row>
        <row r="19">
          <cell r="A19" t="str">
            <v>SUGIONO</v>
          </cell>
        </row>
        <row r="20">
          <cell r="A20" t="str">
            <v>TAUFIK</v>
          </cell>
        </row>
        <row r="21">
          <cell r="A21" t="str">
            <v>KHOIRUL H</v>
          </cell>
        </row>
        <row r="22">
          <cell r="A22" t="str">
            <v>MASKUL.H</v>
          </cell>
        </row>
        <row r="23">
          <cell r="A23" t="str">
            <v>SUHARIADI</v>
          </cell>
        </row>
        <row r="24">
          <cell r="A24" t="str">
            <v>ZEMY</v>
          </cell>
        </row>
        <row r="25">
          <cell r="A25" t="str">
            <v>MUSLIMIN</v>
          </cell>
        </row>
        <row r="26">
          <cell r="A26" t="str">
            <v>RONI</v>
          </cell>
        </row>
        <row r="27">
          <cell r="A27" t="str">
            <v>IRKHAM</v>
          </cell>
        </row>
        <row r="28">
          <cell r="A28" t="str">
            <v>SYAIIN</v>
          </cell>
        </row>
        <row r="29">
          <cell r="A29" t="str">
            <v>KHOIRUL.U</v>
          </cell>
        </row>
        <row r="30">
          <cell r="A30" t="str">
            <v>SUBANDI</v>
          </cell>
        </row>
        <row r="31">
          <cell r="A31" t="str">
            <v xml:space="preserve">SLAMET </v>
          </cell>
        </row>
        <row r="32">
          <cell r="A32" t="str">
            <v>AGUS HR</v>
          </cell>
        </row>
        <row r="33">
          <cell r="A33" t="str">
            <v>MUSTAHAR</v>
          </cell>
        </row>
        <row r="34">
          <cell r="A34" t="str">
            <v>SARBINI</v>
          </cell>
        </row>
        <row r="35">
          <cell r="A35" t="str">
            <v>A.ROHMAN</v>
          </cell>
        </row>
        <row r="36">
          <cell r="A36" t="str">
            <v>AGUS BANDI</v>
          </cell>
        </row>
        <row r="37">
          <cell r="A37" t="str">
            <v>ROHANI</v>
          </cell>
        </row>
        <row r="38">
          <cell r="A38" t="str">
            <v>MAT ALI</v>
          </cell>
        </row>
        <row r="39">
          <cell r="A39" t="str">
            <v>YANTO A</v>
          </cell>
        </row>
        <row r="40">
          <cell r="A40" t="str">
            <v>BAMBANG</v>
          </cell>
        </row>
        <row r="41">
          <cell r="A41" t="str">
            <v>DENNY R</v>
          </cell>
        </row>
        <row r="42">
          <cell r="A42" t="str">
            <v>KASIONO</v>
          </cell>
        </row>
        <row r="43">
          <cell r="A43" t="str">
            <v>HANAN</v>
          </cell>
        </row>
        <row r="44">
          <cell r="A44" t="str">
            <v>SUKANDAR</v>
          </cell>
        </row>
        <row r="45">
          <cell r="A45" t="str">
            <v>TONY</v>
          </cell>
        </row>
        <row r="46">
          <cell r="A46" t="str">
            <v>MONGAL</v>
          </cell>
        </row>
        <row r="47">
          <cell r="A47" t="str">
            <v>NUR SANTO</v>
          </cell>
        </row>
        <row r="48">
          <cell r="A48" t="str">
            <v>M.SOLIKIN</v>
          </cell>
        </row>
        <row r="49">
          <cell r="A49" t="str">
            <v>NASOR</v>
          </cell>
        </row>
        <row r="50">
          <cell r="A50" t="str">
            <v>SIYARI</v>
          </cell>
        </row>
        <row r="51">
          <cell r="A51" t="str">
            <v>NADIR</v>
          </cell>
        </row>
        <row r="52">
          <cell r="A52" t="str">
            <v>SUKANDAR</v>
          </cell>
        </row>
        <row r="53">
          <cell r="A53" t="str">
            <v>HUDA</v>
          </cell>
        </row>
        <row r="54">
          <cell r="A54" t="str">
            <v>NUR KHOLIS</v>
          </cell>
        </row>
        <row r="55">
          <cell r="A55" t="str">
            <v>SOLIKIN A</v>
          </cell>
        </row>
        <row r="56">
          <cell r="A56" t="str">
            <v>HADI.S</v>
          </cell>
        </row>
        <row r="57">
          <cell r="A57" t="str">
            <v>MASRIDI</v>
          </cell>
        </row>
        <row r="58">
          <cell r="A58" t="str">
            <v>NUR HADI</v>
          </cell>
        </row>
        <row r="59">
          <cell r="A59" t="str">
            <v>CHOLILI</v>
          </cell>
        </row>
        <row r="60">
          <cell r="A60" t="str">
            <v>AGUS R</v>
          </cell>
        </row>
        <row r="61">
          <cell r="A61" t="str">
            <v>AHMAD</v>
          </cell>
        </row>
        <row r="62">
          <cell r="A62" t="str">
            <v>DENNY S</v>
          </cell>
        </row>
        <row r="63">
          <cell r="A63" t="str">
            <v>SUYONO</v>
          </cell>
        </row>
        <row r="64">
          <cell r="A64" t="str">
            <v>UZER</v>
          </cell>
        </row>
        <row r="65">
          <cell r="A65" t="str">
            <v>AGUS CAKIL</v>
          </cell>
        </row>
        <row r="66">
          <cell r="A66" t="str">
            <v>ASIK</v>
          </cell>
        </row>
        <row r="67">
          <cell r="A67" t="str">
            <v>TOSIM</v>
          </cell>
        </row>
        <row r="68">
          <cell r="A68" t="str">
            <v>WACHID</v>
          </cell>
        </row>
        <row r="69">
          <cell r="A69" t="str">
            <v>SUYONO</v>
          </cell>
        </row>
        <row r="70">
          <cell r="A70" t="str">
            <v>HENDRO</v>
          </cell>
        </row>
        <row r="71">
          <cell r="A71" t="str">
            <v>WAWAN</v>
          </cell>
        </row>
        <row r="72">
          <cell r="A72" t="str">
            <v>ADIM</v>
          </cell>
        </row>
        <row r="73">
          <cell r="A73" t="str">
            <v>ANWAR</v>
          </cell>
        </row>
        <row r="74">
          <cell r="A74" t="str">
            <v>SIFAK</v>
          </cell>
        </row>
        <row r="75">
          <cell r="A75" t="str">
            <v>JONO</v>
          </cell>
        </row>
        <row r="76">
          <cell r="A76" t="str">
            <v>RUDI</v>
          </cell>
        </row>
        <row r="77">
          <cell r="A77" t="str">
            <v>SUYANTO</v>
          </cell>
        </row>
        <row r="78">
          <cell r="A78" t="str">
            <v>MARSONO</v>
          </cell>
        </row>
        <row r="79">
          <cell r="A79" t="str">
            <v>DIDIT</v>
          </cell>
        </row>
        <row r="80">
          <cell r="A80" t="str">
            <v>MAHMUDI</v>
          </cell>
        </row>
        <row r="81">
          <cell r="A81" t="str">
            <v>TOHA</v>
          </cell>
        </row>
        <row r="82">
          <cell r="A82" t="str">
            <v>YANTO B</v>
          </cell>
        </row>
        <row r="83">
          <cell r="A83" t="str">
            <v>DODIK</v>
          </cell>
        </row>
        <row r="84">
          <cell r="A84" t="str">
            <v>SUKADI</v>
          </cell>
        </row>
        <row r="85">
          <cell r="A85" t="str">
            <v>JAFAR</v>
          </cell>
        </row>
        <row r="86">
          <cell r="A86" t="str">
            <v>SUKIR</v>
          </cell>
        </row>
        <row r="87">
          <cell r="A87" t="str">
            <v>MULYADI</v>
          </cell>
        </row>
        <row r="88">
          <cell r="A88" t="str">
            <v>MUHAMMAD</v>
          </cell>
        </row>
        <row r="89">
          <cell r="A89" t="str">
            <v>RIAWAN</v>
          </cell>
        </row>
        <row r="90">
          <cell r="A90" t="str">
            <v>SUGENG</v>
          </cell>
        </row>
        <row r="91">
          <cell r="A91" t="str">
            <v>AMIN</v>
          </cell>
        </row>
        <row r="92">
          <cell r="A92" t="str">
            <v>SANTO</v>
          </cell>
        </row>
        <row r="93">
          <cell r="A93" t="str">
            <v>MAHRUS</v>
          </cell>
        </row>
        <row r="94">
          <cell r="A94" t="str">
            <v>IBRAHIM</v>
          </cell>
        </row>
        <row r="95">
          <cell r="A95" t="str">
            <v>RISTANTO</v>
          </cell>
        </row>
        <row r="96">
          <cell r="A96" t="str">
            <v>HADI</v>
          </cell>
        </row>
        <row r="97">
          <cell r="A97" t="str">
            <v>BUANG</v>
          </cell>
        </row>
        <row r="98">
          <cell r="A98" t="str">
            <v>ABDUL</v>
          </cell>
        </row>
        <row r="99">
          <cell r="A99" t="str">
            <v>RATMO</v>
          </cell>
        </row>
        <row r="100">
          <cell r="A100" t="str">
            <v>SULISWANTO</v>
          </cell>
        </row>
        <row r="101">
          <cell r="A101" t="str">
            <v>HOLILI</v>
          </cell>
        </row>
        <row r="102">
          <cell r="A102" t="str">
            <v>YUSUF</v>
          </cell>
        </row>
        <row r="103">
          <cell r="A103" t="str">
            <v>JUMANTO</v>
          </cell>
        </row>
        <row r="104">
          <cell r="A104" t="str">
            <v>AGUS B</v>
          </cell>
        </row>
      </sheetData>
      <sheetData sheetId="3"/>
      <sheetData sheetId="4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x"/>
      <sheetName val="Home"/>
      <sheetName val="Kode Akun"/>
      <sheetName val="Kode Bantu"/>
      <sheetName val="Jurnal Umum"/>
      <sheetName val="Buku Besar"/>
      <sheetName val="Buku Besar Pembantu"/>
      <sheetName val="Neraca Lajur"/>
      <sheetName val="Laba Rugi"/>
      <sheetName val="Neraca"/>
      <sheetName val="Kode Akun PRINT"/>
      <sheetName val="Kode Bantu PRINT"/>
      <sheetName val="Jurnal Umum PRINT"/>
      <sheetName val="Buku Besar PRINT"/>
      <sheetName val="Buku Besar Pembantu PRINT"/>
      <sheetName val="Neraca Lajur PRINT"/>
      <sheetName val="Laba Rugi PRINT"/>
      <sheetName val="Neraca PRINT"/>
    </sheetNames>
    <sheetDataSet>
      <sheetData sheetId="0"/>
      <sheetData sheetId="1"/>
      <sheetData sheetId="2"/>
      <sheetData sheetId="3"/>
      <sheetData sheetId="4">
        <row r="7">
          <cell r="B7" t="str">
            <v>JANUARI</v>
          </cell>
        </row>
        <row r="8">
          <cell r="B8" t="str">
            <v>PEBRUARI</v>
          </cell>
        </row>
        <row r="9">
          <cell r="B9" t="str">
            <v>MARET</v>
          </cell>
        </row>
        <row r="10">
          <cell r="B10" t="str">
            <v>APRIL</v>
          </cell>
        </row>
        <row r="11">
          <cell r="B11" t="str">
            <v>MEI</v>
          </cell>
        </row>
        <row r="12">
          <cell r="B12" t="str">
            <v>JUNI</v>
          </cell>
        </row>
        <row r="13">
          <cell r="B13" t="str">
            <v>JULI</v>
          </cell>
        </row>
        <row r="14">
          <cell r="B14" t="str">
            <v>AGUSTUS</v>
          </cell>
        </row>
        <row r="15">
          <cell r="B15" t="str">
            <v>SEPTEMBER</v>
          </cell>
        </row>
        <row r="16">
          <cell r="B16" t="str">
            <v>OKTOBER</v>
          </cell>
        </row>
        <row r="17">
          <cell r="B17" t="str">
            <v>NOVEMBER</v>
          </cell>
        </row>
        <row r="18">
          <cell r="B18" t="str">
            <v>DESEMBER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IF_"/>
      <sheetName val="Nrc"/>
      <sheetName val="AK"/>
      <sheetName val="RLD"/>
      <sheetName val="RLP"/>
      <sheetName val="TARIF"/>
      <sheetName val="BIPROM"/>
      <sheetName val="RUGI LABA DEPO"/>
      <sheetName val="MENU"/>
      <sheetName val="ARUS KAS (Nrc)"/>
      <sheetName val="NERACA"/>
      <sheetName val="ARUS KAS_2"/>
      <sheetName val="RUGI LABA PABRIK"/>
      <sheetName val="LR PER PRODUK"/>
      <sheetName val="NERACA LAJUR"/>
      <sheetName val="COGS"/>
      <sheetName val="LAP PENJUALAN"/>
      <sheetName val="MEMO JURNAL"/>
      <sheetName val="TAC"/>
      <sheetName val="RK PUSAT"/>
      <sheetName val="REKAP PPN"/>
      <sheetName val="REKAP PPH25"/>
      <sheetName val="REKON BANK SJT 55"/>
      <sheetName val="REKAP HT MSS"/>
      <sheetName val="REKAP HT GAJI"/>
      <sheetName val="GAJI"/>
      <sheetName val="REKAP PEMBIAYAAN"/>
      <sheetName val="REKAP GL"/>
      <sheetName val="LAP MUTASI PRODUK"/>
      <sheetName val="ANALISA PIUTANG"/>
      <sheetName val="BIAYA OA"/>
      <sheetName val="HUTANG OA"/>
      <sheetName val="REKAP OA"/>
      <sheetName val="BKB"/>
      <sheetName val="BTB"/>
      <sheetName val="MI"/>
      <sheetName val="MO"/>
      <sheetName val="SI"/>
      <sheetName val="SO"/>
      <sheetName val="MORPH"/>
      <sheetName val="MP"/>
      <sheetName val="TBG "/>
      <sheetName val="PVT"/>
      <sheetName val="SD"/>
      <sheetName val="TARIKAN PUSAT"/>
      <sheetName val="SD-INTER"/>
      <sheetName val="BANK SJ 55"/>
      <sheetName val="KAS JURNAL"/>
      <sheetName val="GL"/>
      <sheetName val="LKH"/>
      <sheetName val="PEN &amp; PENG"/>
      <sheetName val="REKAP BIAYA"/>
      <sheetName val="CROSSCEK"/>
      <sheetName val="RKP AFILIASI"/>
      <sheetName val="MS SUPPLY"/>
      <sheetName val="CV YPS"/>
      <sheetName val="TAG MS SUPP"/>
      <sheetName val="MS ASSET"/>
      <sheetName val="BENGKEL"/>
      <sheetName val="HUTANG TIV"/>
      <sheetName val="RKP HUTANG TAC"/>
      <sheetName val="RKP TIV-SEGME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C2" t="str">
            <v>DEPO BALONGPANGGANG</v>
          </cell>
        </row>
      </sheetData>
      <sheetData sheetId="11"/>
      <sheetData sheetId="12"/>
      <sheetData sheetId="13"/>
      <sheetData sheetId="14">
        <row r="1">
          <cell r="A1" t="str">
            <v>DEPO BALONGPANGGANG</v>
          </cell>
        </row>
        <row r="2">
          <cell r="A2" t="str">
            <v>NERACA LAJUR</v>
          </cell>
        </row>
        <row r="3">
          <cell r="A3" t="str">
            <v>PER 30 SEPTEMBER 2021</v>
          </cell>
        </row>
        <row r="4">
          <cell r="A4" t="str">
            <v>NO</v>
          </cell>
          <cell r="B4" t="str">
            <v>NAMA AKUN</v>
          </cell>
          <cell r="C4" t="str">
            <v>N/L</v>
          </cell>
          <cell r="D4" t="str">
            <v>D/K</v>
          </cell>
          <cell r="E4" t="str">
            <v>SALDO  AWAL</v>
          </cell>
          <cell r="G4" t="str">
            <v>MUTASI KAS BANK</v>
          </cell>
          <cell r="I4" t="str">
            <v>PENYESUAIAN</v>
          </cell>
          <cell r="K4" t="str">
            <v>SALDO AKHIR</v>
          </cell>
          <cell r="M4" t="str">
            <v>LABA - RUGI</v>
          </cell>
          <cell r="O4" t="str">
            <v>N E R A C A</v>
          </cell>
          <cell r="R4" t="str">
            <v>Neraca awal bulan berikut</v>
          </cell>
        </row>
        <row r="5">
          <cell r="A5" t="str">
            <v>AKUN</v>
          </cell>
          <cell r="E5" t="str">
            <v>DEBET</v>
          </cell>
          <cell r="F5" t="str">
            <v>KREDIT</v>
          </cell>
          <cell r="G5" t="str">
            <v>DEBET</v>
          </cell>
          <cell r="H5" t="str">
            <v>KREDIT</v>
          </cell>
          <cell r="I5" t="str">
            <v>DEBET</v>
          </cell>
          <cell r="J5" t="str">
            <v>KREDIT</v>
          </cell>
          <cell r="K5" t="str">
            <v>DEBET</v>
          </cell>
          <cell r="L5" t="str">
            <v>KREDIT</v>
          </cell>
          <cell r="M5" t="str">
            <v>DEBET</v>
          </cell>
          <cell r="N5" t="str">
            <v>KREDIT</v>
          </cell>
          <cell r="O5" t="str">
            <v>DEBET</v>
          </cell>
          <cell r="P5" t="str">
            <v>KREDIT</v>
          </cell>
          <cell r="R5" t="str">
            <v>DEBET</v>
          </cell>
          <cell r="S5" t="str">
            <v>KREDIT</v>
          </cell>
        </row>
        <row r="6">
          <cell r="A6">
            <v>110101</v>
          </cell>
          <cell r="B6" t="str">
            <v>KAS BESAR</v>
          </cell>
          <cell r="C6" t="str">
            <v>N</v>
          </cell>
          <cell r="D6" t="str">
            <v>D</v>
          </cell>
          <cell r="E6">
            <v>73224237.099999905</v>
          </cell>
          <cell r="F6">
            <v>0</v>
          </cell>
          <cell r="G6">
            <v>1998134469</v>
          </cell>
          <cell r="H6">
            <v>1990109006</v>
          </cell>
          <cell r="I6">
            <v>0</v>
          </cell>
          <cell r="J6">
            <v>0</v>
          </cell>
          <cell r="K6">
            <v>81249700.099999905</v>
          </cell>
          <cell r="L6">
            <v>0</v>
          </cell>
          <cell r="M6">
            <v>0</v>
          </cell>
          <cell r="N6">
            <v>0</v>
          </cell>
          <cell r="O6">
            <v>81249700.099999905</v>
          </cell>
          <cell r="P6">
            <v>0</v>
          </cell>
          <cell r="R6">
            <v>81249700.099999905</v>
          </cell>
          <cell r="S6">
            <v>0</v>
          </cell>
        </row>
        <row r="7">
          <cell r="A7">
            <v>110102</v>
          </cell>
          <cell r="B7" t="str">
            <v>KAS OPERASI</v>
          </cell>
          <cell r="C7" t="str">
            <v>N</v>
          </cell>
          <cell r="D7" t="str">
            <v>D</v>
          </cell>
          <cell r="E7">
            <v>1000000</v>
          </cell>
          <cell r="F7">
            <v>0</v>
          </cell>
          <cell r="G7">
            <v>66457406</v>
          </cell>
          <cell r="H7">
            <v>66457406</v>
          </cell>
          <cell r="I7">
            <v>0</v>
          </cell>
          <cell r="J7">
            <v>0</v>
          </cell>
          <cell r="K7">
            <v>1000000</v>
          </cell>
          <cell r="L7">
            <v>0</v>
          </cell>
          <cell r="M7">
            <v>0</v>
          </cell>
          <cell r="N7">
            <v>0</v>
          </cell>
          <cell r="O7">
            <v>1000000</v>
          </cell>
          <cell r="P7">
            <v>0</v>
          </cell>
          <cell r="R7">
            <v>1000000</v>
          </cell>
          <cell r="S7">
            <v>0</v>
          </cell>
        </row>
        <row r="8">
          <cell r="A8">
            <v>110200</v>
          </cell>
          <cell r="B8" t="str">
            <v>BANK BCA DIREKSI FP</v>
          </cell>
          <cell r="C8" t="str">
            <v>N</v>
          </cell>
          <cell r="D8" t="str">
            <v>D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R8">
            <v>0</v>
          </cell>
          <cell r="S8">
            <v>0</v>
          </cell>
        </row>
        <row r="9">
          <cell r="A9">
            <v>110201</v>
          </cell>
          <cell r="B9" t="str">
            <v>BANK BCA DIREKSI</v>
          </cell>
          <cell r="C9" t="str">
            <v>N</v>
          </cell>
          <cell r="D9" t="str">
            <v>D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R9">
            <v>0</v>
          </cell>
          <cell r="S9">
            <v>0</v>
          </cell>
        </row>
        <row r="10">
          <cell r="A10">
            <v>110202</v>
          </cell>
          <cell r="B10" t="str">
            <v>BANK PUSAT 2018</v>
          </cell>
          <cell r="C10" t="str">
            <v>N</v>
          </cell>
          <cell r="D10" t="str">
            <v>D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0</v>
          </cell>
          <cell r="S10">
            <v>0</v>
          </cell>
        </row>
        <row r="11">
          <cell r="A11">
            <v>110203</v>
          </cell>
          <cell r="B11" t="str">
            <v>BANK PUSAT 2019</v>
          </cell>
          <cell r="C11" t="str">
            <v>N</v>
          </cell>
          <cell r="D11" t="str">
            <v>D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R11">
            <v>0</v>
          </cell>
          <cell r="S11">
            <v>0</v>
          </cell>
        </row>
        <row r="12">
          <cell r="A12">
            <v>110204</v>
          </cell>
          <cell r="B12" t="str">
            <v>BANK PUSAT 2020</v>
          </cell>
          <cell r="C12" t="str">
            <v>N</v>
          </cell>
          <cell r="D12" t="str">
            <v>D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</row>
        <row r="13">
          <cell r="A13">
            <v>110205</v>
          </cell>
          <cell r="B13" t="str">
            <v>BANK PUSAT FP 2020</v>
          </cell>
          <cell r="C13" t="str">
            <v>N</v>
          </cell>
          <cell r="D13" t="str">
            <v>D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A14">
            <v>110206</v>
          </cell>
          <cell r="B14" t="str">
            <v>AKTUAL</v>
          </cell>
          <cell r="C14" t="str">
            <v>N</v>
          </cell>
          <cell r="D14" t="str">
            <v>D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A15">
            <v>110207</v>
          </cell>
          <cell r="B15" t="str">
            <v>BANK BCA DIREKSI LP</v>
          </cell>
          <cell r="C15" t="str">
            <v>N</v>
          </cell>
          <cell r="D15" t="str">
            <v>D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A16">
            <v>110208</v>
          </cell>
          <cell r="B16" t="str">
            <v>BANK PUSAT LP</v>
          </cell>
          <cell r="C16" t="str">
            <v>N</v>
          </cell>
          <cell r="D16" t="str">
            <v>D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A17">
            <v>110210</v>
          </cell>
          <cell r="B17" t="str">
            <v>BANK SEJATI 55</v>
          </cell>
          <cell r="C17" t="str">
            <v>N</v>
          </cell>
          <cell r="D17" t="str">
            <v>D</v>
          </cell>
          <cell r="E17">
            <v>0</v>
          </cell>
          <cell r="F17">
            <v>0</v>
          </cell>
          <cell r="G17">
            <v>1949727938</v>
          </cell>
          <cell r="H17">
            <v>12795469</v>
          </cell>
          <cell r="I17">
            <v>0</v>
          </cell>
          <cell r="J17">
            <v>1936932469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A18">
            <v>110301</v>
          </cell>
          <cell r="B18" t="str">
            <v>HUB R/K PUSAT</v>
          </cell>
          <cell r="C18" t="str">
            <v>N</v>
          </cell>
          <cell r="D18" t="str">
            <v>D</v>
          </cell>
          <cell r="E18">
            <v>10953539422</v>
          </cell>
          <cell r="F18">
            <v>0</v>
          </cell>
          <cell r="G18">
            <v>0</v>
          </cell>
          <cell r="H18">
            <v>0</v>
          </cell>
          <cell r="I18">
            <v>1936932469</v>
          </cell>
          <cell r="J18">
            <v>0</v>
          </cell>
          <cell r="K18">
            <v>12890471891</v>
          </cell>
          <cell r="L18">
            <v>0</v>
          </cell>
          <cell r="M18">
            <v>0</v>
          </cell>
          <cell r="N18">
            <v>0</v>
          </cell>
          <cell r="O18">
            <v>12890471891</v>
          </cell>
          <cell r="P18">
            <v>0</v>
          </cell>
          <cell r="R18">
            <v>12890471891</v>
          </cell>
          <cell r="S18">
            <v>0</v>
          </cell>
        </row>
        <row r="19">
          <cell r="A19">
            <v>110902</v>
          </cell>
          <cell r="B19" t="str">
            <v>KAS KE KAS</v>
          </cell>
          <cell r="C19" t="str">
            <v>N</v>
          </cell>
          <cell r="D19" t="str">
            <v>D</v>
          </cell>
          <cell r="E19">
            <v>0</v>
          </cell>
          <cell r="F19">
            <v>0</v>
          </cell>
          <cell r="G19">
            <v>2003037888</v>
          </cell>
          <cell r="H19">
            <v>2003037888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A20">
            <v>130120</v>
          </cell>
          <cell r="B20" t="str">
            <v>PIUTANG DAGANG KREDIT</v>
          </cell>
          <cell r="C20" t="str">
            <v>N</v>
          </cell>
          <cell r="D20" t="str">
            <v>D</v>
          </cell>
          <cell r="E20">
            <v>44880485</v>
          </cell>
          <cell r="F20">
            <v>0</v>
          </cell>
          <cell r="G20">
            <v>0</v>
          </cell>
          <cell r="H20">
            <v>30454575</v>
          </cell>
          <cell r="I20">
            <v>26416700</v>
          </cell>
          <cell r="J20">
            <v>0</v>
          </cell>
          <cell r="K20">
            <v>40842610</v>
          </cell>
          <cell r="L20">
            <v>0</v>
          </cell>
          <cell r="M20">
            <v>0</v>
          </cell>
          <cell r="N20">
            <v>0</v>
          </cell>
          <cell r="O20">
            <v>40842610</v>
          </cell>
          <cell r="P20">
            <v>0</v>
          </cell>
          <cell r="R20">
            <v>40842610</v>
          </cell>
          <cell r="S20">
            <v>0</v>
          </cell>
        </row>
        <row r="21">
          <cell r="A21">
            <v>130121</v>
          </cell>
          <cell r="B21" t="str">
            <v>PIUTANG DAGANG TUNAI</v>
          </cell>
          <cell r="C21" t="str">
            <v>N</v>
          </cell>
          <cell r="D21" t="str">
            <v>D</v>
          </cell>
          <cell r="E21">
            <v>0</v>
          </cell>
          <cell r="F21">
            <v>0</v>
          </cell>
          <cell r="G21">
            <v>0</v>
          </cell>
          <cell r="H21">
            <v>1979992350</v>
          </cell>
          <cell r="I21">
            <v>1979992350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A22">
            <v>130130</v>
          </cell>
          <cell r="B22" t="str">
            <v>PIUTANG TIV</v>
          </cell>
          <cell r="C22" t="str">
            <v>N</v>
          </cell>
          <cell r="D22" t="str">
            <v>D</v>
          </cell>
          <cell r="E22">
            <v>24553800</v>
          </cell>
          <cell r="F22">
            <v>0</v>
          </cell>
          <cell r="G22">
            <v>0</v>
          </cell>
          <cell r="H22">
            <v>0</v>
          </cell>
          <cell r="I22">
            <v>24301125</v>
          </cell>
          <cell r="J22">
            <v>12152200</v>
          </cell>
          <cell r="K22">
            <v>36702725</v>
          </cell>
          <cell r="L22">
            <v>0</v>
          </cell>
          <cell r="M22">
            <v>0</v>
          </cell>
          <cell r="N22">
            <v>0</v>
          </cell>
          <cell r="O22">
            <v>36702725</v>
          </cell>
          <cell r="P22">
            <v>0</v>
          </cell>
          <cell r="R22">
            <v>36702725</v>
          </cell>
          <cell r="S22">
            <v>0</v>
          </cell>
        </row>
        <row r="23">
          <cell r="A23">
            <v>130131</v>
          </cell>
          <cell r="B23" t="str">
            <v>PIUTANG PUSAT</v>
          </cell>
          <cell r="C23" t="str">
            <v>N</v>
          </cell>
          <cell r="D23" t="str">
            <v>D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A24">
            <v>130501</v>
          </cell>
          <cell r="B24" t="str">
            <v>PIUTANG MSSUPPORT</v>
          </cell>
          <cell r="C24" t="str">
            <v>N</v>
          </cell>
          <cell r="D24" t="str">
            <v>D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A25">
            <v>130502</v>
          </cell>
          <cell r="B25" t="str">
            <v>PIUTANG JAMSOSTEK</v>
          </cell>
          <cell r="C25" t="str">
            <v>N</v>
          </cell>
          <cell r="D25" t="str">
            <v>D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A26">
            <v>130504</v>
          </cell>
          <cell r="B26" t="str">
            <v>PIUTANG KARYAWAN</v>
          </cell>
          <cell r="C26" t="str">
            <v>N</v>
          </cell>
          <cell r="D26" t="str">
            <v>D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A27">
            <v>140101</v>
          </cell>
          <cell r="B27" t="str">
            <v>SEWA DIBAYAR DIMUKA</v>
          </cell>
          <cell r="C27" t="str">
            <v>N</v>
          </cell>
          <cell r="D27" t="str">
            <v>D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A28">
            <v>140301</v>
          </cell>
          <cell r="B28" t="str">
            <v>THR DIBAYAR DIMUKA</v>
          </cell>
          <cell r="C28" t="str">
            <v>N</v>
          </cell>
          <cell r="D28" t="str">
            <v>D</v>
          </cell>
          <cell r="E28">
            <v>40561009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10140252.25</v>
          </cell>
          <cell r="K28">
            <v>30420756.75</v>
          </cell>
          <cell r="L28">
            <v>0</v>
          </cell>
          <cell r="M28">
            <v>0</v>
          </cell>
          <cell r="N28">
            <v>0</v>
          </cell>
          <cell r="O28">
            <v>30420756.75</v>
          </cell>
          <cell r="P28">
            <v>0</v>
          </cell>
          <cell r="R28">
            <v>30420756.75</v>
          </cell>
          <cell r="S28">
            <v>0</v>
          </cell>
        </row>
        <row r="29">
          <cell r="A29">
            <v>150101</v>
          </cell>
          <cell r="B29" t="str">
            <v>PPN MASUKAN</v>
          </cell>
          <cell r="C29" t="str">
            <v>N</v>
          </cell>
          <cell r="D29" t="str">
            <v>D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112723127.27272725</v>
          </cell>
          <cell r="J29">
            <v>112723127.27272725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A30">
            <v>160101</v>
          </cell>
          <cell r="B30" t="str">
            <v>PERSEDIAAN</v>
          </cell>
          <cell r="C30" t="str">
            <v>N</v>
          </cell>
          <cell r="D30" t="str">
            <v>D</v>
          </cell>
          <cell r="E30">
            <v>589044340.90909147</v>
          </cell>
          <cell r="F30">
            <v>0</v>
          </cell>
          <cell r="G30">
            <v>0</v>
          </cell>
          <cell r="H30">
            <v>0</v>
          </cell>
          <cell r="I30">
            <v>599694899.99999988</v>
          </cell>
          <cell r="J30">
            <v>589044340.90909076</v>
          </cell>
          <cell r="K30">
            <v>599694900.00000072</v>
          </cell>
          <cell r="L30">
            <v>0</v>
          </cell>
          <cell r="M30">
            <v>0</v>
          </cell>
          <cell r="N30">
            <v>0</v>
          </cell>
          <cell r="O30">
            <v>599694900.00000072</v>
          </cell>
          <cell r="P30">
            <v>0</v>
          </cell>
          <cell r="R30">
            <v>599694900.00000072</v>
          </cell>
          <cell r="S30">
            <v>0</v>
          </cell>
        </row>
        <row r="31">
          <cell r="A31">
            <v>161101</v>
          </cell>
          <cell r="B31" t="str">
            <v>R/K PERSEDIAAN</v>
          </cell>
          <cell r="C31" t="str">
            <v>N</v>
          </cell>
          <cell r="D31" t="str">
            <v>D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496331818.18181807</v>
          </cell>
          <cell r="J31">
            <v>496331818.18181807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A32">
            <v>211001</v>
          </cell>
          <cell r="B32" t="str">
            <v>HUTANG DAGANG-TIV</v>
          </cell>
          <cell r="C32" t="str">
            <v>N</v>
          </cell>
          <cell r="D32" t="str">
            <v>K</v>
          </cell>
          <cell r="E32">
            <v>0</v>
          </cell>
          <cell r="F32">
            <v>9761030450</v>
          </cell>
          <cell r="G32">
            <v>0</v>
          </cell>
          <cell r="H32">
            <v>0</v>
          </cell>
          <cell r="I32">
            <v>12152200</v>
          </cell>
          <cell r="J32">
            <v>1238154399.9999998</v>
          </cell>
          <cell r="K32">
            <v>0</v>
          </cell>
          <cell r="L32">
            <v>10987032650</v>
          </cell>
          <cell r="M32">
            <v>0</v>
          </cell>
          <cell r="N32">
            <v>0</v>
          </cell>
          <cell r="O32">
            <v>0</v>
          </cell>
          <cell r="P32">
            <v>10987032650</v>
          </cell>
          <cell r="R32">
            <v>0</v>
          </cell>
          <cell r="S32">
            <v>10987032650</v>
          </cell>
        </row>
        <row r="33">
          <cell r="A33">
            <v>211002</v>
          </cell>
          <cell r="B33" t="str">
            <v>HUTANG DAGANG-TAC</v>
          </cell>
          <cell r="C33" t="str">
            <v>N</v>
          </cell>
          <cell r="D33" t="str">
            <v>K</v>
          </cell>
          <cell r="E33">
            <v>0</v>
          </cell>
          <cell r="F33">
            <v>-160138209.09090894</v>
          </cell>
          <cell r="G33">
            <v>0</v>
          </cell>
          <cell r="H33">
            <v>0</v>
          </cell>
          <cell r="I33">
            <v>256974940.90909094</v>
          </cell>
          <cell r="J33">
            <v>497631818.18181807</v>
          </cell>
          <cell r="K33">
            <v>0</v>
          </cell>
          <cell r="L33">
            <v>80518668.181818187</v>
          </cell>
          <cell r="M33">
            <v>0</v>
          </cell>
          <cell r="N33">
            <v>0</v>
          </cell>
          <cell r="O33">
            <v>0</v>
          </cell>
          <cell r="P33">
            <v>80518668.181818187</v>
          </cell>
          <cell r="R33">
            <v>0</v>
          </cell>
          <cell r="S33">
            <v>80518668.181818187</v>
          </cell>
        </row>
        <row r="34">
          <cell r="A34">
            <v>211101</v>
          </cell>
          <cell r="B34" t="str">
            <v>BIAYA YMHD-GAJI</v>
          </cell>
          <cell r="C34" t="str">
            <v>N</v>
          </cell>
          <cell r="D34" t="str">
            <v>K</v>
          </cell>
          <cell r="E34">
            <v>0</v>
          </cell>
          <cell r="F34">
            <v>959538370.61553133</v>
          </cell>
          <cell r="G34">
            <v>0</v>
          </cell>
          <cell r="H34">
            <v>0</v>
          </cell>
          <cell r="I34">
            <v>0</v>
          </cell>
          <cell r="J34">
            <v>27748600</v>
          </cell>
          <cell r="K34">
            <v>0</v>
          </cell>
          <cell r="L34">
            <v>987286970.61553133</v>
          </cell>
          <cell r="M34">
            <v>0</v>
          </cell>
          <cell r="N34">
            <v>0</v>
          </cell>
          <cell r="O34">
            <v>0</v>
          </cell>
          <cell r="P34">
            <v>987286970.61553133</v>
          </cell>
          <cell r="Q34">
            <v>833607024.61553133</v>
          </cell>
          <cell r="R34">
            <v>0</v>
          </cell>
          <cell r="S34">
            <v>987286970.61553133</v>
          </cell>
        </row>
        <row r="35">
          <cell r="A35">
            <v>211102</v>
          </cell>
          <cell r="B35" t="str">
            <v>BIAYA YHMD-BBM</v>
          </cell>
          <cell r="C35" t="str">
            <v>N</v>
          </cell>
          <cell r="D35" t="str">
            <v>K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A36">
            <v>211103</v>
          </cell>
          <cell r="B36" t="str">
            <v>BIAYA YMHD-INSENTIF</v>
          </cell>
          <cell r="C36" t="str">
            <v>N</v>
          </cell>
          <cell r="D36" t="str">
            <v>K</v>
          </cell>
          <cell r="E36">
            <v>0</v>
          </cell>
          <cell r="F36">
            <v>13499969</v>
          </cell>
          <cell r="G36">
            <v>0</v>
          </cell>
          <cell r="H36">
            <v>0</v>
          </cell>
          <cell r="I36">
            <v>0</v>
          </cell>
          <cell r="J36">
            <v>2744600</v>
          </cell>
          <cell r="K36">
            <v>0</v>
          </cell>
          <cell r="L36">
            <v>16244569</v>
          </cell>
          <cell r="M36">
            <v>0</v>
          </cell>
          <cell r="N36">
            <v>0</v>
          </cell>
          <cell r="O36">
            <v>0</v>
          </cell>
          <cell r="P36">
            <v>16244569</v>
          </cell>
          <cell r="Q36">
            <v>13499969</v>
          </cell>
          <cell r="R36">
            <v>0</v>
          </cell>
          <cell r="S36">
            <v>16244569</v>
          </cell>
        </row>
        <row r="37">
          <cell r="A37">
            <v>211104</v>
          </cell>
          <cell r="B37" t="str">
            <v>BIAYA YMHD-ONGKOS ANGKUT</v>
          </cell>
          <cell r="C37" t="str">
            <v>N</v>
          </cell>
          <cell r="D37" t="str">
            <v>K</v>
          </cell>
          <cell r="E37">
            <v>0</v>
          </cell>
          <cell r="F37">
            <v>1490579188</v>
          </cell>
          <cell r="G37">
            <v>0</v>
          </cell>
          <cell r="H37">
            <v>0</v>
          </cell>
          <cell r="I37">
            <v>0</v>
          </cell>
          <cell r="J37">
            <v>156550500</v>
          </cell>
          <cell r="K37">
            <v>0</v>
          </cell>
          <cell r="L37">
            <v>1647129688</v>
          </cell>
          <cell r="M37">
            <v>0</v>
          </cell>
          <cell r="N37">
            <v>0</v>
          </cell>
          <cell r="O37">
            <v>0</v>
          </cell>
          <cell r="P37">
            <v>1647129688</v>
          </cell>
          <cell r="R37">
            <v>0</v>
          </cell>
          <cell r="S37">
            <v>1647129688</v>
          </cell>
        </row>
        <row r="38">
          <cell r="A38">
            <v>211011</v>
          </cell>
          <cell r="B38" t="str">
            <v>BIAYA YMHD-GAJI DEWA ASTA NUSANTARA</v>
          </cell>
          <cell r="C38" t="str">
            <v>N</v>
          </cell>
          <cell r="D38" t="str">
            <v>K</v>
          </cell>
          <cell r="E38">
            <v>0</v>
          </cell>
          <cell r="F38">
            <v>24842986.747497</v>
          </cell>
          <cell r="G38">
            <v>0</v>
          </cell>
          <cell r="H38">
            <v>0</v>
          </cell>
          <cell r="I38">
            <v>0</v>
          </cell>
          <cell r="J38">
            <v>9835004</v>
          </cell>
          <cell r="K38">
            <v>0</v>
          </cell>
          <cell r="L38">
            <v>34677990.747497</v>
          </cell>
          <cell r="M38">
            <v>0</v>
          </cell>
          <cell r="N38">
            <v>0</v>
          </cell>
          <cell r="O38">
            <v>0</v>
          </cell>
          <cell r="P38">
            <v>34677990.747497</v>
          </cell>
          <cell r="R38">
            <v>0</v>
          </cell>
          <cell r="S38">
            <v>34677990.747497</v>
          </cell>
        </row>
        <row r="39">
          <cell r="A39">
            <v>211012</v>
          </cell>
          <cell r="B39" t="str">
            <v>BIAYA YMHD-GAJI GO CLEAN INDONESIA</v>
          </cell>
          <cell r="C39" t="str">
            <v>N</v>
          </cell>
          <cell r="D39" t="str">
            <v>K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</row>
        <row r="40">
          <cell r="A40">
            <v>211013</v>
          </cell>
          <cell r="B40" t="str">
            <v>BIAYA YMHD-GAJI GO CLEAN INDONESIA OB</v>
          </cell>
          <cell r="C40" t="str">
            <v>N</v>
          </cell>
          <cell r="D40" t="str">
            <v>K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</row>
        <row r="41">
          <cell r="A41">
            <v>211014</v>
          </cell>
          <cell r="B41" t="str">
            <v>BIAYA YMHD-GAJI PAM</v>
          </cell>
          <cell r="C41" t="str">
            <v>N</v>
          </cell>
          <cell r="D41" t="str">
            <v>K</v>
          </cell>
          <cell r="E41">
            <v>0</v>
          </cell>
          <cell r="F41">
            <v>46559178.8675</v>
          </cell>
          <cell r="G41">
            <v>0</v>
          </cell>
          <cell r="H41">
            <v>0</v>
          </cell>
          <cell r="I41">
            <v>0</v>
          </cell>
          <cell r="J41">
            <v>15498221</v>
          </cell>
          <cell r="K41">
            <v>0</v>
          </cell>
          <cell r="L41">
            <v>62057399.8675</v>
          </cell>
          <cell r="M41">
            <v>0</v>
          </cell>
          <cell r="N41">
            <v>0</v>
          </cell>
          <cell r="O41">
            <v>0</v>
          </cell>
          <cell r="P41">
            <v>62057399.8675</v>
          </cell>
          <cell r="R41">
            <v>0</v>
          </cell>
          <cell r="S41">
            <v>62057399.8675</v>
          </cell>
        </row>
        <row r="42">
          <cell r="A42">
            <v>211015</v>
          </cell>
          <cell r="B42" t="str">
            <v>BIAYA YMHD-GAJI SEMANGGI 3</v>
          </cell>
          <cell r="C42" t="str">
            <v>N</v>
          </cell>
          <cell r="D42" t="str">
            <v>K</v>
          </cell>
          <cell r="E42">
            <v>0</v>
          </cell>
          <cell r="F42">
            <v>360676506.33819813</v>
          </cell>
          <cell r="G42">
            <v>0</v>
          </cell>
          <cell r="H42">
            <v>0</v>
          </cell>
          <cell r="I42">
            <v>0</v>
          </cell>
          <cell r="J42">
            <v>112938652</v>
          </cell>
          <cell r="K42">
            <v>0</v>
          </cell>
          <cell r="L42">
            <v>473615158.33819813</v>
          </cell>
          <cell r="M42">
            <v>0</v>
          </cell>
          <cell r="N42">
            <v>0</v>
          </cell>
          <cell r="O42">
            <v>0</v>
          </cell>
          <cell r="P42">
            <v>473615158.33819813</v>
          </cell>
          <cell r="R42">
            <v>0</v>
          </cell>
          <cell r="S42">
            <v>473615158.33819813</v>
          </cell>
        </row>
        <row r="43">
          <cell r="A43">
            <v>211016</v>
          </cell>
          <cell r="B43" t="str">
            <v>BIAYA YMHD-GAJI SEMANGGI 3 SECURITY</v>
          </cell>
          <cell r="C43" t="str">
            <v>N</v>
          </cell>
          <cell r="D43" t="str">
            <v>K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</row>
        <row r="44">
          <cell r="A44">
            <v>211017</v>
          </cell>
          <cell r="B44" t="str">
            <v>BIAYA YMHD-GAJI SSS</v>
          </cell>
          <cell r="C44" t="str">
            <v>N</v>
          </cell>
          <cell r="D44" t="str">
            <v>K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</row>
        <row r="45">
          <cell r="A45">
            <v>211018</v>
          </cell>
          <cell r="B45" t="str">
            <v>BIAYA YMHD-GAJI TWO WIN</v>
          </cell>
          <cell r="C45" t="str">
            <v>N</v>
          </cell>
          <cell r="D45" t="str">
            <v>K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</row>
        <row r="46">
          <cell r="A46">
            <v>211201</v>
          </cell>
          <cell r="B46" t="str">
            <v>HUTANG MS SUPPORT</v>
          </cell>
          <cell r="C46" t="str">
            <v>N</v>
          </cell>
          <cell r="D46" t="str">
            <v>K</v>
          </cell>
          <cell r="E46">
            <v>0</v>
          </cell>
          <cell r="F46">
            <v>337775595.0974704</v>
          </cell>
          <cell r="G46">
            <v>0</v>
          </cell>
          <cell r="H46">
            <v>0</v>
          </cell>
          <cell r="I46">
            <v>0</v>
          </cell>
          <cell r="J46">
            <v>41888047</v>
          </cell>
          <cell r="K46">
            <v>0</v>
          </cell>
          <cell r="L46">
            <v>379663642.0974704</v>
          </cell>
          <cell r="M46">
            <v>0</v>
          </cell>
          <cell r="N46">
            <v>0</v>
          </cell>
          <cell r="O46">
            <v>0</v>
          </cell>
          <cell r="P46">
            <v>379663642.0974704</v>
          </cell>
          <cell r="R46">
            <v>0</v>
          </cell>
          <cell r="S46">
            <v>379663642.0974704</v>
          </cell>
        </row>
        <row r="47">
          <cell r="A47">
            <v>211202</v>
          </cell>
          <cell r="B47" t="str">
            <v>BIAYA YMHD-JAMSOSTEK</v>
          </cell>
          <cell r="C47" t="str">
            <v>N</v>
          </cell>
          <cell r="D47" t="str">
            <v>K</v>
          </cell>
          <cell r="E47">
            <v>0</v>
          </cell>
          <cell r="F47">
            <v>16751165.353424001</v>
          </cell>
          <cell r="G47">
            <v>0</v>
          </cell>
          <cell r="H47">
            <v>0</v>
          </cell>
          <cell r="I47">
            <v>0</v>
          </cell>
          <cell r="J47">
            <v>3780476</v>
          </cell>
          <cell r="K47">
            <v>0</v>
          </cell>
          <cell r="L47">
            <v>20531641.353424001</v>
          </cell>
          <cell r="M47">
            <v>0</v>
          </cell>
          <cell r="N47">
            <v>0</v>
          </cell>
          <cell r="O47">
            <v>0</v>
          </cell>
          <cell r="P47">
            <v>20531641.353424001</v>
          </cell>
          <cell r="R47">
            <v>0</v>
          </cell>
          <cell r="S47">
            <v>20531641.353424001</v>
          </cell>
        </row>
        <row r="48">
          <cell r="A48">
            <v>211203</v>
          </cell>
          <cell r="B48" t="str">
            <v>HUTANG PUSAT</v>
          </cell>
          <cell r="C48" t="str">
            <v>N</v>
          </cell>
          <cell r="D48" t="str">
            <v>K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</row>
        <row r="49">
          <cell r="A49">
            <v>211301</v>
          </cell>
          <cell r="B49" t="str">
            <v>R/K PUSAT</v>
          </cell>
          <cell r="C49" t="str">
            <v>N</v>
          </cell>
          <cell r="D49" t="str">
            <v>K</v>
          </cell>
          <cell r="E49">
            <v>0</v>
          </cell>
          <cell r="F49">
            <v>5580500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5580500</v>
          </cell>
          <cell r="M49">
            <v>0</v>
          </cell>
          <cell r="N49">
            <v>0</v>
          </cell>
          <cell r="O49">
            <v>0</v>
          </cell>
          <cell r="P49">
            <v>5580500</v>
          </cell>
          <cell r="R49">
            <v>0</v>
          </cell>
          <cell r="S49">
            <v>5580500</v>
          </cell>
        </row>
        <row r="50">
          <cell r="A50">
            <v>212001</v>
          </cell>
          <cell r="B50" t="str">
            <v>PAJAK YMHD-PPN DN</v>
          </cell>
          <cell r="C50" t="str">
            <v>N</v>
          </cell>
          <cell r="D50" t="str">
            <v>K</v>
          </cell>
          <cell r="E50">
            <v>0</v>
          </cell>
          <cell r="F50">
            <v>207796351.42545444</v>
          </cell>
          <cell r="G50">
            <v>0</v>
          </cell>
          <cell r="H50">
            <v>0</v>
          </cell>
          <cell r="I50">
            <v>0</v>
          </cell>
          <cell r="J50">
            <v>67207888.636363655</v>
          </cell>
          <cell r="K50">
            <v>0</v>
          </cell>
          <cell r="L50">
            <v>275004240.06181812</v>
          </cell>
          <cell r="M50">
            <v>0</v>
          </cell>
          <cell r="N50">
            <v>0</v>
          </cell>
          <cell r="O50">
            <v>0</v>
          </cell>
          <cell r="P50">
            <v>275004240.06181812</v>
          </cell>
          <cell r="R50">
            <v>0</v>
          </cell>
          <cell r="S50">
            <v>275004240.06181812</v>
          </cell>
        </row>
        <row r="51">
          <cell r="A51">
            <v>213001</v>
          </cell>
          <cell r="B51" t="str">
            <v>PPN KELUARAN</v>
          </cell>
          <cell r="C51" t="str">
            <v>N</v>
          </cell>
          <cell r="D51" t="str">
            <v>K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179931015.90909091</v>
          </cell>
          <cell r="J51">
            <v>179931015.90909091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A52">
            <v>214001</v>
          </cell>
          <cell r="B52" t="str">
            <v>PAJAK YMHD-PPh25</v>
          </cell>
          <cell r="C52" t="str">
            <v>N</v>
          </cell>
          <cell r="D52" t="str">
            <v>K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A53">
            <v>214002</v>
          </cell>
          <cell r="B53" t="str">
            <v>PAJAK YMHD-PPh23</v>
          </cell>
          <cell r="C53" t="str">
            <v>N</v>
          </cell>
          <cell r="D53" t="str">
            <v>K</v>
          </cell>
          <cell r="E53">
            <v>0</v>
          </cell>
          <cell r="F53">
            <v>17188.122039999998</v>
          </cell>
          <cell r="G53">
            <v>0</v>
          </cell>
          <cell r="H53">
            <v>0</v>
          </cell>
          <cell r="I53">
            <v>0</v>
          </cell>
          <cell r="J53">
            <v>8594</v>
          </cell>
          <cell r="K53">
            <v>0</v>
          </cell>
          <cell r="L53">
            <v>25782.122039999998</v>
          </cell>
          <cell r="M53">
            <v>0</v>
          </cell>
          <cell r="N53">
            <v>0</v>
          </cell>
          <cell r="O53">
            <v>0</v>
          </cell>
          <cell r="P53">
            <v>25782.122039999998</v>
          </cell>
          <cell r="R53">
            <v>0</v>
          </cell>
          <cell r="S53">
            <v>25782.122039999998</v>
          </cell>
        </row>
        <row r="54">
          <cell r="A54">
            <v>311001</v>
          </cell>
          <cell r="B54" t="str">
            <v>MODAL</v>
          </cell>
          <cell r="C54" t="str">
            <v>N</v>
          </cell>
          <cell r="D54" t="str">
            <v>K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A55">
            <v>311100</v>
          </cell>
          <cell r="B55" t="str">
            <v>JAMINAN PELANGGAN</v>
          </cell>
          <cell r="C55" t="str">
            <v>N</v>
          </cell>
          <cell r="D55" t="str">
            <v>D</v>
          </cell>
          <cell r="E55">
            <v>0</v>
          </cell>
          <cell r="F55">
            <v>0</v>
          </cell>
          <cell r="G55">
            <v>11059000</v>
          </cell>
          <cell r="H55">
            <v>0</v>
          </cell>
          <cell r="I55">
            <v>0</v>
          </cell>
          <cell r="J55">
            <v>11059000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A56">
            <v>311101</v>
          </cell>
          <cell r="B56" t="str">
            <v>LABA DITAHAN</v>
          </cell>
          <cell r="C56" t="str">
            <v>N</v>
          </cell>
          <cell r="D56" t="str">
            <v>K</v>
          </cell>
          <cell r="E56">
            <v>0</v>
          </cell>
          <cell r="F56">
            <v>-1360627675.5300829</v>
          </cell>
          <cell r="G56">
            <v>0</v>
          </cell>
          <cell r="H56">
            <v>0</v>
          </cell>
          <cell r="I56">
            <v>0</v>
          </cell>
          <cell r="J56">
            <v>15559703.06296277</v>
          </cell>
          <cell r="K56">
            <v>0</v>
          </cell>
          <cell r="L56">
            <v>-1345067972.4671202</v>
          </cell>
          <cell r="M56">
            <v>0</v>
          </cell>
          <cell r="N56">
            <v>0</v>
          </cell>
          <cell r="O56">
            <v>0</v>
          </cell>
          <cell r="P56">
            <v>-1345067972.4671202</v>
          </cell>
          <cell r="R56">
            <v>0</v>
          </cell>
          <cell r="S56">
            <v>-1345067972.4671202</v>
          </cell>
        </row>
        <row r="57">
          <cell r="A57">
            <v>311110</v>
          </cell>
          <cell r="B57" t="str">
            <v>TITIPAN PELANGGAN</v>
          </cell>
          <cell r="C57" t="str">
            <v>N</v>
          </cell>
          <cell r="D57" t="str">
            <v>K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A58">
            <v>311111</v>
          </cell>
          <cell r="B58" t="str">
            <v>TITIPAN DENDA</v>
          </cell>
          <cell r="C58" t="str">
            <v>N</v>
          </cell>
          <cell r="D58" t="str">
            <v>K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5074</v>
          </cell>
          <cell r="K58">
            <v>0</v>
          </cell>
          <cell r="L58">
            <v>5074</v>
          </cell>
          <cell r="M58">
            <v>0</v>
          </cell>
          <cell r="N58">
            <v>0</v>
          </cell>
          <cell r="O58">
            <v>0</v>
          </cell>
          <cell r="P58">
            <v>5074</v>
          </cell>
          <cell r="R58">
            <v>0</v>
          </cell>
          <cell r="S58">
            <v>5074</v>
          </cell>
        </row>
        <row r="59">
          <cell r="A59">
            <v>311112</v>
          </cell>
          <cell r="B59" t="str">
            <v>TITIPAN KLAIM</v>
          </cell>
          <cell r="C59" t="str">
            <v>N</v>
          </cell>
          <cell r="D59" t="str">
            <v>K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A60">
            <v>311113</v>
          </cell>
          <cell r="B60" t="str">
            <v>TITIPAN KOPERASI</v>
          </cell>
          <cell r="C60" t="str">
            <v>N</v>
          </cell>
          <cell r="D60" t="str">
            <v>K</v>
          </cell>
          <cell r="E60">
            <v>0</v>
          </cell>
          <cell r="F60">
            <v>6255000</v>
          </cell>
          <cell r="G60">
            <v>0</v>
          </cell>
          <cell r="H60">
            <v>0</v>
          </cell>
          <cell r="I60">
            <v>0</v>
          </cell>
          <cell r="J60">
            <v>2080000</v>
          </cell>
          <cell r="K60">
            <v>0</v>
          </cell>
          <cell r="L60">
            <v>8335000</v>
          </cell>
          <cell r="M60">
            <v>0</v>
          </cell>
          <cell r="N60">
            <v>0</v>
          </cell>
          <cell r="O60">
            <v>0</v>
          </cell>
          <cell r="P60">
            <v>8335000</v>
          </cell>
          <cell r="R60">
            <v>0</v>
          </cell>
          <cell r="S60">
            <v>8335000</v>
          </cell>
        </row>
        <row r="61">
          <cell r="A61">
            <v>311114</v>
          </cell>
          <cell r="B61" t="str">
            <v>TITIPAN JAMSOSTEK</v>
          </cell>
          <cell r="C61" t="str">
            <v>N</v>
          </cell>
          <cell r="D61" t="str">
            <v>K</v>
          </cell>
          <cell r="E61">
            <v>0</v>
          </cell>
          <cell r="F61">
            <v>1107026.0000000002</v>
          </cell>
          <cell r="G61">
            <v>0</v>
          </cell>
          <cell r="H61">
            <v>0</v>
          </cell>
          <cell r="I61">
            <v>1064022</v>
          </cell>
          <cell r="J61">
            <v>1064022</v>
          </cell>
          <cell r="K61">
            <v>0</v>
          </cell>
          <cell r="L61">
            <v>1107026</v>
          </cell>
          <cell r="M61">
            <v>0</v>
          </cell>
          <cell r="N61">
            <v>0</v>
          </cell>
          <cell r="O61">
            <v>0</v>
          </cell>
          <cell r="P61">
            <v>1107026</v>
          </cell>
          <cell r="R61">
            <v>0</v>
          </cell>
          <cell r="S61">
            <v>1107026</v>
          </cell>
        </row>
        <row r="62">
          <cell r="A62">
            <v>311115</v>
          </cell>
          <cell r="B62" t="str">
            <v>TITIPAN HO</v>
          </cell>
          <cell r="C62" t="str">
            <v>N</v>
          </cell>
          <cell r="D62" t="str">
            <v>K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A63">
            <v>311118</v>
          </cell>
          <cell r="B63" t="str">
            <v>TITIPAN TOKO 55</v>
          </cell>
          <cell r="C63" t="str">
            <v>N</v>
          </cell>
          <cell r="D63" t="str">
            <v>K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A64">
            <v>311201</v>
          </cell>
          <cell r="B64" t="str">
            <v>LABA TAHUN TAHUN LALU</v>
          </cell>
          <cell r="C64" t="str">
            <v>N</v>
          </cell>
          <cell r="D64" t="str">
            <v>K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A65">
            <v>312002</v>
          </cell>
          <cell r="B65" t="str">
            <v>LABA TAHUN BERJALAN</v>
          </cell>
          <cell r="C65" t="str">
            <v>N</v>
          </cell>
          <cell r="D65" t="str">
            <v>K</v>
          </cell>
          <cell r="E65">
            <v>0</v>
          </cell>
          <cell r="F65">
            <v>15559703.06296277</v>
          </cell>
          <cell r="G65">
            <v>0</v>
          </cell>
          <cell r="H65">
            <v>0</v>
          </cell>
          <cell r="I65">
            <v>15559703.06296277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46634554.931818247</v>
          </cell>
        </row>
        <row r="66">
          <cell r="A66">
            <v>312003</v>
          </cell>
          <cell r="B66" t="str">
            <v>LABA BULAN BERJALAN</v>
          </cell>
          <cell r="C66" t="str">
            <v>N</v>
          </cell>
          <cell r="D66" t="str">
            <v>K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46634554.931818247</v>
          </cell>
          <cell r="R66">
            <v>0</v>
          </cell>
          <cell r="S66">
            <v>0</v>
          </cell>
        </row>
        <row r="67">
          <cell r="A67">
            <v>410001</v>
          </cell>
          <cell r="B67" t="str">
            <v>POTONGAN PENJUALAN</v>
          </cell>
          <cell r="C67" t="str">
            <v>L</v>
          </cell>
          <cell r="D67" t="str">
            <v>D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A68">
            <v>411001</v>
          </cell>
          <cell r="B68" t="str">
            <v>PENJUALAN TUNAI</v>
          </cell>
          <cell r="C68" t="str">
            <v>L</v>
          </cell>
          <cell r="D68" t="str">
            <v>K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1815518090.9090908</v>
          </cell>
          <cell r="K68">
            <v>0</v>
          </cell>
          <cell r="L68">
            <v>1815518090.9090908</v>
          </cell>
          <cell r="M68">
            <v>0</v>
          </cell>
          <cell r="N68">
            <v>1815518090.9090908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A69">
            <v>411002</v>
          </cell>
          <cell r="B69" t="str">
            <v>PENJUALAN TUNAI GALON BOTOL</v>
          </cell>
          <cell r="C69" t="str">
            <v>L</v>
          </cell>
          <cell r="D69" t="str">
            <v>K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34170000</v>
          </cell>
          <cell r="K69">
            <v>0</v>
          </cell>
          <cell r="L69">
            <v>34170000</v>
          </cell>
          <cell r="M69">
            <v>0</v>
          </cell>
          <cell r="N69">
            <v>34170000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A70">
            <v>411003</v>
          </cell>
          <cell r="B70" t="str">
            <v>PENJUALAN TUNAI PALLET</v>
          </cell>
          <cell r="C70" t="str">
            <v>L</v>
          </cell>
          <cell r="D70" t="str">
            <v>K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A71">
            <v>411011</v>
          </cell>
          <cell r="B71" t="str">
            <v>POT PENJUALAN TUNAI TIV</v>
          </cell>
          <cell r="C71" t="str">
            <v>L</v>
          </cell>
          <cell r="D71" t="str">
            <v>D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22091931.818181816</v>
          </cell>
          <cell r="J71">
            <v>0</v>
          </cell>
          <cell r="K71">
            <v>22091931.818181816</v>
          </cell>
          <cell r="L71">
            <v>0</v>
          </cell>
          <cell r="M71">
            <v>22091931.818181816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A72">
            <v>411012</v>
          </cell>
          <cell r="B72" t="str">
            <v>POT PENJUALAN TUNAI DISTRIBUTOR</v>
          </cell>
          <cell r="C72" t="str">
            <v>L</v>
          </cell>
          <cell r="D72" t="str">
            <v>D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2958386.3636363633</v>
          </cell>
          <cell r="J72">
            <v>0</v>
          </cell>
          <cell r="K72">
            <v>2958386.3636363633</v>
          </cell>
          <cell r="L72">
            <v>0</v>
          </cell>
          <cell r="M72">
            <v>2958386.3636363633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A73">
            <v>411013</v>
          </cell>
          <cell r="B73" t="str">
            <v>POT PENJUALAN TUNAI INTERNAL (LOKAL)</v>
          </cell>
          <cell r="C73" t="str">
            <v>L</v>
          </cell>
          <cell r="D73" t="str">
            <v>D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31591999.999999996</v>
          </cell>
          <cell r="J73">
            <v>0</v>
          </cell>
          <cell r="K73">
            <v>31591999.999999996</v>
          </cell>
          <cell r="L73">
            <v>0</v>
          </cell>
          <cell r="M73">
            <v>31591999.999999996</v>
          </cell>
          <cell r="N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A74">
            <v>411014</v>
          </cell>
          <cell r="B74" t="str">
            <v>POT PENJUALAN TUNAI INTERNAL CN (LP)</v>
          </cell>
          <cell r="C74" t="str">
            <v>L</v>
          </cell>
          <cell r="D74" t="str">
            <v>D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</row>
        <row r="75">
          <cell r="A75">
            <v>411015</v>
          </cell>
          <cell r="B75" t="str">
            <v>POT PENJUALAN TUNAI INTERNAL CASH BACK</v>
          </cell>
          <cell r="C75" t="str">
            <v>L</v>
          </cell>
          <cell r="D75" t="str">
            <v>D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</row>
        <row r="76">
          <cell r="A76">
            <v>411016</v>
          </cell>
          <cell r="B76" t="str">
            <v>POT PENJUALAN TUNAI GALON BOTOL TIV</v>
          </cell>
          <cell r="C76" t="str">
            <v>L</v>
          </cell>
          <cell r="D76" t="str">
            <v>D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</row>
        <row r="77">
          <cell r="A77">
            <v>411017</v>
          </cell>
          <cell r="B77" t="str">
            <v>POT PENJUALAN TUNAI GALON BOTOL DISTRIBUTOR</v>
          </cell>
          <cell r="C77" t="str">
            <v>L</v>
          </cell>
          <cell r="D77" t="str">
            <v>D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</row>
        <row r="78">
          <cell r="A78">
            <v>411018</v>
          </cell>
          <cell r="B78" t="str">
            <v>POT PENJUALAN TUNAI GALON BOTOL INTERNAL</v>
          </cell>
          <cell r="C78" t="str">
            <v>L</v>
          </cell>
          <cell r="D78" t="str">
            <v>D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</row>
        <row r="79">
          <cell r="A79">
            <v>411019</v>
          </cell>
          <cell r="B79" t="str">
            <v>POT PENJUALAN TUNAI PALLET</v>
          </cell>
          <cell r="C79" t="str">
            <v>L</v>
          </cell>
          <cell r="D79" t="str">
            <v>D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</row>
        <row r="80">
          <cell r="A80">
            <v>411101</v>
          </cell>
          <cell r="B80" t="str">
            <v>PENJUALAN KREDIT</v>
          </cell>
          <cell r="C80" t="str">
            <v>L</v>
          </cell>
          <cell r="D80" t="str">
            <v>K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18342454.545454543</v>
          </cell>
          <cell r="K80">
            <v>0</v>
          </cell>
          <cell r="L80">
            <v>18342454.545454543</v>
          </cell>
          <cell r="M80">
            <v>0</v>
          </cell>
          <cell r="N80">
            <v>18342454.545454543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</row>
        <row r="81">
          <cell r="A81">
            <v>411102</v>
          </cell>
          <cell r="B81" t="str">
            <v>PENJUALAN KREDIT GALON BOTOL</v>
          </cell>
          <cell r="C81" t="str">
            <v>L</v>
          </cell>
          <cell r="D81" t="str">
            <v>K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6240000</v>
          </cell>
          <cell r="K81">
            <v>0</v>
          </cell>
          <cell r="L81">
            <v>6240000</v>
          </cell>
          <cell r="M81">
            <v>0</v>
          </cell>
          <cell r="N81">
            <v>6240000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</row>
        <row r="82">
          <cell r="A82">
            <v>411103</v>
          </cell>
          <cell r="B82" t="str">
            <v>PENJUALAN KREDIT PALLET</v>
          </cell>
          <cell r="C82" t="str">
            <v>L</v>
          </cell>
          <cell r="D82" t="str">
            <v>K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</row>
        <row r="83">
          <cell r="A83">
            <v>411111</v>
          </cell>
          <cell r="B83" t="str">
            <v>POT PENJUALAN KREDIT TIV</v>
          </cell>
          <cell r="C83" t="str">
            <v>L</v>
          </cell>
          <cell r="D83" t="str">
            <v>D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</row>
        <row r="84">
          <cell r="A84">
            <v>411112</v>
          </cell>
          <cell r="B84" t="str">
            <v>POT PENJUALAN KREDIT DISTRIBUTOR</v>
          </cell>
          <cell r="C84" t="str">
            <v>L</v>
          </cell>
          <cell r="D84" t="str">
            <v>D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</row>
        <row r="85">
          <cell r="A85">
            <v>411113</v>
          </cell>
          <cell r="B85" t="str">
            <v>POT PENJUALAN KREDIT INTERNAL (LOKAL)</v>
          </cell>
          <cell r="C85" t="str">
            <v>L</v>
          </cell>
          <cell r="D85" t="str">
            <v>D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</row>
        <row r="86">
          <cell r="A86">
            <v>411114</v>
          </cell>
          <cell r="B86" t="str">
            <v>POT PENJUALAN KREDIT INTERNAL CN (LP)</v>
          </cell>
          <cell r="C86" t="str">
            <v>L</v>
          </cell>
          <cell r="D86" t="str">
            <v>D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</row>
        <row r="87">
          <cell r="A87">
            <v>411115</v>
          </cell>
          <cell r="B87" t="str">
            <v>POT PENJUALAN KREDIT INTERNAL CASH BACK</v>
          </cell>
          <cell r="C87" t="str">
            <v>L</v>
          </cell>
          <cell r="D87" t="str">
            <v>D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</row>
        <row r="88">
          <cell r="A88">
            <v>411116</v>
          </cell>
          <cell r="B88" t="str">
            <v>POT PENJUALAN KREDIT GALON BOTOL TIV</v>
          </cell>
          <cell r="C88" t="str">
            <v>L</v>
          </cell>
          <cell r="D88" t="str">
            <v>D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</row>
        <row r="89">
          <cell r="A89">
            <v>411117</v>
          </cell>
          <cell r="B89" t="str">
            <v>POT PENJUALAN KREDIT GALON BOTOL DISTRIBUTOR</v>
          </cell>
          <cell r="C89" t="str">
            <v>L</v>
          </cell>
          <cell r="D89" t="str">
            <v>D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A90">
            <v>411118</v>
          </cell>
          <cell r="B90" t="str">
            <v>POT PENJUALAN KREDIT GALON BOTOL INTERNAL</v>
          </cell>
          <cell r="C90" t="str">
            <v>L</v>
          </cell>
          <cell r="D90" t="str">
            <v>D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A91">
            <v>411119</v>
          </cell>
          <cell r="B91" t="str">
            <v>POT PENJUALAN KREDIT PALLET</v>
          </cell>
          <cell r="C91" t="str">
            <v>L</v>
          </cell>
          <cell r="D91" t="str">
            <v>D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A92">
            <v>510001</v>
          </cell>
          <cell r="B92" t="str">
            <v>HPP</v>
          </cell>
          <cell r="C92" t="str">
            <v>L</v>
          </cell>
          <cell r="D92" t="str">
            <v>D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1954671336.363636</v>
          </cell>
          <cell r="J92">
            <v>599694899.99999988</v>
          </cell>
          <cell r="K92">
            <v>1354976436.363636</v>
          </cell>
          <cell r="L92">
            <v>0</v>
          </cell>
          <cell r="M92">
            <v>1354976436.363636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A93">
            <v>511001</v>
          </cell>
          <cell r="B93" t="str">
            <v>PEMBELIAN</v>
          </cell>
          <cell r="C93" t="str">
            <v>L</v>
          </cell>
          <cell r="D93" t="str">
            <v>D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1127231272.7272725</v>
          </cell>
          <cell r="J93">
            <v>1127231272.7272725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A94">
            <v>511002</v>
          </cell>
          <cell r="B94" t="str">
            <v>PEMBELIAN GALON BOTOL</v>
          </cell>
          <cell r="C94" t="str">
            <v>L</v>
          </cell>
          <cell r="D94" t="str">
            <v>D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-1800000</v>
          </cell>
          <cell r="J94">
            <v>-1800000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A95">
            <v>511003</v>
          </cell>
          <cell r="B95" t="str">
            <v>PEMBELIAN PALLET</v>
          </cell>
          <cell r="C95" t="str">
            <v>L</v>
          </cell>
          <cell r="D95" t="str">
            <v>D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A96">
            <v>811000</v>
          </cell>
          <cell r="B96" t="str">
            <v>BIAYA ONGKOS ANGKUT</v>
          </cell>
          <cell r="C96" t="str">
            <v>L</v>
          </cell>
          <cell r="D96" t="str">
            <v>D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A97">
            <v>811001</v>
          </cell>
          <cell r="B97" t="str">
            <v>LEMBUR</v>
          </cell>
          <cell r="C97" t="str">
            <v>L</v>
          </cell>
          <cell r="D97" t="str">
            <v>D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A98">
            <v>811002</v>
          </cell>
          <cell r="B98" t="str">
            <v>INCENTIVE</v>
          </cell>
          <cell r="C98" t="str">
            <v>L</v>
          </cell>
          <cell r="D98" t="str">
            <v>D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2744600</v>
          </cell>
          <cell r="J98">
            <v>0</v>
          </cell>
          <cell r="K98">
            <v>2744600</v>
          </cell>
          <cell r="L98">
            <v>0</v>
          </cell>
          <cell r="M98">
            <v>2744600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A99">
            <v>811003</v>
          </cell>
          <cell r="B99" t="str">
            <v>BBM</v>
          </cell>
          <cell r="C99" t="str">
            <v>L</v>
          </cell>
          <cell r="D99" t="str">
            <v>D</v>
          </cell>
          <cell r="E99">
            <v>0</v>
          </cell>
          <cell r="F99">
            <v>0</v>
          </cell>
          <cell r="G99">
            <v>14790450</v>
          </cell>
          <cell r="H99">
            <v>0</v>
          </cell>
          <cell r="I99">
            <v>0</v>
          </cell>
          <cell r="J99">
            <v>0</v>
          </cell>
          <cell r="K99">
            <v>14790450</v>
          </cell>
          <cell r="L99">
            <v>0</v>
          </cell>
          <cell r="M99">
            <v>14790450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A100">
            <v>811004</v>
          </cell>
          <cell r="B100" t="str">
            <v>PEMELIHARAAN KENDARAAN</v>
          </cell>
          <cell r="C100" t="str">
            <v>L</v>
          </cell>
          <cell r="D100" t="str">
            <v>D</v>
          </cell>
          <cell r="E100">
            <v>0</v>
          </cell>
          <cell r="F100">
            <v>0</v>
          </cell>
          <cell r="G100">
            <v>1238000</v>
          </cell>
          <cell r="H100">
            <v>13000</v>
          </cell>
          <cell r="I100">
            <v>16799587</v>
          </cell>
          <cell r="J100">
            <v>0</v>
          </cell>
          <cell r="K100">
            <v>18024587</v>
          </cell>
          <cell r="L100">
            <v>0</v>
          </cell>
          <cell r="M100">
            <v>18024587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A101">
            <v>811005</v>
          </cell>
          <cell r="B101" t="str">
            <v>PARKIR &amp; TOL</v>
          </cell>
          <cell r="C101" t="str">
            <v>L</v>
          </cell>
          <cell r="D101" t="str">
            <v>D</v>
          </cell>
          <cell r="E101">
            <v>0</v>
          </cell>
          <cell r="F101">
            <v>0</v>
          </cell>
          <cell r="G101">
            <v>231000</v>
          </cell>
          <cell r="H101">
            <v>0</v>
          </cell>
          <cell r="I101">
            <v>0</v>
          </cell>
          <cell r="J101">
            <v>0</v>
          </cell>
          <cell r="K101">
            <v>231000</v>
          </cell>
          <cell r="L101">
            <v>0</v>
          </cell>
          <cell r="M101">
            <v>231000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A102">
            <v>811006</v>
          </cell>
          <cell r="B102" t="str">
            <v>PAKET/PENGIRIMAN DOKUMEN</v>
          </cell>
          <cell r="C102" t="str">
            <v>L</v>
          </cell>
          <cell r="D102" t="str">
            <v>D</v>
          </cell>
          <cell r="E102">
            <v>0</v>
          </cell>
          <cell r="F102">
            <v>0</v>
          </cell>
          <cell r="G102">
            <v>32000</v>
          </cell>
          <cell r="H102">
            <v>0</v>
          </cell>
          <cell r="I102">
            <v>0</v>
          </cell>
          <cell r="J102">
            <v>0</v>
          </cell>
          <cell r="K102">
            <v>32000</v>
          </cell>
          <cell r="L102">
            <v>0</v>
          </cell>
          <cell r="M102">
            <v>32000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A103">
            <v>811007</v>
          </cell>
          <cell r="B103" t="str">
            <v>BENGKEL</v>
          </cell>
          <cell r="C103" t="str">
            <v>L</v>
          </cell>
          <cell r="D103" t="str">
            <v>D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A104">
            <v>811009</v>
          </cell>
          <cell r="B104" t="str">
            <v>PENGIRIMAN NON RUTIN</v>
          </cell>
          <cell r="C104" t="str">
            <v>L</v>
          </cell>
          <cell r="D104" t="str">
            <v>D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A105">
            <v>811010</v>
          </cell>
          <cell r="B105" t="str">
            <v>PEM. KEND. AKIBAT KECELAKAAN</v>
          </cell>
          <cell r="C105" t="str">
            <v>L</v>
          </cell>
          <cell r="D105" t="str">
            <v>D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A106">
            <v>821000</v>
          </cell>
          <cell r="B106" t="str">
            <v>PERLENGKAPAN KANTOR</v>
          </cell>
          <cell r="C106" t="str">
            <v>L</v>
          </cell>
          <cell r="D106" t="str">
            <v>D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A107">
            <v>821001</v>
          </cell>
          <cell r="B107" t="str">
            <v>GAJI DAN TUNJANGAN</v>
          </cell>
          <cell r="C107" t="str">
            <v>L</v>
          </cell>
          <cell r="D107" t="str">
            <v>D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153679946</v>
          </cell>
          <cell r="J107">
            <v>0</v>
          </cell>
          <cell r="K107">
            <v>153679946</v>
          </cell>
          <cell r="L107">
            <v>0</v>
          </cell>
          <cell r="M107">
            <v>153679946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A108">
            <v>821002</v>
          </cell>
          <cell r="B108" t="str">
            <v>JAMSOSTEK</v>
          </cell>
          <cell r="C108" t="str">
            <v>L</v>
          </cell>
          <cell r="D108" t="str">
            <v>D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2716454</v>
          </cell>
          <cell r="J108">
            <v>0</v>
          </cell>
          <cell r="K108">
            <v>2716454</v>
          </cell>
          <cell r="L108">
            <v>0</v>
          </cell>
          <cell r="M108">
            <v>2716454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A109">
            <v>821003</v>
          </cell>
          <cell r="B109" t="str">
            <v>INSENTIF PELANGGAN</v>
          </cell>
          <cell r="C109" t="str">
            <v>L</v>
          </cell>
          <cell r="D109" t="str">
            <v>D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A110">
            <v>821004</v>
          </cell>
          <cell r="B110" t="str">
            <v>KONSUMSI</v>
          </cell>
          <cell r="C110" t="str">
            <v>L</v>
          </cell>
          <cell r="D110" t="str">
            <v>D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A111">
            <v>821005</v>
          </cell>
          <cell r="B111" t="str">
            <v>PENGOBATAN</v>
          </cell>
          <cell r="C111" t="str">
            <v>L</v>
          </cell>
          <cell r="D111" t="str">
            <v>D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A112">
            <v>821006</v>
          </cell>
          <cell r="B112" t="str">
            <v>THR/BONUS</v>
          </cell>
          <cell r="C112" t="str">
            <v>L</v>
          </cell>
          <cell r="D112" t="str">
            <v>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10140252.25</v>
          </cell>
          <cell r="J112">
            <v>0</v>
          </cell>
          <cell r="K112">
            <v>10140252.25</v>
          </cell>
          <cell r="L112">
            <v>0</v>
          </cell>
          <cell r="M112">
            <v>10140252.25</v>
          </cell>
          <cell r="N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</row>
        <row r="113">
          <cell r="A113">
            <v>821007</v>
          </cell>
          <cell r="B113" t="str">
            <v>PPH PASAL 21</v>
          </cell>
          <cell r="C113" t="str">
            <v>L</v>
          </cell>
          <cell r="D113" t="str">
            <v>D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</row>
        <row r="114">
          <cell r="A114">
            <v>821008</v>
          </cell>
          <cell r="B114" t="str">
            <v>PAJAK PENGHASILAN 25</v>
          </cell>
          <cell r="C114" t="str">
            <v>L</v>
          </cell>
          <cell r="D114" t="str">
            <v>D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</row>
        <row r="115">
          <cell r="A115">
            <v>821011</v>
          </cell>
          <cell r="B115" t="str">
            <v>TUNJANGAN TRANSPORT</v>
          </cell>
          <cell r="C115" t="str">
            <v>L</v>
          </cell>
          <cell r="D115" t="str">
            <v>D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</row>
        <row r="116">
          <cell r="A116">
            <v>822001</v>
          </cell>
          <cell r="B116" t="str">
            <v>PEMELIHARAAN BANGUNAN</v>
          </cell>
          <cell r="C116" t="str">
            <v>L</v>
          </cell>
          <cell r="D116" t="str">
            <v>D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</row>
        <row r="117">
          <cell r="A117">
            <v>822005</v>
          </cell>
          <cell r="B117" t="str">
            <v>PEMELIHARAAN INVENTARIS KANTOR</v>
          </cell>
          <cell r="C117" t="str">
            <v>L</v>
          </cell>
          <cell r="D117" t="str">
            <v>D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</row>
        <row r="118">
          <cell r="A118">
            <v>822015</v>
          </cell>
          <cell r="B118" t="str">
            <v>PEMELIHARAAN INVENTARIS</v>
          </cell>
          <cell r="C118" t="str">
            <v>L</v>
          </cell>
          <cell r="D118" t="str">
            <v>D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</row>
        <row r="119">
          <cell r="A119">
            <v>824001</v>
          </cell>
          <cell r="B119" t="str">
            <v>LISTRIK</v>
          </cell>
          <cell r="C119" t="str">
            <v>L</v>
          </cell>
          <cell r="D119" t="str">
            <v>D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1000500</v>
          </cell>
          <cell r="J119">
            <v>0</v>
          </cell>
          <cell r="K119">
            <v>1000500</v>
          </cell>
          <cell r="L119">
            <v>0</v>
          </cell>
          <cell r="M119">
            <v>1000500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</row>
        <row r="120">
          <cell r="A120">
            <v>824002</v>
          </cell>
          <cell r="B120" t="str">
            <v>ALAT TULIS &amp; CETAKAN</v>
          </cell>
          <cell r="C120" t="str">
            <v>L</v>
          </cell>
          <cell r="D120" t="str">
            <v>D</v>
          </cell>
          <cell r="E120">
            <v>0</v>
          </cell>
          <cell r="F120">
            <v>0</v>
          </cell>
          <cell r="G120">
            <v>200000</v>
          </cell>
          <cell r="H120">
            <v>0</v>
          </cell>
          <cell r="I120">
            <v>773400</v>
          </cell>
          <cell r="J120">
            <v>0</v>
          </cell>
          <cell r="K120">
            <v>973400</v>
          </cell>
          <cell r="L120">
            <v>0</v>
          </cell>
          <cell r="M120">
            <v>973400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</row>
        <row r="121">
          <cell r="A121">
            <v>824003</v>
          </cell>
          <cell r="B121" t="str">
            <v>TELEPHONE/FAX/SPEEDY</v>
          </cell>
          <cell r="C121" t="str">
            <v>L</v>
          </cell>
          <cell r="D121" t="str">
            <v>D</v>
          </cell>
          <cell r="E121">
            <v>0</v>
          </cell>
          <cell r="F121">
            <v>0</v>
          </cell>
          <cell r="G121">
            <v>218000</v>
          </cell>
          <cell r="H121">
            <v>0</v>
          </cell>
          <cell r="I121">
            <v>109642</v>
          </cell>
          <cell r="J121">
            <v>0</v>
          </cell>
          <cell r="K121">
            <v>327642</v>
          </cell>
          <cell r="L121">
            <v>0</v>
          </cell>
          <cell r="M121">
            <v>327642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</row>
        <row r="122">
          <cell r="A122">
            <v>824004</v>
          </cell>
          <cell r="B122" t="str">
            <v>SUMBANGAN/IURAN &amp; MAJALAH</v>
          </cell>
          <cell r="C122" t="str">
            <v>L</v>
          </cell>
          <cell r="D122" t="str">
            <v>D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</row>
        <row r="123">
          <cell r="A123">
            <v>824005</v>
          </cell>
          <cell r="B123" t="str">
            <v>PERJALANAN DINAS</v>
          </cell>
          <cell r="C123" t="str">
            <v>L</v>
          </cell>
          <cell r="D123" t="str">
            <v>D</v>
          </cell>
          <cell r="E123">
            <v>0</v>
          </cell>
          <cell r="F123">
            <v>0</v>
          </cell>
          <cell r="G123">
            <v>13000</v>
          </cell>
          <cell r="H123">
            <v>0</v>
          </cell>
          <cell r="I123">
            <v>0</v>
          </cell>
          <cell r="J123">
            <v>0</v>
          </cell>
          <cell r="K123">
            <v>13000</v>
          </cell>
          <cell r="L123">
            <v>0</v>
          </cell>
          <cell r="M123">
            <v>13000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</row>
        <row r="124">
          <cell r="A124">
            <v>824006</v>
          </cell>
          <cell r="B124" t="str">
            <v>TRAINNING/SEMINAR/RAPAT</v>
          </cell>
          <cell r="C124" t="str">
            <v>L</v>
          </cell>
          <cell r="D124" t="str">
            <v>D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</row>
        <row r="125">
          <cell r="A125">
            <v>824007</v>
          </cell>
          <cell r="B125" t="str">
            <v>BIAYA RUMAH TANGGA</v>
          </cell>
          <cell r="C125" t="str">
            <v>L</v>
          </cell>
          <cell r="D125" t="str">
            <v>D</v>
          </cell>
          <cell r="E125">
            <v>0</v>
          </cell>
          <cell r="F125">
            <v>0</v>
          </cell>
          <cell r="G125">
            <v>675000</v>
          </cell>
          <cell r="H125">
            <v>0</v>
          </cell>
          <cell r="I125">
            <v>0</v>
          </cell>
          <cell r="J125">
            <v>0</v>
          </cell>
          <cell r="K125">
            <v>675000</v>
          </cell>
          <cell r="L125">
            <v>0</v>
          </cell>
          <cell r="M125">
            <v>675000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</row>
        <row r="126">
          <cell r="A126">
            <v>824008</v>
          </cell>
          <cell r="B126" t="str">
            <v>SEWA KENDARAAN</v>
          </cell>
          <cell r="C126" t="str">
            <v>L</v>
          </cell>
          <cell r="D126" t="str">
            <v>D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12529828</v>
          </cell>
          <cell r="J126">
            <v>0</v>
          </cell>
          <cell r="K126">
            <v>12529828</v>
          </cell>
          <cell r="L126">
            <v>0</v>
          </cell>
          <cell r="M126">
            <v>12529828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</row>
        <row r="127">
          <cell r="A127">
            <v>824009</v>
          </cell>
          <cell r="B127" t="str">
            <v>SEWA KANTOR</v>
          </cell>
          <cell r="C127" t="str">
            <v>L</v>
          </cell>
          <cell r="D127" t="str">
            <v>D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4583334</v>
          </cell>
          <cell r="J127">
            <v>0</v>
          </cell>
          <cell r="K127">
            <v>4583334</v>
          </cell>
          <cell r="L127">
            <v>0</v>
          </cell>
          <cell r="M127">
            <v>4583334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A128">
            <v>824010</v>
          </cell>
          <cell r="B128" t="str">
            <v>SEWA INVENTARIS</v>
          </cell>
          <cell r="C128" t="str">
            <v>L</v>
          </cell>
          <cell r="D128" t="str">
            <v>D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1363656</v>
          </cell>
          <cell r="J128">
            <v>0</v>
          </cell>
          <cell r="K128">
            <v>1363656</v>
          </cell>
          <cell r="L128">
            <v>0</v>
          </cell>
          <cell r="M128">
            <v>1363656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A129">
            <v>824011</v>
          </cell>
          <cell r="B129" t="str">
            <v>PEMBELIAN TRIPLEK</v>
          </cell>
          <cell r="C129" t="str">
            <v>L</v>
          </cell>
          <cell r="D129" t="str">
            <v>D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1339000</v>
          </cell>
          <cell r="J129">
            <v>0</v>
          </cell>
          <cell r="K129">
            <v>1339000</v>
          </cell>
          <cell r="L129">
            <v>0</v>
          </cell>
          <cell r="M129">
            <v>1339000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A130">
            <v>824013</v>
          </cell>
          <cell r="B130" t="str">
            <v>PENGHAPUSAN PIUTANG</v>
          </cell>
          <cell r="C130" t="str">
            <v>L</v>
          </cell>
          <cell r="D130" t="str">
            <v>D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A131">
            <v>824019</v>
          </cell>
          <cell r="B131" t="str">
            <v>PERIJINAN DAN PBB</v>
          </cell>
          <cell r="C131" t="str">
            <v>L</v>
          </cell>
          <cell r="D131" t="str">
            <v>D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A132">
            <v>824020</v>
          </cell>
          <cell r="B132" t="str">
            <v>BIAYA PERBAIKAN DISPENSER</v>
          </cell>
          <cell r="C132" t="str">
            <v>L</v>
          </cell>
          <cell r="D132" t="str">
            <v>D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A133">
            <v>824021</v>
          </cell>
          <cell r="B133" t="str">
            <v>BIAYA STNK/KEUR/DISPENSASI</v>
          </cell>
          <cell r="C133" t="str">
            <v>L</v>
          </cell>
          <cell r="D133" t="str">
            <v>D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3389100</v>
          </cell>
          <cell r="J133">
            <v>0</v>
          </cell>
          <cell r="K133">
            <v>3389100</v>
          </cell>
          <cell r="L133">
            <v>0</v>
          </cell>
          <cell r="M133">
            <v>3389100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A134">
            <v>824024</v>
          </cell>
          <cell r="B134" t="str">
            <v>PERJALANAN DINAS ( Akomodasi &amp; U.saku )</v>
          </cell>
          <cell r="C134" t="str">
            <v>L</v>
          </cell>
          <cell r="D134" t="str">
            <v>D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A135">
            <v>824033</v>
          </cell>
          <cell r="B135" t="str">
            <v>BIAYA KEAMANAN DAN KEBERSIHAN</v>
          </cell>
          <cell r="C135" t="str">
            <v>L</v>
          </cell>
          <cell r="D135" t="str">
            <v>D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15498221</v>
          </cell>
          <cell r="J135">
            <v>0</v>
          </cell>
          <cell r="K135">
            <v>15498221</v>
          </cell>
          <cell r="L135">
            <v>0</v>
          </cell>
          <cell r="M135">
            <v>15498221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A136">
            <v>824037</v>
          </cell>
          <cell r="B136" t="str">
            <v>BENDA POS/MATERAI</v>
          </cell>
          <cell r="C136" t="str">
            <v>L</v>
          </cell>
          <cell r="D136" t="str">
            <v>D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A137">
            <v>824039</v>
          </cell>
          <cell r="B137" t="str">
            <v>SEWA GEDUNG</v>
          </cell>
          <cell r="C137" t="str">
            <v>L</v>
          </cell>
          <cell r="D137" t="str">
            <v>D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A138">
            <v>824041</v>
          </cell>
          <cell r="B138" t="str">
            <v>AIR ( PAM )</v>
          </cell>
          <cell r="C138" t="str">
            <v>L</v>
          </cell>
          <cell r="D138" t="str">
            <v>D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A139">
            <v>824042</v>
          </cell>
          <cell r="B139" t="str">
            <v>REPACKING , BONGKAR MUAT,dll</v>
          </cell>
          <cell r="C139" t="str">
            <v>L</v>
          </cell>
          <cell r="D139" t="str">
            <v>D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A140">
            <v>825002</v>
          </cell>
          <cell r="B140" t="str">
            <v>BUNGA DAN BIAYA BANK</v>
          </cell>
          <cell r="C140" t="str">
            <v>L</v>
          </cell>
          <cell r="D140" t="str">
            <v>D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A141">
            <v>825010</v>
          </cell>
          <cell r="B141" t="str">
            <v>BIAYA PENGANGKUTAN</v>
          </cell>
          <cell r="C141" t="str">
            <v>L</v>
          </cell>
          <cell r="D141" t="str">
            <v>D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156550500</v>
          </cell>
          <cell r="J141">
            <v>0</v>
          </cell>
          <cell r="K141">
            <v>156550500</v>
          </cell>
          <cell r="L141">
            <v>0</v>
          </cell>
          <cell r="M141">
            <v>156550500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A142">
            <v>825011</v>
          </cell>
          <cell r="B142" t="str">
            <v>BIAYA  PAJAK</v>
          </cell>
          <cell r="C142" t="str">
            <v>L</v>
          </cell>
          <cell r="D142" t="str">
            <v>D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A143">
            <v>825012</v>
          </cell>
          <cell r="B143" t="str">
            <v>ADMINISTRASI BANK</v>
          </cell>
          <cell r="C143" t="str">
            <v>L</v>
          </cell>
          <cell r="D143" t="str">
            <v>D</v>
          </cell>
          <cell r="E143">
            <v>0</v>
          </cell>
          <cell r="F143">
            <v>0</v>
          </cell>
          <cell r="G143">
            <v>45000</v>
          </cell>
          <cell r="H143">
            <v>0</v>
          </cell>
          <cell r="I143">
            <v>0</v>
          </cell>
          <cell r="J143">
            <v>0</v>
          </cell>
          <cell r="K143">
            <v>45000</v>
          </cell>
          <cell r="L143">
            <v>0</v>
          </cell>
          <cell r="M143">
            <v>45000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A144">
            <v>825013</v>
          </cell>
          <cell r="B144" t="str">
            <v>BIAYA JASA MANAGEMENT</v>
          </cell>
          <cell r="C144" t="str">
            <v>L</v>
          </cell>
          <cell r="D144" t="str">
            <v>D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A145">
            <v>825015</v>
          </cell>
          <cell r="B145" t="str">
            <v>REKRUITMEN KARYAWAN</v>
          </cell>
          <cell r="C145" t="str">
            <v>L</v>
          </cell>
          <cell r="D145" t="str">
            <v>D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A146">
            <v>825016</v>
          </cell>
          <cell r="B146" t="str">
            <v>PEMUSNAHAN PALLET &amp; TRIPLEK</v>
          </cell>
          <cell r="C146" t="str">
            <v>L</v>
          </cell>
          <cell r="D146" t="str">
            <v>D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1300000</v>
          </cell>
          <cell r="J146">
            <v>0</v>
          </cell>
          <cell r="K146">
            <v>1300000</v>
          </cell>
          <cell r="L146">
            <v>0</v>
          </cell>
          <cell r="M146">
            <v>1300000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A147">
            <v>825099</v>
          </cell>
          <cell r="B147" t="str">
            <v>LAIN-LAIN</v>
          </cell>
          <cell r="C147" t="str">
            <v>L</v>
          </cell>
          <cell r="D147" t="str">
            <v>D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A148">
            <v>829207</v>
          </cell>
          <cell r="B148" t="str">
            <v>BIAYA PROMOSI DAGANG-DEPO</v>
          </cell>
          <cell r="C148" t="str">
            <v>L</v>
          </cell>
          <cell r="D148" t="str">
            <v>D</v>
          </cell>
          <cell r="E148">
            <v>0</v>
          </cell>
          <cell r="F148">
            <v>0</v>
          </cell>
          <cell r="G148">
            <v>37968956</v>
          </cell>
          <cell r="H148">
            <v>0</v>
          </cell>
          <cell r="I148">
            <v>0</v>
          </cell>
          <cell r="J148">
            <v>37968956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A149">
            <v>829220</v>
          </cell>
          <cell r="B149" t="str">
            <v>CASH BACK</v>
          </cell>
          <cell r="C149" t="str">
            <v>L</v>
          </cell>
          <cell r="D149" t="str">
            <v>D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37968956</v>
          </cell>
          <cell r="J149">
            <v>0</v>
          </cell>
          <cell r="K149">
            <v>37968956</v>
          </cell>
          <cell r="L149">
            <v>0</v>
          </cell>
          <cell r="M149">
            <v>37968956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A150">
            <v>910200</v>
          </cell>
          <cell r="B150" t="str">
            <v>PENDAPATAN BUNGA</v>
          </cell>
          <cell r="C150" t="str">
            <v>L</v>
          </cell>
          <cell r="D150" t="str">
            <v>K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</row>
        <row r="151">
          <cell r="A151">
            <v>910300</v>
          </cell>
          <cell r="B151" t="str">
            <v>PENDAPATAN SUBSIDI OA</v>
          </cell>
          <cell r="C151" t="str">
            <v>L</v>
          </cell>
          <cell r="D151" t="str">
            <v>K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</row>
        <row r="152">
          <cell r="A152">
            <v>910800</v>
          </cell>
          <cell r="B152" t="str">
            <v>PENJUALAN BARANG BEKAS/SISA BARANG</v>
          </cell>
          <cell r="C152" t="str">
            <v>L</v>
          </cell>
          <cell r="D152" t="str">
            <v>K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</row>
        <row r="153">
          <cell r="A153">
            <v>910900</v>
          </cell>
          <cell r="B153" t="str">
            <v>LABA PENJUALAN AKTIVA TETAP</v>
          </cell>
          <cell r="C153" t="str">
            <v>L</v>
          </cell>
          <cell r="D153" t="str">
            <v>K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</row>
        <row r="154">
          <cell r="A154">
            <v>919001</v>
          </cell>
          <cell r="B154" t="str">
            <v>SELISIH PEMBAYARAN</v>
          </cell>
          <cell r="C154" t="str">
            <v>L</v>
          </cell>
          <cell r="D154" t="str">
            <v>D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</row>
        <row r="155">
          <cell r="A155">
            <v>919900</v>
          </cell>
          <cell r="B155" t="str">
            <v>PENDAPATAN LAIN-LAIN</v>
          </cell>
          <cell r="C155" t="str">
            <v>L</v>
          </cell>
          <cell r="D155" t="str">
            <v>K</v>
          </cell>
          <cell r="E155">
            <v>0</v>
          </cell>
          <cell r="F155">
            <v>0</v>
          </cell>
          <cell r="G155">
            <v>0</v>
          </cell>
          <cell r="H155">
            <v>968413</v>
          </cell>
          <cell r="I155">
            <v>0</v>
          </cell>
          <cell r="J155">
            <v>838845.45454545459</v>
          </cell>
          <cell r="K155">
            <v>0</v>
          </cell>
          <cell r="L155">
            <v>1807258.4545454546</v>
          </cell>
          <cell r="M155">
            <v>0</v>
          </cell>
          <cell r="N155">
            <v>1807258.4545454546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</row>
        <row r="156">
          <cell r="A156">
            <v>919901</v>
          </cell>
          <cell r="B156" t="str">
            <v>PENDAPATAN KLAIM TIV</v>
          </cell>
          <cell r="C156" t="str">
            <v>L</v>
          </cell>
          <cell r="D156" t="str">
            <v>K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22091931.818181816</v>
          </cell>
          <cell r="K156">
            <v>0</v>
          </cell>
          <cell r="L156">
            <v>22091931.818181816</v>
          </cell>
          <cell r="M156">
            <v>0</v>
          </cell>
          <cell r="N156">
            <v>22091931.818181816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</row>
        <row r="157">
          <cell r="A157">
            <v>920100</v>
          </cell>
          <cell r="B157" t="str">
            <v>BEBAN BUNGA</v>
          </cell>
          <cell r="C157" t="str">
            <v>L</v>
          </cell>
          <cell r="D157" t="str">
            <v>D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</row>
        <row r="158">
          <cell r="A158">
            <v>920500</v>
          </cell>
          <cell r="B158" t="str">
            <v>KERUGIAN PENJUALAN AKTIVA TETA</v>
          </cell>
          <cell r="C158" t="str">
            <v>L</v>
          </cell>
          <cell r="D158" t="str">
            <v>D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</row>
        <row r="159">
          <cell r="A159">
            <v>929900</v>
          </cell>
          <cell r="B159" t="str">
            <v>BEBAN LAIN-LAIN</v>
          </cell>
          <cell r="C159" t="str">
            <v>L</v>
          </cell>
          <cell r="D159" t="str">
            <v>D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</row>
        <row r="160">
          <cell r="A160" t="str">
            <v>TIV</v>
          </cell>
          <cell r="B160" t="str">
            <v>AKTUAL</v>
          </cell>
          <cell r="C160" t="str">
            <v>N</v>
          </cell>
          <cell r="D160" t="str">
            <v>D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</row>
        <row r="161">
          <cell r="A161" t="str">
            <v>Laba Bulan Berjalan</v>
          </cell>
          <cell r="E161">
            <v>11726803294.009092</v>
          </cell>
          <cell r="F161">
            <v>11726803294.00909</v>
          </cell>
          <cell r="G161">
            <v>6083828107</v>
          </cell>
          <cell r="H161">
            <v>6083828107</v>
          </cell>
          <cell r="I161">
            <v>9201306274.8584156</v>
          </cell>
          <cell r="J161">
            <v>9201306274.8584175</v>
          </cell>
          <cell r="K161">
            <v>15531917763.645454</v>
          </cell>
          <cell r="L161">
            <v>15531917763.645451</v>
          </cell>
          <cell r="M161">
            <v>1851535180.7954543</v>
          </cell>
          <cell r="N161">
            <v>1898169735.7272725</v>
          </cell>
          <cell r="O161">
            <v>13680382582.85</v>
          </cell>
          <cell r="P161">
            <v>13680382582.849997</v>
          </cell>
          <cell r="R161">
            <v>13680382582.85</v>
          </cell>
          <cell r="S161">
            <v>13680382582.849997</v>
          </cell>
        </row>
        <row r="162">
          <cell r="F162">
            <v>0</v>
          </cell>
          <cell r="G162">
            <v>0</v>
          </cell>
          <cell r="I162">
            <v>0</v>
          </cell>
          <cell r="M162">
            <v>46634554.931818247</v>
          </cell>
          <cell r="P162">
            <v>0</v>
          </cell>
          <cell r="S162">
            <v>0</v>
          </cell>
        </row>
        <row r="163">
          <cell r="E163">
            <v>11726803294.009092</v>
          </cell>
          <cell r="F163">
            <v>11726803294.00909</v>
          </cell>
          <cell r="G163">
            <v>6083828107</v>
          </cell>
          <cell r="H163">
            <v>6083828107</v>
          </cell>
          <cell r="I163">
            <v>9201306274.8584156</v>
          </cell>
          <cell r="J163">
            <v>9201306274.8584175</v>
          </cell>
          <cell r="K163">
            <v>15531917763.645454</v>
          </cell>
          <cell r="L163">
            <v>15531917763.645451</v>
          </cell>
          <cell r="M163">
            <v>1898169735.7272725</v>
          </cell>
          <cell r="N163">
            <v>1898169735.7272725</v>
          </cell>
          <cell r="O163">
            <v>13680382582.85</v>
          </cell>
          <cell r="P163">
            <v>13680382582.849997</v>
          </cell>
          <cell r="R163">
            <v>13680382582.85</v>
          </cell>
          <cell r="S163">
            <v>13680382582.849997</v>
          </cell>
        </row>
        <row r="165">
          <cell r="B165" t="str">
            <v>Ctrl Jumlah</v>
          </cell>
          <cell r="F165">
            <v>0</v>
          </cell>
          <cell r="H165">
            <v>0</v>
          </cell>
          <cell r="J165">
            <v>0</v>
          </cell>
          <cell r="L165">
            <v>0</v>
          </cell>
          <cell r="N165">
            <v>0</v>
          </cell>
          <cell r="P165">
            <v>0</v>
          </cell>
        </row>
        <row r="166">
          <cell r="B166" t="str">
            <v>Ctrl vs Rekap GL</v>
          </cell>
          <cell r="G166">
            <v>0</v>
          </cell>
          <cell r="H166">
            <v>0</v>
          </cell>
        </row>
        <row r="167">
          <cell r="B167" t="str">
            <v>Ctrl vs Memo Jurnal</v>
          </cell>
          <cell r="I167">
            <v>0</v>
          </cell>
          <cell r="J167">
            <v>0</v>
          </cell>
        </row>
        <row r="168">
          <cell r="B168" t="str">
            <v>Ctrl vs Rugi Laba</v>
          </cell>
          <cell r="M168">
            <v>-2.5331974029541016E-7</v>
          </cell>
        </row>
        <row r="169">
          <cell r="B169" t="str">
            <v>Ctrl vs Neraca</v>
          </cell>
          <cell r="O169">
            <v>0</v>
          </cell>
          <cell r="P169">
            <v>0</v>
          </cell>
        </row>
        <row r="170">
          <cell r="B170" t="str">
            <v>Ctrl vs COGS</v>
          </cell>
          <cell r="K170">
            <v>0</v>
          </cell>
        </row>
        <row r="171">
          <cell r="B171" t="str">
            <v>Ctrl vs Analisa Piutang</v>
          </cell>
          <cell r="O171">
            <v>0</v>
          </cell>
        </row>
        <row r="172">
          <cell r="B172" t="str">
            <v>Ctrl vs So Persed Akir</v>
          </cell>
          <cell r="O172">
            <v>0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2">
          <cell r="C2" t="str">
            <v>: 088 - SEJATI BALONGPANGGANG</v>
          </cell>
        </row>
        <row r="3">
          <cell r="C3" t="str">
            <v>: 110101-99999999 s/d TIV-99999999</v>
          </cell>
        </row>
        <row r="5">
          <cell r="B5" t="str">
            <v>NO PERKIRAAN</v>
          </cell>
          <cell r="C5" t="str">
            <v>NO SUB PERKIRA</v>
          </cell>
          <cell r="D5" t="str">
            <v>NAMA PERKIRAAN</v>
          </cell>
          <cell r="E5" t="str">
            <v>SALDO AWAL</v>
          </cell>
          <cell r="F5" t="str">
            <v>DEBIT</v>
          </cell>
          <cell r="G5" t="str">
            <v>KREDIT</v>
          </cell>
          <cell r="H5" t="str">
            <v>SALDO AKHIR</v>
          </cell>
        </row>
        <row r="6">
          <cell r="B6">
            <v>110101</v>
          </cell>
          <cell r="C6">
            <v>99999999</v>
          </cell>
          <cell r="D6" t="str">
            <v>KAS BESAR</v>
          </cell>
          <cell r="E6">
            <v>73224237.099999905</v>
          </cell>
          <cell r="F6">
            <v>1998134469</v>
          </cell>
          <cell r="G6">
            <v>1990109006</v>
          </cell>
          <cell r="H6">
            <v>81249700.099999905</v>
          </cell>
        </row>
        <row r="7">
          <cell r="B7">
            <v>110102</v>
          </cell>
          <cell r="C7">
            <v>99999999</v>
          </cell>
          <cell r="D7" t="str">
            <v>KAS OPERASI</v>
          </cell>
          <cell r="E7">
            <v>1000000</v>
          </cell>
          <cell r="F7">
            <v>66457406</v>
          </cell>
          <cell r="G7">
            <v>66457406</v>
          </cell>
          <cell r="H7">
            <v>1000000</v>
          </cell>
        </row>
        <row r="8">
          <cell r="B8">
            <v>110200</v>
          </cell>
          <cell r="C8">
            <v>99999999</v>
          </cell>
          <cell r="D8" t="str">
            <v>BANK BCA DIREKSI FP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</row>
        <row r="9">
          <cell r="B9">
            <v>110201</v>
          </cell>
          <cell r="C9">
            <v>99999999</v>
          </cell>
          <cell r="D9" t="str">
            <v>BANK BCA DIREKSI</v>
          </cell>
          <cell r="E9">
            <v>9.4994902610778809E-8</v>
          </cell>
          <cell r="F9">
            <v>0</v>
          </cell>
          <cell r="G9">
            <v>0</v>
          </cell>
          <cell r="H9">
            <v>9.4994902610778809E-8</v>
          </cell>
        </row>
        <row r="10">
          <cell r="B10">
            <v>110202</v>
          </cell>
          <cell r="C10">
            <v>99999999</v>
          </cell>
          <cell r="D10" t="str">
            <v>BANK PUSAT 2018</v>
          </cell>
          <cell r="E10">
            <v>-705458187</v>
          </cell>
          <cell r="F10">
            <v>0</v>
          </cell>
          <cell r="G10">
            <v>0</v>
          </cell>
          <cell r="H10">
            <v>-705458187</v>
          </cell>
        </row>
        <row r="11">
          <cell r="B11">
            <v>110203</v>
          </cell>
          <cell r="C11">
            <v>99999999</v>
          </cell>
          <cell r="D11" t="str">
            <v>BANK PUSAT 2019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</row>
        <row r="12">
          <cell r="B12">
            <v>110204</v>
          </cell>
          <cell r="C12">
            <v>99999999</v>
          </cell>
          <cell r="D12" t="str">
            <v>BANK PUSAT 2020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</row>
        <row r="13">
          <cell r="B13">
            <v>110205</v>
          </cell>
          <cell r="C13">
            <v>99999999</v>
          </cell>
          <cell r="D13" t="str">
            <v>BANK PUSAT FP 2020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</row>
        <row r="14">
          <cell r="B14">
            <v>110207</v>
          </cell>
          <cell r="C14">
            <v>99999999</v>
          </cell>
          <cell r="D14" t="str">
            <v>BANK BCA DIREKSI LP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</row>
        <row r="15">
          <cell r="B15">
            <v>110208</v>
          </cell>
          <cell r="C15">
            <v>99999999</v>
          </cell>
          <cell r="D15" t="str">
            <v>BANK PUSAT LP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>
            <v>110210</v>
          </cell>
          <cell r="C16">
            <v>99999999</v>
          </cell>
          <cell r="D16" t="str">
            <v>BANK SEJATI 55</v>
          </cell>
          <cell r="E16">
            <v>10953539422</v>
          </cell>
          <cell r="F16">
            <v>1949727938</v>
          </cell>
          <cell r="G16">
            <v>12795469</v>
          </cell>
          <cell r="H16">
            <v>12890471891</v>
          </cell>
        </row>
        <row r="17">
          <cell r="B17">
            <v>110902</v>
          </cell>
          <cell r="C17">
            <v>99999999</v>
          </cell>
          <cell r="D17" t="str">
            <v>KAS KE KAS</v>
          </cell>
          <cell r="E17">
            <v>0</v>
          </cell>
          <cell r="F17">
            <v>2003037888</v>
          </cell>
          <cell r="G17">
            <v>2003037888</v>
          </cell>
          <cell r="H17">
            <v>0</v>
          </cell>
        </row>
        <row r="18">
          <cell r="B18">
            <v>130120</v>
          </cell>
          <cell r="C18">
            <v>99999999</v>
          </cell>
          <cell r="D18" t="str">
            <v>PIUTANG DAGANG RETAIL KREDIT</v>
          </cell>
          <cell r="E18">
            <v>-1500457151.5999999</v>
          </cell>
          <cell r="F18">
            <v>0</v>
          </cell>
          <cell r="G18">
            <v>30454575</v>
          </cell>
          <cell r="H18">
            <v>-1530911726.5999999</v>
          </cell>
        </row>
        <row r="19">
          <cell r="B19">
            <v>130121</v>
          </cell>
          <cell r="C19">
            <v>99999999</v>
          </cell>
          <cell r="D19" t="str">
            <v>PIUTANG DAGANG RETAIL TUNAI</v>
          </cell>
          <cell r="E19">
            <v>-51209354199</v>
          </cell>
          <cell r="F19">
            <v>0</v>
          </cell>
          <cell r="G19">
            <v>1979992350</v>
          </cell>
          <cell r="H19">
            <v>-53189346549</v>
          </cell>
        </row>
        <row r="20">
          <cell r="B20">
            <v>130130</v>
          </cell>
          <cell r="C20">
            <v>99999999</v>
          </cell>
          <cell r="D20" t="str">
            <v>PIUTANG TIV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B21">
            <v>130131</v>
          </cell>
          <cell r="C21">
            <v>99999999</v>
          </cell>
          <cell r="D21" t="str">
            <v>PIUTANG PUSAT</v>
          </cell>
          <cell r="E21">
            <v>0.14999999850988388</v>
          </cell>
          <cell r="F21">
            <v>0</v>
          </cell>
          <cell r="G21">
            <v>0</v>
          </cell>
          <cell r="H21">
            <v>0.14999999850988388</v>
          </cell>
        </row>
        <row r="22">
          <cell r="B22">
            <v>130501</v>
          </cell>
          <cell r="C22">
            <v>99999999</v>
          </cell>
          <cell r="D22" t="str">
            <v>PIUTANG MSSUPPORT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</row>
        <row r="23">
          <cell r="B23">
            <v>130504</v>
          </cell>
          <cell r="C23">
            <v>99999999</v>
          </cell>
          <cell r="D23" t="str">
            <v>PIUTANG KARYAWAN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>
            <v>211001</v>
          </cell>
          <cell r="C24">
            <v>99999999</v>
          </cell>
          <cell r="D24" t="str">
            <v>HUTANG DAGANG TIV</v>
          </cell>
          <cell r="E24">
            <v>25331324401</v>
          </cell>
          <cell r="F24">
            <v>0</v>
          </cell>
          <cell r="G24">
            <v>0</v>
          </cell>
          <cell r="H24">
            <v>25331324401</v>
          </cell>
        </row>
        <row r="25">
          <cell r="B25">
            <v>211002</v>
          </cell>
          <cell r="C25">
            <v>99999999</v>
          </cell>
          <cell r="D25" t="str">
            <v>HUTANG DAGANG TAC</v>
          </cell>
          <cell r="E25">
            <v>3310712976</v>
          </cell>
          <cell r="F25">
            <v>0</v>
          </cell>
          <cell r="G25">
            <v>0</v>
          </cell>
          <cell r="H25">
            <v>3310712976</v>
          </cell>
        </row>
        <row r="26">
          <cell r="B26">
            <v>211101</v>
          </cell>
          <cell r="C26">
            <v>99999999</v>
          </cell>
          <cell r="D26" t="str">
            <v>HUTANG GAJI</v>
          </cell>
          <cell r="E26">
            <v>2281616366</v>
          </cell>
          <cell r="F26">
            <v>0</v>
          </cell>
          <cell r="G26">
            <v>0</v>
          </cell>
          <cell r="H26">
            <v>2281616366</v>
          </cell>
        </row>
        <row r="27">
          <cell r="B27">
            <v>211104</v>
          </cell>
          <cell r="C27">
            <v>99999999</v>
          </cell>
          <cell r="D27" t="str">
            <v>HUTANG ONGKOS ANGKUT</v>
          </cell>
          <cell r="E27">
            <v>3899358024</v>
          </cell>
          <cell r="F27">
            <v>0</v>
          </cell>
          <cell r="G27">
            <v>0</v>
          </cell>
          <cell r="H27">
            <v>3899358024</v>
          </cell>
        </row>
        <row r="28">
          <cell r="B28">
            <v>211201</v>
          </cell>
          <cell r="C28">
            <v>99999999</v>
          </cell>
          <cell r="D28" t="str">
            <v>HUTANG MS SUPPORT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</row>
        <row r="29">
          <cell r="B29">
            <v>311100</v>
          </cell>
          <cell r="C29">
            <v>99999999</v>
          </cell>
          <cell r="D29" t="str">
            <v>JAMINAN PELANGGAN</v>
          </cell>
          <cell r="E29">
            <v>195857389</v>
          </cell>
          <cell r="F29">
            <v>11059000</v>
          </cell>
          <cell r="G29">
            <v>0</v>
          </cell>
          <cell r="H29">
            <v>206916389</v>
          </cell>
        </row>
        <row r="30">
          <cell r="B30">
            <v>311110</v>
          </cell>
          <cell r="C30">
            <v>99999999</v>
          </cell>
          <cell r="D30" t="str">
            <v>TITIPAN PELANGGAN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</row>
        <row r="31">
          <cell r="B31">
            <v>811002</v>
          </cell>
          <cell r="C31">
            <v>99999999</v>
          </cell>
          <cell r="D31" t="str">
            <v>INCENTIVE</v>
          </cell>
          <cell r="E31">
            <v>44832636</v>
          </cell>
          <cell r="F31">
            <v>0</v>
          </cell>
          <cell r="G31">
            <v>0</v>
          </cell>
          <cell r="H31">
            <v>44832636</v>
          </cell>
        </row>
        <row r="32">
          <cell r="B32">
            <v>811003</v>
          </cell>
          <cell r="C32">
            <v>99999999</v>
          </cell>
          <cell r="D32" t="str">
            <v>BBM</v>
          </cell>
          <cell r="E32">
            <v>446777857</v>
          </cell>
          <cell r="F32">
            <v>14790450</v>
          </cell>
          <cell r="G32">
            <v>0</v>
          </cell>
          <cell r="H32">
            <v>461568307</v>
          </cell>
        </row>
        <row r="33">
          <cell r="B33">
            <v>811004</v>
          </cell>
          <cell r="C33">
            <v>99999999</v>
          </cell>
          <cell r="D33" t="str">
            <v>PEMELIHARAAN KENDARAAN</v>
          </cell>
          <cell r="E33">
            <v>298025827</v>
          </cell>
          <cell r="F33">
            <v>1238000</v>
          </cell>
          <cell r="G33">
            <v>13000</v>
          </cell>
          <cell r="H33">
            <v>299250827</v>
          </cell>
        </row>
        <row r="34">
          <cell r="B34">
            <v>811005</v>
          </cell>
          <cell r="C34">
            <v>99999999</v>
          </cell>
          <cell r="D34" t="str">
            <v>PARKIR &amp; TOL</v>
          </cell>
          <cell r="E34">
            <v>5312000</v>
          </cell>
          <cell r="F34">
            <v>231000</v>
          </cell>
          <cell r="G34">
            <v>0</v>
          </cell>
          <cell r="H34">
            <v>5543000</v>
          </cell>
        </row>
        <row r="35">
          <cell r="B35">
            <v>811006</v>
          </cell>
          <cell r="C35">
            <v>99999999</v>
          </cell>
          <cell r="D35" t="str">
            <v>PENGIRIMAN (EKSPEDISI)</v>
          </cell>
          <cell r="E35">
            <v>991000</v>
          </cell>
          <cell r="F35">
            <v>32000</v>
          </cell>
          <cell r="G35">
            <v>0</v>
          </cell>
          <cell r="H35">
            <v>1023000</v>
          </cell>
        </row>
        <row r="36">
          <cell r="B36">
            <v>811010</v>
          </cell>
          <cell r="C36">
            <v>99999999</v>
          </cell>
          <cell r="D36" t="str">
            <v>PEM. KEND. AKIBAT KECELAKAAN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</row>
        <row r="37">
          <cell r="B37">
            <v>821000</v>
          </cell>
          <cell r="C37">
            <v>99999999</v>
          </cell>
          <cell r="D37" t="str">
            <v>PERLENGKAPAN KANTOR</v>
          </cell>
          <cell r="E37">
            <v>2032750</v>
          </cell>
          <cell r="F37">
            <v>0</v>
          </cell>
          <cell r="G37">
            <v>0</v>
          </cell>
          <cell r="H37">
            <v>2032750</v>
          </cell>
        </row>
        <row r="38">
          <cell r="B38">
            <v>821001</v>
          </cell>
          <cell r="C38">
            <v>99999999</v>
          </cell>
          <cell r="D38" t="str">
            <v>GAJI DAN TUNJANGAN</v>
          </cell>
          <cell r="E38">
            <v>2165161342</v>
          </cell>
          <cell r="F38">
            <v>0</v>
          </cell>
          <cell r="G38">
            <v>0</v>
          </cell>
          <cell r="H38">
            <v>2165161342</v>
          </cell>
        </row>
        <row r="39">
          <cell r="B39">
            <v>821002</v>
          </cell>
          <cell r="C39">
            <v>99999999</v>
          </cell>
          <cell r="D39" t="str">
            <v>JAMSOSTEK</v>
          </cell>
          <cell r="E39">
            <v>86712808</v>
          </cell>
          <cell r="F39">
            <v>0</v>
          </cell>
          <cell r="G39">
            <v>0</v>
          </cell>
          <cell r="H39">
            <v>86712808</v>
          </cell>
        </row>
        <row r="40">
          <cell r="B40">
            <v>821003</v>
          </cell>
          <cell r="C40">
            <v>99999999</v>
          </cell>
          <cell r="D40" t="str">
            <v>INCENTIVE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>
            <v>821004</v>
          </cell>
          <cell r="C41">
            <v>99999999</v>
          </cell>
          <cell r="D41" t="str">
            <v>KONSUMSI</v>
          </cell>
          <cell r="E41">
            <v>102000</v>
          </cell>
          <cell r="F41">
            <v>0</v>
          </cell>
          <cell r="G41">
            <v>0</v>
          </cell>
          <cell r="H41">
            <v>102000</v>
          </cell>
        </row>
        <row r="42">
          <cell r="B42">
            <v>821006</v>
          </cell>
          <cell r="C42">
            <v>99999999</v>
          </cell>
          <cell r="D42" t="str">
            <v>THR/BONUS</v>
          </cell>
          <cell r="E42">
            <v>232579446</v>
          </cell>
          <cell r="F42">
            <v>0</v>
          </cell>
          <cell r="G42">
            <v>0</v>
          </cell>
          <cell r="H42">
            <v>232579446</v>
          </cell>
        </row>
        <row r="43">
          <cell r="B43">
            <v>822001</v>
          </cell>
          <cell r="C43">
            <v>99999999</v>
          </cell>
          <cell r="D43" t="str">
            <v>PEMELIHARAAN BANGUNAN</v>
          </cell>
          <cell r="E43">
            <v>6228400</v>
          </cell>
          <cell r="F43">
            <v>0</v>
          </cell>
          <cell r="G43">
            <v>0</v>
          </cell>
          <cell r="H43">
            <v>6228400</v>
          </cell>
        </row>
        <row r="44">
          <cell r="B44">
            <v>822005</v>
          </cell>
          <cell r="C44">
            <v>99999999</v>
          </cell>
          <cell r="D44" t="str">
            <v>PEMELIHARAAN INVENTARIS KANTOR</v>
          </cell>
          <cell r="E44">
            <v>13269400</v>
          </cell>
          <cell r="F44">
            <v>0</v>
          </cell>
          <cell r="G44">
            <v>0</v>
          </cell>
          <cell r="H44">
            <v>13269400</v>
          </cell>
        </row>
        <row r="45">
          <cell r="B45">
            <v>824001</v>
          </cell>
          <cell r="C45">
            <v>99999999</v>
          </cell>
          <cell r="D45" t="str">
            <v>LISTRIK</v>
          </cell>
          <cell r="E45">
            <v>31275025</v>
          </cell>
          <cell r="F45">
            <v>0</v>
          </cell>
          <cell r="G45">
            <v>0</v>
          </cell>
          <cell r="H45">
            <v>31275025</v>
          </cell>
        </row>
        <row r="46">
          <cell r="B46">
            <v>824002</v>
          </cell>
          <cell r="C46">
            <v>99999999</v>
          </cell>
          <cell r="D46" t="str">
            <v>ALAT TULIS &amp; CETAKAN</v>
          </cell>
          <cell r="E46">
            <v>28988725</v>
          </cell>
          <cell r="F46">
            <v>200000</v>
          </cell>
          <cell r="G46">
            <v>0</v>
          </cell>
          <cell r="H46">
            <v>29188725</v>
          </cell>
        </row>
        <row r="47">
          <cell r="B47">
            <v>824003</v>
          </cell>
          <cell r="C47">
            <v>99999999</v>
          </cell>
          <cell r="D47" t="str">
            <v>TELEPHONE/FAX/SPEEDY</v>
          </cell>
          <cell r="E47">
            <v>14765807</v>
          </cell>
          <cell r="F47">
            <v>218000</v>
          </cell>
          <cell r="G47">
            <v>0</v>
          </cell>
          <cell r="H47">
            <v>14983807</v>
          </cell>
        </row>
        <row r="48">
          <cell r="B48">
            <v>824004</v>
          </cell>
          <cell r="C48">
            <v>99999999</v>
          </cell>
          <cell r="D48" t="str">
            <v>SUMBANGAN/IURAN &amp; MAJALAH</v>
          </cell>
          <cell r="E48">
            <v>185000</v>
          </cell>
          <cell r="F48">
            <v>0</v>
          </cell>
          <cell r="G48">
            <v>0</v>
          </cell>
          <cell r="H48">
            <v>185000</v>
          </cell>
        </row>
        <row r="49">
          <cell r="B49">
            <v>824005</v>
          </cell>
          <cell r="C49">
            <v>99999999</v>
          </cell>
          <cell r="D49" t="str">
            <v>PERJALANAN DINAS</v>
          </cell>
          <cell r="E49">
            <v>421500</v>
          </cell>
          <cell r="F49">
            <v>13000</v>
          </cell>
          <cell r="G49">
            <v>0</v>
          </cell>
          <cell r="H49">
            <v>434500</v>
          </cell>
        </row>
        <row r="50">
          <cell r="B50">
            <v>824007</v>
          </cell>
          <cell r="C50">
            <v>99999999</v>
          </cell>
          <cell r="D50" t="str">
            <v>BIAYA RUMAH TANGGA</v>
          </cell>
          <cell r="E50">
            <v>28712450</v>
          </cell>
          <cell r="F50">
            <v>675000</v>
          </cell>
          <cell r="G50">
            <v>0</v>
          </cell>
          <cell r="H50">
            <v>29387450</v>
          </cell>
        </row>
        <row r="51">
          <cell r="B51">
            <v>824008</v>
          </cell>
          <cell r="C51">
            <v>99999999</v>
          </cell>
          <cell r="D51" t="str">
            <v>SEWA KENDARAAN</v>
          </cell>
          <cell r="E51">
            <v>671183623</v>
          </cell>
          <cell r="F51">
            <v>0</v>
          </cell>
          <cell r="G51">
            <v>0</v>
          </cell>
          <cell r="H51">
            <v>671183623</v>
          </cell>
        </row>
        <row r="52">
          <cell r="B52">
            <v>824009</v>
          </cell>
          <cell r="C52">
            <v>99999999</v>
          </cell>
          <cell r="D52" t="str">
            <v>SEWA KANTOR</v>
          </cell>
          <cell r="E52">
            <v>102114000</v>
          </cell>
          <cell r="F52">
            <v>0</v>
          </cell>
          <cell r="G52">
            <v>0</v>
          </cell>
          <cell r="H52">
            <v>102114000</v>
          </cell>
        </row>
        <row r="53">
          <cell r="B53">
            <v>824010</v>
          </cell>
          <cell r="C53">
            <v>99999999</v>
          </cell>
          <cell r="D53" t="str">
            <v>SEWA INVENTARIS</v>
          </cell>
          <cell r="E53">
            <v>52268245</v>
          </cell>
          <cell r="F53">
            <v>0</v>
          </cell>
          <cell r="G53">
            <v>0</v>
          </cell>
          <cell r="H53">
            <v>52268245</v>
          </cell>
        </row>
        <row r="54">
          <cell r="B54">
            <v>824011</v>
          </cell>
          <cell r="C54">
            <v>99999999</v>
          </cell>
          <cell r="D54" t="str">
            <v>PEMBELIAN TRIPLEK</v>
          </cell>
          <cell r="E54">
            <v>10041500</v>
          </cell>
          <cell r="F54">
            <v>0</v>
          </cell>
          <cell r="G54">
            <v>0</v>
          </cell>
          <cell r="H54">
            <v>10041500</v>
          </cell>
        </row>
        <row r="55">
          <cell r="B55">
            <v>824021</v>
          </cell>
          <cell r="C55">
            <v>99999999</v>
          </cell>
          <cell r="D55" t="str">
            <v>BIAYA STNK/KEUR/DISPENSASI</v>
          </cell>
          <cell r="E55">
            <v>11217200</v>
          </cell>
          <cell r="F55">
            <v>0</v>
          </cell>
          <cell r="G55">
            <v>0</v>
          </cell>
          <cell r="H55">
            <v>11217200</v>
          </cell>
        </row>
        <row r="56">
          <cell r="B56">
            <v>824033</v>
          </cell>
          <cell r="C56">
            <v>99999999</v>
          </cell>
          <cell r="D56" t="str">
            <v>KEAMANAN DAN KEBERSIHAN</v>
          </cell>
          <cell r="E56">
            <v>485820866</v>
          </cell>
          <cell r="F56">
            <v>0</v>
          </cell>
          <cell r="G56">
            <v>0</v>
          </cell>
          <cell r="H56">
            <v>485820866</v>
          </cell>
        </row>
        <row r="57">
          <cell r="B57">
            <v>824037</v>
          </cell>
          <cell r="C57">
            <v>99999999</v>
          </cell>
          <cell r="D57" t="str">
            <v>BENDA POS/MATERAI</v>
          </cell>
          <cell r="E57">
            <v>1427000</v>
          </cell>
          <cell r="F57">
            <v>0</v>
          </cell>
          <cell r="G57">
            <v>0</v>
          </cell>
          <cell r="H57">
            <v>1427000</v>
          </cell>
        </row>
        <row r="58">
          <cell r="B58">
            <v>824041</v>
          </cell>
          <cell r="C58">
            <v>99999999</v>
          </cell>
          <cell r="D58" t="str">
            <v>AIR ( PAM )</v>
          </cell>
          <cell r="E58">
            <v>620000</v>
          </cell>
          <cell r="F58">
            <v>0</v>
          </cell>
          <cell r="G58">
            <v>0</v>
          </cell>
          <cell r="H58">
            <v>620000</v>
          </cell>
        </row>
        <row r="59">
          <cell r="B59">
            <v>824042</v>
          </cell>
          <cell r="C59">
            <v>99999999</v>
          </cell>
          <cell r="D59" t="str">
            <v>REPACKING , BONGKAR MUAT,dll</v>
          </cell>
          <cell r="E59">
            <v>830000</v>
          </cell>
          <cell r="F59">
            <v>0</v>
          </cell>
          <cell r="G59">
            <v>0</v>
          </cell>
          <cell r="H59">
            <v>830000</v>
          </cell>
        </row>
        <row r="60">
          <cell r="B60">
            <v>825010</v>
          </cell>
          <cell r="C60">
            <v>99999999</v>
          </cell>
          <cell r="D60" t="str">
            <v>BIAYA PENGANGKUTAN</v>
          </cell>
          <cell r="E60">
            <v>25778200</v>
          </cell>
          <cell r="F60">
            <v>0</v>
          </cell>
          <cell r="G60">
            <v>0</v>
          </cell>
          <cell r="H60">
            <v>25778200</v>
          </cell>
        </row>
        <row r="61">
          <cell r="B61">
            <v>825012</v>
          </cell>
          <cell r="C61">
            <v>99999999</v>
          </cell>
          <cell r="D61" t="str">
            <v>ADMINISTRASI BANK</v>
          </cell>
          <cell r="E61">
            <v>1156200</v>
          </cell>
          <cell r="F61">
            <v>45000</v>
          </cell>
          <cell r="G61">
            <v>0</v>
          </cell>
          <cell r="H61">
            <v>1201200</v>
          </cell>
        </row>
        <row r="62">
          <cell r="B62">
            <v>829207</v>
          </cell>
          <cell r="C62">
            <v>99999999</v>
          </cell>
          <cell r="D62" t="str">
            <v>BIAYA PROMOSI DAGANG</v>
          </cell>
          <cell r="E62">
            <v>375242248</v>
          </cell>
          <cell r="F62">
            <v>37968956</v>
          </cell>
          <cell r="G62">
            <v>0</v>
          </cell>
          <cell r="H62">
            <v>413211204</v>
          </cell>
        </row>
        <row r="63">
          <cell r="B63">
            <v>919900</v>
          </cell>
          <cell r="C63">
            <v>99999999</v>
          </cell>
          <cell r="D63" t="str">
            <v>PENDAPATAN LAIN-LAIN</v>
          </cell>
          <cell r="E63">
            <v>-13406576.5</v>
          </cell>
          <cell r="F63">
            <v>0</v>
          </cell>
          <cell r="G63">
            <v>968413</v>
          </cell>
          <cell r="H63">
            <v>-14374989.5</v>
          </cell>
        </row>
        <row r="64">
          <cell r="B64" t="str">
            <v>TIV</v>
          </cell>
          <cell r="C64">
            <v>99999999</v>
          </cell>
          <cell r="D64" t="str">
            <v>AKTUAL</v>
          </cell>
          <cell r="E64">
            <v>2231701130</v>
          </cell>
          <cell r="F64">
            <v>0</v>
          </cell>
          <cell r="G64">
            <v>0</v>
          </cell>
          <cell r="H64">
            <v>2231701130</v>
          </cell>
        </row>
        <row r="66">
          <cell r="E66" t="str">
            <v>TOTAL</v>
          </cell>
          <cell r="F66">
            <v>6083828107</v>
          </cell>
          <cell r="G66">
            <v>6083828107</v>
          </cell>
          <cell r="H66">
            <v>0</v>
          </cell>
        </row>
      </sheetData>
      <sheetData sheetId="28">
        <row r="1">
          <cell r="A1" t="str">
            <v>LAPORAN MUTASI PRODUK</v>
          </cell>
        </row>
        <row r="2">
          <cell r="A2" t="str">
            <v>PER 30 SEPTEMBER 2021</v>
          </cell>
        </row>
        <row r="3">
          <cell r="A3" t="str">
            <v>ID PRODUK</v>
          </cell>
          <cell r="B3" t="str">
            <v>NAMA PRODUK</v>
          </cell>
          <cell r="C3" t="str">
            <v>SALDO AWAL</v>
          </cell>
          <cell r="D3" t="str">
            <v>SUPP(IN)</v>
          </cell>
          <cell r="E3" t="str">
            <v>DIST(IN)</v>
          </cell>
          <cell r="F3" t="str">
            <v>MUTASI(IN)</v>
          </cell>
          <cell r="G3" t="str">
            <v>SUPP(OUT)</v>
          </cell>
          <cell r="H3" t="str">
            <v>DIST(OUT)</v>
          </cell>
          <cell r="I3" t="str">
            <v>MUTASI(OUT)</v>
          </cell>
          <cell r="J3" t="str">
            <v>MORPHING</v>
          </cell>
          <cell r="K3" t="str">
            <v>KOREKSI</v>
          </cell>
          <cell r="L3" t="str">
            <v>SALDO AKHIR</v>
          </cell>
        </row>
        <row r="4">
          <cell r="A4">
            <v>74559</v>
          </cell>
          <cell r="B4" t="str">
            <v>AQ.5GLN ISI</v>
          </cell>
          <cell r="C4">
            <v>6774</v>
          </cell>
          <cell r="D4">
            <v>78654</v>
          </cell>
          <cell r="E4">
            <v>3486</v>
          </cell>
          <cell r="F4">
            <v>9790</v>
          </cell>
          <cell r="G4">
            <v>-6030</v>
          </cell>
          <cell r="H4">
            <v>-88023</v>
          </cell>
          <cell r="I4">
            <v>-4262</v>
          </cell>
          <cell r="J4">
            <v>0</v>
          </cell>
          <cell r="K4">
            <v>0</v>
          </cell>
          <cell r="L4">
            <v>389</v>
          </cell>
        </row>
        <row r="5">
          <cell r="A5" t="str">
            <v>74559G</v>
          </cell>
          <cell r="B5" t="str">
            <v>AQ.5GLN BTL</v>
          </cell>
          <cell r="C5">
            <v>7510</v>
          </cell>
          <cell r="D5">
            <v>79872</v>
          </cell>
          <cell r="E5">
            <v>86271</v>
          </cell>
          <cell r="F5">
            <v>9783</v>
          </cell>
          <cell r="G5">
            <v>-79932</v>
          </cell>
          <cell r="H5">
            <v>-87671</v>
          </cell>
          <cell r="I5">
            <v>-4791</v>
          </cell>
          <cell r="J5">
            <v>0</v>
          </cell>
          <cell r="K5">
            <v>0</v>
          </cell>
          <cell r="L5">
            <v>11042</v>
          </cell>
        </row>
        <row r="6">
          <cell r="A6">
            <v>10114</v>
          </cell>
          <cell r="B6" t="str">
            <v>PALLET KAYU</v>
          </cell>
          <cell r="C6">
            <v>113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-13</v>
          </cell>
          <cell r="J6">
            <v>0</v>
          </cell>
          <cell r="K6">
            <v>0</v>
          </cell>
          <cell r="L6">
            <v>100</v>
          </cell>
        </row>
        <row r="7">
          <cell r="A7">
            <v>10116</v>
          </cell>
          <cell r="B7" t="str">
            <v>PALLET LOSCAM</v>
          </cell>
          <cell r="C7">
            <v>63</v>
          </cell>
          <cell r="D7">
            <v>320</v>
          </cell>
          <cell r="E7">
            <v>0</v>
          </cell>
          <cell r="F7">
            <v>0</v>
          </cell>
          <cell r="G7">
            <v>-320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63</v>
          </cell>
        </row>
        <row r="8">
          <cell r="A8">
            <v>74553</v>
          </cell>
          <cell r="B8" t="str">
            <v>AQ.1500ML 1X12</v>
          </cell>
          <cell r="C8">
            <v>1775</v>
          </cell>
          <cell r="D8">
            <v>4480</v>
          </cell>
          <cell r="E8">
            <v>460</v>
          </cell>
          <cell r="F8">
            <v>0</v>
          </cell>
          <cell r="G8">
            <v>0</v>
          </cell>
          <cell r="H8">
            <v>-5590</v>
          </cell>
          <cell r="I8">
            <v>-500</v>
          </cell>
          <cell r="J8">
            <v>0</v>
          </cell>
          <cell r="K8">
            <v>0</v>
          </cell>
          <cell r="L8">
            <v>625</v>
          </cell>
        </row>
        <row r="9">
          <cell r="A9">
            <v>74561</v>
          </cell>
          <cell r="B9" t="str">
            <v>AQ.600ML 1X24</v>
          </cell>
          <cell r="C9">
            <v>2982</v>
          </cell>
          <cell r="D9">
            <v>6400</v>
          </cell>
          <cell r="E9">
            <v>243</v>
          </cell>
          <cell r="F9">
            <v>0</v>
          </cell>
          <cell r="G9">
            <v>0</v>
          </cell>
          <cell r="H9">
            <v>-6937</v>
          </cell>
          <cell r="I9">
            <v>0</v>
          </cell>
          <cell r="J9">
            <v>0</v>
          </cell>
          <cell r="K9">
            <v>0</v>
          </cell>
          <cell r="L9">
            <v>2688</v>
          </cell>
        </row>
        <row r="10">
          <cell r="A10">
            <v>122408</v>
          </cell>
          <cell r="B10" t="str">
            <v>AQ CLICK N GO 450ML 1X24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>
            <v>74556</v>
          </cell>
          <cell r="B11" t="str">
            <v>AQ.330ML 1X24</v>
          </cell>
          <cell r="C11">
            <v>250</v>
          </cell>
          <cell r="D11">
            <v>0</v>
          </cell>
          <cell r="E11">
            <v>107</v>
          </cell>
          <cell r="F11">
            <v>100</v>
          </cell>
          <cell r="G11">
            <v>0</v>
          </cell>
          <cell r="H11">
            <v>-337</v>
          </cell>
          <cell r="I11">
            <v>0</v>
          </cell>
          <cell r="J11">
            <v>0</v>
          </cell>
          <cell r="K11">
            <v>0</v>
          </cell>
          <cell r="L11">
            <v>120</v>
          </cell>
        </row>
        <row r="12">
          <cell r="A12">
            <v>12513</v>
          </cell>
          <cell r="B12" t="str">
            <v>AQUA 330ML 1X24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>
            <v>113017</v>
          </cell>
          <cell r="B13" t="str">
            <v>AQUA 330ML BOY 1X24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>
            <v>113018</v>
          </cell>
          <cell r="B14" t="str">
            <v>AQUA 330ML GIRL 1X24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A15">
            <v>74548</v>
          </cell>
          <cell r="B15" t="str">
            <v>AQ.240ML 1X48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A16">
            <v>81681</v>
          </cell>
          <cell r="B16" t="str">
            <v>AQ CLICK N GO 750ML 1X18</v>
          </cell>
          <cell r="C16">
            <v>2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-2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>
            <v>15110</v>
          </cell>
          <cell r="B17" t="str">
            <v>AQUA HC STAN/JUAL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>
            <v>15510</v>
          </cell>
          <cell r="B18" t="str">
            <v>AQ.HC STAN/SEWA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A19">
            <v>17110</v>
          </cell>
          <cell r="B19" t="str">
            <v>AQGUCI BIRU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A20">
            <v>17417</v>
          </cell>
          <cell r="B20" t="str">
            <v>COOLBOX MIZONE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A21">
            <v>19310</v>
          </cell>
          <cell r="B21" t="str">
            <v>AQ.TISSUE</v>
          </cell>
          <cell r="C21">
            <v>6774</v>
          </cell>
          <cell r="D21">
            <v>78654</v>
          </cell>
          <cell r="E21">
            <v>3486</v>
          </cell>
          <cell r="F21">
            <v>9790</v>
          </cell>
          <cell r="G21">
            <v>-6030</v>
          </cell>
          <cell r="H21">
            <v>-88023</v>
          </cell>
          <cell r="I21">
            <v>-4262</v>
          </cell>
          <cell r="J21">
            <v>0</v>
          </cell>
          <cell r="K21">
            <v>0</v>
          </cell>
          <cell r="L21">
            <v>389</v>
          </cell>
        </row>
        <row r="22">
          <cell r="A22">
            <v>19311</v>
          </cell>
          <cell r="B22" t="str">
            <v>AQ.TISSUE JUAL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A23">
            <v>74560</v>
          </cell>
          <cell r="B23" t="str">
            <v>VT.5GLN ISI</v>
          </cell>
          <cell r="C23">
            <v>59</v>
          </cell>
          <cell r="D23">
            <v>0</v>
          </cell>
          <cell r="E23">
            <v>105</v>
          </cell>
          <cell r="F23">
            <v>870</v>
          </cell>
          <cell r="G23">
            <v>0</v>
          </cell>
          <cell r="H23">
            <v>-728</v>
          </cell>
          <cell r="I23">
            <v>-2</v>
          </cell>
          <cell r="J23">
            <v>0</v>
          </cell>
          <cell r="K23">
            <v>0</v>
          </cell>
          <cell r="L23">
            <v>304</v>
          </cell>
        </row>
        <row r="24">
          <cell r="A24" t="str">
            <v>74560G</v>
          </cell>
          <cell r="B24" t="str">
            <v>VT.5GLN BTL</v>
          </cell>
          <cell r="C24">
            <v>865</v>
          </cell>
          <cell r="D24">
            <v>0</v>
          </cell>
          <cell r="E24">
            <v>1172</v>
          </cell>
          <cell r="F24">
            <v>1277</v>
          </cell>
          <cell r="G24">
            <v>0</v>
          </cell>
          <cell r="H24">
            <v>-1119</v>
          </cell>
          <cell r="I24">
            <v>-870</v>
          </cell>
          <cell r="J24">
            <v>0</v>
          </cell>
          <cell r="K24">
            <v>0</v>
          </cell>
          <cell r="L24">
            <v>1325</v>
          </cell>
        </row>
        <row r="25">
          <cell r="A25">
            <v>74565</v>
          </cell>
          <cell r="B25" t="str">
            <v>VT.1500ML 1X12</v>
          </cell>
          <cell r="C25">
            <v>132</v>
          </cell>
          <cell r="D25">
            <v>0</v>
          </cell>
          <cell r="E25">
            <v>41</v>
          </cell>
          <cell r="F25">
            <v>230</v>
          </cell>
          <cell r="G25">
            <v>0</v>
          </cell>
          <cell r="H25">
            <v>-264</v>
          </cell>
          <cell r="I25">
            <v>0</v>
          </cell>
          <cell r="J25">
            <v>0</v>
          </cell>
          <cell r="K25">
            <v>0</v>
          </cell>
          <cell r="L25">
            <v>139</v>
          </cell>
        </row>
        <row r="26">
          <cell r="A26">
            <v>74566</v>
          </cell>
          <cell r="B26" t="str">
            <v>VT.600ML 1X24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A27" t="str">
            <v>74566p</v>
          </cell>
          <cell r="B27" t="str">
            <v>VT.600 ML 1X1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A28">
            <v>112839</v>
          </cell>
          <cell r="B28" t="str">
            <v>VT.330ML 1X24</v>
          </cell>
          <cell r="C28">
            <v>86</v>
          </cell>
          <cell r="D28">
            <v>0</v>
          </cell>
          <cell r="E28">
            <v>85</v>
          </cell>
          <cell r="F28">
            <v>10</v>
          </cell>
          <cell r="G28">
            <v>0</v>
          </cell>
          <cell r="H28">
            <v>-147</v>
          </cell>
          <cell r="I28">
            <v>0</v>
          </cell>
          <cell r="J28">
            <v>0</v>
          </cell>
          <cell r="K28">
            <v>0</v>
          </cell>
          <cell r="L28">
            <v>34</v>
          </cell>
        </row>
        <row r="29">
          <cell r="A29">
            <v>74554</v>
          </cell>
          <cell r="B29" t="str">
            <v>VT.240ML 1X48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A30">
            <v>22713</v>
          </cell>
          <cell r="B30" t="str">
            <v>VT.220ML 1X48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A31">
            <v>26000</v>
          </cell>
          <cell r="B31" t="str">
            <v>VIT LEVITE ORANGE 350ML 1 X 12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A32">
            <v>26001</v>
          </cell>
          <cell r="B32" t="str">
            <v>VIT LEVITE JAMBU BIJI 350ML 1 X 12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A33">
            <v>26002</v>
          </cell>
          <cell r="B33" t="str">
            <v>VIT LEVITE COMBO 350ML 1X12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A34">
            <v>26003</v>
          </cell>
          <cell r="B34" t="str">
            <v>VIT LEVITE COMBO 350ML 1X6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A35">
            <v>26004</v>
          </cell>
          <cell r="B35" t="str">
            <v>VIT LEVITE SIRSAK 350ML 1 X 12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A36">
            <v>26012</v>
          </cell>
          <cell r="B36" t="str">
            <v>VIT LEVITE ANGGUR HIJAU 350ML 1 X 12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A37">
            <v>27110</v>
          </cell>
          <cell r="B37" t="str">
            <v>VT.GUCI BIRU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A38">
            <v>29310</v>
          </cell>
          <cell r="B38" t="str">
            <v>VT.TISSUE</v>
          </cell>
          <cell r="C38">
            <v>60</v>
          </cell>
          <cell r="D38">
            <v>0</v>
          </cell>
          <cell r="E38">
            <v>105</v>
          </cell>
          <cell r="F38">
            <v>870</v>
          </cell>
          <cell r="G38">
            <v>0</v>
          </cell>
          <cell r="H38">
            <v>-728</v>
          </cell>
          <cell r="I38">
            <v>-2</v>
          </cell>
          <cell r="J38">
            <v>0</v>
          </cell>
          <cell r="K38">
            <v>0</v>
          </cell>
          <cell r="L38">
            <v>305</v>
          </cell>
        </row>
        <row r="39">
          <cell r="A39">
            <v>33115</v>
          </cell>
          <cell r="B39" t="str">
            <v>CHILLER FV MIZONE ADA ROD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A40">
            <v>33116</v>
          </cell>
          <cell r="B40" t="str">
            <v>CHILLER/ SHOWCASE AQUA FV 280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33119</v>
          </cell>
          <cell r="B41" t="str">
            <v>CHILLER POLYTRON MIZONE 180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33120</v>
          </cell>
          <cell r="B42" t="str">
            <v>CHILLER POLYTRON SCN 183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33300</v>
          </cell>
          <cell r="B43" t="str">
            <v>JUG RACK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74568</v>
          </cell>
          <cell r="B44" t="str">
            <v>MIZONE ORANGE LIME  500ML 1X12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40411</v>
          </cell>
          <cell r="B45" t="str">
            <v>MIZONE PASSION FRUIT 500ML 1X12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74567</v>
          </cell>
          <cell r="B46" t="str">
            <v>MIZONE LYCHEE LEMON 500 ML 1X12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40413</v>
          </cell>
          <cell r="B47" t="str">
            <v>MIZONE MPACK TT 500ML 1X12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A48">
            <v>74593</v>
          </cell>
          <cell r="B48" t="str">
            <v>MIZONE APPLE GUAVA 500 ML 1X12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A49">
            <v>40419</v>
          </cell>
          <cell r="B49" t="str">
            <v>MIZONE MANGGO KWENI 500ML 1X12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A50">
            <v>74597</v>
          </cell>
          <cell r="B50" t="str">
            <v>TAS MIZONE</v>
          </cell>
          <cell r="C50">
            <v>100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100</v>
          </cell>
        </row>
        <row r="51">
          <cell r="A51">
            <v>40427</v>
          </cell>
          <cell r="B51" t="str">
            <v>MIZONE COOLIN BLEWAH 500ML 1X12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A52">
            <v>40428</v>
          </cell>
          <cell r="B52" t="str">
            <v>MIZONE COOLIN BLEWAH 500ML 1X12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A53">
            <v>40429</v>
          </cell>
          <cell r="B53" t="str">
            <v>MIZONE COCOPINA 500ML 1X12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A54">
            <v>87436</v>
          </cell>
          <cell r="B54" t="str">
            <v>MIZONE FRES-IN CRISPY APP 1X12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A55">
            <v>87625</v>
          </cell>
          <cell r="B55" t="str">
            <v>MIZONE FRES-IN JC STRAWBE 1X12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A56">
            <v>40432</v>
          </cell>
          <cell r="B56" t="str">
            <v>FRES-IN COMBO STRAW-APPLE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A57">
            <v>40434</v>
          </cell>
          <cell r="B57" t="str">
            <v>MIZONE FRES-IN CRISPY APP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A58">
            <v>95948</v>
          </cell>
          <cell r="B58" t="str">
            <v>MIZONE FRES-IN JC STRAWBE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A59">
            <v>111998</v>
          </cell>
          <cell r="B59" t="str">
            <v>MIZONE ACTIVE 500ML 1X12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A60" t="str">
            <v>137295</v>
          </cell>
          <cell r="B60" t="str">
            <v>MIZONE ACTIV LYCHEE LEMON 350ML 1X12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A61" t="str">
            <v>137295P</v>
          </cell>
          <cell r="B61" t="str">
            <v>MIZONE ACTIV LYCHEE LEMON 350ML PCS 1X1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A62" t="str">
            <v>145141</v>
          </cell>
          <cell r="B62" t="str">
            <v>MIZONE ACTIVE LYCHEE LEMON 500ML 1X12</v>
          </cell>
          <cell r="C62">
            <v>24</v>
          </cell>
          <cell r="D62">
            <v>0</v>
          </cell>
          <cell r="E62">
            <v>32</v>
          </cell>
          <cell r="F62">
            <v>868</v>
          </cell>
          <cell r="G62">
            <v>0</v>
          </cell>
          <cell r="H62">
            <v>-625</v>
          </cell>
          <cell r="I62">
            <v>-150</v>
          </cell>
          <cell r="J62">
            <v>50</v>
          </cell>
          <cell r="K62">
            <v>0</v>
          </cell>
          <cell r="L62">
            <v>199</v>
          </cell>
        </row>
        <row r="63">
          <cell r="A63" t="str">
            <v>145141P</v>
          </cell>
          <cell r="B63" t="str">
            <v>MIZONE ACTIVE LYCHEE LEMON 500ML 1X1 PCS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A64" t="str">
            <v>145143</v>
          </cell>
          <cell r="B64" t="str">
            <v>MIZONE MOOD UP CRANBERRY 500ML 1X12</v>
          </cell>
          <cell r="C64">
            <v>73</v>
          </cell>
          <cell r="D64">
            <v>0</v>
          </cell>
          <cell r="E64">
            <v>9</v>
          </cell>
          <cell r="F64">
            <v>45</v>
          </cell>
          <cell r="G64">
            <v>0</v>
          </cell>
          <cell r="H64">
            <v>-60</v>
          </cell>
          <cell r="I64">
            <v>-17</v>
          </cell>
          <cell r="J64">
            <v>-50</v>
          </cell>
          <cell r="K64">
            <v>0</v>
          </cell>
          <cell r="L64">
            <v>0</v>
          </cell>
        </row>
        <row r="65">
          <cell r="A65" t="str">
            <v>145143P</v>
          </cell>
          <cell r="B65" t="str">
            <v>MIZONE MOOD UP CRANBERRY 500ML 1X1 PCS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A66" t="str">
            <v>145144</v>
          </cell>
          <cell r="B66" t="str">
            <v>MIZONE BREAK FREE CHERRY BLOSSOM 500ML 1x12</v>
          </cell>
          <cell r="C66">
            <v>20</v>
          </cell>
          <cell r="D66">
            <v>0</v>
          </cell>
          <cell r="E66">
            <v>1</v>
          </cell>
          <cell r="F66">
            <v>50</v>
          </cell>
          <cell r="G66">
            <v>0</v>
          </cell>
          <cell r="H66">
            <v>-37</v>
          </cell>
          <cell r="I66">
            <v>-34</v>
          </cell>
          <cell r="J66">
            <v>0</v>
          </cell>
          <cell r="K66">
            <v>0</v>
          </cell>
          <cell r="L66">
            <v>0</v>
          </cell>
        </row>
        <row r="67">
          <cell r="A67" t="str">
            <v>145144P</v>
          </cell>
          <cell r="B67" t="str">
            <v>MIZONE BREAK FREE CHERRY BLOSSOM 500ML 1x1 PCS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A68" t="str">
            <v>145679</v>
          </cell>
          <cell r="B68" t="str">
            <v>MIZONE MOVE ON STARFRUIT 500ML 1X12</v>
          </cell>
          <cell r="C68">
            <v>18</v>
          </cell>
          <cell r="D68">
            <v>0</v>
          </cell>
          <cell r="E68">
            <v>8</v>
          </cell>
          <cell r="F68">
            <v>50</v>
          </cell>
          <cell r="G68">
            <v>0</v>
          </cell>
          <cell r="H68">
            <v>-59</v>
          </cell>
          <cell r="I68">
            <v>-17</v>
          </cell>
          <cell r="J68">
            <v>0</v>
          </cell>
          <cell r="K68">
            <v>0</v>
          </cell>
          <cell r="L68">
            <v>0</v>
          </cell>
        </row>
        <row r="69">
          <cell r="A69" t="str">
            <v>145679P</v>
          </cell>
          <cell r="B69" t="str">
            <v>MIZONE MOVE ON STARFRUIT 500ML 1X1 PCS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A70">
            <v>161138</v>
          </cell>
          <cell r="B70" t="str">
            <v>MIZONE MOVE ON STARFRUIT HD 500ML 1X12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A71" t="str">
            <v>161138P</v>
          </cell>
          <cell r="B71" t="str">
            <v>MIZONE MOVE ON STARFRUIT HD 500ML PCS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A72">
            <v>161139</v>
          </cell>
          <cell r="B72" t="str">
            <v>MIZONE ACTIVE LYCHEE LEMON HD 500ML 1X12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A73" t="str">
            <v>161139P</v>
          </cell>
          <cell r="B73" t="str">
            <v>MIZONE ACTIVE LYCHEE LEMON HD 500ML PCS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A74">
            <v>161162</v>
          </cell>
          <cell r="B74" t="str">
            <v>MIZONE BREAK FREE CHERRY BLOSSOM HD 500ML 1x12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A75" t="str">
            <v>161162P</v>
          </cell>
          <cell r="B75" t="str">
            <v>MIZONE BREAK FREE CHERRY BLOSSOM HD 500ML PCS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A76">
            <v>161163</v>
          </cell>
          <cell r="B76" t="str">
            <v>MIZONE MOOD UP CRANBERRY HD 500ML 1X12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A77" t="str">
            <v>161163P</v>
          </cell>
          <cell r="B77" t="str">
            <v>MIZONE MOOD UP CRANBERRY HD 500ML PCS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A78" t="str">
            <v>70017</v>
          </cell>
          <cell r="B78" t="str">
            <v>KARTON 550 VIT</v>
          </cell>
          <cell r="C78">
            <v>17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17</v>
          </cell>
        </row>
        <row r="79">
          <cell r="A79">
            <v>81110</v>
          </cell>
          <cell r="B79" t="str">
            <v>KARTON LAYER 240 ML/KARTON PEMBATAS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A80">
            <v>81111</v>
          </cell>
          <cell r="B80" t="str">
            <v>AQ.KRTN 1500 ML 1X1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A81">
            <v>81312</v>
          </cell>
          <cell r="B81" t="str">
            <v>AQ.KRTN 600 ML 1X1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A82">
            <v>81613</v>
          </cell>
          <cell r="B82" t="str">
            <v>AQ.KRTN 240 ML 1X1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A83">
            <v>82111</v>
          </cell>
          <cell r="B83" t="str">
            <v>VIT KRTN 1500 ML 1X1</v>
          </cell>
          <cell r="C83">
            <v>9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9</v>
          </cell>
        </row>
        <row r="84">
          <cell r="A84">
            <v>82312</v>
          </cell>
          <cell r="B84" t="str">
            <v>VIT KRTN 600 ML 1X1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A85" t="str">
            <v>82512</v>
          </cell>
          <cell r="B85" t="str">
            <v>VIT KARTON 330 ML 1X1</v>
          </cell>
          <cell r="C85">
            <v>3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3</v>
          </cell>
        </row>
        <row r="86">
          <cell r="A86">
            <v>82613</v>
          </cell>
          <cell r="B86" t="str">
            <v>VIT KRTN 240 ML 1X1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A87">
            <v>90002</v>
          </cell>
          <cell r="B87" t="str">
            <v>TRIPLEK/TRAY</v>
          </cell>
          <cell r="C87">
            <v>241</v>
          </cell>
          <cell r="D87">
            <v>0</v>
          </cell>
          <cell r="E87">
            <v>0</v>
          </cell>
          <cell r="F87">
            <v>10</v>
          </cell>
          <cell r="G87">
            <v>0</v>
          </cell>
          <cell r="H87">
            <v>0</v>
          </cell>
          <cell r="I87">
            <v>-13</v>
          </cell>
          <cell r="J87">
            <v>0</v>
          </cell>
          <cell r="K87">
            <v>0</v>
          </cell>
          <cell r="L87">
            <v>238</v>
          </cell>
        </row>
        <row r="88">
          <cell r="A88">
            <v>90003</v>
          </cell>
          <cell r="B88" t="str">
            <v>BECAK AQUA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A89">
            <v>90018</v>
          </cell>
          <cell r="B89" t="str">
            <v>HORISONTAL BANNER AQUA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A90">
            <v>90026</v>
          </cell>
          <cell r="B90" t="str">
            <v>HORISONTAL BANNER VIT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A91">
            <v>92002</v>
          </cell>
          <cell r="B91" t="str">
            <v>GELAS VIT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A92">
            <v>92006</v>
          </cell>
          <cell r="B92" t="str">
            <v>KAOS OBLONG VIT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A93">
            <v>94007</v>
          </cell>
          <cell r="B93" t="str">
            <v>KAOS OBLONG MIZONE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A94">
            <v>94013</v>
          </cell>
          <cell r="B94" t="str">
            <v>MUG MIZONE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A95">
            <v>96430</v>
          </cell>
          <cell r="B95" t="str">
            <v>VT 220ML 1X48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A96">
            <v>127210</v>
          </cell>
          <cell r="B96" t="str">
            <v>CAAYA JASMINE 350 ML 1X12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A97">
            <v>130376</v>
          </cell>
          <cell r="B97" t="str">
            <v>CAAYA TOASTED RICE 350 ML 1X12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A98">
            <v>130377</v>
          </cell>
          <cell r="B98" t="str">
            <v>CAAYA VANILLA PANDAN 350 ML 1X12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A99">
            <v>134578</v>
          </cell>
          <cell r="B99" t="str">
            <v>AQUA 220ML LOCAL 1X48</v>
          </cell>
          <cell r="C99">
            <v>1207</v>
          </cell>
          <cell r="D99">
            <v>4608</v>
          </cell>
          <cell r="E99">
            <v>138</v>
          </cell>
          <cell r="F99">
            <v>3</v>
          </cell>
          <cell r="G99">
            <v>0</v>
          </cell>
          <cell r="H99">
            <v>-3832</v>
          </cell>
          <cell r="I99">
            <v>-930</v>
          </cell>
          <cell r="J99">
            <v>0</v>
          </cell>
          <cell r="K99">
            <v>0</v>
          </cell>
          <cell r="L99">
            <v>1194</v>
          </cell>
        </row>
        <row r="100">
          <cell r="A100">
            <v>10269549</v>
          </cell>
          <cell r="B100" t="str">
            <v>KARTON VT 220 ML 1X1</v>
          </cell>
          <cell r="C100">
            <v>18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18</v>
          </cell>
        </row>
        <row r="101">
          <cell r="A101">
            <v>10345439</v>
          </cell>
          <cell r="B101" t="str">
            <v>KARTON AQ 220ML LOCAL 1X1</v>
          </cell>
          <cell r="C101">
            <v>674</v>
          </cell>
          <cell r="D101">
            <v>90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764</v>
          </cell>
        </row>
        <row r="102">
          <cell r="A102" t="str">
            <v>74561P</v>
          </cell>
          <cell r="B102" t="str">
            <v>AQ.600ML 1X1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A103" t="str">
            <v>122408P</v>
          </cell>
          <cell r="B103" t="str">
            <v>AQ CLICK N GO 450ML 1X1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A104" t="str">
            <v>127210P</v>
          </cell>
          <cell r="B104" t="str">
            <v>CAAYA JASMINE 350 ML 1X1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A105" t="str">
            <v>81681P</v>
          </cell>
          <cell r="B105" t="str">
            <v>AQ 750ML 1X1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A106" t="str">
            <v>130376P</v>
          </cell>
          <cell r="B106" t="str">
            <v>CAAYA TOASTED RICE 350 ML 1X1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A107" t="str">
            <v>130377P</v>
          </cell>
          <cell r="B107" t="str">
            <v>CAAYA VANILLA PANDAN 350 ML 1X1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A108" t="str">
            <v>74565P</v>
          </cell>
          <cell r="B108" t="str">
            <v>VT.1500ML 1X1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A109" t="str">
            <v>74566P</v>
          </cell>
          <cell r="B109" t="str">
            <v>VT.600ML 1X1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A110" t="str">
            <v>157095</v>
          </cell>
          <cell r="B110" t="str">
            <v>VT.550 ML 1X24</v>
          </cell>
          <cell r="C110">
            <v>150</v>
          </cell>
          <cell r="D110">
            <v>0</v>
          </cell>
          <cell r="E110">
            <v>222</v>
          </cell>
          <cell r="F110">
            <v>700</v>
          </cell>
          <cell r="G110">
            <v>0</v>
          </cell>
          <cell r="H110">
            <v>-901</v>
          </cell>
          <cell r="I110">
            <v>0</v>
          </cell>
          <cell r="J110">
            <v>0</v>
          </cell>
          <cell r="K110">
            <v>0</v>
          </cell>
          <cell r="L110">
            <v>171</v>
          </cell>
        </row>
        <row r="111">
          <cell r="A111" t="str">
            <v>26000P</v>
          </cell>
          <cell r="B111" t="str">
            <v>VIT LEVITE ORANGE 350ML 1 X 1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A112" t="str">
            <v>26001P</v>
          </cell>
          <cell r="B112" t="str">
            <v>VIT LEVITE JAMBU BIJI 350ML 1 X 1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A113" t="str">
            <v>26004P</v>
          </cell>
          <cell r="B113" t="str">
            <v>VIT LEVITE SIRSAK 350ML 1 X 1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A114" t="str">
            <v>26012P</v>
          </cell>
          <cell r="B114" t="str">
            <v>VIT LEVITE ANGGUR HUJAU 350ML 1 X 1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A115" t="str">
            <v>74568P</v>
          </cell>
          <cell r="B115" t="str">
            <v>MIZONE ORANGELIME 500ML 1X1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A116" t="str">
            <v>74567P</v>
          </cell>
          <cell r="B116" t="str">
            <v>MIZONE LYCHELEMON 500ML 1X1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A117" t="str">
            <v>74567YL</v>
          </cell>
          <cell r="B117" t="str">
            <v>MIZONE YUZU LEMON 500ML 1X12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A118" t="str">
            <v>74567YLP</v>
          </cell>
          <cell r="B118" t="str">
            <v>MIZONE YUZU LEMON 500ML 500ML 1X1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A119" t="str">
            <v>74593P</v>
          </cell>
          <cell r="B119" t="str">
            <v>MIZONE APPLE GUAVA 500ML 1X1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A120" t="str">
            <v>40419P</v>
          </cell>
          <cell r="B120" t="str">
            <v>MIZONE MANGGO KWENI 500ML 1X1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A121" t="str">
            <v>40429B</v>
          </cell>
          <cell r="B121" t="str">
            <v>MIZONE COCOPINA BRAZIL PIALA DUNIA 500ML 1X12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A122" t="str">
            <v>40429C</v>
          </cell>
          <cell r="B122" t="str">
            <v>MIZONE COCOPINA BRAZIL FULL SLEEVE 500ML 1X12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A123" t="str">
            <v>87436P</v>
          </cell>
          <cell r="B123" t="str">
            <v>MIZONE FRES-IN CRISPY APP 1X1 PCS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A124" t="str">
            <v>87625P</v>
          </cell>
          <cell r="B124" t="str">
            <v>MIZONE FRES-IN JC STRAWBE 1X1 PCS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A125" t="str">
            <v>111998P</v>
          </cell>
          <cell r="B125" t="str">
            <v>MIZONE ACTIVE 500ML 1X1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A126">
            <v>124771</v>
          </cell>
          <cell r="B126" t="str">
            <v>MIZONE YUZU LEMON 500ML 1X12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A127" t="str">
            <v>124771P</v>
          </cell>
          <cell r="B127" t="str">
            <v>MIZONE YUZU LEMON 500ML 1X1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A128" t="str">
            <v>12814E</v>
          </cell>
          <cell r="B128" t="str">
            <v>AQ.750ML 1x4 MULTIPACK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A129">
            <v>142193</v>
          </cell>
          <cell r="B129" t="str">
            <v>LEVITE LEMON CUCUMBER MINT 350ml 1X12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A130">
            <v>142194</v>
          </cell>
          <cell r="B130" t="str">
            <v>LEVITE LYCEE CITRUS MINT 350mlL 1X12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A131">
            <v>142196</v>
          </cell>
          <cell r="B131" t="str">
            <v>LEVITE WILDBERRIES LIME MINT 350ml 1X12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A132" t="str">
            <v>142193P</v>
          </cell>
          <cell r="B132" t="str">
            <v>LEVITE LEMON CUCUMBER MINT 350ml 1X1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A133" t="str">
            <v>142194P</v>
          </cell>
          <cell r="B133" t="str">
            <v>LEVITE LYCEE CITRUS MINT 350mlL 1X1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A134" t="str">
            <v>142196P</v>
          </cell>
          <cell r="B134" t="str">
            <v>LEVITE WILDBERRIES LIME MINT 350ml 1X1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A135" t="str">
            <v>148136</v>
          </cell>
          <cell r="B135" t="str">
            <v>VT.220ML LOCAL 1X42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A136" t="str">
            <v>148136P</v>
          </cell>
          <cell r="B136" t="str">
            <v xml:space="preserve">VT.220ML LOCAL 1X1 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A137">
            <v>173022</v>
          </cell>
          <cell r="B137" t="str">
            <v>VT.200ML LOCAL 1X48</v>
          </cell>
          <cell r="C137">
            <v>249</v>
          </cell>
          <cell r="D137">
            <v>0</v>
          </cell>
          <cell r="E137">
            <v>259</v>
          </cell>
          <cell r="F137">
            <v>1131</v>
          </cell>
          <cell r="G137">
            <v>0</v>
          </cell>
          <cell r="H137">
            <v>-1164</v>
          </cell>
          <cell r="I137">
            <v>0</v>
          </cell>
          <cell r="J137">
            <v>0</v>
          </cell>
          <cell r="K137">
            <v>0</v>
          </cell>
          <cell r="L137">
            <v>475</v>
          </cell>
        </row>
        <row r="140">
          <cell r="A140" t="str">
            <v>TOTAL</v>
          </cell>
          <cell r="C140">
            <v>30248</v>
          </cell>
          <cell r="D140">
            <v>253078</v>
          </cell>
          <cell r="E140">
            <v>96230</v>
          </cell>
          <cell r="F140">
            <v>35577</v>
          </cell>
          <cell r="G140">
            <v>-92312</v>
          </cell>
          <cell r="H140">
            <v>-286247</v>
          </cell>
          <cell r="I140">
            <v>-15863</v>
          </cell>
          <cell r="J140">
            <v>0</v>
          </cell>
          <cell r="K140">
            <v>0</v>
          </cell>
          <cell r="L140">
            <v>20711</v>
          </cell>
        </row>
        <row r="141">
          <cell r="A141">
            <v>1</v>
          </cell>
          <cell r="B141">
            <v>2</v>
          </cell>
          <cell r="C141">
            <v>3</v>
          </cell>
          <cell r="D141">
            <v>4</v>
          </cell>
          <cell r="E141">
            <v>5</v>
          </cell>
          <cell r="F141">
            <v>7</v>
          </cell>
          <cell r="G141">
            <v>8</v>
          </cell>
          <cell r="H141">
            <v>9</v>
          </cell>
          <cell r="I141">
            <v>10</v>
          </cell>
          <cell r="J141">
            <v>11</v>
          </cell>
          <cell r="K141">
            <v>12</v>
          </cell>
          <cell r="L141">
            <v>13</v>
          </cell>
        </row>
        <row r="142"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L142">
            <v>0</v>
          </cell>
        </row>
        <row r="143">
          <cell r="F143" t="str">
            <v>SD</v>
          </cell>
          <cell r="G143">
            <v>-190017</v>
          </cell>
        </row>
        <row r="144">
          <cell r="G144">
            <v>0</v>
          </cell>
        </row>
      </sheetData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GILABA DEPO"/>
      <sheetName val="SO-500"/>
      <sheetName val="HPP+OA"/>
      <sheetName val="Perht-HPP"/>
      <sheetName val="LABA PERSEGMEN"/>
      <sheetName val="SD (2)"/>
      <sheetName val="MENU"/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REKAP PERSEDIAAN"/>
      <sheetName val="REKAP PENJUALAN"/>
      <sheetName val="REKAP HPP"/>
      <sheetName val="BKB DIST"/>
      <sheetName val="BTB DIST"/>
      <sheetName val="MUT OUT"/>
      <sheetName val="MUT IN"/>
      <sheetName val="TBG"/>
      <sheetName val="PVT"/>
      <sheetName val="SD"/>
      <sheetName val="BANK"/>
      <sheetName val="TARIKAN PUSAT"/>
      <sheetName val="GL HARIAN"/>
      <sheetName val="BP"/>
      <sheetName val="BANK PUSAT"/>
      <sheetName val="LKH"/>
      <sheetName val="KB"/>
      <sheetName val="REKAP BIAYA"/>
      <sheetName val="KO"/>
      <sheetName val="CROSCEK"/>
      <sheetName val="BD"/>
      <sheetName val="MUTASI REKENING"/>
      <sheetName val="NRB"/>
      <sheetName val="PIUTANG MS SUPPORT"/>
      <sheetName val="PIUT MS SUPPORT DMS"/>
      <sheetName val="PIUTANG PUSAT"/>
      <sheetName val="PIUT  PUSAT DMS"/>
      <sheetName val="PIUTANG TIV"/>
      <sheetName val="PIUT TIV DMS"/>
      <sheetName val="TITIPAN PELANGGAN"/>
      <sheetName val="TP DMS"/>
      <sheetName val="JMSTK"/>
      <sheetName val="PIUT TIV PROG"/>
      <sheetName val="GAJ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1">
          <cell r="A1" t="str">
            <v>DEPO SUMBAWA</v>
          </cell>
        </row>
        <row r="2">
          <cell r="A2" t="str">
            <v>NERACA LAJUR</v>
          </cell>
        </row>
        <row r="3">
          <cell r="A3" t="str">
            <v>PER 31 DESEMBER 2018</v>
          </cell>
        </row>
        <row r="4">
          <cell r="A4" t="str">
            <v>NO.</v>
          </cell>
          <cell r="B4" t="str">
            <v>NAMA AKUN</v>
          </cell>
          <cell r="C4" t="str">
            <v>N/L</v>
          </cell>
          <cell r="D4" t="str">
            <v>D/K</v>
          </cell>
          <cell r="E4" t="str">
            <v>SALDO  AWAL</v>
          </cell>
          <cell r="G4" t="str">
            <v>MUTASI KAS BANK</v>
          </cell>
          <cell r="I4" t="str">
            <v>PENYESUAIAN</v>
          </cell>
          <cell r="K4" t="str">
            <v>SALDO AKHIR</v>
          </cell>
          <cell r="M4" t="str">
            <v>LABA - RUGI</v>
          </cell>
          <cell r="O4" t="str">
            <v>N E R A C A</v>
          </cell>
          <cell r="R4" t="str">
            <v>Neraca awal bulan berikut</v>
          </cell>
        </row>
        <row r="5">
          <cell r="A5" t="str">
            <v>AKUN</v>
          </cell>
          <cell r="E5" t="str">
            <v>DEBET</v>
          </cell>
          <cell r="F5" t="str">
            <v>KREDIT</v>
          </cell>
          <cell r="G5" t="str">
            <v>DEBET</v>
          </cell>
          <cell r="H5" t="str">
            <v>KREDIT</v>
          </cell>
          <cell r="I5" t="str">
            <v>DEBET</v>
          </cell>
          <cell r="J5" t="str">
            <v>KREDIT</v>
          </cell>
          <cell r="K5" t="str">
            <v>DEBET</v>
          </cell>
          <cell r="L5" t="str">
            <v>KREDIT</v>
          </cell>
          <cell r="M5" t="str">
            <v>DEBET</v>
          </cell>
          <cell r="N5" t="str">
            <v>KREDIT</v>
          </cell>
          <cell r="O5" t="str">
            <v>DEBET</v>
          </cell>
          <cell r="P5" t="str">
            <v>KREDIT</v>
          </cell>
          <cell r="R5" t="str">
            <v>DEBET</v>
          </cell>
          <cell r="S5" t="str">
            <v>KREDIT</v>
          </cell>
        </row>
        <row r="6">
          <cell r="A6">
            <v>110101</v>
          </cell>
          <cell r="B6" t="str">
            <v>KAS BESAR</v>
          </cell>
          <cell r="C6" t="str">
            <v>N</v>
          </cell>
          <cell r="D6" t="str">
            <v>D</v>
          </cell>
          <cell r="E6">
            <v>34171300</v>
          </cell>
          <cell r="F6">
            <v>0</v>
          </cell>
          <cell r="G6">
            <v>86254897</v>
          </cell>
          <cell r="H6">
            <v>88040711</v>
          </cell>
          <cell r="I6">
            <v>0</v>
          </cell>
          <cell r="J6">
            <v>0</v>
          </cell>
          <cell r="K6">
            <v>32385486</v>
          </cell>
          <cell r="L6">
            <v>0</v>
          </cell>
          <cell r="M6">
            <v>0</v>
          </cell>
          <cell r="N6">
            <v>0</v>
          </cell>
          <cell r="O6">
            <v>32385486</v>
          </cell>
          <cell r="P6">
            <v>0</v>
          </cell>
          <cell r="Q6" t="b">
            <v>1</v>
          </cell>
          <cell r="R6">
            <v>32385486</v>
          </cell>
          <cell r="S6">
            <v>0</v>
          </cell>
        </row>
        <row r="7">
          <cell r="A7">
            <v>110102</v>
          </cell>
          <cell r="B7" t="str">
            <v>KAS OPERASI</v>
          </cell>
          <cell r="C7" t="str">
            <v>N</v>
          </cell>
          <cell r="D7" t="str">
            <v>D</v>
          </cell>
          <cell r="E7">
            <v>1000000</v>
          </cell>
          <cell r="F7">
            <v>0</v>
          </cell>
          <cell r="G7">
            <v>30524096</v>
          </cell>
          <cell r="H7">
            <v>30524096</v>
          </cell>
          <cell r="I7">
            <v>0</v>
          </cell>
          <cell r="J7">
            <v>0</v>
          </cell>
          <cell r="K7">
            <v>1000000</v>
          </cell>
          <cell r="L7">
            <v>0</v>
          </cell>
          <cell r="M7">
            <v>0</v>
          </cell>
          <cell r="N7">
            <v>0</v>
          </cell>
          <cell r="O7">
            <v>1000000</v>
          </cell>
          <cell r="P7">
            <v>0</v>
          </cell>
          <cell r="Q7" t="b">
            <v>1</v>
          </cell>
          <cell r="R7">
            <v>1000000</v>
          </cell>
          <cell r="S7">
            <v>0</v>
          </cell>
        </row>
        <row r="8">
          <cell r="A8">
            <v>110201</v>
          </cell>
          <cell r="B8" t="str">
            <v>BANK BCA DIREKSI</v>
          </cell>
          <cell r="C8" t="str">
            <v>N</v>
          </cell>
          <cell r="D8" t="str">
            <v>D</v>
          </cell>
          <cell r="E8">
            <v>1095205</v>
          </cell>
          <cell r="F8">
            <v>0</v>
          </cell>
          <cell r="G8">
            <v>62001148</v>
          </cell>
          <cell r="H8">
            <v>62268529</v>
          </cell>
          <cell r="I8">
            <v>0</v>
          </cell>
          <cell r="J8">
            <v>0</v>
          </cell>
          <cell r="K8">
            <v>827824</v>
          </cell>
          <cell r="L8">
            <v>0</v>
          </cell>
          <cell r="M8">
            <v>0</v>
          </cell>
          <cell r="N8">
            <v>0</v>
          </cell>
          <cell r="O8">
            <v>827824</v>
          </cell>
          <cell r="P8">
            <v>0</v>
          </cell>
          <cell r="Q8" t="b">
            <v>1</v>
          </cell>
          <cell r="R8">
            <v>827824</v>
          </cell>
          <cell r="S8">
            <v>0</v>
          </cell>
        </row>
        <row r="9">
          <cell r="A9">
            <v>110202</v>
          </cell>
          <cell r="B9" t="str">
            <v>BANK PUSAT</v>
          </cell>
          <cell r="C9" t="str">
            <v>N</v>
          </cell>
          <cell r="D9" t="str">
            <v>D</v>
          </cell>
          <cell r="E9">
            <v>174261181</v>
          </cell>
          <cell r="F9">
            <v>0</v>
          </cell>
          <cell r="G9">
            <v>507011968</v>
          </cell>
          <cell r="H9">
            <v>670708113</v>
          </cell>
          <cell r="I9">
            <v>0</v>
          </cell>
          <cell r="J9">
            <v>0</v>
          </cell>
          <cell r="K9">
            <v>10565036</v>
          </cell>
          <cell r="L9">
            <v>0</v>
          </cell>
          <cell r="M9">
            <v>0</v>
          </cell>
          <cell r="N9">
            <v>0</v>
          </cell>
          <cell r="O9">
            <v>10565036</v>
          </cell>
          <cell r="P9">
            <v>0</v>
          </cell>
          <cell r="Q9" t="b">
            <v>1</v>
          </cell>
          <cell r="R9">
            <v>10565036</v>
          </cell>
          <cell r="S9">
            <v>0</v>
          </cell>
        </row>
        <row r="10">
          <cell r="A10">
            <v>110204</v>
          </cell>
          <cell r="B10" t="str">
            <v>Lain-lain</v>
          </cell>
          <cell r="C10" t="str">
            <v>N</v>
          </cell>
          <cell r="D10" t="str">
            <v>D</v>
          </cell>
          <cell r="E10">
            <v>193490579</v>
          </cell>
          <cell r="F10">
            <v>0</v>
          </cell>
          <cell r="G10">
            <v>0</v>
          </cell>
          <cell r="H10">
            <v>0</v>
          </cell>
          <cell r="I10">
            <v>35257150</v>
          </cell>
          <cell r="J10">
            <v>0</v>
          </cell>
          <cell r="K10">
            <v>228747729</v>
          </cell>
          <cell r="L10">
            <v>0</v>
          </cell>
          <cell r="M10">
            <v>0</v>
          </cell>
          <cell r="N10">
            <v>0</v>
          </cell>
          <cell r="O10">
            <v>228747729</v>
          </cell>
          <cell r="P10">
            <v>0</v>
          </cell>
          <cell r="Q10" t="b">
            <v>1</v>
          </cell>
          <cell r="R10">
            <v>228747729</v>
          </cell>
          <cell r="S10">
            <v>0</v>
          </cell>
        </row>
        <row r="11">
          <cell r="A11">
            <v>130121</v>
          </cell>
          <cell r="B11" t="str">
            <v>PIUTANG DAGANG RETAIL TUNAI</v>
          </cell>
          <cell r="C11" t="str">
            <v>N</v>
          </cell>
          <cell r="D11" t="str">
            <v>D</v>
          </cell>
          <cell r="E11">
            <v>0</v>
          </cell>
          <cell r="F11">
            <v>0</v>
          </cell>
          <cell r="G11">
            <v>0</v>
          </cell>
          <cell r="H11">
            <v>70735400</v>
          </cell>
          <cell r="I11">
            <v>70735400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 t="b">
            <v>1</v>
          </cell>
          <cell r="R11">
            <v>0</v>
          </cell>
          <cell r="S11">
            <v>0</v>
          </cell>
        </row>
        <row r="12">
          <cell r="A12">
            <v>130120</v>
          </cell>
          <cell r="B12" t="str">
            <v>Piutang Dagang Kredit</v>
          </cell>
          <cell r="C12" t="str">
            <v>N</v>
          </cell>
          <cell r="D12" t="str">
            <v>D</v>
          </cell>
          <cell r="E12">
            <v>1630946366</v>
          </cell>
          <cell r="F12">
            <v>0</v>
          </cell>
          <cell r="G12">
            <v>4483385</v>
          </cell>
          <cell r="H12">
            <v>453775965</v>
          </cell>
          <cell r="I12">
            <v>371881476</v>
          </cell>
          <cell r="J12">
            <v>0</v>
          </cell>
          <cell r="K12">
            <v>1553535262</v>
          </cell>
          <cell r="L12">
            <v>0</v>
          </cell>
          <cell r="M12">
            <v>0</v>
          </cell>
          <cell r="N12">
            <v>0</v>
          </cell>
          <cell r="O12">
            <v>1553535262</v>
          </cell>
          <cell r="P12">
            <v>0</v>
          </cell>
          <cell r="Q12" t="b">
            <v>1</v>
          </cell>
          <cell r="R12">
            <v>1553535262</v>
          </cell>
          <cell r="S12">
            <v>0</v>
          </cell>
        </row>
        <row r="13">
          <cell r="A13">
            <v>311100</v>
          </cell>
          <cell r="B13" t="str">
            <v>Jaminan Pelanggan</v>
          </cell>
          <cell r="C13" t="str">
            <v>N</v>
          </cell>
          <cell r="D13" t="str">
            <v>D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 t="b">
            <v>0</v>
          </cell>
          <cell r="R13">
            <v>0</v>
          </cell>
          <cell r="S13">
            <v>0</v>
          </cell>
        </row>
        <row r="14">
          <cell r="A14">
            <v>311110</v>
          </cell>
          <cell r="B14" t="str">
            <v>TITIPAN PELANGGA</v>
          </cell>
          <cell r="C14" t="str">
            <v>N</v>
          </cell>
          <cell r="D14" t="str">
            <v>K</v>
          </cell>
          <cell r="E14">
            <v>0</v>
          </cell>
          <cell r="F14">
            <v>14160357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14160357</v>
          </cell>
          <cell r="M14">
            <v>0</v>
          </cell>
          <cell r="N14">
            <v>0</v>
          </cell>
          <cell r="O14">
            <v>0</v>
          </cell>
          <cell r="P14">
            <v>14160357</v>
          </cell>
          <cell r="Q14" t="b">
            <v>1</v>
          </cell>
          <cell r="R14">
            <v>0</v>
          </cell>
          <cell r="S14">
            <v>14160357</v>
          </cell>
        </row>
        <row r="15">
          <cell r="A15">
            <v>311111</v>
          </cell>
          <cell r="B15" t="str">
            <v>TITIPAN DENDA</v>
          </cell>
          <cell r="C15" t="str">
            <v>N</v>
          </cell>
          <cell r="D15" t="str">
            <v>K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 t="b">
            <v>0</v>
          </cell>
          <cell r="R15">
            <v>0</v>
          </cell>
          <cell r="S15">
            <v>0</v>
          </cell>
        </row>
        <row r="16">
          <cell r="A16">
            <v>311112</v>
          </cell>
          <cell r="B16" t="str">
            <v>TITIPAN KLAIM</v>
          </cell>
          <cell r="C16" t="str">
            <v>N</v>
          </cell>
          <cell r="D16" t="str">
            <v>K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 t="b">
            <v>0</v>
          </cell>
          <cell r="R16">
            <v>0</v>
          </cell>
          <cell r="S16">
            <v>0</v>
          </cell>
        </row>
        <row r="17">
          <cell r="A17">
            <v>311113</v>
          </cell>
          <cell r="B17" t="str">
            <v>TITIPAN KOPERASI</v>
          </cell>
          <cell r="C17" t="str">
            <v>N</v>
          </cell>
          <cell r="D17" t="str">
            <v>K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 t="b">
            <v>0</v>
          </cell>
          <cell r="R17">
            <v>0</v>
          </cell>
          <cell r="S17">
            <v>0</v>
          </cell>
        </row>
        <row r="18">
          <cell r="A18">
            <v>311114</v>
          </cell>
          <cell r="B18" t="str">
            <v>TITIPAN JAMSOSTEK</v>
          </cell>
          <cell r="C18" t="str">
            <v>N</v>
          </cell>
          <cell r="D18" t="str">
            <v>K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 t="b">
            <v>0</v>
          </cell>
          <cell r="R18">
            <v>0</v>
          </cell>
          <cell r="S18">
            <v>0</v>
          </cell>
        </row>
        <row r="19">
          <cell r="A19">
            <v>130130</v>
          </cell>
          <cell r="B19" t="str">
            <v>Piutang TIV</v>
          </cell>
          <cell r="C19" t="str">
            <v>N</v>
          </cell>
          <cell r="D19" t="str">
            <v>D</v>
          </cell>
          <cell r="E19">
            <v>21633217</v>
          </cell>
          <cell r="F19">
            <v>0</v>
          </cell>
          <cell r="G19">
            <v>13450155</v>
          </cell>
          <cell r="H19">
            <v>8966770</v>
          </cell>
          <cell r="I19">
            <v>17996498</v>
          </cell>
          <cell r="J19">
            <v>35257150</v>
          </cell>
          <cell r="K19">
            <v>8855950</v>
          </cell>
          <cell r="L19">
            <v>0</v>
          </cell>
          <cell r="M19">
            <v>0</v>
          </cell>
          <cell r="N19">
            <v>0</v>
          </cell>
          <cell r="O19">
            <v>8855950</v>
          </cell>
          <cell r="P19">
            <v>0</v>
          </cell>
          <cell r="Q19" t="b">
            <v>1</v>
          </cell>
          <cell r="R19">
            <v>8855950</v>
          </cell>
          <cell r="S19">
            <v>0</v>
          </cell>
        </row>
        <row r="20">
          <cell r="A20">
            <v>130131</v>
          </cell>
          <cell r="B20" t="str">
            <v>Piutang Lokal</v>
          </cell>
          <cell r="C20" t="str">
            <v>N</v>
          </cell>
          <cell r="D20" t="str">
            <v>D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 t="b">
            <v>0</v>
          </cell>
          <cell r="R20">
            <v>0</v>
          </cell>
          <cell r="S20">
            <v>0</v>
          </cell>
        </row>
        <row r="21">
          <cell r="A21">
            <v>130501</v>
          </cell>
          <cell r="B21" t="str">
            <v>Piutang Ms. Support</v>
          </cell>
          <cell r="C21" t="str">
            <v>N</v>
          </cell>
          <cell r="D21" t="str">
            <v>D</v>
          </cell>
          <cell r="E21">
            <v>32564500</v>
          </cell>
          <cell r="F21">
            <v>0</v>
          </cell>
          <cell r="G21">
            <v>3280000</v>
          </cell>
          <cell r="H21">
            <v>1500000</v>
          </cell>
          <cell r="I21">
            <v>0</v>
          </cell>
          <cell r="J21">
            <v>0</v>
          </cell>
          <cell r="K21">
            <v>34344500</v>
          </cell>
          <cell r="L21">
            <v>0</v>
          </cell>
          <cell r="M21">
            <v>0</v>
          </cell>
          <cell r="N21">
            <v>0</v>
          </cell>
          <cell r="O21">
            <v>34344500</v>
          </cell>
          <cell r="P21">
            <v>0</v>
          </cell>
          <cell r="Q21" t="b">
            <v>1</v>
          </cell>
          <cell r="R21">
            <v>34344500</v>
          </cell>
          <cell r="S21">
            <v>0</v>
          </cell>
        </row>
        <row r="22">
          <cell r="A22">
            <v>114001</v>
          </cell>
          <cell r="B22" t="str">
            <v>Persediaan Barang Dagangan</v>
          </cell>
          <cell r="C22" t="str">
            <v>N</v>
          </cell>
          <cell r="D22" t="str">
            <v>D</v>
          </cell>
          <cell r="E22">
            <v>126563633.00000015</v>
          </cell>
          <cell r="F22">
            <v>0</v>
          </cell>
          <cell r="G22">
            <v>0</v>
          </cell>
          <cell r="H22">
            <v>0</v>
          </cell>
          <cell r="I22">
            <v>149640653.59999999</v>
          </cell>
          <cell r="J22">
            <v>126563633</v>
          </cell>
          <cell r="K22">
            <v>149640653.60000014</v>
          </cell>
          <cell r="L22">
            <v>0</v>
          </cell>
          <cell r="M22">
            <v>0</v>
          </cell>
          <cell r="N22">
            <v>0</v>
          </cell>
          <cell r="O22">
            <v>149640653.60000014</v>
          </cell>
          <cell r="P22">
            <v>0</v>
          </cell>
          <cell r="Q22" t="b">
            <v>1</v>
          </cell>
          <cell r="R22">
            <v>149640653.60000014</v>
          </cell>
          <cell r="S22">
            <v>0</v>
          </cell>
        </row>
        <row r="23">
          <cell r="A23">
            <v>211001</v>
          </cell>
          <cell r="B23" t="str">
            <v>Hutang Dagang</v>
          </cell>
          <cell r="C23" t="str">
            <v>N</v>
          </cell>
          <cell r="D23" t="str">
            <v>K</v>
          </cell>
          <cell r="E23">
            <v>0</v>
          </cell>
          <cell r="F23">
            <v>625069208.40000021</v>
          </cell>
          <cell r="G23">
            <v>635912571</v>
          </cell>
          <cell r="H23">
            <v>8568000</v>
          </cell>
          <cell r="I23">
            <v>0</v>
          </cell>
          <cell r="J23">
            <v>320359659</v>
          </cell>
          <cell r="K23">
            <v>0</v>
          </cell>
          <cell r="L23">
            <v>318084296.40000021</v>
          </cell>
          <cell r="M23">
            <v>0</v>
          </cell>
          <cell r="N23">
            <v>0</v>
          </cell>
          <cell r="O23">
            <v>0</v>
          </cell>
          <cell r="P23">
            <v>318084296.40000021</v>
          </cell>
          <cell r="Q23" t="b">
            <v>1</v>
          </cell>
          <cell r="R23">
            <v>0</v>
          </cell>
          <cell r="S23">
            <v>318084296.40000021</v>
          </cell>
        </row>
        <row r="24">
          <cell r="A24">
            <v>211002</v>
          </cell>
          <cell r="B24" t="str">
            <v>Hutang Dagang Lama</v>
          </cell>
          <cell r="C24" t="str">
            <v>N</v>
          </cell>
          <cell r="D24" t="str">
            <v>K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 t="b">
            <v>0</v>
          </cell>
          <cell r="R24">
            <v>0</v>
          </cell>
          <cell r="S24">
            <v>0</v>
          </cell>
        </row>
        <row r="25">
          <cell r="A25">
            <v>211101</v>
          </cell>
          <cell r="B25" t="str">
            <v>Hutang Gaji</v>
          </cell>
          <cell r="C25" t="str">
            <v>N</v>
          </cell>
          <cell r="D25" t="str">
            <v>K</v>
          </cell>
          <cell r="E25">
            <v>0</v>
          </cell>
          <cell r="F25">
            <v>12054867</v>
          </cell>
          <cell r="G25">
            <v>0</v>
          </cell>
          <cell r="H25">
            <v>0</v>
          </cell>
          <cell r="I25">
            <v>12054867</v>
          </cell>
          <cell r="J25">
            <v>13128567</v>
          </cell>
          <cell r="K25">
            <v>0</v>
          </cell>
          <cell r="L25">
            <v>13128567</v>
          </cell>
          <cell r="M25">
            <v>0</v>
          </cell>
          <cell r="N25">
            <v>0</v>
          </cell>
          <cell r="O25">
            <v>0</v>
          </cell>
          <cell r="P25">
            <v>13128567</v>
          </cell>
          <cell r="Q25" t="b">
            <v>1</v>
          </cell>
          <cell r="R25">
            <v>0</v>
          </cell>
          <cell r="S25">
            <v>13128567</v>
          </cell>
        </row>
        <row r="26">
          <cell r="A26">
            <v>211103</v>
          </cell>
          <cell r="B26" t="str">
            <v>Hutang Incentive</v>
          </cell>
          <cell r="C26" t="str">
            <v>N</v>
          </cell>
          <cell r="D26" t="str">
            <v>K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 t="b">
            <v>0</v>
          </cell>
          <cell r="R26">
            <v>0</v>
          </cell>
          <cell r="S26">
            <v>0</v>
          </cell>
        </row>
        <row r="27">
          <cell r="A27">
            <v>211201</v>
          </cell>
          <cell r="B27" t="str">
            <v>Hutang ke Ms Support</v>
          </cell>
          <cell r="C27" t="str">
            <v>N</v>
          </cell>
          <cell r="D27" t="str">
            <v>K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 t="b">
            <v>0</v>
          </cell>
          <cell r="R27">
            <v>0</v>
          </cell>
          <cell r="S27">
            <v>0</v>
          </cell>
        </row>
        <row r="28">
          <cell r="A28">
            <v>211202</v>
          </cell>
          <cell r="B28" t="str">
            <v>HUTANG JAMSOSTEK</v>
          </cell>
          <cell r="C28" t="str">
            <v>N</v>
          </cell>
          <cell r="D28" t="str">
            <v>K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 t="b">
            <v>0</v>
          </cell>
          <cell r="R28">
            <v>0</v>
          </cell>
          <cell r="S28">
            <v>0</v>
          </cell>
        </row>
        <row r="29">
          <cell r="A29">
            <v>311001</v>
          </cell>
          <cell r="B29" t="str">
            <v>Modal</v>
          </cell>
          <cell r="C29" t="str">
            <v>N</v>
          </cell>
          <cell r="D29" t="str">
            <v>K</v>
          </cell>
          <cell r="E29">
            <v>0</v>
          </cell>
          <cell r="F29">
            <v>4707991916.8683186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4707991916.8683186</v>
          </cell>
          <cell r="M29">
            <v>0</v>
          </cell>
          <cell r="N29">
            <v>0</v>
          </cell>
          <cell r="O29">
            <v>0</v>
          </cell>
          <cell r="P29">
            <v>4707991916.8683186</v>
          </cell>
          <cell r="Q29" t="b">
            <v>1</v>
          </cell>
          <cell r="R29">
            <v>0</v>
          </cell>
          <cell r="S29">
            <v>4707991916.8683186</v>
          </cell>
        </row>
        <row r="30">
          <cell r="A30">
            <v>311101</v>
          </cell>
          <cell r="B30" t="str">
            <v>Laba Ditahan</v>
          </cell>
          <cell r="C30" t="str">
            <v>N</v>
          </cell>
          <cell r="D30" t="str">
            <v>K</v>
          </cell>
          <cell r="E30">
            <v>0</v>
          </cell>
          <cell r="F30">
            <v>-3608372343.4566069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-3608372343.4566069</v>
          </cell>
          <cell r="M30">
            <v>0</v>
          </cell>
          <cell r="N30">
            <v>0</v>
          </cell>
          <cell r="O30">
            <v>0</v>
          </cell>
          <cell r="P30">
            <v>-3608372343.4566069</v>
          </cell>
          <cell r="Q30" t="b">
            <v>1</v>
          </cell>
          <cell r="R30">
            <v>0</v>
          </cell>
          <cell r="S30">
            <v>-3608372343.4566069</v>
          </cell>
        </row>
        <row r="31">
          <cell r="A31">
            <v>311201</v>
          </cell>
          <cell r="B31" t="str">
            <v>LABA TAHUN TAHUN LALU</v>
          </cell>
          <cell r="C31" t="str">
            <v>N</v>
          </cell>
          <cell r="D31" t="str">
            <v>K</v>
          </cell>
          <cell r="E31">
            <v>0</v>
          </cell>
          <cell r="F31">
            <v>-171515265.21171165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-171515265.21171165</v>
          </cell>
          <cell r="M31">
            <v>0</v>
          </cell>
          <cell r="N31">
            <v>0</v>
          </cell>
          <cell r="O31">
            <v>0</v>
          </cell>
          <cell r="P31">
            <v>-171515265.21171165</v>
          </cell>
          <cell r="Q31" t="b">
            <v>1</v>
          </cell>
          <cell r="R31">
            <v>0</v>
          </cell>
          <cell r="S31">
            <v>-171515265.21171165</v>
          </cell>
        </row>
        <row r="32">
          <cell r="A32">
            <v>312002</v>
          </cell>
          <cell r="B32" t="str">
            <v>LABA  TAHUN BERJALAN</v>
          </cell>
          <cell r="C32" t="str">
            <v>N</v>
          </cell>
          <cell r="D32" t="str">
            <v>K</v>
          </cell>
          <cell r="E32">
            <v>0</v>
          </cell>
          <cell r="F32">
            <v>540559374.95833325</v>
          </cell>
          <cell r="G32">
            <v>0</v>
          </cell>
          <cell r="H32">
            <v>0</v>
          </cell>
          <cell r="I32">
            <v>0</v>
          </cell>
          <cell r="J32">
            <v>95777865.441666603</v>
          </cell>
          <cell r="K32">
            <v>0</v>
          </cell>
          <cell r="L32">
            <v>636337240.39999986</v>
          </cell>
          <cell r="M32">
            <v>0</v>
          </cell>
          <cell r="N32">
            <v>0</v>
          </cell>
          <cell r="O32">
            <v>0</v>
          </cell>
          <cell r="P32">
            <v>636337240.39999986</v>
          </cell>
          <cell r="Q32" t="b">
            <v>1</v>
          </cell>
          <cell r="R32">
            <v>0</v>
          </cell>
          <cell r="S32">
            <v>636337240.39999986</v>
          </cell>
        </row>
        <row r="33">
          <cell r="A33">
            <v>312003</v>
          </cell>
          <cell r="B33" t="str">
            <v>LABA (RUGI) BULAN BERJALAN</v>
          </cell>
          <cell r="C33" t="str">
            <v>N</v>
          </cell>
          <cell r="D33" t="str">
            <v>K</v>
          </cell>
          <cell r="E33">
            <v>0</v>
          </cell>
          <cell r="F33">
            <v>95777865.441666663</v>
          </cell>
          <cell r="G33">
            <v>0</v>
          </cell>
          <cell r="H33">
            <v>0</v>
          </cell>
          <cell r="I33">
            <v>95777865.441666603</v>
          </cell>
          <cell r="J33">
            <v>0</v>
          </cell>
          <cell r="K33">
            <v>0</v>
          </cell>
          <cell r="L33">
            <v>5.9604644775390625E-8</v>
          </cell>
          <cell r="M33">
            <v>0</v>
          </cell>
          <cell r="N33">
            <v>0</v>
          </cell>
          <cell r="O33">
            <v>0</v>
          </cell>
          <cell r="P33">
            <v>110087671.60000008</v>
          </cell>
          <cell r="Q33" t="b">
            <v>1</v>
          </cell>
          <cell r="R33">
            <v>0</v>
          </cell>
          <cell r="S33">
            <v>110087671.60000008</v>
          </cell>
        </row>
        <row r="34">
          <cell r="A34">
            <v>3130</v>
          </cell>
          <cell r="B34" t="str">
            <v>Rugi Laba Berjalan</v>
          </cell>
          <cell r="C34" t="str">
            <v>N</v>
          </cell>
          <cell r="D34" t="str">
            <v>K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 t="b">
            <v>0</v>
          </cell>
          <cell r="R34">
            <v>0</v>
          </cell>
          <cell r="S34">
            <v>0</v>
          </cell>
        </row>
        <row r="35">
          <cell r="A35">
            <v>411001</v>
          </cell>
          <cell r="B35" t="str">
            <v>PENJUALAN TUNAI</v>
          </cell>
          <cell r="C35" t="str">
            <v>L</v>
          </cell>
          <cell r="D35" t="str">
            <v>K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88731898</v>
          </cell>
          <cell r="K35">
            <v>0</v>
          </cell>
          <cell r="L35">
            <v>88731898</v>
          </cell>
          <cell r="M35">
            <v>0</v>
          </cell>
          <cell r="N35">
            <v>88731898</v>
          </cell>
          <cell r="O35">
            <v>0</v>
          </cell>
          <cell r="P35">
            <v>0</v>
          </cell>
          <cell r="Q35" t="b">
            <v>1</v>
          </cell>
          <cell r="R35">
            <v>0</v>
          </cell>
          <cell r="S35">
            <v>0</v>
          </cell>
        </row>
        <row r="36">
          <cell r="A36">
            <v>411101</v>
          </cell>
          <cell r="B36" t="str">
            <v>PENJUALAN KREDIT</v>
          </cell>
          <cell r="C36" t="str">
            <v>L</v>
          </cell>
          <cell r="D36" t="str">
            <v>K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371881476</v>
          </cell>
          <cell r="K36">
            <v>0</v>
          </cell>
          <cell r="L36">
            <v>371881476</v>
          </cell>
          <cell r="M36">
            <v>0</v>
          </cell>
          <cell r="N36">
            <v>371881476</v>
          </cell>
          <cell r="O36">
            <v>0</v>
          </cell>
          <cell r="P36">
            <v>0</v>
          </cell>
          <cell r="Q36" t="b">
            <v>1</v>
          </cell>
          <cell r="R36">
            <v>0</v>
          </cell>
          <cell r="S36">
            <v>0</v>
          </cell>
        </row>
        <row r="37">
          <cell r="A37">
            <v>4112</v>
          </cell>
          <cell r="B37" t="str">
            <v>Program TIV</v>
          </cell>
          <cell r="C37" t="str">
            <v>L</v>
          </cell>
          <cell r="D37" t="str">
            <v>K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 t="b">
            <v>0</v>
          </cell>
          <cell r="R37">
            <v>0</v>
          </cell>
          <cell r="S37">
            <v>0</v>
          </cell>
        </row>
        <row r="38">
          <cell r="A38">
            <v>5500</v>
          </cell>
          <cell r="B38" t="str">
            <v>Return Penjualan</v>
          </cell>
          <cell r="C38" t="str">
            <v>L</v>
          </cell>
          <cell r="D38" t="str">
            <v>K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 t="b">
            <v>0</v>
          </cell>
          <cell r="R38">
            <v>0</v>
          </cell>
          <cell r="S38">
            <v>0</v>
          </cell>
        </row>
        <row r="39">
          <cell r="A39">
            <v>4130</v>
          </cell>
          <cell r="B39" t="str">
            <v>Pot Pembelian</v>
          </cell>
          <cell r="C39" t="str">
            <v>L</v>
          </cell>
          <cell r="D39" t="str">
            <v>K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 t="b">
            <v>0</v>
          </cell>
          <cell r="R39">
            <v>0</v>
          </cell>
          <cell r="S39">
            <v>0</v>
          </cell>
        </row>
        <row r="40">
          <cell r="A40">
            <v>510001</v>
          </cell>
          <cell r="B40" t="str">
            <v>HPP</v>
          </cell>
          <cell r="C40" t="str">
            <v>L</v>
          </cell>
          <cell r="D40" t="str">
            <v>D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446923292</v>
          </cell>
          <cell r="J40">
            <v>149640653.59999999</v>
          </cell>
          <cell r="K40">
            <v>297282638.39999998</v>
          </cell>
          <cell r="L40">
            <v>0</v>
          </cell>
          <cell r="M40">
            <v>297282638.39999998</v>
          </cell>
          <cell r="N40">
            <v>0</v>
          </cell>
          <cell r="O40">
            <v>0</v>
          </cell>
          <cell r="P40">
            <v>0</v>
          </cell>
          <cell r="Q40" t="b">
            <v>1</v>
          </cell>
          <cell r="R40">
            <v>0</v>
          </cell>
          <cell r="S40">
            <v>0</v>
          </cell>
        </row>
        <row r="41">
          <cell r="A41">
            <v>511001</v>
          </cell>
          <cell r="B41" t="str">
            <v>PEMBELIAN</v>
          </cell>
          <cell r="C41" t="str">
            <v>L</v>
          </cell>
          <cell r="D41" t="str">
            <v>D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320359659</v>
          </cell>
          <cell r="J41">
            <v>320359659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 t="b">
            <v>1</v>
          </cell>
          <cell r="R41">
            <v>0</v>
          </cell>
          <cell r="S41">
            <v>0</v>
          </cell>
        </row>
        <row r="42">
          <cell r="A42">
            <v>5120</v>
          </cell>
          <cell r="B42" t="str">
            <v>Return Pembelian</v>
          </cell>
          <cell r="C42" t="str">
            <v>L</v>
          </cell>
          <cell r="D42" t="str">
            <v>D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 t="b">
            <v>0</v>
          </cell>
          <cell r="R42">
            <v>0</v>
          </cell>
          <cell r="S42">
            <v>0</v>
          </cell>
        </row>
        <row r="43">
          <cell r="A43">
            <v>5130</v>
          </cell>
          <cell r="B43" t="str">
            <v>Pot Penjualan</v>
          </cell>
          <cell r="C43" t="str">
            <v>L</v>
          </cell>
          <cell r="D43" t="str">
            <v>D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 t="b">
            <v>0</v>
          </cell>
          <cell r="R43">
            <v>0</v>
          </cell>
          <cell r="S43">
            <v>0</v>
          </cell>
        </row>
        <row r="44">
          <cell r="A44">
            <v>811001</v>
          </cell>
          <cell r="B44" t="str">
            <v>Lembur</v>
          </cell>
          <cell r="C44" t="str">
            <v>L</v>
          </cell>
          <cell r="D44" t="str">
            <v>D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 t="b">
            <v>0</v>
          </cell>
          <cell r="R44">
            <v>0</v>
          </cell>
          <cell r="S44">
            <v>0</v>
          </cell>
        </row>
        <row r="45">
          <cell r="A45">
            <v>811002</v>
          </cell>
          <cell r="B45" t="str">
            <v>INCENTIVE</v>
          </cell>
          <cell r="C45" t="str">
            <v>L</v>
          </cell>
          <cell r="D45" t="str">
            <v>D</v>
          </cell>
          <cell r="E45">
            <v>0</v>
          </cell>
          <cell r="F45">
            <v>0</v>
          </cell>
          <cell r="G45">
            <v>162000</v>
          </cell>
          <cell r="H45">
            <v>0</v>
          </cell>
          <cell r="I45">
            <v>0</v>
          </cell>
          <cell r="J45">
            <v>0</v>
          </cell>
          <cell r="K45">
            <v>162000</v>
          </cell>
          <cell r="L45">
            <v>0</v>
          </cell>
          <cell r="M45">
            <v>162000</v>
          </cell>
          <cell r="N45">
            <v>0</v>
          </cell>
          <cell r="O45">
            <v>0</v>
          </cell>
          <cell r="P45">
            <v>0</v>
          </cell>
          <cell r="Q45" t="b">
            <v>1</v>
          </cell>
          <cell r="R45">
            <v>0</v>
          </cell>
          <cell r="S45">
            <v>0</v>
          </cell>
        </row>
        <row r="46">
          <cell r="A46">
            <v>811003</v>
          </cell>
          <cell r="B46" t="str">
            <v>BBM</v>
          </cell>
          <cell r="C46" t="str">
            <v>L</v>
          </cell>
          <cell r="D46" t="str">
            <v>D</v>
          </cell>
          <cell r="E46">
            <v>0</v>
          </cell>
          <cell r="F46">
            <v>0</v>
          </cell>
          <cell r="G46">
            <v>2560826</v>
          </cell>
          <cell r="H46">
            <v>0</v>
          </cell>
          <cell r="I46">
            <v>0</v>
          </cell>
          <cell r="J46">
            <v>0</v>
          </cell>
          <cell r="K46">
            <v>2560826</v>
          </cell>
          <cell r="L46">
            <v>0</v>
          </cell>
          <cell r="M46">
            <v>2560826</v>
          </cell>
          <cell r="N46">
            <v>0</v>
          </cell>
          <cell r="O46">
            <v>0</v>
          </cell>
          <cell r="P46">
            <v>0</v>
          </cell>
          <cell r="Q46" t="b">
            <v>1</v>
          </cell>
          <cell r="R46">
            <v>0</v>
          </cell>
          <cell r="S46">
            <v>0</v>
          </cell>
        </row>
        <row r="47">
          <cell r="A47">
            <v>811004</v>
          </cell>
          <cell r="B47" t="str">
            <v>PEMELIHARAAN KENDARAAN</v>
          </cell>
          <cell r="C47" t="str">
            <v>L</v>
          </cell>
          <cell r="D47" t="str">
            <v>D</v>
          </cell>
          <cell r="E47">
            <v>0</v>
          </cell>
          <cell r="F47">
            <v>0</v>
          </cell>
          <cell r="G47">
            <v>925000</v>
          </cell>
          <cell r="H47">
            <v>0</v>
          </cell>
          <cell r="I47">
            <v>0</v>
          </cell>
          <cell r="J47">
            <v>0</v>
          </cell>
          <cell r="K47">
            <v>925000</v>
          </cell>
          <cell r="L47">
            <v>0</v>
          </cell>
          <cell r="M47">
            <v>925000</v>
          </cell>
          <cell r="N47">
            <v>0</v>
          </cell>
          <cell r="O47">
            <v>0</v>
          </cell>
          <cell r="P47">
            <v>0</v>
          </cell>
          <cell r="Q47" t="b">
            <v>1</v>
          </cell>
          <cell r="R47">
            <v>0</v>
          </cell>
          <cell r="S47">
            <v>0</v>
          </cell>
        </row>
        <row r="48">
          <cell r="A48">
            <v>811005</v>
          </cell>
          <cell r="B48" t="str">
            <v>PARKIR &amp; TOL</v>
          </cell>
          <cell r="C48" t="str">
            <v>L</v>
          </cell>
          <cell r="D48" t="str">
            <v>D</v>
          </cell>
          <cell r="E48">
            <v>0</v>
          </cell>
          <cell r="F48">
            <v>0</v>
          </cell>
          <cell r="G48">
            <v>4000</v>
          </cell>
          <cell r="H48">
            <v>0</v>
          </cell>
          <cell r="I48">
            <v>0</v>
          </cell>
          <cell r="J48">
            <v>0</v>
          </cell>
          <cell r="K48">
            <v>4000</v>
          </cell>
          <cell r="L48">
            <v>0</v>
          </cell>
          <cell r="M48">
            <v>4000</v>
          </cell>
          <cell r="N48">
            <v>0</v>
          </cell>
          <cell r="O48">
            <v>0</v>
          </cell>
          <cell r="P48">
            <v>0</v>
          </cell>
          <cell r="Q48" t="b">
            <v>1</v>
          </cell>
          <cell r="R48">
            <v>0</v>
          </cell>
          <cell r="S48">
            <v>0</v>
          </cell>
        </row>
        <row r="49">
          <cell r="A49">
            <v>811006</v>
          </cell>
          <cell r="B49" t="str">
            <v>PENGIRIMAN DOKUMENT</v>
          </cell>
          <cell r="C49" t="str">
            <v>L</v>
          </cell>
          <cell r="D49" t="str">
            <v>D</v>
          </cell>
          <cell r="E49">
            <v>0</v>
          </cell>
          <cell r="F49">
            <v>0</v>
          </cell>
          <cell r="G49">
            <v>68000</v>
          </cell>
          <cell r="H49">
            <v>0</v>
          </cell>
          <cell r="I49">
            <v>0</v>
          </cell>
          <cell r="J49">
            <v>0</v>
          </cell>
          <cell r="K49">
            <v>68000</v>
          </cell>
          <cell r="L49">
            <v>0</v>
          </cell>
          <cell r="M49">
            <v>68000</v>
          </cell>
          <cell r="N49">
            <v>0</v>
          </cell>
          <cell r="O49">
            <v>0</v>
          </cell>
          <cell r="P49">
            <v>0</v>
          </cell>
          <cell r="Q49" t="b">
            <v>1</v>
          </cell>
          <cell r="R49">
            <v>0</v>
          </cell>
          <cell r="S49">
            <v>0</v>
          </cell>
        </row>
        <row r="50">
          <cell r="A50">
            <v>821000</v>
          </cell>
          <cell r="B50" t="str">
            <v>Perlengkapan Kantor</v>
          </cell>
          <cell r="C50" t="str">
            <v>L</v>
          </cell>
          <cell r="D50" t="str">
            <v>D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 t="b">
            <v>0</v>
          </cell>
          <cell r="R50">
            <v>0</v>
          </cell>
          <cell r="S50">
            <v>0</v>
          </cell>
        </row>
        <row r="51">
          <cell r="A51">
            <v>821001</v>
          </cell>
          <cell r="B51" t="str">
            <v>GAJI DAN TUNJANG</v>
          </cell>
          <cell r="C51" t="str">
            <v>L</v>
          </cell>
          <cell r="D51" t="str">
            <v>D</v>
          </cell>
          <cell r="E51">
            <v>0</v>
          </cell>
          <cell r="F51">
            <v>0</v>
          </cell>
          <cell r="G51">
            <v>12054867</v>
          </cell>
          <cell r="H51">
            <v>0</v>
          </cell>
          <cell r="I51">
            <v>13128567</v>
          </cell>
          <cell r="J51">
            <v>12054867</v>
          </cell>
          <cell r="K51">
            <v>13128567</v>
          </cell>
          <cell r="L51">
            <v>0</v>
          </cell>
          <cell r="M51">
            <v>13128567</v>
          </cell>
          <cell r="N51">
            <v>0</v>
          </cell>
          <cell r="O51">
            <v>0</v>
          </cell>
          <cell r="P51">
            <v>0</v>
          </cell>
          <cell r="Q51" t="b">
            <v>1</v>
          </cell>
          <cell r="R51">
            <v>0</v>
          </cell>
          <cell r="S51">
            <v>0</v>
          </cell>
        </row>
        <row r="52">
          <cell r="A52">
            <v>821002</v>
          </cell>
          <cell r="B52" t="str">
            <v>JAMSOSTEK</v>
          </cell>
          <cell r="C52" t="str">
            <v>L</v>
          </cell>
          <cell r="D52" t="str">
            <v>D</v>
          </cell>
          <cell r="E52">
            <v>0</v>
          </cell>
          <cell r="F52">
            <v>0</v>
          </cell>
          <cell r="G52">
            <v>1201020</v>
          </cell>
          <cell r="H52">
            <v>0</v>
          </cell>
          <cell r="I52">
            <v>0</v>
          </cell>
          <cell r="J52">
            <v>0</v>
          </cell>
          <cell r="K52">
            <v>1201020</v>
          </cell>
          <cell r="L52">
            <v>0</v>
          </cell>
          <cell r="M52">
            <v>1201020</v>
          </cell>
          <cell r="N52">
            <v>0</v>
          </cell>
          <cell r="O52">
            <v>0</v>
          </cell>
          <cell r="P52">
            <v>0</v>
          </cell>
          <cell r="Q52" t="b">
            <v>1</v>
          </cell>
          <cell r="R52">
            <v>0</v>
          </cell>
          <cell r="S52">
            <v>0</v>
          </cell>
        </row>
        <row r="53">
          <cell r="A53">
            <v>821004</v>
          </cell>
          <cell r="B53" t="str">
            <v>KONSUMSI</v>
          </cell>
          <cell r="C53" t="str">
            <v>L</v>
          </cell>
          <cell r="D53" t="str">
            <v>D</v>
          </cell>
          <cell r="E53">
            <v>0</v>
          </cell>
          <cell r="F53">
            <v>0</v>
          </cell>
          <cell r="G53">
            <v>0</v>
          </cell>
          <cell r="H53">
            <v>687500</v>
          </cell>
          <cell r="I53">
            <v>0</v>
          </cell>
          <cell r="J53">
            <v>0</v>
          </cell>
          <cell r="K53">
            <v>-687500</v>
          </cell>
          <cell r="L53">
            <v>0</v>
          </cell>
          <cell r="M53">
            <v>-687500</v>
          </cell>
          <cell r="N53">
            <v>0</v>
          </cell>
          <cell r="O53">
            <v>0</v>
          </cell>
          <cell r="P53">
            <v>0</v>
          </cell>
          <cell r="Q53" t="b">
            <v>1</v>
          </cell>
          <cell r="R53">
            <v>0</v>
          </cell>
          <cell r="S53">
            <v>0</v>
          </cell>
        </row>
        <row r="54">
          <cell r="A54">
            <v>821005</v>
          </cell>
          <cell r="B54" t="str">
            <v>PENGOBATAN</v>
          </cell>
          <cell r="C54" t="str">
            <v>L</v>
          </cell>
          <cell r="D54" t="str">
            <v>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 t="b">
            <v>0</v>
          </cell>
          <cell r="R54">
            <v>0</v>
          </cell>
          <cell r="S54">
            <v>0</v>
          </cell>
        </row>
        <row r="55">
          <cell r="A55">
            <v>821006</v>
          </cell>
          <cell r="B55" t="str">
            <v>THR/BONUS</v>
          </cell>
          <cell r="C55" t="str">
            <v>L</v>
          </cell>
          <cell r="D55" t="str">
            <v>D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 t="b">
            <v>0</v>
          </cell>
          <cell r="R55">
            <v>0</v>
          </cell>
          <cell r="S55">
            <v>0</v>
          </cell>
        </row>
        <row r="56">
          <cell r="A56">
            <v>822005</v>
          </cell>
          <cell r="B56" t="str">
            <v>PEMELIHARAAN KANTOR DAN BANGUNAN</v>
          </cell>
          <cell r="C56" t="str">
            <v>L</v>
          </cell>
          <cell r="D56" t="str">
            <v>D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 t="b">
            <v>0</v>
          </cell>
          <cell r="R56">
            <v>0</v>
          </cell>
          <cell r="S56">
            <v>0</v>
          </cell>
        </row>
        <row r="57">
          <cell r="A57">
            <v>822015</v>
          </cell>
          <cell r="B57" t="str">
            <v>PEMELIHARAAN INVENTARIS</v>
          </cell>
          <cell r="C57" t="str">
            <v>L</v>
          </cell>
          <cell r="D57" t="str">
            <v>D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 t="b">
            <v>0</v>
          </cell>
          <cell r="R57">
            <v>0</v>
          </cell>
          <cell r="S57">
            <v>0</v>
          </cell>
        </row>
        <row r="58">
          <cell r="A58">
            <v>824001</v>
          </cell>
          <cell r="B58" t="str">
            <v xml:space="preserve">LISTRIK </v>
          </cell>
          <cell r="C58" t="str">
            <v>L</v>
          </cell>
          <cell r="D58" t="str">
            <v>D</v>
          </cell>
          <cell r="E58">
            <v>0</v>
          </cell>
          <cell r="F58">
            <v>0</v>
          </cell>
          <cell r="G58">
            <v>555000</v>
          </cell>
          <cell r="H58">
            <v>0</v>
          </cell>
          <cell r="I58">
            <v>0</v>
          </cell>
          <cell r="J58">
            <v>0</v>
          </cell>
          <cell r="K58">
            <v>555000</v>
          </cell>
          <cell r="L58">
            <v>0</v>
          </cell>
          <cell r="M58">
            <v>555000</v>
          </cell>
          <cell r="N58">
            <v>0</v>
          </cell>
          <cell r="O58">
            <v>0</v>
          </cell>
          <cell r="P58">
            <v>0</v>
          </cell>
          <cell r="Q58" t="b">
            <v>1</v>
          </cell>
          <cell r="R58">
            <v>0</v>
          </cell>
          <cell r="S58">
            <v>0</v>
          </cell>
        </row>
        <row r="59">
          <cell r="A59">
            <v>824002</v>
          </cell>
          <cell r="B59" t="str">
            <v>ALAT TULIS &amp; CET</v>
          </cell>
          <cell r="C59" t="str">
            <v>L</v>
          </cell>
          <cell r="D59" t="str">
            <v>D</v>
          </cell>
          <cell r="E59">
            <v>0</v>
          </cell>
          <cell r="F59">
            <v>0</v>
          </cell>
          <cell r="G59">
            <v>874000</v>
          </cell>
          <cell r="H59">
            <v>0</v>
          </cell>
          <cell r="I59">
            <v>0</v>
          </cell>
          <cell r="J59">
            <v>0</v>
          </cell>
          <cell r="K59">
            <v>874000</v>
          </cell>
          <cell r="L59">
            <v>0</v>
          </cell>
          <cell r="M59">
            <v>874000</v>
          </cell>
          <cell r="N59">
            <v>0</v>
          </cell>
          <cell r="O59">
            <v>0</v>
          </cell>
          <cell r="P59">
            <v>0</v>
          </cell>
          <cell r="Q59" t="b">
            <v>1</v>
          </cell>
          <cell r="R59">
            <v>0</v>
          </cell>
          <cell r="S59">
            <v>0</v>
          </cell>
        </row>
        <row r="60">
          <cell r="A60">
            <v>824003</v>
          </cell>
          <cell r="B60" t="str">
            <v>TELEPHONE/KAWAT</v>
          </cell>
          <cell r="C60" t="str">
            <v>L</v>
          </cell>
          <cell r="D60" t="str">
            <v>D</v>
          </cell>
          <cell r="E60">
            <v>0</v>
          </cell>
          <cell r="F60">
            <v>0</v>
          </cell>
          <cell r="G60">
            <v>326670</v>
          </cell>
          <cell r="H60">
            <v>0</v>
          </cell>
          <cell r="I60">
            <v>0</v>
          </cell>
          <cell r="J60">
            <v>0</v>
          </cell>
          <cell r="K60">
            <v>326670</v>
          </cell>
          <cell r="L60">
            <v>0</v>
          </cell>
          <cell r="M60">
            <v>326670</v>
          </cell>
          <cell r="N60">
            <v>0</v>
          </cell>
          <cell r="O60">
            <v>0</v>
          </cell>
          <cell r="P60">
            <v>0</v>
          </cell>
          <cell r="Q60" t="b">
            <v>1</v>
          </cell>
          <cell r="R60">
            <v>0</v>
          </cell>
          <cell r="S60">
            <v>0</v>
          </cell>
        </row>
        <row r="61">
          <cell r="A61">
            <v>824004</v>
          </cell>
          <cell r="B61" t="str">
            <v>SUMBANGAN/IURAN/MAJALAH</v>
          </cell>
          <cell r="C61" t="str">
            <v>L</v>
          </cell>
          <cell r="D61" t="str">
            <v>D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 t="b">
            <v>0</v>
          </cell>
          <cell r="R61">
            <v>0</v>
          </cell>
          <cell r="S61">
            <v>0</v>
          </cell>
        </row>
        <row r="62">
          <cell r="A62">
            <v>824005</v>
          </cell>
          <cell r="B62" t="str">
            <v>PERJALANAN DINAS</v>
          </cell>
          <cell r="C62" t="str">
            <v>L</v>
          </cell>
          <cell r="D62" t="str">
            <v>D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 t="b">
            <v>0</v>
          </cell>
          <cell r="R62">
            <v>0</v>
          </cell>
          <cell r="S62">
            <v>0</v>
          </cell>
        </row>
        <row r="63">
          <cell r="A63">
            <v>824006</v>
          </cell>
          <cell r="B63" t="str">
            <v>TRAINNING/SEMINAR/RAPAT</v>
          </cell>
          <cell r="C63" t="str">
            <v>L</v>
          </cell>
          <cell r="D63" t="str">
            <v>D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 t="b">
            <v>0</v>
          </cell>
          <cell r="R63">
            <v>0</v>
          </cell>
          <cell r="S63">
            <v>0</v>
          </cell>
        </row>
        <row r="64">
          <cell r="A64">
            <v>824007</v>
          </cell>
          <cell r="B64" t="str">
            <v>BIAYA RUMAH TANGGA</v>
          </cell>
          <cell r="C64" t="str">
            <v>L</v>
          </cell>
          <cell r="D64" t="str">
            <v>D</v>
          </cell>
          <cell r="E64">
            <v>0</v>
          </cell>
          <cell r="F64">
            <v>0</v>
          </cell>
          <cell r="G64">
            <v>929000</v>
          </cell>
          <cell r="H64">
            <v>0</v>
          </cell>
          <cell r="I64">
            <v>0</v>
          </cell>
          <cell r="J64">
            <v>0</v>
          </cell>
          <cell r="K64">
            <v>929000</v>
          </cell>
          <cell r="L64">
            <v>0</v>
          </cell>
          <cell r="M64">
            <v>929000</v>
          </cell>
          <cell r="N64">
            <v>0</v>
          </cell>
          <cell r="O64">
            <v>0</v>
          </cell>
          <cell r="P64">
            <v>0</v>
          </cell>
          <cell r="Q64" t="b">
            <v>1</v>
          </cell>
          <cell r="R64">
            <v>0</v>
          </cell>
          <cell r="S64">
            <v>0</v>
          </cell>
        </row>
        <row r="65">
          <cell r="A65">
            <v>824008</v>
          </cell>
          <cell r="B65" t="str">
            <v>SEWA KENDARAAN</v>
          </cell>
          <cell r="C65" t="str">
            <v>L</v>
          </cell>
          <cell r="D65" t="str">
            <v>D</v>
          </cell>
          <cell r="E65">
            <v>0</v>
          </cell>
          <cell r="F65">
            <v>0</v>
          </cell>
          <cell r="G65">
            <v>15480000</v>
          </cell>
          <cell r="H65">
            <v>0</v>
          </cell>
          <cell r="I65">
            <v>0</v>
          </cell>
          <cell r="J65">
            <v>0</v>
          </cell>
          <cell r="K65">
            <v>15480000</v>
          </cell>
          <cell r="L65">
            <v>0</v>
          </cell>
          <cell r="M65">
            <v>15480000</v>
          </cell>
          <cell r="N65">
            <v>0</v>
          </cell>
          <cell r="O65">
            <v>0</v>
          </cell>
          <cell r="P65">
            <v>0</v>
          </cell>
          <cell r="Q65" t="b">
            <v>1</v>
          </cell>
          <cell r="R65">
            <v>0</v>
          </cell>
          <cell r="S65">
            <v>0</v>
          </cell>
        </row>
        <row r="66">
          <cell r="A66">
            <v>824009</v>
          </cell>
          <cell r="B66" t="str">
            <v>SEWA KANTOR</v>
          </cell>
          <cell r="C66" t="str">
            <v>L</v>
          </cell>
          <cell r="D66" t="str">
            <v>D</v>
          </cell>
          <cell r="E66">
            <v>0</v>
          </cell>
          <cell r="F66">
            <v>0</v>
          </cell>
          <cell r="G66">
            <v>2934000</v>
          </cell>
          <cell r="H66">
            <v>0</v>
          </cell>
          <cell r="I66">
            <v>0</v>
          </cell>
          <cell r="J66">
            <v>0</v>
          </cell>
          <cell r="K66">
            <v>2934000</v>
          </cell>
          <cell r="L66">
            <v>0</v>
          </cell>
          <cell r="M66">
            <v>2934000</v>
          </cell>
          <cell r="N66">
            <v>0</v>
          </cell>
          <cell r="O66">
            <v>0</v>
          </cell>
          <cell r="P66">
            <v>0</v>
          </cell>
          <cell r="Q66" t="b">
            <v>1</v>
          </cell>
          <cell r="R66">
            <v>0</v>
          </cell>
          <cell r="S66">
            <v>0</v>
          </cell>
        </row>
        <row r="67">
          <cell r="A67">
            <v>824010</v>
          </cell>
          <cell r="B67" t="str">
            <v>SEWA INVENTARIS</v>
          </cell>
          <cell r="C67" t="str">
            <v>L</v>
          </cell>
          <cell r="D67" t="str">
            <v>D</v>
          </cell>
          <cell r="E67">
            <v>0</v>
          </cell>
          <cell r="F67">
            <v>0</v>
          </cell>
          <cell r="G67">
            <v>1637900</v>
          </cell>
          <cell r="H67">
            <v>0</v>
          </cell>
          <cell r="I67">
            <v>0</v>
          </cell>
          <cell r="J67">
            <v>0</v>
          </cell>
          <cell r="K67">
            <v>1637900</v>
          </cell>
          <cell r="L67">
            <v>0</v>
          </cell>
          <cell r="M67">
            <v>1637900</v>
          </cell>
          <cell r="N67">
            <v>0</v>
          </cell>
          <cell r="O67">
            <v>0</v>
          </cell>
          <cell r="P67">
            <v>0</v>
          </cell>
          <cell r="Q67" t="b">
            <v>1</v>
          </cell>
          <cell r="R67">
            <v>0</v>
          </cell>
          <cell r="S67">
            <v>0</v>
          </cell>
        </row>
        <row r="68">
          <cell r="A68">
            <v>824011</v>
          </cell>
          <cell r="B68" t="str">
            <v>PEMBELIAN TRIPLEK</v>
          </cell>
          <cell r="C68" t="str">
            <v>L</v>
          </cell>
          <cell r="D68" t="str">
            <v>D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 t="b">
            <v>0</v>
          </cell>
          <cell r="R68">
            <v>0</v>
          </cell>
          <cell r="S68">
            <v>0</v>
          </cell>
        </row>
        <row r="69">
          <cell r="A69">
            <v>824013</v>
          </cell>
          <cell r="B69" t="str">
            <v>PENGHAPUSAN PIUTANG</v>
          </cell>
          <cell r="C69" t="str">
            <v>L</v>
          </cell>
          <cell r="D69" t="str">
            <v>D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 t="b">
            <v>0</v>
          </cell>
          <cell r="R69">
            <v>0</v>
          </cell>
          <cell r="S69">
            <v>0</v>
          </cell>
        </row>
        <row r="70">
          <cell r="A70">
            <v>824019</v>
          </cell>
          <cell r="B70" t="str">
            <v>PERIJINAN DAN PBB</v>
          </cell>
          <cell r="C70" t="str">
            <v>L</v>
          </cell>
          <cell r="D70" t="str">
            <v>D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 t="b">
            <v>0</v>
          </cell>
          <cell r="R70">
            <v>0</v>
          </cell>
          <cell r="S70">
            <v>0</v>
          </cell>
        </row>
        <row r="71">
          <cell r="A71">
            <v>824021</v>
          </cell>
          <cell r="B71" t="str">
            <v>BIAYA STNK/KEUR/DISPENSASI</v>
          </cell>
          <cell r="C71" t="str">
            <v>L</v>
          </cell>
          <cell r="D71" t="str">
            <v>D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 t="b">
            <v>0</v>
          </cell>
          <cell r="R71">
            <v>0</v>
          </cell>
          <cell r="S71">
            <v>0</v>
          </cell>
        </row>
        <row r="72">
          <cell r="A72">
            <v>824033</v>
          </cell>
          <cell r="B72" t="str">
            <v>BIAYA KEAMANAN DAN KEBERSIHAN</v>
          </cell>
          <cell r="C72" t="str">
            <v>L</v>
          </cell>
          <cell r="D72" t="str">
            <v>D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 t="b">
            <v>0</v>
          </cell>
          <cell r="R72">
            <v>0</v>
          </cell>
          <cell r="S72">
            <v>0</v>
          </cell>
        </row>
        <row r="73">
          <cell r="A73">
            <v>824037</v>
          </cell>
          <cell r="B73" t="str">
            <v>BENDA POS /MATERAI</v>
          </cell>
          <cell r="C73" t="str">
            <v>L</v>
          </cell>
          <cell r="D73" t="str">
            <v>D</v>
          </cell>
          <cell r="E73">
            <v>0</v>
          </cell>
          <cell r="F73">
            <v>0</v>
          </cell>
          <cell r="G73">
            <v>180000</v>
          </cell>
          <cell r="H73">
            <v>0</v>
          </cell>
          <cell r="I73">
            <v>0</v>
          </cell>
          <cell r="J73">
            <v>0</v>
          </cell>
          <cell r="K73">
            <v>180000</v>
          </cell>
          <cell r="L73">
            <v>0</v>
          </cell>
          <cell r="M73">
            <v>180000</v>
          </cell>
          <cell r="N73">
            <v>0</v>
          </cell>
          <cell r="O73">
            <v>0</v>
          </cell>
          <cell r="P73">
            <v>0</v>
          </cell>
          <cell r="Q73" t="b">
            <v>1</v>
          </cell>
          <cell r="R73">
            <v>0</v>
          </cell>
          <cell r="S73">
            <v>0</v>
          </cell>
        </row>
        <row r="74">
          <cell r="A74">
            <v>824038</v>
          </cell>
          <cell r="B74" t="str">
            <v>JASA KURIR/PENGIRIMAN DOKUMENT</v>
          </cell>
          <cell r="C74" t="str">
            <v>L</v>
          </cell>
          <cell r="D74" t="str">
            <v>D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 t="b">
            <v>0</v>
          </cell>
          <cell r="R74">
            <v>0</v>
          </cell>
          <cell r="S74">
            <v>0</v>
          </cell>
        </row>
        <row r="75">
          <cell r="A75">
            <v>824041</v>
          </cell>
          <cell r="B75" t="str">
            <v>AIR (PAM)</v>
          </cell>
          <cell r="C75" t="str">
            <v>L</v>
          </cell>
          <cell r="D75" t="str">
            <v>D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 t="b">
            <v>0</v>
          </cell>
          <cell r="R75">
            <v>0</v>
          </cell>
          <cell r="S75">
            <v>0</v>
          </cell>
        </row>
        <row r="76">
          <cell r="A76">
            <v>824042</v>
          </cell>
          <cell r="B76" t="str">
            <v>REPACKING,BONGKAR MUAT DLL</v>
          </cell>
          <cell r="C76" t="str">
            <v>L</v>
          </cell>
          <cell r="D76" t="str">
            <v>D</v>
          </cell>
          <cell r="E76">
            <v>0</v>
          </cell>
          <cell r="F76">
            <v>0</v>
          </cell>
          <cell r="G76">
            <v>12927500</v>
          </cell>
          <cell r="H76">
            <v>37000</v>
          </cell>
          <cell r="I76">
            <v>0</v>
          </cell>
          <cell r="J76">
            <v>0</v>
          </cell>
          <cell r="K76">
            <v>12890500</v>
          </cell>
          <cell r="L76">
            <v>0</v>
          </cell>
          <cell r="M76">
            <v>12890500</v>
          </cell>
          <cell r="N76">
            <v>0</v>
          </cell>
          <cell r="O76">
            <v>0</v>
          </cell>
          <cell r="P76">
            <v>0</v>
          </cell>
          <cell r="Q76" t="b">
            <v>1</v>
          </cell>
          <cell r="R76">
            <v>0</v>
          </cell>
          <cell r="S76">
            <v>0</v>
          </cell>
        </row>
        <row r="77">
          <cell r="A77">
            <v>825011</v>
          </cell>
          <cell r="B77" t="str">
            <v>BIAYA PAJAK</v>
          </cell>
          <cell r="C77" t="str">
            <v>L</v>
          </cell>
          <cell r="D77" t="str">
            <v>D</v>
          </cell>
          <cell r="E77">
            <v>0</v>
          </cell>
          <cell r="F77">
            <v>0</v>
          </cell>
          <cell r="G77">
            <v>229</v>
          </cell>
          <cell r="H77">
            <v>0</v>
          </cell>
          <cell r="I77">
            <v>0</v>
          </cell>
          <cell r="J77">
            <v>0</v>
          </cell>
          <cell r="K77">
            <v>229</v>
          </cell>
          <cell r="L77">
            <v>0</v>
          </cell>
          <cell r="M77">
            <v>229</v>
          </cell>
          <cell r="N77">
            <v>0</v>
          </cell>
          <cell r="O77">
            <v>0</v>
          </cell>
          <cell r="P77">
            <v>0</v>
          </cell>
          <cell r="Q77" t="b">
            <v>1</v>
          </cell>
          <cell r="R77">
            <v>0</v>
          </cell>
          <cell r="S77">
            <v>0</v>
          </cell>
        </row>
        <row r="78">
          <cell r="A78">
            <v>825012</v>
          </cell>
          <cell r="B78" t="str">
            <v>ADMIN BANK</v>
          </cell>
          <cell r="C78" t="str">
            <v>L</v>
          </cell>
          <cell r="D78" t="str">
            <v>D</v>
          </cell>
          <cell r="E78">
            <v>0</v>
          </cell>
          <cell r="F78">
            <v>0</v>
          </cell>
          <cell r="G78">
            <v>75000</v>
          </cell>
          <cell r="H78">
            <v>0</v>
          </cell>
          <cell r="I78">
            <v>0</v>
          </cell>
          <cell r="J78">
            <v>0</v>
          </cell>
          <cell r="K78">
            <v>75000</v>
          </cell>
          <cell r="L78">
            <v>0</v>
          </cell>
          <cell r="M78">
            <v>75000</v>
          </cell>
          <cell r="N78">
            <v>0</v>
          </cell>
          <cell r="O78">
            <v>0</v>
          </cell>
          <cell r="P78">
            <v>0</v>
          </cell>
          <cell r="Q78" t="b">
            <v>1</v>
          </cell>
          <cell r="R78">
            <v>0</v>
          </cell>
          <cell r="S78">
            <v>0</v>
          </cell>
        </row>
        <row r="79">
          <cell r="A79">
            <v>825013</v>
          </cell>
          <cell r="B79" t="str">
            <v>BIAYA JASA MANAGEMENT</v>
          </cell>
          <cell r="C79" t="str">
            <v>L</v>
          </cell>
          <cell r="D79" t="str">
            <v>D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 t="b">
            <v>0</v>
          </cell>
          <cell r="R79">
            <v>0</v>
          </cell>
          <cell r="S79">
            <v>0</v>
          </cell>
        </row>
        <row r="80">
          <cell r="A80">
            <v>825015</v>
          </cell>
          <cell r="B80" t="str">
            <v>BIAYA RERUTMEN KARYAWAN</v>
          </cell>
          <cell r="C80" t="str">
            <v>L</v>
          </cell>
          <cell r="D80" t="str">
            <v>D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 t="b">
            <v>0</v>
          </cell>
          <cell r="R80">
            <v>0</v>
          </cell>
          <cell r="S80">
            <v>0</v>
          </cell>
        </row>
        <row r="81">
          <cell r="A81">
            <v>825099</v>
          </cell>
          <cell r="B81" t="str">
            <v>LAIN-LAIN</v>
          </cell>
          <cell r="C81" t="str">
            <v>L</v>
          </cell>
          <cell r="D81" t="str">
            <v>D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 t="b">
            <v>0</v>
          </cell>
          <cell r="R81">
            <v>0</v>
          </cell>
          <cell r="S81">
            <v>0</v>
          </cell>
        </row>
        <row r="82">
          <cell r="A82">
            <v>829207</v>
          </cell>
          <cell r="B82" t="str">
            <v>BIAYA PROMOSI DAGANG</v>
          </cell>
          <cell r="C82" t="str">
            <v>L</v>
          </cell>
          <cell r="D82" t="str">
            <v>D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 t="b">
            <v>0</v>
          </cell>
          <cell r="R82">
            <v>0</v>
          </cell>
          <cell r="S82">
            <v>0</v>
          </cell>
        </row>
        <row r="83">
          <cell r="A83">
            <v>910200</v>
          </cell>
          <cell r="B83" t="str">
            <v>PENDAPATAN BUNGA</v>
          </cell>
          <cell r="C83" t="str">
            <v>L</v>
          </cell>
          <cell r="D83" t="str">
            <v>D</v>
          </cell>
          <cell r="E83">
            <v>0</v>
          </cell>
          <cell r="F83">
            <v>0</v>
          </cell>
          <cell r="G83">
            <v>0</v>
          </cell>
          <cell r="H83">
            <v>1148</v>
          </cell>
          <cell r="I83">
            <v>0</v>
          </cell>
          <cell r="J83">
            <v>0</v>
          </cell>
          <cell r="K83">
            <v>-1148</v>
          </cell>
          <cell r="L83">
            <v>0</v>
          </cell>
          <cell r="M83">
            <v>-1148</v>
          </cell>
          <cell r="N83">
            <v>0</v>
          </cell>
          <cell r="O83">
            <v>0</v>
          </cell>
          <cell r="P83">
            <v>0</v>
          </cell>
          <cell r="Q83" t="b">
            <v>1</v>
          </cell>
          <cell r="R83">
            <v>0</v>
          </cell>
          <cell r="S83">
            <v>0</v>
          </cell>
        </row>
        <row r="84">
          <cell r="A84">
            <v>910800</v>
          </cell>
          <cell r="B84" t="str">
            <v>PENJUALAN BARANG BEKAS/SISA BA</v>
          </cell>
          <cell r="C84" t="str">
            <v>L</v>
          </cell>
          <cell r="D84" t="str">
            <v>D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 t="b">
            <v>0</v>
          </cell>
          <cell r="R84">
            <v>0</v>
          </cell>
          <cell r="S84">
            <v>0</v>
          </cell>
        </row>
        <row r="85">
          <cell r="A85">
            <v>919900</v>
          </cell>
          <cell r="B85" t="str">
            <v>PENDAPATAN LAIN-LAIN</v>
          </cell>
          <cell r="C85" t="str">
            <v>L</v>
          </cell>
          <cell r="D85" t="str">
            <v>D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 t="b">
            <v>0</v>
          </cell>
          <cell r="R85">
            <v>0</v>
          </cell>
          <cell r="S85">
            <v>0</v>
          </cell>
        </row>
        <row r="86">
          <cell r="A86">
            <v>920100</v>
          </cell>
          <cell r="B86" t="str">
            <v>BEBAN BUNGA</v>
          </cell>
          <cell r="C86" t="str">
            <v>L</v>
          </cell>
          <cell r="D86" t="str">
            <v>D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 t="b">
            <v>0</v>
          </cell>
          <cell r="R86">
            <v>0</v>
          </cell>
          <cell r="S86">
            <v>0</v>
          </cell>
        </row>
        <row r="87">
          <cell r="A87">
            <v>929900</v>
          </cell>
          <cell r="B87" t="str">
            <v>BEBAN LAIN-LAIN</v>
          </cell>
          <cell r="C87" t="str">
            <v>L</v>
          </cell>
          <cell r="D87" t="str">
            <v>D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 t="b">
            <v>0</v>
          </cell>
          <cell r="R87">
            <v>0</v>
          </cell>
          <cell r="S87">
            <v>0</v>
          </cell>
        </row>
        <row r="88">
          <cell r="A88">
            <v>825010</v>
          </cell>
          <cell r="B88" t="str">
            <v>BIAYA PENGANGKUT</v>
          </cell>
          <cell r="C88" t="str">
            <v>L</v>
          </cell>
          <cell r="D88" t="str">
            <v>D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 t="b">
            <v>0</v>
          </cell>
          <cell r="R88">
            <v>0</v>
          </cell>
          <cell r="S88">
            <v>0</v>
          </cell>
        </row>
        <row r="89">
          <cell r="A89" t="str">
            <v>Laba Bulan Berjalan</v>
          </cell>
          <cell r="E89">
            <v>2215725981</v>
          </cell>
          <cell r="F89">
            <v>2215725981.0000005</v>
          </cell>
          <cell r="G89">
            <v>1395813232</v>
          </cell>
          <cell r="H89">
            <v>1395813232</v>
          </cell>
          <cell r="I89">
            <v>1533755428.0416665</v>
          </cell>
          <cell r="J89">
            <v>1533755428.0416665</v>
          </cell>
          <cell r="K89">
            <v>2370428143</v>
          </cell>
          <cell r="L89">
            <v>2370428143.0000005</v>
          </cell>
          <cell r="M89">
            <v>350525702.39999998</v>
          </cell>
          <cell r="N89">
            <v>460613374</v>
          </cell>
          <cell r="O89">
            <v>2019902440.6000001</v>
          </cell>
          <cell r="P89">
            <v>2019902440.6000006</v>
          </cell>
          <cell r="Q89" t="b">
            <v>1</v>
          </cell>
          <cell r="R89">
            <v>2019902440.6000001</v>
          </cell>
          <cell r="S89">
            <v>2019902440.6000006</v>
          </cell>
        </row>
        <row r="90">
          <cell r="F90">
            <v>0</v>
          </cell>
          <cell r="G90">
            <v>0</v>
          </cell>
          <cell r="I90">
            <v>0</v>
          </cell>
          <cell r="K90">
            <v>0</v>
          </cell>
          <cell r="M90">
            <v>110087671.60000002</v>
          </cell>
          <cell r="P90">
            <v>0</v>
          </cell>
          <cell r="Q90" t="b">
            <v>1</v>
          </cell>
          <cell r="S90">
            <v>0</v>
          </cell>
        </row>
        <row r="91">
          <cell r="E91">
            <v>2215725981</v>
          </cell>
          <cell r="F91">
            <v>2215725981.0000005</v>
          </cell>
          <cell r="G91">
            <v>1395813232</v>
          </cell>
          <cell r="H91">
            <v>1395813232</v>
          </cell>
          <cell r="I91">
            <v>1533755428.0416665</v>
          </cell>
          <cell r="J91">
            <v>1533755428.0416665</v>
          </cell>
          <cell r="K91">
            <v>2370428143</v>
          </cell>
          <cell r="L91">
            <v>2370428143.0000005</v>
          </cell>
          <cell r="M91">
            <v>460613374</v>
          </cell>
          <cell r="N91">
            <v>460613374</v>
          </cell>
          <cell r="O91">
            <v>2019902440.6000001</v>
          </cell>
          <cell r="P91">
            <v>2019902440.6000006</v>
          </cell>
          <cell r="Q91" t="b">
            <v>1</v>
          </cell>
          <cell r="R91">
            <v>2019902440.6000001</v>
          </cell>
          <cell r="S91">
            <v>2019902440.6000006</v>
          </cell>
        </row>
        <row r="93">
          <cell r="B93" t="str">
            <v>Ctrl Jumlah</v>
          </cell>
          <cell r="F93">
            <v>0</v>
          </cell>
          <cell r="H93">
            <v>0</v>
          </cell>
          <cell r="J93">
            <v>0</v>
          </cell>
          <cell r="L93">
            <v>0</v>
          </cell>
          <cell r="N93">
            <v>0</v>
          </cell>
          <cell r="P93">
            <v>0</v>
          </cell>
        </row>
        <row r="94">
          <cell r="B94" t="str">
            <v>Ctrl vs Rekap GL</v>
          </cell>
          <cell r="G94">
            <v>0</v>
          </cell>
          <cell r="H94">
            <v>0</v>
          </cell>
        </row>
        <row r="95">
          <cell r="B95" t="str">
            <v>Ctrl vs Memo Jurnal</v>
          </cell>
          <cell r="I95">
            <v>0</v>
          </cell>
          <cell r="J95">
            <v>0</v>
          </cell>
        </row>
        <row r="96">
          <cell r="B96" t="str">
            <v>Ctrl vs Rugi Laba</v>
          </cell>
          <cell r="M96">
            <v>0</v>
          </cell>
        </row>
        <row r="97">
          <cell r="B97" t="str">
            <v>Ctrl vs Neraca</v>
          </cell>
          <cell r="O97">
            <v>0</v>
          </cell>
          <cell r="P97">
            <v>0</v>
          </cell>
        </row>
        <row r="98">
          <cell r="B98" t="str">
            <v>Ctrl vs COGS</v>
          </cell>
          <cell r="K98">
            <v>0</v>
          </cell>
        </row>
        <row r="99">
          <cell r="B99" t="str">
            <v>Ctrl vs Analisa Piutang</v>
          </cell>
          <cell r="O99">
            <v>0</v>
          </cell>
        </row>
        <row r="100">
          <cell r="B100" t="str">
            <v>Ctrl vs So Persed Akir</v>
          </cell>
          <cell r="O100">
            <v>0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RSEDIAAN"/>
      <sheetName val="REKAP PENJUALAN"/>
      <sheetName val="REKAP HPP"/>
      <sheetName val="DETAIL BIAYA"/>
      <sheetName val="TBG"/>
      <sheetName val="SUPIN"/>
      <sheetName val="SUPOUT"/>
      <sheetName val="MUT IN"/>
      <sheetName val="MUT OUT"/>
      <sheetName val="SEGMEN"/>
      <sheetName val="LKH SPS"/>
      <sheetName val="KROSCEK"/>
      <sheetName val="BANK"/>
      <sheetName val="BANK LIVIA"/>
      <sheetName val="KB"/>
      <sheetName val="KO"/>
      <sheetName val="BD"/>
      <sheetName val="BP"/>
      <sheetName val="PIUT JMSTK"/>
      <sheetName val="PIUT JMSTK1"/>
      <sheetName val="PIUT MS SUPORT"/>
      <sheetName val="PIUT MS SUPORT1"/>
      <sheetName val="PIUT PST"/>
      <sheetName val="PIUT PST1"/>
      <sheetName val="PIUT TIV"/>
      <sheetName val="PIUT TIV1"/>
      <sheetName val="PIUT TIV PROGRAM"/>
      <sheetName val="TP"/>
      <sheetName val="TP1"/>
      <sheetName val="HUT MS SUPORT"/>
      <sheetName val="GRESIK"/>
      <sheetName val="GRESIK SERVI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>
        <row r="1">
          <cell r="A1" t="str">
            <v>LAPORAN MUTASI PRODUK</v>
          </cell>
        </row>
        <row r="2">
          <cell r="A2" t="str">
            <v>PER 30 JUNI  2014</v>
          </cell>
        </row>
        <row r="3">
          <cell r="A3" t="str">
            <v>ID PRODUK</v>
          </cell>
          <cell r="B3" t="str">
            <v>NAMA PRODUK</v>
          </cell>
          <cell r="C3" t="str">
            <v>SALDO AWAL</v>
          </cell>
          <cell r="D3" t="str">
            <v>SUPP(IN)</v>
          </cell>
          <cell r="E3" t="str">
            <v>DIST(IN)</v>
          </cell>
          <cell r="F3" t="str">
            <v>DEPO(IN)</v>
          </cell>
          <cell r="G3" t="str">
            <v>CABANG(IN)</v>
          </cell>
          <cell r="H3" t="str">
            <v>SUPP(OUT)</v>
          </cell>
          <cell r="I3" t="str">
            <v>DIST(OUT)</v>
          </cell>
          <cell r="J3" t="str">
            <v>DEPO(OUT)</v>
          </cell>
          <cell r="K3" t="str">
            <v>CABANG(OUT)</v>
          </cell>
          <cell r="L3" t="str">
            <v>KOREKSI</v>
          </cell>
          <cell r="M3" t="str">
            <v>SALDO AKHIR</v>
          </cell>
        </row>
        <row r="4">
          <cell r="A4">
            <v>10110</v>
          </cell>
          <cell r="B4" t="str">
            <v>AQ.5GLN ISI</v>
          </cell>
          <cell r="C4">
            <v>1518</v>
          </cell>
          <cell r="D4">
            <v>30624</v>
          </cell>
          <cell r="E4">
            <v>2761</v>
          </cell>
          <cell r="F4">
            <v>0</v>
          </cell>
          <cell r="G4">
            <v>603</v>
          </cell>
          <cell r="H4">
            <v>633</v>
          </cell>
          <cell r="I4">
            <v>34385</v>
          </cell>
          <cell r="J4">
            <v>0</v>
          </cell>
          <cell r="K4">
            <v>0</v>
          </cell>
          <cell r="L4">
            <v>-22</v>
          </cell>
          <cell r="M4">
            <v>510</v>
          </cell>
        </row>
        <row r="5">
          <cell r="A5">
            <v>10111</v>
          </cell>
          <cell r="B5" t="str">
            <v>AQ.5GLN BTL</v>
          </cell>
          <cell r="C5">
            <v>9816</v>
          </cell>
          <cell r="D5">
            <v>30624</v>
          </cell>
          <cell r="E5">
            <v>34015</v>
          </cell>
          <cell r="F5">
            <v>0</v>
          </cell>
          <cell r="G5">
            <v>743</v>
          </cell>
          <cell r="H5">
            <v>31632</v>
          </cell>
          <cell r="I5">
            <v>34901</v>
          </cell>
          <cell r="J5">
            <v>0</v>
          </cell>
          <cell r="K5">
            <v>1658</v>
          </cell>
          <cell r="L5">
            <v>-1008</v>
          </cell>
          <cell r="M5">
            <v>8015</v>
          </cell>
        </row>
        <row r="6">
          <cell r="A6">
            <v>10114</v>
          </cell>
          <cell r="B6" t="str">
            <v>PALLET KAYU</v>
          </cell>
          <cell r="C6">
            <v>280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280</v>
          </cell>
        </row>
        <row r="7">
          <cell r="A7">
            <v>10116</v>
          </cell>
          <cell r="B7" t="str">
            <v>PALLET LOSCAM</v>
          </cell>
          <cell r="C7">
            <v>218</v>
          </cell>
          <cell r="D7">
            <v>258</v>
          </cell>
          <cell r="E7">
            <v>0</v>
          </cell>
          <cell r="F7">
            <v>0</v>
          </cell>
          <cell r="G7">
            <v>0</v>
          </cell>
          <cell r="H7">
            <v>258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218</v>
          </cell>
        </row>
        <row r="8">
          <cell r="A8">
            <v>12111</v>
          </cell>
          <cell r="B8" t="str">
            <v>AQ.1500ML 1X12</v>
          </cell>
          <cell r="C8">
            <v>2732</v>
          </cell>
          <cell r="D8">
            <v>8060</v>
          </cell>
          <cell r="E8">
            <v>1149</v>
          </cell>
          <cell r="F8">
            <v>0</v>
          </cell>
          <cell r="G8">
            <v>3650</v>
          </cell>
          <cell r="H8">
            <v>0</v>
          </cell>
          <cell r="I8">
            <v>13973</v>
          </cell>
          <cell r="J8">
            <v>0</v>
          </cell>
          <cell r="K8">
            <v>2</v>
          </cell>
          <cell r="L8">
            <v>1235</v>
          </cell>
          <cell r="M8">
            <v>381</v>
          </cell>
        </row>
        <row r="9">
          <cell r="A9">
            <v>12312</v>
          </cell>
          <cell r="B9" t="str">
            <v>AQ.600ML 1X24</v>
          </cell>
          <cell r="C9">
            <v>1306</v>
          </cell>
          <cell r="D9">
            <v>16272</v>
          </cell>
          <cell r="E9">
            <v>2005</v>
          </cell>
          <cell r="F9">
            <v>0</v>
          </cell>
          <cell r="G9">
            <v>1878</v>
          </cell>
          <cell r="H9">
            <v>0</v>
          </cell>
          <cell r="I9">
            <v>20375</v>
          </cell>
          <cell r="J9">
            <v>0</v>
          </cell>
          <cell r="K9">
            <v>400</v>
          </cell>
          <cell r="L9">
            <v>0</v>
          </cell>
          <cell r="M9">
            <v>686</v>
          </cell>
        </row>
        <row r="10">
          <cell r="A10">
            <v>12512</v>
          </cell>
          <cell r="B10" t="str">
            <v>AQ.330ML 1X24</v>
          </cell>
          <cell r="C10">
            <v>332</v>
          </cell>
          <cell r="D10">
            <v>0</v>
          </cell>
          <cell r="E10">
            <v>154</v>
          </cell>
          <cell r="F10">
            <v>0</v>
          </cell>
          <cell r="G10">
            <v>1000</v>
          </cell>
          <cell r="H10">
            <v>0</v>
          </cell>
          <cell r="I10">
            <v>1445</v>
          </cell>
          <cell r="J10">
            <v>0</v>
          </cell>
          <cell r="K10">
            <v>39</v>
          </cell>
          <cell r="L10">
            <v>0</v>
          </cell>
          <cell r="M10">
            <v>2</v>
          </cell>
        </row>
        <row r="11">
          <cell r="A11">
            <v>12513</v>
          </cell>
          <cell r="B11" t="str">
            <v>AQ. 330 ML 1 X 24 PCS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>
            <v>12613</v>
          </cell>
          <cell r="B12" t="str">
            <v>AQ.240ML 1X48</v>
          </cell>
          <cell r="C12">
            <v>2552</v>
          </cell>
          <cell r="D12">
            <v>3264</v>
          </cell>
          <cell r="E12">
            <v>520</v>
          </cell>
          <cell r="F12">
            <v>0</v>
          </cell>
          <cell r="G12">
            <v>1250</v>
          </cell>
          <cell r="H12">
            <v>0</v>
          </cell>
          <cell r="I12">
            <v>6064</v>
          </cell>
          <cell r="J12">
            <v>0</v>
          </cell>
          <cell r="K12">
            <v>38</v>
          </cell>
          <cell r="L12">
            <v>0</v>
          </cell>
          <cell r="M12">
            <v>1484</v>
          </cell>
        </row>
        <row r="13">
          <cell r="A13">
            <v>19310</v>
          </cell>
          <cell r="B13" t="str">
            <v>AQ.TISSUE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>
            <v>33115</v>
          </cell>
          <cell r="B14" t="str">
            <v>CHILLER FV MIZONE ADA ROD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A15">
            <v>20110</v>
          </cell>
          <cell r="B15" t="str">
            <v>VT.5GLN ISI</v>
          </cell>
          <cell r="C15">
            <v>3571</v>
          </cell>
          <cell r="D15">
            <v>3024</v>
          </cell>
          <cell r="E15">
            <v>358</v>
          </cell>
          <cell r="F15">
            <v>0</v>
          </cell>
          <cell r="G15">
            <v>3</v>
          </cell>
          <cell r="H15">
            <v>91</v>
          </cell>
          <cell r="I15">
            <v>2714</v>
          </cell>
          <cell r="J15">
            <v>0</v>
          </cell>
          <cell r="K15">
            <v>1204</v>
          </cell>
          <cell r="L15">
            <v>-30</v>
          </cell>
          <cell r="M15">
            <v>2977</v>
          </cell>
        </row>
        <row r="16">
          <cell r="A16">
            <v>20111</v>
          </cell>
          <cell r="B16" t="str">
            <v>VT.5GLN BTL</v>
          </cell>
          <cell r="C16">
            <v>4939</v>
          </cell>
          <cell r="D16">
            <v>3024</v>
          </cell>
          <cell r="E16">
            <v>2658</v>
          </cell>
          <cell r="F16">
            <v>0</v>
          </cell>
          <cell r="G16">
            <v>3</v>
          </cell>
          <cell r="H16">
            <v>3354</v>
          </cell>
          <cell r="I16">
            <v>2656</v>
          </cell>
          <cell r="J16">
            <v>0</v>
          </cell>
          <cell r="K16">
            <v>1204</v>
          </cell>
          <cell r="L16">
            <v>-1026</v>
          </cell>
          <cell r="M16">
            <v>4436</v>
          </cell>
        </row>
        <row r="17">
          <cell r="A17">
            <v>22111</v>
          </cell>
          <cell r="B17" t="str">
            <v>VT.1500ML 1X12</v>
          </cell>
          <cell r="C17">
            <v>1117</v>
          </cell>
          <cell r="D17">
            <v>1235</v>
          </cell>
          <cell r="E17">
            <v>108</v>
          </cell>
          <cell r="F17">
            <v>0</v>
          </cell>
          <cell r="G17">
            <v>0</v>
          </cell>
          <cell r="H17">
            <v>0</v>
          </cell>
          <cell r="I17">
            <v>693</v>
          </cell>
          <cell r="J17">
            <v>0</v>
          </cell>
          <cell r="K17">
            <v>0</v>
          </cell>
          <cell r="L17">
            <v>0</v>
          </cell>
          <cell r="M17">
            <v>1767</v>
          </cell>
        </row>
        <row r="18">
          <cell r="A18">
            <v>22312</v>
          </cell>
          <cell r="B18" t="str">
            <v>VT.600ML 1X24</v>
          </cell>
          <cell r="C18">
            <v>709</v>
          </cell>
          <cell r="D18">
            <v>1512</v>
          </cell>
          <cell r="E18">
            <v>134</v>
          </cell>
          <cell r="F18">
            <v>0</v>
          </cell>
          <cell r="G18">
            <v>0</v>
          </cell>
          <cell r="H18">
            <v>0</v>
          </cell>
          <cell r="I18">
            <v>742</v>
          </cell>
          <cell r="J18">
            <v>0</v>
          </cell>
          <cell r="K18">
            <v>800</v>
          </cell>
          <cell r="L18">
            <v>0</v>
          </cell>
          <cell r="M18">
            <v>813</v>
          </cell>
        </row>
        <row r="19">
          <cell r="A19">
            <v>22613</v>
          </cell>
          <cell r="B19" t="str">
            <v>VT.240ML 1X48</v>
          </cell>
          <cell r="C19">
            <v>203</v>
          </cell>
          <cell r="D19">
            <v>5184</v>
          </cell>
          <cell r="E19">
            <v>254</v>
          </cell>
          <cell r="F19">
            <v>0</v>
          </cell>
          <cell r="G19">
            <v>750</v>
          </cell>
          <cell r="H19">
            <v>0</v>
          </cell>
          <cell r="I19">
            <v>2033</v>
          </cell>
          <cell r="J19">
            <v>0</v>
          </cell>
          <cell r="K19">
            <v>1500</v>
          </cell>
          <cell r="L19">
            <v>0</v>
          </cell>
          <cell r="M19">
            <v>2858</v>
          </cell>
        </row>
        <row r="20">
          <cell r="A20">
            <v>26000</v>
          </cell>
          <cell r="B20" t="str">
            <v>VIT LEVITE ORANGE 350ML 1</v>
          </cell>
          <cell r="C20">
            <v>24</v>
          </cell>
          <cell r="D20">
            <v>0</v>
          </cell>
          <cell r="E20">
            <v>72</v>
          </cell>
          <cell r="F20">
            <v>0</v>
          </cell>
          <cell r="G20">
            <v>1075</v>
          </cell>
          <cell r="H20">
            <v>0</v>
          </cell>
          <cell r="I20">
            <v>648</v>
          </cell>
          <cell r="J20">
            <v>0</v>
          </cell>
          <cell r="K20">
            <v>101</v>
          </cell>
          <cell r="L20">
            <v>0</v>
          </cell>
          <cell r="M20">
            <v>422</v>
          </cell>
        </row>
        <row r="21">
          <cell r="A21">
            <v>26001</v>
          </cell>
          <cell r="B21" t="str">
            <v>VIT LEVITE JAMBU BIJI 350</v>
          </cell>
          <cell r="C21">
            <v>22</v>
          </cell>
          <cell r="D21">
            <v>0</v>
          </cell>
          <cell r="E21">
            <v>65</v>
          </cell>
          <cell r="F21">
            <v>0</v>
          </cell>
          <cell r="G21">
            <v>1075</v>
          </cell>
          <cell r="H21">
            <v>0</v>
          </cell>
          <cell r="I21">
            <v>583</v>
          </cell>
          <cell r="J21">
            <v>0</v>
          </cell>
          <cell r="K21">
            <v>101</v>
          </cell>
          <cell r="L21">
            <v>0</v>
          </cell>
          <cell r="M21">
            <v>478</v>
          </cell>
        </row>
        <row r="22">
          <cell r="A22">
            <v>26002</v>
          </cell>
          <cell r="B22" t="str">
            <v>VIT LEVITE COMBO 350ML 1</v>
          </cell>
          <cell r="C22">
            <v>1</v>
          </cell>
          <cell r="D22">
            <v>0</v>
          </cell>
          <cell r="E22">
            <v>14</v>
          </cell>
          <cell r="F22">
            <v>0</v>
          </cell>
          <cell r="G22">
            <v>202</v>
          </cell>
          <cell r="H22">
            <v>0</v>
          </cell>
          <cell r="I22">
            <v>201</v>
          </cell>
          <cell r="J22">
            <v>0</v>
          </cell>
          <cell r="K22">
            <v>0</v>
          </cell>
          <cell r="L22">
            <v>0</v>
          </cell>
          <cell r="M22">
            <v>16</v>
          </cell>
        </row>
        <row r="23">
          <cell r="A23">
            <v>33300</v>
          </cell>
          <cell r="B23" t="str">
            <v>JUG RACK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A24">
            <v>40410</v>
          </cell>
          <cell r="B24" t="str">
            <v>MIZONE ORANGE LIME  500ML</v>
          </cell>
          <cell r="C24">
            <v>133</v>
          </cell>
          <cell r="D24">
            <v>0</v>
          </cell>
          <cell r="E24">
            <v>142</v>
          </cell>
          <cell r="F24">
            <v>0</v>
          </cell>
          <cell r="G24">
            <v>1100</v>
          </cell>
          <cell r="H24">
            <v>0</v>
          </cell>
          <cell r="I24">
            <v>1151</v>
          </cell>
          <cell r="J24">
            <v>0</v>
          </cell>
          <cell r="K24">
            <v>29</v>
          </cell>
          <cell r="L24">
            <v>0</v>
          </cell>
          <cell r="M24">
            <v>195</v>
          </cell>
        </row>
        <row r="25">
          <cell r="A25" t="str">
            <v>40410P</v>
          </cell>
          <cell r="B25" t="str">
            <v>MIZONE ORANGE LIME  500ML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A26">
            <v>40411</v>
          </cell>
          <cell r="B26" t="str">
            <v>MIZONE PASSION FRUIT 500M</v>
          </cell>
          <cell r="C26">
            <v>15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15</v>
          </cell>
        </row>
        <row r="27">
          <cell r="A27">
            <v>40412</v>
          </cell>
          <cell r="B27" t="str">
            <v>MIZONE LYCHEE LEMON 500 M</v>
          </cell>
          <cell r="C27">
            <v>347</v>
          </cell>
          <cell r="D27">
            <v>0</v>
          </cell>
          <cell r="E27">
            <v>291</v>
          </cell>
          <cell r="F27">
            <v>0</v>
          </cell>
          <cell r="G27">
            <v>1300</v>
          </cell>
          <cell r="H27">
            <v>0</v>
          </cell>
          <cell r="I27">
            <v>1710</v>
          </cell>
          <cell r="J27">
            <v>0</v>
          </cell>
          <cell r="K27">
            <v>0</v>
          </cell>
          <cell r="L27">
            <v>0</v>
          </cell>
          <cell r="M27">
            <v>228</v>
          </cell>
        </row>
        <row r="28">
          <cell r="A28" t="str">
            <v>40412P</v>
          </cell>
          <cell r="B28" t="str">
            <v>MIZONE LYCHEE LEMON 500 M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A29">
            <v>40413</v>
          </cell>
          <cell r="B29" t="str">
            <v>MIZONE M.PACK TT 500ML 1X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>
            <v>40418</v>
          </cell>
          <cell r="B30" t="str">
            <v>MIZONE APPLE GUAVA 500 ML</v>
          </cell>
          <cell r="C30">
            <v>73</v>
          </cell>
          <cell r="D30">
            <v>0</v>
          </cell>
          <cell r="E30">
            <v>228</v>
          </cell>
          <cell r="F30">
            <v>0</v>
          </cell>
          <cell r="G30">
            <v>1600</v>
          </cell>
          <cell r="H30">
            <v>0</v>
          </cell>
          <cell r="I30">
            <v>1299</v>
          </cell>
          <cell r="J30">
            <v>0</v>
          </cell>
          <cell r="K30">
            <v>7</v>
          </cell>
          <cell r="L30">
            <v>0</v>
          </cell>
          <cell r="M30">
            <v>595</v>
          </cell>
        </row>
        <row r="31">
          <cell r="A31" t="str">
            <v>40418P</v>
          </cell>
          <cell r="B31" t="str">
            <v>MIZONE APPLE GUAVA 500 ML</v>
          </cell>
          <cell r="C31">
            <v>3</v>
          </cell>
          <cell r="D31">
            <v>0</v>
          </cell>
          <cell r="E31">
            <v>0</v>
          </cell>
          <cell r="F31">
            <v>0</v>
          </cell>
          <cell r="G31">
            <v>84</v>
          </cell>
          <cell r="H31">
            <v>0</v>
          </cell>
          <cell r="I31">
            <v>80</v>
          </cell>
          <cell r="J31">
            <v>0</v>
          </cell>
          <cell r="K31">
            <v>0</v>
          </cell>
          <cell r="L31">
            <v>0</v>
          </cell>
          <cell r="M31">
            <v>7</v>
          </cell>
        </row>
        <row r="32">
          <cell r="A32">
            <v>40419</v>
          </cell>
          <cell r="B32" t="str">
            <v>MIZONE MANGGO KWENI 500ML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A33" t="str">
            <v>40419P</v>
          </cell>
          <cell r="B33" t="str">
            <v>MIZONE MANGGO KWENI 500ML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A34">
            <v>40427</v>
          </cell>
          <cell r="B34" t="str">
            <v>MIZONE COOLIN BLEWAH 500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>
            <v>40428</v>
          </cell>
          <cell r="B35" t="str">
            <v>MIZONE COOLIN BLEWAH 1X12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>
            <v>40429</v>
          </cell>
          <cell r="B36" t="str">
            <v>MIZONE COCOPINA 500ML1X12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40429B</v>
          </cell>
          <cell r="B37" t="str">
            <v>MIZONE COCOPINA BRAZIL PI</v>
          </cell>
          <cell r="C37">
            <v>0</v>
          </cell>
          <cell r="D37">
            <v>0</v>
          </cell>
          <cell r="E37">
            <v>73</v>
          </cell>
          <cell r="F37">
            <v>0</v>
          </cell>
          <cell r="G37">
            <v>700</v>
          </cell>
          <cell r="H37">
            <v>0</v>
          </cell>
          <cell r="I37">
            <v>546</v>
          </cell>
          <cell r="J37">
            <v>0</v>
          </cell>
          <cell r="K37">
            <v>0</v>
          </cell>
          <cell r="L37">
            <v>0</v>
          </cell>
          <cell r="M37">
            <v>227</v>
          </cell>
        </row>
        <row r="38">
          <cell r="A38" t="str">
            <v>40429C</v>
          </cell>
          <cell r="B38" t="str">
            <v>MIZONE COCOPINA BRAZIL FU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1.2882297539194267E-231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A39">
            <v>40430</v>
          </cell>
          <cell r="B39" t="str">
            <v>MIZONE FRES-IN CRISPY APP</v>
          </cell>
          <cell r="C39">
            <v>3005</v>
          </cell>
          <cell r="D39">
            <v>0</v>
          </cell>
          <cell r="E39">
            <v>292</v>
          </cell>
          <cell r="F39">
            <v>0</v>
          </cell>
          <cell r="G39">
            <v>5</v>
          </cell>
          <cell r="H39">
            <v>0</v>
          </cell>
          <cell r="I39">
            <v>1069</v>
          </cell>
          <cell r="J39">
            <v>0</v>
          </cell>
          <cell r="K39">
            <v>114</v>
          </cell>
          <cell r="L39">
            <v>0</v>
          </cell>
          <cell r="M39">
            <v>2119</v>
          </cell>
        </row>
        <row r="40">
          <cell r="A40">
            <v>40431</v>
          </cell>
          <cell r="B40" t="str">
            <v>MIZONE FRES-IN JC STRAWBE</v>
          </cell>
          <cell r="C40">
            <v>2197</v>
          </cell>
          <cell r="D40">
            <v>0</v>
          </cell>
          <cell r="E40">
            <v>237</v>
          </cell>
          <cell r="F40">
            <v>0</v>
          </cell>
          <cell r="G40">
            <v>0</v>
          </cell>
          <cell r="H40">
            <v>0</v>
          </cell>
          <cell r="I40">
            <v>836</v>
          </cell>
          <cell r="J40">
            <v>0</v>
          </cell>
          <cell r="K40">
            <v>114</v>
          </cell>
          <cell r="L40">
            <v>0</v>
          </cell>
          <cell r="M40">
            <v>1484</v>
          </cell>
        </row>
        <row r="41">
          <cell r="A41">
            <v>40432</v>
          </cell>
          <cell r="B41" t="str">
            <v>FRES-IN COMBO STRAW-APPLE</v>
          </cell>
          <cell r="C41">
            <v>2</v>
          </cell>
          <cell r="D41">
            <v>0</v>
          </cell>
          <cell r="E41">
            <v>22</v>
          </cell>
          <cell r="F41">
            <v>0</v>
          </cell>
          <cell r="G41">
            <v>228</v>
          </cell>
          <cell r="H41">
            <v>0</v>
          </cell>
          <cell r="I41">
            <v>233</v>
          </cell>
          <cell r="J41">
            <v>0</v>
          </cell>
          <cell r="K41">
            <v>0</v>
          </cell>
          <cell r="L41">
            <v>0</v>
          </cell>
          <cell r="M41">
            <v>19</v>
          </cell>
        </row>
        <row r="42">
          <cell r="A42">
            <v>40434</v>
          </cell>
          <cell r="B42" t="str">
            <v>MIZONE FRES-IN CRISPY APP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>
            <v>40435</v>
          </cell>
          <cell r="B43" t="str">
            <v>MIZONE FRES-IN JC STRAWBE</v>
          </cell>
          <cell r="C43">
            <v>6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6</v>
          </cell>
        </row>
        <row r="44">
          <cell r="A44">
            <v>81110</v>
          </cell>
          <cell r="B44" t="str">
            <v>KARTON LAYER 240 ML/KARTO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A45">
            <v>81111</v>
          </cell>
          <cell r="B45" t="str">
            <v>AQ.KRTN 1500 ML 1X1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>
            <v>81312</v>
          </cell>
          <cell r="B46" t="str">
            <v>AQ.KRTN 600 ML 1X1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>
            <v>81613</v>
          </cell>
          <cell r="B47" t="str">
            <v>AQ.KRTN 240 ML 1X1</v>
          </cell>
          <cell r="C47">
            <v>0</v>
          </cell>
          <cell r="D47">
            <v>64</v>
          </cell>
          <cell r="E47">
            <v>0</v>
          </cell>
          <cell r="F47">
            <v>0</v>
          </cell>
          <cell r="G47">
            <v>800</v>
          </cell>
          <cell r="H47">
            <v>0</v>
          </cell>
          <cell r="I47">
            <v>0</v>
          </cell>
          <cell r="J47">
            <v>0</v>
          </cell>
          <cell r="K47">
            <v>184</v>
          </cell>
          <cell r="L47">
            <v>0</v>
          </cell>
          <cell r="M47">
            <v>680</v>
          </cell>
        </row>
        <row r="48">
          <cell r="A48">
            <v>82111</v>
          </cell>
          <cell r="B48" t="str">
            <v>VIT KRTN 1500 ML 1X1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>
            <v>82312</v>
          </cell>
          <cell r="B49" t="str">
            <v>VIT KRTN 600 ML 1X1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>
            <v>82613</v>
          </cell>
          <cell r="B50" t="str">
            <v>VIT KRTN 240 ML 1X1</v>
          </cell>
          <cell r="C50">
            <v>0</v>
          </cell>
          <cell r="D50">
            <v>34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34</v>
          </cell>
          <cell r="L50">
            <v>0</v>
          </cell>
          <cell r="M50">
            <v>0</v>
          </cell>
        </row>
        <row r="51">
          <cell r="A51">
            <v>29310</v>
          </cell>
          <cell r="B51" t="str">
            <v>VT.TISSUE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>
            <v>90002</v>
          </cell>
          <cell r="B52" t="str">
            <v>TRIPLEK/TRAY</v>
          </cell>
          <cell r="C52">
            <v>190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190</v>
          </cell>
        </row>
        <row r="53">
          <cell r="A53">
            <v>15510</v>
          </cell>
          <cell r="B53" t="str">
            <v>AQ.HC STAN/SEWA</v>
          </cell>
          <cell r="C53">
            <v>2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2</v>
          </cell>
        </row>
        <row r="54">
          <cell r="A54">
            <v>17110</v>
          </cell>
          <cell r="B54" t="str">
            <v>AQ.GUCI BIRU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A55">
            <v>10116</v>
          </cell>
          <cell r="B55" t="str">
            <v>PALLET LOSCAM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9">
          <cell r="B59" t="str">
            <v>TOTAL</v>
          </cell>
          <cell r="C59">
            <v>35313</v>
          </cell>
          <cell r="D59">
            <v>103179</v>
          </cell>
          <cell r="E59">
            <v>45552</v>
          </cell>
          <cell r="F59">
            <v>0</v>
          </cell>
          <cell r="G59">
            <v>18049</v>
          </cell>
          <cell r="H59">
            <v>35968</v>
          </cell>
          <cell r="I59">
            <v>128337</v>
          </cell>
          <cell r="J59">
            <v>0</v>
          </cell>
          <cell r="K59">
            <v>7529</v>
          </cell>
          <cell r="L59">
            <v>-851</v>
          </cell>
          <cell r="M59">
            <v>31110</v>
          </cell>
        </row>
        <row r="60">
          <cell r="A60">
            <v>1</v>
          </cell>
          <cell r="B60">
            <v>2</v>
          </cell>
          <cell r="C60">
            <v>3</v>
          </cell>
          <cell r="D60">
            <v>4</v>
          </cell>
          <cell r="E60">
            <v>5</v>
          </cell>
          <cell r="F60">
            <v>6</v>
          </cell>
          <cell r="G60">
            <v>7</v>
          </cell>
          <cell r="H60">
            <v>8</v>
          </cell>
          <cell r="I60">
            <v>9</v>
          </cell>
          <cell r="J60">
            <v>10</v>
          </cell>
          <cell r="K60">
            <v>11</v>
          </cell>
          <cell r="L60">
            <v>12</v>
          </cell>
          <cell r="M60">
            <v>13</v>
          </cell>
        </row>
        <row r="61">
          <cell r="M61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MS"/>
      <sheetName val="SWS"/>
      <sheetName val="PS"/>
      <sheetName val="MJS"/>
      <sheetName val="PBS"/>
      <sheetName val="SEJATI"/>
      <sheetName val="HARGA"/>
      <sheetName val="PRODU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 t="str">
            <v>Row Labels</v>
          </cell>
        </row>
        <row r="2">
          <cell r="A2" t="str">
            <v>1500ML AQUA LOCAL 1X12</v>
          </cell>
        </row>
        <row r="3">
          <cell r="A3" t="str">
            <v>1500ML EVIAN 1X12</v>
          </cell>
        </row>
        <row r="4">
          <cell r="A4" t="str">
            <v>1500ML MIZONE LYCHEE LEMON 1X6</v>
          </cell>
        </row>
        <row r="5">
          <cell r="A5" t="str">
            <v>1500ML VIT LOCAL 1X12</v>
          </cell>
        </row>
        <row r="6">
          <cell r="A6" t="str">
            <v>240ML AQUA LOCAL 1X48</v>
          </cell>
        </row>
        <row r="7">
          <cell r="A7" t="str">
            <v>240ML VIT LOCAL 1X48</v>
          </cell>
        </row>
        <row r="8">
          <cell r="A8" t="str">
            <v>240ML VIT LOCAL 1X48 PS</v>
          </cell>
        </row>
        <row r="9">
          <cell r="A9" t="str">
            <v>330ML AQUA KIDS BOY 1X24</v>
          </cell>
        </row>
        <row r="10">
          <cell r="A10" t="str">
            <v>330ML AQUA KIDS GIRL 1X24</v>
          </cell>
        </row>
        <row r="11">
          <cell r="A11" t="str">
            <v>330ML AQUA LOCAL 1X24</v>
          </cell>
        </row>
        <row r="12">
          <cell r="A12" t="str">
            <v>330ML EVIAN 1X24</v>
          </cell>
        </row>
        <row r="13">
          <cell r="A13" t="str">
            <v>330ML VIT LOCAL 1X24</v>
          </cell>
        </row>
        <row r="14">
          <cell r="A14" t="str">
            <v>350ML LEVITE RASA ANGGUR HIJAU 1X12</v>
          </cell>
        </row>
        <row r="15">
          <cell r="A15" t="str">
            <v>350ML LEVITE RASA JAMBU BIJI 1X12</v>
          </cell>
        </row>
        <row r="16">
          <cell r="A16" t="str">
            <v>350ML LEVITE RASA JERUK 1X12</v>
          </cell>
        </row>
        <row r="17">
          <cell r="A17" t="str">
            <v>350ML LEVITE RASA SIRSAK 1X12</v>
          </cell>
        </row>
        <row r="18">
          <cell r="A18" t="str">
            <v>380 ML AQUA LOCAL 1X24</v>
          </cell>
        </row>
        <row r="19">
          <cell r="A19" t="str">
            <v>380ML AQUA REFLECTIONS 1X12</v>
          </cell>
        </row>
        <row r="20">
          <cell r="A20" t="str">
            <v>380ML AQUA SPARKLING 1X12</v>
          </cell>
        </row>
        <row r="21">
          <cell r="A21" t="str">
            <v>450ML AQUA ADULT Q4 MULPACK 1X6</v>
          </cell>
        </row>
        <row r="22">
          <cell r="A22" t="str">
            <v>450ML AQUA LOCAL SLEEVE 1X24</v>
          </cell>
        </row>
        <row r="23">
          <cell r="A23" t="str">
            <v>5 GALLON AQUA LOCAL</v>
          </cell>
        </row>
        <row r="24">
          <cell r="A24" t="str">
            <v>5 GALLON VIT LOCAL</v>
          </cell>
        </row>
        <row r="25">
          <cell r="A25" t="str">
            <v>500ML EVIAN 1X24</v>
          </cell>
        </row>
        <row r="26">
          <cell r="A26" t="str">
            <v>500ML MIZONE ACTIV' 1X12</v>
          </cell>
        </row>
        <row r="27">
          <cell r="A27" t="str">
            <v>500ML MIZONE APPLE GUAVA 1X12</v>
          </cell>
        </row>
        <row r="28">
          <cell r="A28" t="str">
            <v>500ML MIZONE COCOPINA 1X12</v>
          </cell>
        </row>
        <row r="29">
          <cell r="A29" t="str">
            <v>500ML MIZONE COCOPINA BRAZIL LE 1X12</v>
          </cell>
        </row>
        <row r="30">
          <cell r="A30" t="str">
            <v>500ML MIZONE COOLIN BLEWAH 1X12</v>
          </cell>
        </row>
        <row r="31">
          <cell r="A31" t="str">
            <v>500ML MIZONE COOLIN BLEWAH LE 1X12</v>
          </cell>
        </row>
        <row r="32">
          <cell r="A32" t="str">
            <v>500ML MIZONE FRES'IN CRISPY APPLE 1X12</v>
          </cell>
        </row>
        <row r="33">
          <cell r="A33" t="str">
            <v>500ML MIZONE FRES'IN JC STRAWBERRY 1X12</v>
          </cell>
        </row>
        <row r="34">
          <cell r="A34" t="str">
            <v>500ML MIZONE LYCHEE LEMON 1X12</v>
          </cell>
        </row>
        <row r="35">
          <cell r="A35" t="str">
            <v>500ML MIZONE MANGGA KWENI 1X12</v>
          </cell>
        </row>
        <row r="36">
          <cell r="A36" t="str">
            <v>500ML MIZONE ORANGE LIME 1X12</v>
          </cell>
        </row>
        <row r="37">
          <cell r="A37" t="str">
            <v>500ML MIZONE YUZU LEMON 1X12</v>
          </cell>
        </row>
        <row r="38">
          <cell r="A38" t="str">
            <v>600ML AQUA BOX A1/SUS BF/397X265X233 V00</v>
          </cell>
        </row>
        <row r="39">
          <cell r="A39" t="str">
            <v>600ML AQUA BOX A1/TI BF/397X265X233 V000</v>
          </cell>
        </row>
        <row r="40">
          <cell r="A40" t="str">
            <v>600ML AQUA LOCAL 1X24</v>
          </cell>
        </row>
        <row r="41">
          <cell r="A41" t="str">
            <v>600ML AQUA LOCAL SLEEVE V.4 1X24</v>
          </cell>
        </row>
        <row r="42">
          <cell r="A42" t="str">
            <v>600ML VIT LOCAL 1X24</v>
          </cell>
        </row>
        <row r="43">
          <cell r="A43" t="str">
            <v>750ML AQUA LOCAL 1X18</v>
          </cell>
        </row>
        <row r="44">
          <cell r="A44" t="str">
            <v>CARTON BOX AQUA 1500ML LOCAL V.1</v>
          </cell>
        </row>
        <row r="45">
          <cell r="A45" t="str">
            <v>CARTON BOX AQUA 240ML LOCAL 40TH</v>
          </cell>
        </row>
        <row r="46">
          <cell r="A46" t="str">
            <v>CARTON BOX AQUA 240ML LOCAL V.1</v>
          </cell>
        </row>
        <row r="47">
          <cell r="A47" t="str">
            <v>CARTON BOX AQUA 330ML LOCAL FLAT V.1</v>
          </cell>
        </row>
        <row r="48">
          <cell r="A48" t="str">
            <v>CARTON BOX AQUA 600ML LOCAL V.1</v>
          </cell>
        </row>
        <row r="49">
          <cell r="A49" t="str">
            <v>CARTON BOX MIZONE 500ML LL V.2</v>
          </cell>
        </row>
        <row r="50">
          <cell r="A50" t="str">
            <v>CRATE AQUA 380ML LOCAL</v>
          </cell>
        </row>
        <row r="51">
          <cell r="A51" t="str">
            <v>EMPTY BOTLE AQUA 380ML LOCAL</v>
          </cell>
        </row>
        <row r="52">
          <cell r="A52" t="str">
            <v>EMPTY BOTTLE AQUA 5 GALLON</v>
          </cell>
        </row>
        <row r="53">
          <cell r="A53" t="str">
            <v>EMPTY BOTTLE VIT 5 GALLON</v>
          </cell>
        </row>
        <row r="54">
          <cell r="A54" t="str">
            <v>JUG RACK</v>
          </cell>
        </row>
        <row r="55">
          <cell r="A55" t="str">
            <v>MIZZONE MJS</v>
          </cell>
        </row>
        <row r="56">
          <cell r="A56" t="str">
            <v>PALLET 120CM X 100CM X 16CM</v>
          </cell>
        </row>
        <row r="57">
          <cell r="A57" t="str">
            <v>PALLET RENT DOUBLE FACE</v>
          </cell>
        </row>
        <row r="58">
          <cell r="A58" t="str">
            <v>POTONGAN HARGA</v>
          </cell>
        </row>
        <row r="59">
          <cell r="A59" t="str">
            <v>(blank)</v>
          </cell>
        </row>
        <row r="60">
          <cell r="A60" t="str">
            <v>Grand Total</v>
          </cell>
        </row>
      </sheetData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LI"/>
      <sheetName val="MEI"/>
      <sheetName val="JULI"/>
      <sheetName val="data depo"/>
    </sheetNames>
    <sheetDataSet>
      <sheetData sheetId="0" refreshError="1"/>
      <sheetData sheetId="1" refreshError="1"/>
      <sheetData sheetId="2" refreshError="1"/>
      <sheetData sheetId="3" refreshError="1">
        <row r="4">
          <cell r="C4" t="str">
            <v>Keterangan Barang</v>
          </cell>
          <cell r="D4" t="str">
            <v>Kuantitas</v>
          </cell>
          <cell r="F4" t="str">
            <v>Keterangan</v>
          </cell>
          <cell r="G4" t="str">
            <v>Nama Pelanggan</v>
          </cell>
          <cell r="H4" t="str">
            <v>NAMA DEPO</v>
          </cell>
        </row>
        <row r="5">
          <cell r="C5" t="str">
            <v>N 8562 W/ELF BOX/ISUZU</v>
          </cell>
          <cell r="D5">
            <v>1</v>
          </cell>
          <cell r="E5" t="str">
            <v>unt</v>
          </cell>
          <cell r="F5" t="str">
            <v>Sewa kendaraan dan  forklift Putra Dewata bulan Juli 2013</v>
          </cell>
          <cell r="G5" t="str">
            <v>PUTRA DEWATA</v>
          </cell>
          <cell r="H5" t="str">
            <v>KENYERI</v>
          </cell>
        </row>
        <row r="6">
          <cell r="C6" t="str">
            <v>N 8114 TB/TRUK ELF/ISUZU</v>
          </cell>
          <cell r="D6">
            <v>1</v>
          </cell>
          <cell r="E6" t="str">
            <v>UNT</v>
          </cell>
          <cell r="F6" t="str">
            <v>Sewa kendaraan dan  forklift Putra Dewata bulan Juli 2013</v>
          </cell>
          <cell r="G6" t="str">
            <v>PUTRA DEWATA</v>
          </cell>
          <cell r="H6" t="str">
            <v>KENYERI</v>
          </cell>
        </row>
        <row r="7">
          <cell r="C7" t="str">
            <v>DK 9606 KB/PICK UP/DAIHATSU</v>
          </cell>
          <cell r="D7">
            <v>1</v>
          </cell>
          <cell r="E7" t="str">
            <v>UNT</v>
          </cell>
          <cell r="F7" t="str">
            <v>Sewa kendaraan dan  forklift Putra Dewata bulan Juli 2013</v>
          </cell>
          <cell r="G7" t="str">
            <v>PUTRA DEWATA</v>
          </cell>
          <cell r="H7" t="str">
            <v>KENYERI</v>
          </cell>
        </row>
        <row r="8">
          <cell r="C8" t="str">
            <v>L 1302 W/AVANZA/TOYOTA</v>
          </cell>
          <cell r="D8">
            <v>1</v>
          </cell>
          <cell r="E8" t="str">
            <v>UNT</v>
          </cell>
          <cell r="F8" t="str">
            <v>Sewa kendaraan dan  forklift Putra Dewata bulan Juli 2013</v>
          </cell>
          <cell r="G8" t="str">
            <v>PUTRA DEWATA</v>
          </cell>
          <cell r="H8" t="str">
            <v>KENYERI</v>
          </cell>
        </row>
        <row r="9">
          <cell r="C9" t="str">
            <v>L 1527 WS / GRAND LIVINA / NISSAN</v>
          </cell>
          <cell r="D9">
            <v>1</v>
          </cell>
          <cell r="E9" t="str">
            <v>UNT</v>
          </cell>
          <cell r="F9" t="str">
            <v>Sewa kendaraan dan  forklift Putra Dewata bulan Juli 2013</v>
          </cell>
          <cell r="G9" t="str">
            <v>PUTRA DEWATA</v>
          </cell>
          <cell r="H9" t="str">
            <v>KENYERI</v>
          </cell>
        </row>
        <row r="10">
          <cell r="C10" t="str">
            <v>L 8108 ZM/TRUK ELF BOX/ISUZU</v>
          </cell>
          <cell r="D10">
            <v>1</v>
          </cell>
          <cell r="E10" t="str">
            <v>UNT</v>
          </cell>
          <cell r="F10" t="str">
            <v>Sewa kendaraan dan  forklift Putra Dewata bulan Juli 2013</v>
          </cell>
          <cell r="G10" t="str">
            <v>PUTRA DEWATA</v>
          </cell>
          <cell r="H10" t="str">
            <v>KENYERI</v>
          </cell>
        </row>
        <row r="11">
          <cell r="C11" t="str">
            <v>DK 9375 AG/DYNA RAK ENGKEL/TOYOTA</v>
          </cell>
          <cell r="D11">
            <v>1</v>
          </cell>
          <cell r="E11" t="str">
            <v>UNT</v>
          </cell>
          <cell r="F11" t="str">
            <v>Sewa kendaraan dan  forklift Putra Dewata bulan Juli 2013</v>
          </cell>
          <cell r="G11" t="str">
            <v>PUTRA DEWATA</v>
          </cell>
          <cell r="H11" t="str">
            <v>KENYERI</v>
          </cell>
        </row>
        <row r="12">
          <cell r="C12" t="str">
            <v>DK 9374 AG/DYNA RAK ENGKEL/TOYOTA</v>
          </cell>
          <cell r="D12">
            <v>1</v>
          </cell>
          <cell r="E12" t="str">
            <v>UNT</v>
          </cell>
          <cell r="F12" t="str">
            <v>Sewa kendaraan dan  forklift Putra Dewata bulan Juli 2013</v>
          </cell>
          <cell r="G12" t="str">
            <v>PUTRA DEWATA</v>
          </cell>
          <cell r="H12" t="str">
            <v>KENYERI</v>
          </cell>
        </row>
        <row r="13">
          <cell r="C13" t="str">
            <v>DK 9373 AG/DYNA RAK ENGKEL/TOYOTA</v>
          </cell>
          <cell r="D13">
            <v>1</v>
          </cell>
          <cell r="E13" t="str">
            <v>UNT</v>
          </cell>
          <cell r="F13" t="str">
            <v>Sewa kendaraan dan  forklift Putra Dewata bulan Juli 2013</v>
          </cell>
          <cell r="G13" t="str">
            <v>PUTRA DEWATA</v>
          </cell>
          <cell r="H13" t="str">
            <v>KENYERI</v>
          </cell>
        </row>
        <row r="14">
          <cell r="C14" t="str">
            <v>DK 9372 AG/DYNA RAK ENGKEL/TOYOTA</v>
          </cell>
          <cell r="D14">
            <v>1</v>
          </cell>
          <cell r="E14" t="str">
            <v>UNT</v>
          </cell>
          <cell r="F14" t="str">
            <v>Sewa kendaraan dan  forklift Putra Dewata bulan Juli 2013</v>
          </cell>
          <cell r="G14" t="str">
            <v>PUTRA DEWATA</v>
          </cell>
          <cell r="H14" t="str">
            <v>KENYERI</v>
          </cell>
        </row>
        <row r="15">
          <cell r="C15" t="str">
            <v>DK 9378 AG/DYNA RAK ENGKEL/TOYOTA</v>
          </cell>
          <cell r="D15">
            <v>1</v>
          </cell>
          <cell r="E15" t="str">
            <v>UNT</v>
          </cell>
          <cell r="F15" t="str">
            <v>Sewa kendaraan dan  forklift Putra Dewata bulan Juli 2013</v>
          </cell>
          <cell r="G15" t="str">
            <v>PUTRA DEWATA</v>
          </cell>
          <cell r="H15" t="str">
            <v>KENYERI</v>
          </cell>
        </row>
        <row r="16">
          <cell r="C16" t="str">
            <v>FORKLIFT / TOYOTA</v>
          </cell>
          <cell r="D16">
            <v>1</v>
          </cell>
          <cell r="E16" t="str">
            <v>UNT</v>
          </cell>
          <cell r="F16" t="str">
            <v>Sewa kendaraan dan  forklift Putra Dewata bulan Juli 2013</v>
          </cell>
          <cell r="G16" t="str">
            <v>PUTRA DEWATA</v>
          </cell>
          <cell r="H16" t="str">
            <v>KENYERI</v>
          </cell>
        </row>
        <row r="17">
          <cell r="C17" t="str">
            <v>L 7161 NZ / L 8105 XL / L300 BOX/MITSUBISHI</v>
          </cell>
          <cell r="D17">
            <v>1</v>
          </cell>
          <cell r="E17" t="str">
            <v>unt</v>
          </cell>
          <cell r="F17" t="str">
            <v>Sewa kendaraan dan  forklift Putra Dewata bulan Juli 2013</v>
          </cell>
          <cell r="G17" t="str">
            <v>PUTRA DEWATA</v>
          </cell>
          <cell r="H17" t="str">
            <v>KENYERI</v>
          </cell>
        </row>
        <row r="18">
          <cell r="C18" t="str">
            <v>L 7070 KA / L 8212 LW / DYNA BAK/TOYOTA</v>
          </cell>
          <cell r="D18">
            <v>1</v>
          </cell>
          <cell r="E18" t="str">
            <v>unt</v>
          </cell>
          <cell r="F18" t="str">
            <v>Sewa kendaraan dan  forklift Putra Dewata bulan Juli 2013</v>
          </cell>
          <cell r="G18" t="str">
            <v>PUTRA DEWATA</v>
          </cell>
          <cell r="H18" t="str">
            <v>KENYERI</v>
          </cell>
        </row>
        <row r="19">
          <cell r="C19" t="str">
            <v>L 9717 XA/DYNA RAK/TOYOTA</v>
          </cell>
          <cell r="D19">
            <v>1</v>
          </cell>
          <cell r="E19" t="str">
            <v>unt</v>
          </cell>
          <cell r="F19" t="str">
            <v>Sewa kendaraan dan  forklift Putra Dewata bulan Juli 2013</v>
          </cell>
          <cell r="G19" t="str">
            <v>PUTRA DEWATA</v>
          </cell>
          <cell r="H19" t="str">
            <v>KENYERI</v>
          </cell>
        </row>
        <row r="20">
          <cell r="C20" t="str">
            <v>DK 9539 AO / TRUK BAK RAK ENGKEL / DYNA 110 ST / TOYOTA</v>
          </cell>
          <cell r="D20">
            <v>1</v>
          </cell>
          <cell r="E20" t="str">
            <v>UNT</v>
          </cell>
          <cell r="F20" t="str">
            <v>Sewa kendaraan dan  forklift Putra Dewata bulan Juli 2013</v>
          </cell>
          <cell r="G20" t="str">
            <v>PUTRA DEWATA</v>
          </cell>
          <cell r="H20" t="str">
            <v>KENYERI</v>
          </cell>
        </row>
        <row r="21">
          <cell r="C21" t="str">
            <v>DK 9537 AO / TRUK BAK RAK ENGKEL / DYNA 110 ST / TOYOTA</v>
          </cell>
          <cell r="D21">
            <v>1</v>
          </cell>
          <cell r="E21" t="str">
            <v>UNT</v>
          </cell>
          <cell r="F21" t="str">
            <v>Sewa kendaraan dan  forklift Putra Dewata bulan Juli 2013</v>
          </cell>
          <cell r="G21" t="str">
            <v>PUTRA DEWATA</v>
          </cell>
          <cell r="H21" t="str">
            <v>KENYERI</v>
          </cell>
        </row>
        <row r="22">
          <cell r="C22" t="str">
            <v>DK 9740 EH/PICK UP RAK/GRANDMAX/DAIHATSU</v>
          </cell>
          <cell r="D22">
            <v>1</v>
          </cell>
          <cell r="E22" t="str">
            <v>UNT</v>
          </cell>
          <cell r="F22" t="str">
            <v>Sewa kendaraan dan  forklift Putra Dewata bulan Juli 2013</v>
          </cell>
          <cell r="G22" t="str">
            <v>PUTRA DEWATA</v>
          </cell>
          <cell r="H22" t="str">
            <v>PIDADA</v>
          </cell>
        </row>
        <row r="23">
          <cell r="C23" t="str">
            <v>DK 9743 EH/PICK UP RAK/GRANDMAX/DAIHATSU</v>
          </cell>
          <cell r="D23">
            <v>1</v>
          </cell>
          <cell r="E23" t="str">
            <v>UNT</v>
          </cell>
          <cell r="F23" t="str">
            <v>Sewa kendaraan dan  forklift Putra Dewata bulan Juli 2013</v>
          </cell>
          <cell r="G23" t="str">
            <v>PUTRA DEWATA</v>
          </cell>
          <cell r="H23" t="str">
            <v>YPS</v>
          </cell>
        </row>
        <row r="24">
          <cell r="C24" t="str">
            <v>DK 9742 EH/PICK UP RAK/GRANDMAX/DAIHATSU</v>
          </cell>
          <cell r="D24">
            <v>1</v>
          </cell>
          <cell r="E24" t="str">
            <v>UNT</v>
          </cell>
          <cell r="F24" t="str">
            <v>Sewa kendaraan dan  forklift Putra Dewata bulan Juli 2013</v>
          </cell>
          <cell r="G24" t="str">
            <v>PUTRA DEWATA</v>
          </cell>
          <cell r="H24" t="str">
            <v>PIDADA</v>
          </cell>
        </row>
        <row r="25">
          <cell r="C25" t="str">
            <v>DK 9741 EH/PICK UP RAK/GRANDMAX/DAIHATSU</v>
          </cell>
          <cell r="D25">
            <v>1</v>
          </cell>
          <cell r="E25" t="str">
            <v>UNT</v>
          </cell>
          <cell r="F25" t="str">
            <v>Sewa kendaraan dan  forklift Putra Dewata bulan Juli 2013</v>
          </cell>
          <cell r="G25" t="str">
            <v>PUTRA DEWATA</v>
          </cell>
          <cell r="H25" t="str">
            <v>PIDADA</v>
          </cell>
        </row>
        <row r="26">
          <cell r="C26" t="str">
            <v>DK 9739 EH/PICK UP/GRANDMAX/DAIHATSU</v>
          </cell>
          <cell r="D26">
            <v>1</v>
          </cell>
          <cell r="E26" t="str">
            <v>UNT</v>
          </cell>
          <cell r="F26" t="str">
            <v>Sewa kendaraan dan  forklift Putra Dewata bulan Juli 2013</v>
          </cell>
          <cell r="G26" t="str">
            <v>PUTRA DEWATA</v>
          </cell>
          <cell r="H26" t="str">
            <v>KARANGASEM</v>
          </cell>
        </row>
        <row r="27">
          <cell r="C27" t="str">
            <v>N 2367 XO/REVO/HONDA</v>
          </cell>
          <cell r="D27">
            <v>1</v>
          </cell>
          <cell r="E27" t="str">
            <v>UNT</v>
          </cell>
          <cell r="F27" t="str">
            <v>Sewa kendaraan dan  forklift Putra Dewata bulan Juli 2013</v>
          </cell>
          <cell r="G27" t="str">
            <v>PUTRA DEWATA</v>
          </cell>
          <cell r="H27" t="str">
            <v>KENYERI</v>
          </cell>
        </row>
        <row r="28">
          <cell r="C28" t="str">
            <v>DK 9394 AW/TRUK DYNA/FLAT DECK/TOYOTA</v>
          </cell>
          <cell r="D28">
            <v>1</v>
          </cell>
          <cell r="E28" t="str">
            <v>UNT</v>
          </cell>
          <cell r="F28" t="str">
            <v>Sewa kendaraan dan  forklift Putra Dewata bulan Juli 2013</v>
          </cell>
          <cell r="G28" t="str">
            <v>PUTRA DEWATA</v>
          </cell>
          <cell r="H28" t="str">
            <v>PIDADA</v>
          </cell>
        </row>
        <row r="29">
          <cell r="C29" t="str">
            <v>DK 9527 AW/TRUK DYNA/FLAT DECK/TOYOTA</v>
          </cell>
          <cell r="D29">
            <v>1</v>
          </cell>
          <cell r="E29" t="str">
            <v>UNT</v>
          </cell>
          <cell r="F29" t="str">
            <v>Sewa kendaraan dan  forklift Putra Dewata bulan Juli 2013</v>
          </cell>
          <cell r="G29" t="str">
            <v>PUTRA DEWATA</v>
          </cell>
          <cell r="H29" t="str">
            <v>PIDADA</v>
          </cell>
        </row>
        <row r="30">
          <cell r="C30" t="str">
            <v>DK 9529 AW/TRUK DYNA/FLAT DECK/TOYOTA</v>
          </cell>
          <cell r="D30">
            <v>1</v>
          </cell>
          <cell r="E30" t="str">
            <v>UNT</v>
          </cell>
          <cell r="F30" t="str">
            <v>Sewa kendaraan dan  forklift Putra Dewata bulan Juli 2013</v>
          </cell>
          <cell r="G30" t="str">
            <v>PUTRA DEWATA</v>
          </cell>
          <cell r="H30" t="str">
            <v>PIDADA</v>
          </cell>
        </row>
        <row r="31">
          <cell r="C31" t="str">
            <v>DK 9391 AW/TRUK DYNA/FLAT DECK/TOYOTA</v>
          </cell>
          <cell r="D31">
            <v>1</v>
          </cell>
          <cell r="E31" t="str">
            <v>UNT</v>
          </cell>
          <cell r="F31" t="str">
            <v>Sewa kendaraan dan  forklift Putra Dewata bulan Juli 2013</v>
          </cell>
          <cell r="G31" t="str">
            <v>PUTRA DEWATA</v>
          </cell>
          <cell r="H31" t="str">
            <v>PIDADA</v>
          </cell>
        </row>
        <row r="32">
          <cell r="C32" t="str">
            <v>DK 9403 AW/TRUK DYNA/FLAT DECK/TOYOTA</v>
          </cell>
          <cell r="D32">
            <v>1</v>
          </cell>
          <cell r="E32" t="str">
            <v>UNT</v>
          </cell>
          <cell r="F32" t="str">
            <v>Sewa kendaraan dan  forklift Putra Dewata bulan Juli 2013</v>
          </cell>
          <cell r="G32" t="str">
            <v>PUTRA DEWATA</v>
          </cell>
          <cell r="H32" t="str">
            <v>PIDADA</v>
          </cell>
        </row>
        <row r="33">
          <cell r="C33" t="str">
            <v>DK 9530 AW/TRUK DYNA/FLAT DECK/TOYOTA</v>
          </cell>
          <cell r="D33">
            <v>1</v>
          </cell>
          <cell r="E33" t="str">
            <v>UNT</v>
          </cell>
          <cell r="F33" t="str">
            <v>Sewa kendaraan dan  forklift Putra Dewata bulan Juli 2013</v>
          </cell>
          <cell r="G33" t="str">
            <v>PUTRA DEWATA</v>
          </cell>
          <cell r="H33" t="str">
            <v>PIDADA</v>
          </cell>
        </row>
        <row r="34">
          <cell r="C34" t="str">
            <v>DK 9399 AW/TRUK DYNA/FLAT DECK/TOYOTA</v>
          </cell>
          <cell r="D34">
            <v>1</v>
          </cell>
          <cell r="E34" t="str">
            <v>UNT</v>
          </cell>
          <cell r="F34" t="str">
            <v>Sewa kendaraan dan  forklift Putra Dewata bulan Juli 2013</v>
          </cell>
          <cell r="G34" t="str">
            <v>PUTRA DEWATA</v>
          </cell>
          <cell r="H34" t="str">
            <v>PIDADA</v>
          </cell>
        </row>
        <row r="35">
          <cell r="C35" t="str">
            <v>DK 9401 AW/TRUK DYNA/FLAT DECK/TOYOTA</v>
          </cell>
          <cell r="D35">
            <v>1</v>
          </cell>
          <cell r="E35" t="str">
            <v>UNT</v>
          </cell>
          <cell r="F35" t="str">
            <v>Sewa kendaraan dan  forklift Putra Dewata bulan Juli 2013</v>
          </cell>
          <cell r="G35" t="str">
            <v>PUTRA DEWATA</v>
          </cell>
          <cell r="H35" t="str">
            <v>PIDADA</v>
          </cell>
        </row>
        <row r="36">
          <cell r="C36" t="str">
            <v>DK 9400 AW/TRUK DYNA/FLAT DECK/TOYOTA</v>
          </cell>
          <cell r="D36">
            <v>1</v>
          </cell>
          <cell r="E36" t="str">
            <v>UNT</v>
          </cell>
          <cell r="F36" t="str">
            <v>Sewa kendaraan dan  forklift Putra Dewata bulan Juli 2013</v>
          </cell>
          <cell r="G36" t="str">
            <v>PUTRA DEWATA</v>
          </cell>
          <cell r="H36" t="str">
            <v>PIDADA</v>
          </cell>
        </row>
        <row r="37">
          <cell r="C37" t="str">
            <v>DK 9528 AW/TRUK DYNA/FLAT DECK/TOYOTA</v>
          </cell>
          <cell r="D37">
            <v>1</v>
          </cell>
          <cell r="E37" t="str">
            <v>UNT</v>
          </cell>
          <cell r="F37" t="str">
            <v>Sewa kendaraan dan  forklift Putra Dewata bulan Juli 2013</v>
          </cell>
          <cell r="G37" t="str">
            <v>PUTRA DEWATA</v>
          </cell>
          <cell r="H37" t="str">
            <v>PIDADA</v>
          </cell>
        </row>
        <row r="38">
          <cell r="C38" t="str">
            <v>DK 9397 AW/TRUK DYNA/FLAT DECK/TOYOTA</v>
          </cell>
          <cell r="D38">
            <v>1</v>
          </cell>
          <cell r="E38" t="str">
            <v>UNT</v>
          </cell>
          <cell r="F38" t="str">
            <v>Sewa kendaraan dan  forklift Putra Dewata bulan Juli 2013</v>
          </cell>
          <cell r="G38" t="str">
            <v>PUTRA DEWATA</v>
          </cell>
          <cell r="H38" t="str">
            <v>PIDADA</v>
          </cell>
        </row>
        <row r="39">
          <cell r="C39" t="str">
            <v>DK 9402 AW/TRUK DYNA/FLAT DECK/TOYOTA</v>
          </cell>
          <cell r="D39">
            <v>1</v>
          </cell>
          <cell r="E39" t="str">
            <v>UNT</v>
          </cell>
          <cell r="F39" t="str">
            <v>Sewa kendaraan dan  forklift Putra Dewata bulan Juli 2013</v>
          </cell>
          <cell r="G39" t="str">
            <v>PUTRA DEWATA</v>
          </cell>
          <cell r="H39" t="str">
            <v>PIDADA</v>
          </cell>
        </row>
        <row r="40">
          <cell r="C40" t="str">
            <v>DK 9398 AW/TRUK DYNA/FLAT DECK/TOYOTA</v>
          </cell>
          <cell r="D40">
            <v>1</v>
          </cell>
          <cell r="E40" t="str">
            <v>UNT</v>
          </cell>
          <cell r="F40" t="str">
            <v>Sewa kendaraan dan  forklift Putra Dewata bulan Juli 2013</v>
          </cell>
          <cell r="G40" t="str">
            <v>PUTRA DEWATA</v>
          </cell>
          <cell r="H40" t="str">
            <v>PIDADA</v>
          </cell>
        </row>
        <row r="41">
          <cell r="C41" t="str">
            <v>DK 9532 AW/TRUK DYNA/FLAT DECK/TOYOTA</v>
          </cell>
          <cell r="D41">
            <v>1</v>
          </cell>
          <cell r="E41" t="str">
            <v>UNT</v>
          </cell>
          <cell r="F41" t="str">
            <v>Sewa kendaraan dan  forklift Putra Dewata bulan Juli 2013</v>
          </cell>
          <cell r="G41" t="str">
            <v>PUTRA DEWATA</v>
          </cell>
          <cell r="H41" t="str">
            <v>PIDADA</v>
          </cell>
        </row>
        <row r="42">
          <cell r="C42" t="str">
            <v>DK 9395 AW/TRUK DYNA/FLAT DECK/TOYOTA</v>
          </cell>
          <cell r="D42">
            <v>1</v>
          </cell>
          <cell r="E42" t="str">
            <v>UNT</v>
          </cell>
          <cell r="F42" t="str">
            <v>Sewa kendaraan dan  forklift Putra Dewata bulan Juli 2013</v>
          </cell>
          <cell r="G42" t="str">
            <v>PUTRA DEWATA</v>
          </cell>
          <cell r="H42" t="str">
            <v>PIDADA</v>
          </cell>
        </row>
        <row r="43">
          <cell r="C43" t="str">
            <v>FORKLIFT CARTERPILAR</v>
          </cell>
          <cell r="D43">
            <v>1</v>
          </cell>
          <cell r="E43" t="str">
            <v>UNT</v>
          </cell>
          <cell r="F43" t="str">
            <v>Sewa kendaraan dan  forklift Putra Dewata bulan Juli 2013</v>
          </cell>
          <cell r="G43" t="str">
            <v>PUTRA DEWATA</v>
          </cell>
          <cell r="H43" t="str">
            <v>PIDADA</v>
          </cell>
        </row>
        <row r="44">
          <cell r="C44" t="str">
            <v>FORKLIFT CARTERPILAR</v>
          </cell>
          <cell r="D44">
            <v>1</v>
          </cell>
          <cell r="E44" t="str">
            <v>UNT</v>
          </cell>
          <cell r="F44" t="str">
            <v>Sewa kendaraan dan  forklift Putra Dewata bulan Juli 2013</v>
          </cell>
          <cell r="G44" t="str">
            <v>PUTRA DEWATA</v>
          </cell>
          <cell r="H44" t="str">
            <v>KARANGASEM</v>
          </cell>
        </row>
        <row r="45">
          <cell r="C45" t="str">
            <v>L 9623 W/TRUCK BAK RAK/DYNA</v>
          </cell>
          <cell r="D45">
            <v>1</v>
          </cell>
          <cell r="E45" t="str">
            <v>UNT</v>
          </cell>
          <cell r="F45" t="str">
            <v>Sewa kendaraan dan  forklift Putra Dewata bulan Juli 2013</v>
          </cell>
          <cell r="G45" t="str">
            <v>PUTRA DEWATA</v>
          </cell>
          <cell r="H45" t="str">
            <v>KARANGASEM</v>
          </cell>
        </row>
        <row r="46">
          <cell r="C46" t="str">
            <v>L 9617 W/TRUCK BAK RAK/DYNA</v>
          </cell>
          <cell r="D46">
            <v>1</v>
          </cell>
          <cell r="E46" t="str">
            <v>UNT</v>
          </cell>
          <cell r="F46" t="str">
            <v>Sewa kendaraan dan  forklift Putra Dewata bulan Juli 2013</v>
          </cell>
          <cell r="G46" t="str">
            <v>PUTRA DEWATA</v>
          </cell>
          <cell r="H46" t="str">
            <v>PIDADA</v>
          </cell>
        </row>
        <row r="47">
          <cell r="C47" t="str">
            <v>L 9626 W/TRUCK BAK RAK/DYNA</v>
          </cell>
          <cell r="D47">
            <v>1</v>
          </cell>
          <cell r="E47" t="str">
            <v>UNT</v>
          </cell>
          <cell r="F47" t="str">
            <v>Sewa kendaraan dan  forklift Putra Dewata bulan Juli 2013</v>
          </cell>
          <cell r="G47" t="str">
            <v>PUTRA DEWATA</v>
          </cell>
          <cell r="H47" t="str">
            <v>KARANGASEM</v>
          </cell>
        </row>
        <row r="48">
          <cell r="C48" t="str">
            <v>L 9618 W/TRUCK BAK RAK/DYNA</v>
          </cell>
          <cell r="D48">
            <v>1</v>
          </cell>
          <cell r="E48" t="str">
            <v>UNT</v>
          </cell>
          <cell r="F48" t="str">
            <v>Sewa kendaraan dan  forklift Putra Dewata bulan Juli 2013</v>
          </cell>
          <cell r="G48" t="str">
            <v>PUTRA DEWATA</v>
          </cell>
          <cell r="H48" t="str">
            <v>KARANGASEM</v>
          </cell>
        </row>
        <row r="49">
          <cell r="C49" t="str">
            <v>DK 9226 BL/L 300 PICK UP RAK/MITSUBISHI</v>
          </cell>
          <cell r="D49">
            <v>1</v>
          </cell>
          <cell r="E49" t="str">
            <v>UNT</v>
          </cell>
          <cell r="F49" t="str">
            <v>Sewa kendaraan dan  forklift Putra Dewata bulan Juli 2013</v>
          </cell>
          <cell r="G49" t="str">
            <v>PUTRA DEWATA</v>
          </cell>
          <cell r="H49" t="str">
            <v>KARANGASEM</v>
          </cell>
        </row>
        <row r="50">
          <cell r="C50" t="str">
            <v>DK 9719 AH/PICK UP/DAIHATSU</v>
          </cell>
          <cell r="D50">
            <v>1</v>
          </cell>
          <cell r="E50" t="str">
            <v>UNT</v>
          </cell>
          <cell r="F50" t="str">
            <v>Sewa kendaraan dan  forklift Putra Dewata bulan Juli 2013</v>
          </cell>
          <cell r="G50" t="str">
            <v>PUTRA DEWATA</v>
          </cell>
          <cell r="H50" t="str">
            <v>PIDADA</v>
          </cell>
        </row>
        <row r="51">
          <cell r="C51" t="str">
            <v>L 8049 VC/L 300 PICK UP RAK/MITSUBISHI</v>
          </cell>
          <cell r="D51">
            <v>1</v>
          </cell>
          <cell r="E51" t="str">
            <v>UNT</v>
          </cell>
          <cell r="F51" t="str">
            <v>Sewa kendaraan dan  forklift Putra Dewata bulan Juli 2013</v>
          </cell>
          <cell r="G51" t="str">
            <v>PUTRA DEWATA</v>
          </cell>
          <cell r="H51" t="str">
            <v>KARANGASEM</v>
          </cell>
        </row>
        <row r="52">
          <cell r="C52" t="str">
            <v>DK 6023 FZ / SHOGUN 110 / SUZUKI</v>
          </cell>
          <cell r="D52">
            <v>1</v>
          </cell>
          <cell r="E52" t="str">
            <v>UNT</v>
          </cell>
          <cell r="F52" t="str">
            <v>Sewa kendaraan dan  forklift Putra Dewata bulan Juli 2013</v>
          </cell>
          <cell r="G52" t="str">
            <v>PUTRA DEWATA</v>
          </cell>
          <cell r="H52" t="str">
            <v>KENYERI</v>
          </cell>
        </row>
        <row r="53">
          <cell r="C53" t="str">
            <v>DK 4607 CZ / REVO / HONDA</v>
          </cell>
          <cell r="D53">
            <v>1</v>
          </cell>
          <cell r="E53" t="str">
            <v>UNT</v>
          </cell>
          <cell r="F53" t="str">
            <v>Sewa kendaraan dan  forklift Putra Dewata bulan Juli 2013</v>
          </cell>
          <cell r="G53" t="str">
            <v>PUTRA DEWATA</v>
          </cell>
          <cell r="H53" t="str">
            <v>KENYERI</v>
          </cell>
        </row>
        <row r="54">
          <cell r="C54" t="str">
            <v>DK 9538 AO / TRUK BAK RAK ENGKEL / DYNA 110 ST / TOYOTA</v>
          </cell>
          <cell r="D54">
            <v>1</v>
          </cell>
          <cell r="E54" t="str">
            <v>UNT</v>
          </cell>
          <cell r="F54" t="str">
            <v>Sewa kendaraan dan  forklift Putra Dewata bulan Juli 2013</v>
          </cell>
          <cell r="G54" t="str">
            <v>PUTRA DEWATA</v>
          </cell>
          <cell r="H54" t="str">
            <v>KARANGASEM</v>
          </cell>
        </row>
        <row r="55">
          <cell r="C55" t="str">
            <v>DK 9540 AO / TRUK BAK RAK ENGKEL / DYNA 110 ST / TOYOTA</v>
          </cell>
          <cell r="D55">
            <v>1</v>
          </cell>
          <cell r="E55" t="str">
            <v>UNT</v>
          </cell>
          <cell r="F55" t="str">
            <v>Sewa kendaraan dan  forklift Putra Dewata bulan Juli 2013</v>
          </cell>
          <cell r="G55" t="str">
            <v>PUTRA DEWATA</v>
          </cell>
          <cell r="H55" t="str">
            <v>KARANGASEM</v>
          </cell>
        </row>
        <row r="56">
          <cell r="C56" t="str">
            <v>DK 9536 AO / TRUK BAK RAK ENGKEL / DYNA 110 ST / TOYOTA</v>
          </cell>
          <cell r="D56">
            <v>1</v>
          </cell>
          <cell r="E56" t="str">
            <v>UNT</v>
          </cell>
          <cell r="F56" t="str">
            <v>Sewa kendaraan dan  forklift Putra Dewata bulan Juli 2013</v>
          </cell>
          <cell r="G56" t="str">
            <v>PUTRA DEWATA</v>
          </cell>
          <cell r="H56" t="str">
            <v>KARANGASEM</v>
          </cell>
        </row>
      </sheetData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S 2018"/>
      <sheetName val="JAN 2019"/>
      <sheetName val="FEB 2019"/>
      <sheetName val="MAR 2019"/>
      <sheetName val="APR 2019"/>
      <sheetName val="MEI 2019"/>
      <sheetName val="JUNI 2019"/>
      <sheetName val="JULI 2019"/>
      <sheetName val="AGUSTUS 2019"/>
      <sheetName val="SEPTEMBER 2019"/>
      <sheetName val="HARGA"/>
      <sheetName val="OKTOBER 201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">
          <cell r="B1" t="str">
            <v>NAMA BARANG</v>
          </cell>
          <cell r="C1" t="str">
            <v>SATUAN</v>
          </cell>
          <cell r="D1" t="str">
            <v>HARGA PER OKT 2018</v>
          </cell>
        </row>
        <row r="2">
          <cell r="B2" t="str">
            <v>1500ML AQUA LOCAL 1X12</v>
          </cell>
          <cell r="C2" t="str">
            <v>Box</v>
          </cell>
          <cell r="D2">
            <v>37130</v>
          </cell>
        </row>
        <row r="3">
          <cell r="B3" t="str">
            <v>220ML AQUA LOCAL 1X48</v>
          </cell>
          <cell r="C3" t="str">
            <v>Box</v>
          </cell>
          <cell r="D3">
            <v>20680</v>
          </cell>
        </row>
        <row r="4">
          <cell r="B4" t="str">
            <v>240ML AQUA LOCAL 1X48</v>
          </cell>
          <cell r="C4" t="str">
            <v>Box</v>
          </cell>
          <cell r="D4">
            <v>19883</v>
          </cell>
        </row>
        <row r="5">
          <cell r="B5" t="str">
            <v>330ML AQUA KIDS BOY 1X24</v>
          </cell>
          <cell r="C5" t="str">
            <v>Unit</v>
          </cell>
          <cell r="D5">
            <v>67488</v>
          </cell>
        </row>
        <row r="6">
          <cell r="B6" t="str">
            <v>330ML AQUA KIDS BOY Q2 1X24</v>
          </cell>
          <cell r="C6" t="str">
            <v>Box</v>
          </cell>
          <cell r="D6">
            <v>73000</v>
          </cell>
        </row>
        <row r="7">
          <cell r="B7" t="str">
            <v>330ML AQUA KIDS GIRL 1X24</v>
          </cell>
          <cell r="C7" t="str">
            <v>Unit</v>
          </cell>
          <cell r="D7">
            <v>67488</v>
          </cell>
        </row>
        <row r="8">
          <cell r="B8" t="str">
            <v>330ML AQUA KIDS GIRL Q2 1X24</v>
          </cell>
          <cell r="C8" t="str">
            <v>Box</v>
          </cell>
          <cell r="D8">
            <v>73000</v>
          </cell>
        </row>
        <row r="9">
          <cell r="B9" t="str">
            <v>330ML AQUA LOCAL 1X24</v>
          </cell>
          <cell r="C9" t="str">
            <v>Box</v>
          </cell>
          <cell r="D9">
            <v>27670</v>
          </cell>
        </row>
        <row r="10">
          <cell r="B10" t="str">
            <v>380ML AQUA LOCAL 1X24</v>
          </cell>
          <cell r="C10" t="str">
            <v>Unit</v>
          </cell>
          <cell r="D10">
            <v>-12000</v>
          </cell>
        </row>
        <row r="11">
          <cell r="B11" t="str">
            <v>380ML AQUA REFLECTIONS 1X12</v>
          </cell>
          <cell r="C11" t="str">
            <v>Unit</v>
          </cell>
          <cell r="D11">
            <v>58440</v>
          </cell>
        </row>
        <row r="12">
          <cell r="B12" t="str">
            <v>380ML AQUA REFLECTIONS SG 1X12</v>
          </cell>
          <cell r="C12" t="str">
            <v>Box</v>
          </cell>
          <cell r="D12">
            <v>80652</v>
          </cell>
        </row>
        <row r="13">
          <cell r="B13" t="str">
            <v>380ML AQUA SPAKLING 1X12</v>
          </cell>
          <cell r="D13">
            <v>63480</v>
          </cell>
        </row>
        <row r="14">
          <cell r="B14" t="str">
            <v>380ML AQUA SPARKLING 1X12</v>
          </cell>
          <cell r="C14" t="str">
            <v>Unit</v>
          </cell>
          <cell r="D14">
            <v>63480</v>
          </cell>
        </row>
        <row r="15">
          <cell r="B15" t="str">
            <v>380ML AQUA SPARKLING SG 1X12</v>
          </cell>
          <cell r="C15" t="str">
            <v>Box</v>
          </cell>
          <cell r="D15">
            <v>80652</v>
          </cell>
        </row>
        <row r="16">
          <cell r="B16" t="str">
            <v>450ML AQUA ADULT Q4 MULPACK 1X6</v>
          </cell>
          <cell r="C16" t="str">
            <v>Box</v>
          </cell>
          <cell r="D16">
            <v>16000</v>
          </cell>
        </row>
        <row r="17">
          <cell r="B17" t="str">
            <v>450ML AQUA KIDS Q2 1X24</v>
          </cell>
          <cell r="C17" t="str">
            <v>Box</v>
          </cell>
          <cell r="D17">
            <v>69230</v>
          </cell>
        </row>
        <row r="18">
          <cell r="B18" t="str">
            <v>450ML AQUA LOCAL SLEEVE 1X24</v>
          </cell>
          <cell r="C18" t="str">
            <v>Box</v>
          </cell>
          <cell r="D18">
            <v>66560</v>
          </cell>
        </row>
        <row r="19">
          <cell r="B19" t="str">
            <v>5 GALLON AQUA LOCAL</v>
          </cell>
          <cell r="C19" t="str">
            <v>Unit</v>
          </cell>
          <cell r="D19">
            <v>8900</v>
          </cell>
        </row>
        <row r="20">
          <cell r="B20" t="str">
            <v>600ML AQUA LOCAL 1X24</v>
          </cell>
          <cell r="C20" t="str">
            <v>Box</v>
          </cell>
          <cell r="D20">
            <v>35131</v>
          </cell>
        </row>
        <row r="21">
          <cell r="B21" t="str">
            <v>750ML AQUA LOCAL 1X18</v>
          </cell>
          <cell r="C21" t="str">
            <v>Box</v>
          </cell>
          <cell r="D21">
            <v>60910</v>
          </cell>
        </row>
        <row r="22">
          <cell r="B22" t="str">
            <v>750ML AQUA REFLECTIONS 1X6</v>
          </cell>
          <cell r="C22" t="str">
            <v>Box</v>
          </cell>
          <cell r="D22">
            <v>72000</v>
          </cell>
        </row>
        <row r="23">
          <cell r="B23" t="str">
            <v>750ML AQUA SPARKLING 1X6</v>
          </cell>
          <cell r="C23" t="str">
            <v>Box</v>
          </cell>
          <cell r="D23">
            <v>72000</v>
          </cell>
        </row>
        <row r="24">
          <cell r="B24" t="str">
            <v>750ML AQUA REFLECTIONS SPARKLING 1X6</v>
          </cell>
          <cell r="C24" t="str">
            <v>Box</v>
          </cell>
        </row>
        <row r="25">
          <cell r="B25" t="str">
            <v>750ML AQUA REFLECTIONS STILL 1X6</v>
          </cell>
          <cell r="C25" t="str">
            <v>Box</v>
          </cell>
        </row>
        <row r="26">
          <cell r="B26" t="str">
            <v>EMPTY BOTTLE AQUA 5 GALLON</v>
          </cell>
          <cell r="C26" t="str">
            <v>Unit</v>
          </cell>
          <cell r="D26">
            <v>30000</v>
          </cell>
        </row>
        <row r="27">
          <cell r="B27" t="str">
            <v>350ML CAAYA JASMINE 1X12</v>
          </cell>
          <cell r="C27" t="str">
            <v>Box</v>
          </cell>
          <cell r="D27">
            <v>47191</v>
          </cell>
        </row>
        <row r="28">
          <cell r="B28" t="str">
            <v>350ML CAAYA TOASTED RICE 1X12</v>
          </cell>
          <cell r="C28" t="str">
            <v>Box</v>
          </cell>
          <cell r="D28">
            <v>47191</v>
          </cell>
        </row>
        <row r="29">
          <cell r="B29" t="str">
            <v>350ML CAAYA VANILLA PANDAN 1X12</v>
          </cell>
          <cell r="C29" t="str">
            <v>Box</v>
          </cell>
          <cell r="D29">
            <v>47191</v>
          </cell>
        </row>
        <row r="30">
          <cell r="B30" t="str">
            <v>JUG RACK</v>
          </cell>
          <cell r="C30" t="str">
            <v>Unit</v>
          </cell>
          <cell r="D30">
            <v>0</v>
          </cell>
        </row>
        <row r="31">
          <cell r="B31" t="str">
            <v>1500ML MIZONE LYCHEE LEMON 1X6</v>
          </cell>
          <cell r="C31" t="str">
            <v>Box</v>
          </cell>
          <cell r="D31">
            <v>36630</v>
          </cell>
        </row>
        <row r="32">
          <cell r="B32" t="str">
            <v>500ML MIZONE ACTIV' 1X12</v>
          </cell>
          <cell r="C32" t="str">
            <v>Box</v>
          </cell>
          <cell r="D32">
            <v>30738</v>
          </cell>
        </row>
        <row r="33">
          <cell r="B33" t="str">
            <v>500ML MIZONE APPLE GUAVA 1X12</v>
          </cell>
          <cell r="C33" t="str">
            <v>Box</v>
          </cell>
          <cell r="D33">
            <v>30738</v>
          </cell>
        </row>
        <row r="34">
          <cell r="B34" t="str">
            <v>500ML MIZONE COCOPINA 1X12</v>
          </cell>
          <cell r="C34" t="str">
            <v>Box</v>
          </cell>
          <cell r="D34">
            <v>30738</v>
          </cell>
        </row>
        <row r="35">
          <cell r="B35" t="str">
            <v>500ML MIZONE COCOPINA BRAZIL LE 1X12</v>
          </cell>
          <cell r="C35" t="str">
            <v>Box</v>
          </cell>
          <cell r="D35">
            <v>30738</v>
          </cell>
        </row>
        <row r="36">
          <cell r="B36" t="str">
            <v>500ML MIZONE COOLIN BLEWAH 1X12</v>
          </cell>
          <cell r="C36" t="str">
            <v>Box</v>
          </cell>
          <cell r="D36">
            <v>30738</v>
          </cell>
        </row>
        <row r="37">
          <cell r="B37" t="str">
            <v>500ML MIZONE COOLIN BLEWAH LE 1X12</v>
          </cell>
          <cell r="C37" t="str">
            <v>Box</v>
          </cell>
          <cell r="D37">
            <v>30738</v>
          </cell>
        </row>
        <row r="38">
          <cell r="B38" t="str">
            <v>500ML MIZONE FRES'IN CRISPY APPLE 1X12</v>
          </cell>
          <cell r="C38" t="str">
            <v>Box</v>
          </cell>
          <cell r="D38">
            <v>30738</v>
          </cell>
        </row>
        <row r="39">
          <cell r="B39" t="str">
            <v>500ML MIZONE FRES'IN JC STRAWBERRY 1X12</v>
          </cell>
          <cell r="C39" t="str">
            <v>Box</v>
          </cell>
          <cell r="D39">
            <v>30738</v>
          </cell>
        </row>
        <row r="40">
          <cell r="B40" t="str">
            <v>500ML MIZONE LYCHEE LEMON 1X12</v>
          </cell>
          <cell r="C40" t="str">
            <v>Box</v>
          </cell>
          <cell r="D40">
            <v>30738</v>
          </cell>
        </row>
        <row r="41">
          <cell r="B41" t="str">
            <v>500ML MIZONE MANGGA KWENI 1X12</v>
          </cell>
          <cell r="C41" t="str">
            <v>Box</v>
          </cell>
          <cell r="D41">
            <v>30738</v>
          </cell>
        </row>
        <row r="42">
          <cell r="B42" t="str">
            <v>500ML MIZONE ORANGE LIME 1X12</v>
          </cell>
          <cell r="C42" t="str">
            <v>Box</v>
          </cell>
          <cell r="D42">
            <v>30738</v>
          </cell>
        </row>
        <row r="43">
          <cell r="B43" t="str">
            <v>500ML MIZONE YUZU LEMON 1X12</v>
          </cell>
          <cell r="C43" t="str">
            <v>Box</v>
          </cell>
          <cell r="D43">
            <v>30738</v>
          </cell>
        </row>
        <row r="44">
          <cell r="B44" t="str">
            <v>500ML MIZONE ACTIV' LYCHEE LEMON 1X12</v>
          </cell>
          <cell r="C44" t="str">
            <v>Box</v>
          </cell>
          <cell r="D44">
            <v>33900</v>
          </cell>
        </row>
        <row r="45">
          <cell r="B45" t="str">
            <v>500ML MIZONE BREAKFREE CHERRYBLSSOM 1X12</v>
          </cell>
          <cell r="C45" t="str">
            <v>Box</v>
          </cell>
          <cell r="D45">
            <v>33900</v>
          </cell>
        </row>
        <row r="46">
          <cell r="B46" t="str">
            <v>500ML MIZONE MOOD UP CRANBERRY 1X12</v>
          </cell>
          <cell r="C46" t="str">
            <v>Box</v>
          </cell>
          <cell r="D46">
            <v>33900</v>
          </cell>
        </row>
        <row r="47">
          <cell r="B47" t="str">
            <v>500ML MIZONE MOVE ON STARFRUIT 1X12</v>
          </cell>
          <cell r="C47" t="str">
            <v>Box</v>
          </cell>
          <cell r="D47">
            <v>33900</v>
          </cell>
        </row>
        <row r="48">
          <cell r="B48" t="str">
            <v>PALLET RENT DOUBLE FACE</v>
          </cell>
          <cell r="C48" t="str">
            <v>Unit</v>
          </cell>
          <cell r="D48">
            <v>100000</v>
          </cell>
        </row>
        <row r="49">
          <cell r="B49" t="str">
            <v>POTONGAN HARGA</v>
          </cell>
          <cell r="D49">
            <v>0</v>
          </cell>
        </row>
        <row r="50">
          <cell r="B50" t="str">
            <v>1500ML VIT LOCAL 1X12</v>
          </cell>
          <cell r="C50" t="str">
            <v>Box</v>
          </cell>
          <cell r="D50">
            <v>25950</v>
          </cell>
        </row>
        <row r="51">
          <cell r="B51" t="str">
            <v>220ML JAVA VIT LOCAL 1X48</v>
          </cell>
          <cell r="C51" t="str">
            <v>Box</v>
          </cell>
          <cell r="D51">
            <v>16690</v>
          </cell>
        </row>
        <row r="52">
          <cell r="B52" t="str">
            <v>220ML VIT LOCAL 1X42</v>
          </cell>
          <cell r="C52" t="str">
            <v>Box</v>
          </cell>
        </row>
        <row r="53">
          <cell r="B53" t="str">
            <v>240ML VIT LOCAL 1X48</v>
          </cell>
          <cell r="C53" t="str">
            <v>Box</v>
          </cell>
          <cell r="D53">
            <v>14090</v>
          </cell>
        </row>
        <row r="54">
          <cell r="B54" t="str">
            <v>330ML VIT LOCAL 1X24</v>
          </cell>
          <cell r="C54" t="str">
            <v>Box</v>
          </cell>
          <cell r="D54">
            <v>24400</v>
          </cell>
        </row>
        <row r="55">
          <cell r="B55" t="str">
            <v>350ML LEVITE LEMON CUCUMBER MINT 1X12</v>
          </cell>
          <cell r="C55" t="str">
            <v>Box</v>
          </cell>
          <cell r="D55">
            <v>32236</v>
          </cell>
        </row>
        <row r="56">
          <cell r="B56" t="str">
            <v>350ML LEVITE LYCHEE CITRUS MINT 1X12</v>
          </cell>
          <cell r="C56" t="str">
            <v>Box</v>
          </cell>
          <cell r="D56">
            <v>32236</v>
          </cell>
        </row>
        <row r="57">
          <cell r="B57" t="str">
            <v>350ML LEVITE RASA ANGGUR HIJAU 1X12</v>
          </cell>
          <cell r="C57" t="str">
            <v>Box</v>
          </cell>
          <cell r="D57">
            <v>32236</v>
          </cell>
        </row>
        <row r="58">
          <cell r="B58" t="str">
            <v>350ML LEVITE RASA JAMBU BIJI 1X12</v>
          </cell>
          <cell r="C58" t="str">
            <v>Box</v>
          </cell>
          <cell r="D58">
            <v>32236</v>
          </cell>
        </row>
        <row r="59">
          <cell r="B59" t="str">
            <v>350ML LEVITE RASA JERUK 1X12</v>
          </cell>
          <cell r="C59" t="str">
            <v>Box</v>
          </cell>
          <cell r="D59">
            <v>32236</v>
          </cell>
        </row>
        <row r="60">
          <cell r="B60" t="str">
            <v>350ML LEVITE RASA SIRSAK 1X12</v>
          </cell>
          <cell r="C60" t="str">
            <v>Box</v>
          </cell>
          <cell r="D60">
            <v>32236</v>
          </cell>
        </row>
        <row r="61">
          <cell r="B61" t="str">
            <v>350ML LEVITE WILDBERRIES LIME MINT 1X12</v>
          </cell>
          <cell r="C61" t="str">
            <v>Box</v>
          </cell>
          <cell r="D61">
            <v>32236</v>
          </cell>
        </row>
        <row r="62">
          <cell r="B62" t="str">
            <v>5 GALLON VIT LOCAL</v>
          </cell>
          <cell r="C62" t="str">
            <v>Unit</v>
          </cell>
          <cell r="D62">
            <v>7150</v>
          </cell>
        </row>
        <row r="63">
          <cell r="B63" t="str">
            <v>600ML VIT LOCAL 1X24</v>
          </cell>
          <cell r="C63" t="str">
            <v>Box</v>
          </cell>
          <cell r="D63">
            <v>25950</v>
          </cell>
        </row>
        <row r="64">
          <cell r="B64" t="str">
            <v>EMPTY BOTTLE VIT 5 GALLON</v>
          </cell>
          <cell r="C64" t="str">
            <v>Unit</v>
          </cell>
          <cell r="D64">
            <v>30000</v>
          </cell>
        </row>
        <row r="65">
          <cell r="B65" t="str">
            <v>LOG HANDLING FEE DECEMBER 2018</v>
          </cell>
          <cell r="D65">
            <v>73700</v>
          </cell>
        </row>
        <row r="66">
          <cell r="B66" t="str">
            <v>LOG HANDLING FEE JANUARY 2019</v>
          </cell>
          <cell r="D66">
            <v>73700</v>
          </cell>
        </row>
        <row r="67">
          <cell r="B67" t="str">
            <v>LOG HANDLING FEE FEBRUARY 2019</v>
          </cell>
          <cell r="D67">
            <v>73700</v>
          </cell>
        </row>
        <row r="68">
          <cell r="B68" t="str">
            <v>LOG HANDLING FEE MARCH 2019</v>
          </cell>
          <cell r="D68">
            <v>73700</v>
          </cell>
        </row>
        <row r="69">
          <cell r="B69" t="str">
            <v>LOG HANDLING FEE APRIL 2019</v>
          </cell>
          <cell r="D69">
            <v>73700</v>
          </cell>
        </row>
        <row r="70">
          <cell r="B70" t="str">
            <v>LOG HANDLING FEE MEI 2019</v>
          </cell>
          <cell r="D70">
            <v>73700</v>
          </cell>
        </row>
        <row r="71">
          <cell r="B71" t="str">
            <v>LOG HANDLING FEE JUNE 2019</v>
          </cell>
          <cell r="D71">
            <v>73700</v>
          </cell>
        </row>
        <row r="72">
          <cell r="B72" t="str">
            <v>LOG HANDLING FEE JULY 2019</v>
          </cell>
          <cell r="D72">
            <v>73700</v>
          </cell>
        </row>
        <row r="73">
          <cell r="B73" t="str">
            <v>LOG HANDLING FEE AUGUST 2019</v>
          </cell>
          <cell r="D73">
            <v>73700</v>
          </cell>
        </row>
        <row r="74">
          <cell r="B74" t="str">
            <v>LOG HANDLING FEE SEPTEMBER 2019</v>
          </cell>
          <cell r="D74">
            <v>73700</v>
          </cell>
        </row>
        <row r="75">
          <cell r="B75" t="str">
            <v>LOG HANDLING FEE OCTOBER 2019</v>
          </cell>
          <cell r="D75">
            <v>73700</v>
          </cell>
        </row>
        <row r="76">
          <cell r="B76" t="str">
            <v>LOG HANDLING FEE NOVEMBER 2019</v>
          </cell>
          <cell r="D76">
            <v>73700</v>
          </cell>
        </row>
        <row r="77">
          <cell r="B77" t="str">
            <v>LOG HANDLING FEE DECEMBER 2019</v>
          </cell>
          <cell r="D77">
            <v>73700</v>
          </cell>
        </row>
        <row r="78">
          <cell r="B78" t="str">
            <v>380ML AQUA REFLECTIONS SPARKLING 1X12</v>
          </cell>
          <cell r="C78" t="str">
            <v>Box</v>
          </cell>
        </row>
        <row r="79">
          <cell r="B79" t="str">
            <v>380ML AQUA REFLECTIONS STILL 1X12</v>
          </cell>
          <cell r="C79" t="str">
            <v>Box</v>
          </cell>
        </row>
      </sheetData>
      <sheetData sheetId="11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bt"/>
      <sheetName val="Peb2"/>
      <sheetName val="Peb1"/>
      <sheetName val="GLS0497"/>
      <sheetName val="Tally"/>
      <sheetName val="Cheklis"/>
      <sheetName val="Scedule"/>
      <sheetName val="Vin"/>
      <sheetName val="P3S"/>
      <sheetName val="9707093"/>
      <sheetName val="177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ounts"/>
      <sheetName val="Rpt1. NR Lajur"/>
      <sheetName val="Rpt2. NR"/>
      <sheetName val="Rpt3. PL"/>
      <sheetName val="Rpt4.PL2"/>
      <sheetName val="Rpt5. Adm"/>
      <sheetName val="Rpt6.Adm2"/>
      <sheetName val="Rpt7.Adm3"/>
      <sheetName val="Rpt8. Adm4"/>
      <sheetName val="Rpt9.Mkt1"/>
      <sheetName val="Rpt10.Mkt2"/>
      <sheetName val="Rpt11.Mkt3"/>
      <sheetName val="Rpt12.Mkt4"/>
      <sheetName val="Rpt13.Oth"/>
      <sheetName val="Rpt14.Oth"/>
      <sheetName val="Rpt15.Prod cc"/>
      <sheetName val="Rpt16.Prod cc"/>
      <sheetName val="Rpt13_Oth"/>
      <sheetName val="Rpt2_ NR"/>
      <sheetName val="analis"/>
      <sheetName val="OPNAME GOOD STOCK"/>
      <sheetName val="OPNAME SALES"/>
      <sheetName val="MCOK"/>
      <sheetName val="RUGILABA"/>
      <sheetName val="B"/>
      <sheetName val="Permanent info"/>
      <sheetName val="Sheet1"/>
      <sheetName val="GeneralInfo"/>
      <sheetName val="Detail Cost by Category"/>
      <sheetName val="Costing"/>
      <sheetName val="TBM"/>
      <sheetName val="X-file"/>
      <sheetName val="Gb Link Requirement"/>
      <sheetName val="PENDING PO &amp; LC"/>
      <sheetName val="RECEIPTS"/>
      <sheetName val="Ship"/>
      <sheetName val="Int-Scheme I"/>
      <sheetName val="Slip"/>
      <sheetName val="master"/>
      <sheetName val="BSLA"/>
      <sheetName val="Marshal"/>
      <sheetName val="10. BS Reconciliation"/>
      <sheetName val="File references"/>
      <sheetName val="Ner"/>
    </sheetNames>
    <sheetDataSet>
      <sheetData sheetId="0">
        <row r="6">
          <cell r="G6" t="str">
            <v>Total</v>
          </cell>
        </row>
      </sheetData>
      <sheetData sheetId="1"/>
      <sheetData sheetId="2" refreshError="1"/>
      <sheetData sheetId="3">
        <row r="1">
          <cell r="E1" t="str">
            <v>PT Garudafood Putra Putri Jaya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101-LR-OK"/>
      <sheetName val="1102-B&amp;I-OK"/>
      <sheetName val="1103-M&amp;E"/>
      <sheetName val="1104-M&amp;E"/>
      <sheetName val="1105-B&amp;I-OK"/>
      <sheetName val="1106-M&amp;E"/>
      <sheetName val="1107-V&amp;T"/>
      <sheetName val="1108-V&amp;T"/>
      <sheetName val="1109-T&amp;O"/>
      <sheetName val=" Leasing"/>
      <sheetName val="KOMPARASI"/>
      <sheetName val="CIP"/>
      <sheetName val="Sale-Leaseback"/>
      <sheetName val="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"/>
      <sheetName val="RUGILABA"/>
      <sheetName val="NERACA LAJUR"/>
      <sheetName val="LAP PENJUALAN"/>
      <sheetName val="COGS"/>
      <sheetName val="MEMO JURNAL"/>
      <sheetName val="LAP MUTASI PRODUK"/>
      <sheetName val="REKAP GL"/>
      <sheetName val="ANALISA PIUTANG"/>
      <sheetName val="LAPORAN LAIN"/>
      <sheetName val="REKAP PERSEDIAAN"/>
      <sheetName val="REKAP PENJUALAN"/>
      <sheetName val="REKAP HPP"/>
      <sheetName val="DETAIL BIAYA"/>
      <sheetName val="TBG SWS"/>
      <sheetName val="SEGMEN"/>
      <sheetName val="SUPIN"/>
      <sheetName val="IN K29"/>
      <sheetName val="SUPOUT"/>
      <sheetName val="IN"/>
      <sheetName val="OUT"/>
      <sheetName val="LKH"/>
      <sheetName val="kroscek"/>
      <sheetName val="BANK"/>
      <sheetName val="BANK LIVIA"/>
      <sheetName val="BANK BTN"/>
      <sheetName val="BANK PREMIER"/>
      <sheetName val="BG"/>
      <sheetName val="KB"/>
      <sheetName val="KO"/>
      <sheetName val="BD"/>
      <sheetName val="BP"/>
      <sheetName val="JMSTK"/>
      <sheetName val="PIUT JMSTK"/>
      <sheetName val="PIUT MS SUPORT"/>
      <sheetName val="PIUT PST"/>
      <sheetName val="PIUT PST1"/>
      <sheetName val="TP"/>
      <sheetName val="TP1"/>
      <sheetName val="PIUT TIV"/>
      <sheetName val="PIUT TIV1"/>
      <sheetName val="PIUT TIV PROGRAM"/>
      <sheetName val="HUT MS SUPORT"/>
      <sheetName val="SPS"/>
      <sheetName val="BENGKEL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DEPO MARGOMULYO</v>
          </cell>
        </row>
        <row r="2">
          <cell r="A2" t="str">
            <v>NERACA LAJUR</v>
          </cell>
          <cell r="J2">
            <v>4202526550</v>
          </cell>
          <cell r="O2">
            <v>0</v>
          </cell>
        </row>
        <row r="3">
          <cell r="A3" t="str">
            <v>PER  31 JULI  2014</v>
          </cell>
        </row>
        <row r="4">
          <cell r="A4" t="str">
            <v>NO.</v>
          </cell>
          <cell r="B4" t="str">
            <v>NAMA AKUN</v>
          </cell>
          <cell r="C4" t="str">
            <v>N/L</v>
          </cell>
          <cell r="D4" t="str">
            <v>D/K</v>
          </cell>
          <cell r="E4" t="str">
            <v>SALDO  AWAL</v>
          </cell>
          <cell r="G4" t="str">
            <v>MUTASI KAS BANK</v>
          </cell>
          <cell r="I4" t="str">
            <v>PENYESUAIAN</v>
          </cell>
          <cell r="K4" t="str">
            <v>SALDO AKHIR</v>
          </cell>
          <cell r="M4" t="str">
            <v>LABA - RUGI</v>
          </cell>
          <cell r="O4" t="str">
            <v>N E R A C A</v>
          </cell>
          <cell r="R4" t="str">
            <v>Neraca awal bulan berikut</v>
          </cell>
        </row>
        <row r="5">
          <cell r="A5" t="str">
            <v>AKUN</v>
          </cell>
          <cell r="E5" t="str">
            <v>DEBET</v>
          </cell>
          <cell r="F5" t="str">
            <v>KREDIT</v>
          </cell>
          <cell r="G5" t="str">
            <v>DEBET</v>
          </cell>
          <cell r="H5" t="str">
            <v>KREDIT</v>
          </cell>
          <cell r="I5" t="str">
            <v>DEBET</v>
          </cell>
          <cell r="J5" t="str">
            <v>KREDIT</v>
          </cell>
          <cell r="K5" t="str">
            <v>DEBET</v>
          </cell>
          <cell r="L5" t="str">
            <v>KREDIT</v>
          </cell>
          <cell r="M5" t="str">
            <v>DEBET</v>
          </cell>
          <cell r="N5" t="str">
            <v>KREDIT</v>
          </cell>
          <cell r="O5" t="str">
            <v>DEBET</v>
          </cell>
          <cell r="P5" t="str">
            <v>KREDIT</v>
          </cell>
          <cell r="R5" t="str">
            <v>DEBET</v>
          </cell>
          <cell r="S5" t="str">
            <v>KREDIT</v>
          </cell>
        </row>
        <row r="6">
          <cell r="A6">
            <v>110101</v>
          </cell>
          <cell r="B6" t="str">
            <v>KAS BESAR</v>
          </cell>
          <cell r="C6" t="str">
            <v>N</v>
          </cell>
          <cell r="D6" t="str">
            <v>D</v>
          </cell>
          <cell r="E6">
            <v>207343602</v>
          </cell>
          <cell r="F6">
            <v>0</v>
          </cell>
          <cell r="G6">
            <v>6415758768</v>
          </cell>
          <cell r="H6">
            <v>6136755950</v>
          </cell>
          <cell r="K6">
            <v>486346420</v>
          </cell>
          <cell r="L6">
            <v>0</v>
          </cell>
          <cell r="M6">
            <v>0</v>
          </cell>
          <cell r="N6">
            <v>0</v>
          </cell>
          <cell r="O6">
            <v>486346420</v>
          </cell>
          <cell r="P6">
            <v>0</v>
          </cell>
          <cell r="R6">
            <v>486346420</v>
          </cell>
          <cell r="S6">
            <v>0</v>
          </cell>
        </row>
        <row r="7">
          <cell r="A7">
            <v>110102</v>
          </cell>
          <cell r="B7" t="str">
            <v>KAS OPERASI</v>
          </cell>
          <cell r="C7" t="str">
            <v>N</v>
          </cell>
          <cell r="D7" t="str">
            <v>D</v>
          </cell>
          <cell r="E7">
            <v>8000000</v>
          </cell>
          <cell r="F7">
            <v>0</v>
          </cell>
          <cell r="G7">
            <v>895317067</v>
          </cell>
          <cell r="H7">
            <v>895317067</v>
          </cell>
          <cell r="J7">
            <v>0</v>
          </cell>
          <cell r="K7">
            <v>8000000</v>
          </cell>
          <cell r="L7">
            <v>0</v>
          </cell>
          <cell r="M7">
            <v>0</v>
          </cell>
          <cell r="N7">
            <v>0</v>
          </cell>
          <cell r="O7">
            <v>8000000</v>
          </cell>
          <cell r="P7">
            <v>0</v>
          </cell>
          <cell r="R7">
            <v>8000000</v>
          </cell>
          <cell r="S7">
            <v>0</v>
          </cell>
        </row>
        <row r="8">
          <cell r="A8">
            <v>110201</v>
          </cell>
          <cell r="B8" t="str">
            <v>BANK BCA DIREKSI</v>
          </cell>
          <cell r="C8" t="str">
            <v>N</v>
          </cell>
          <cell r="D8" t="str">
            <v>D</v>
          </cell>
          <cell r="E8">
            <v>13341567.600000381</v>
          </cell>
          <cell r="F8">
            <v>0</v>
          </cell>
          <cell r="G8">
            <v>10329399747</v>
          </cell>
          <cell r="H8">
            <v>10338991848</v>
          </cell>
          <cell r="J8">
            <v>0</v>
          </cell>
          <cell r="K8">
            <v>3749466.6000003815</v>
          </cell>
          <cell r="L8">
            <v>0</v>
          </cell>
          <cell r="M8">
            <v>0</v>
          </cell>
          <cell r="N8">
            <v>0</v>
          </cell>
          <cell r="O8">
            <v>3749466.6000003815</v>
          </cell>
          <cell r="P8">
            <v>0</v>
          </cell>
          <cell r="R8">
            <v>3749466.6000003815</v>
          </cell>
          <cell r="S8">
            <v>0</v>
          </cell>
        </row>
        <row r="9">
          <cell r="A9">
            <v>110202</v>
          </cell>
          <cell r="B9" t="str">
            <v>BANK PUSAT</v>
          </cell>
          <cell r="C9" t="str">
            <v>N</v>
          </cell>
          <cell r="D9" t="str">
            <v>D</v>
          </cell>
          <cell r="E9">
            <v>139924029993.13776</v>
          </cell>
          <cell r="F9">
            <v>0</v>
          </cell>
          <cell r="G9">
            <v>9133672951</v>
          </cell>
          <cell r="H9">
            <v>0</v>
          </cell>
          <cell r="I9">
            <v>18099740</v>
          </cell>
          <cell r="J9">
            <v>10032572090.769232</v>
          </cell>
          <cell r="K9">
            <v>139043230593.36853</v>
          </cell>
          <cell r="L9">
            <v>0</v>
          </cell>
          <cell r="M9">
            <v>0</v>
          </cell>
          <cell r="N9">
            <v>0</v>
          </cell>
          <cell r="O9">
            <v>139043230593.36853</v>
          </cell>
          <cell r="P9">
            <v>0</v>
          </cell>
          <cell r="R9">
            <v>139043230593.36853</v>
          </cell>
          <cell r="S9">
            <v>0</v>
          </cell>
        </row>
        <row r="10">
          <cell r="A10">
            <v>130121</v>
          </cell>
          <cell r="B10" t="str">
            <v>PIUTANG DAGANG TUNAI</v>
          </cell>
          <cell r="C10" t="str">
            <v>N</v>
          </cell>
          <cell r="D10" t="str">
            <v>D</v>
          </cell>
          <cell r="E10">
            <v>0</v>
          </cell>
          <cell r="F10">
            <v>0</v>
          </cell>
          <cell r="G10">
            <v>22482500</v>
          </cell>
          <cell r="H10">
            <v>4225009050</v>
          </cell>
          <cell r="I10">
            <v>4202526550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0</v>
          </cell>
          <cell r="S10">
            <v>0</v>
          </cell>
        </row>
        <row r="11">
          <cell r="A11">
            <v>130120</v>
          </cell>
          <cell r="B11" t="str">
            <v>PIUTANG DAGANG KREDIT</v>
          </cell>
          <cell r="C11" t="str">
            <v>N</v>
          </cell>
          <cell r="D11" t="str">
            <v>D</v>
          </cell>
          <cell r="E11">
            <v>6786030862</v>
          </cell>
          <cell r="F11">
            <v>0</v>
          </cell>
          <cell r="G11">
            <v>0</v>
          </cell>
          <cell r="H11">
            <v>5740414951</v>
          </cell>
          <cell r="I11">
            <v>3226823516</v>
          </cell>
          <cell r="J11">
            <v>0</v>
          </cell>
          <cell r="K11">
            <v>4272439427</v>
          </cell>
          <cell r="L11">
            <v>0</v>
          </cell>
          <cell r="M11">
            <v>0</v>
          </cell>
          <cell r="N11">
            <v>0</v>
          </cell>
          <cell r="O11">
            <v>4272439427</v>
          </cell>
          <cell r="P11">
            <v>0</v>
          </cell>
          <cell r="R11">
            <v>4272439427</v>
          </cell>
          <cell r="S11">
            <v>0</v>
          </cell>
        </row>
        <row r="12">
          <cell r="A12">
            <v>130501</v>
          </cell>
          <cell r="B12" t="str">
            <v>PIUTANG MSSUPPORT</v>
          </cell>
          <cell r="C12" t="str">
            <v>N</v>
          </cell>
          <cell r="D12" t="str">
            <v>D</v>
          </cell>
          <cell r="E12">
            <v>2296000</v>
          </cell>
          <cell r="F12">
            <v>0</v>
          </cell>
          <cell r="G12">
            <v>4004000</v>
          </cell>
          <cell r="H12">
            <v>471000</v>
          </cell>
          <cell r="I12">
            <v>0</v>
          </cell>
          <cell r="J12">
            <v>0</v>
          </cell>
          <cell r="K12">
            <v>5829000</v>
          </cell>
          <cell r="L12">
            <v>0</v>
          </cell>
          <cell r="M12">
            <v>0</v>
          </cell>
          <cell r="N12">
            <v>0</v>
          </cell>
          <cell r="O12">
            <v>5829000</v>
          </cell>
          <cell r="P12">
            <v>0</v>
          </cell>
          <cell r="R12">
            <v>5829000</v>
          </cell>
          <cell r="S12">
            <v>0</v>
          </cell>
        </row>
        <row r="13">
          <cell r="A13">
            <v>130502</v>
          </cell>
          <cell r="B13" t="str">
            <v>PIUTANG JAMSOSTEK</v>
          </cell>
          <cell r="C13" t="str">
            <v>N</v>
          </cell>
          <cell r="D13" t="str">
            <v>D</v>
          </cell>
          <cell r="E13">
            <v>2189460</v>
          </cell>
          <cell r="F13">
            <v>0</v>
          </cell>
          <cell r="G13">
            <v>898540</v>
          </cell>
          <cell r="H13">
            <v>0</v>
          </cell>
          <cell r="I13">
            <v>0</v>
          </cell>
          <cell r="J13">
            <v>0</v>
          </cell>
          <cell r="K13">
            <v>3088000</v>
          </cell>
          <cell r="L13">
            <v>0</v>
          </cell>
          <cell r="M13">
            <v>0</v>
          </cell>
          <cell r="N13">
            <v>0</v>
          </cell>
          <cell r="O13">
            <v>3088000</v>
          </cell>
          <cell r="P13">
            <v>0</v>
          </cell>
          <cell r="R13">
            <v>3088000</v>
          </cell>
          <cell r="S13">
            <v>0</v>
          </cell>
        </row>
        <row r="14">
          <cell r="A14">
            <v>311100</v>
          </cell>
          <cell r="B14" t="str">
            <v>JAMINAN PELANGGAN</v>
          </cell>
          <cell r="C14" t="str">
            <v>N</v>
          </cell>
          <cell r="D14" t="str">
            <v>D</v>
          </cell>
          <cell r="E14">
            <v>0</v>
          </cell>
          <cell r="F14">
            <v>0</v>
          </cell>
          <cell r="G14">
            <v>230848750</v>
          </cell>
          <cell r="H14">
            <v>14535000</v>
          </cell>
          <cell r="I14">
            <v>0</v>
          </cell>
          <cell r="J14">
            <v>216313750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A15">
            <v>311110</v>
          </cell>
          <cell r="B15" t="str">
            <v>TITIPAN PELANGGAN</v>
          </cell>
          <cell r="C15" t="str">
            <v>N</v>
          </cell>
          <cell r="D15" t="str">
            <v>K</v>
          </cell>
          <cell r="E15">
            <v>0</v>
          </cell>
          <cell r="F15">
            <v>2135652491</v>
          </cell>
          <cell r="G15">
            <v>1047303700</v>
          </cell>
          <cell r="H15">
            <v>901824600</v>
          </cell>
          <cell r="I15">
            <v>73027</v>
          </cell>
          <cell r="J15">
            <v>0</v>
          </cell>
          <cell r="K15">
            <v>0</v>
          </cell>
          <cell r="L15">
            <v>1990100364</v>
          </cell>
          <cell r="M15">
            <v>0</v>
          </cell>
          <cell r="N15">
            <v>0</v>
          </cell>
          <cell r="O15">
            <v>0</v>
          </cell>
          <cell r="P15">
            <v>1990100364</v>
          </cell>
          <cell r="R15">
            <v>0</v>
          </cell>
          <cell r="S15">
            <v>1990100364</v>
          </cell>
        </row>
        <row r="16">
          <cell r="A16">
            <v>311111</v>
          </cell>
          <cell r="B16" t="str">
            <v>TITIPAN DENDA</v>
          </cell>
          <cell r="C16" t="str">
            <v>N</v>
          </cell>
          <cell r="D16" t="str">
            <v>K</v>
          </cell>
          <cell r="E16">
            <v>0</v>
          </cell>
          <cell r="F16">
            <v>24160</v>
          </cell>
          <cell r="G16">
            <v>0</v>
          </cell>
          <cell r="H16">
            <v>0</v>
          </cell>
          <cell r="I16">
            <v>24160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A17">
            <v>311112</v>
          </cell>
          <cell r="B17" t="str">
            <v>TITIPAN KLAIM</v>
          </cell>
          <cell r="C17" t="str">
            <v>N</v>
          </cell>
          <cell r="D17" t="str">
            <v>K</v>
          </cell>
          <cell r="E17">
            <v>0</v>
          </cell>
          <cell r="F17">
            <v>5532503</v>
          </cell>
          <cell r="G17">
            <v>0</v>
          </cell>
          <cell r="H17">
            <v>0</v>
          </cell>
          <cell r="I17">
            <v>5532503</v>
          </cell>
          <cell r="J17">
            <v>1475411</v>
          </cell>
          <cell r="K17">
            <v>0</v>
          </cell>
          <cell r="L17">
            <v>1475411</v>
          </cell>
          <cell r="M17">
            <v>0</v>
          </cell>
          <cell r="N17">
            <v>0</v>
          </cell>
          <cell r="O17">
            <v>0</v>
          </cell>
          <cell r="P17">
            <v>1475411</v>
          </cell>
          <cell r="R17">
            <v>0</v>
          </cell>
          <cell r="S17">
            <v>1475411</v>
          </cell>
        </row>
        <row r="18">
          <cell r="A18">
            <v>311113</v>
          </cell>
          <cell r="B18" t="str">
            <v>TITIPAN KOPERASI</v>
          </cell>
          <cell r="C18" t="str">
            <v>N</v>
          </cell>
          <cell r="D18" t="str">
            <v>K</v>
          </cell>
          <cell r="E18">
            <v>0</v>
          </cell>
          <cell r="F18">
            <v>4252500</v>
          </cell>
          <cell r="G18">
            <v>0</v>
          </cell>
          <cell r="H18">
            <v>0</v>
          </cell>
          <cell r="I18">
            <v>4252500</v>
          </cell>
          <cell r="J18">
            <v>3597500</v>
          </cell>
          <cell r="K18">
            <v>0</v>
          </cell>
          <cell r="L18">
            <v>3597500</v>
          </cell>
          <cell r="M18">
            <v>0</v>
          </cell>
          <cell r="N18">
            <v>0</v>
          </cell>
          <cell r="O18">
            <v>0</v>
          </cell>
          <cell r="P18">
            <v>3597500</v>
          </cell>
          <cell r="R18">
            <v>0</v>
          </cell>
          <cell r="S18">
            <v>3597500</v>
          </cell>
        </row>
        <row r="19">
          <cell r="A19">
            <v>311114</v>
          </cell>
          <cell r="B19" t="str">
            <v>TITIPAN JAMSOSTEK</v>
          </cell>
          <cell r="C19" t="str">
            <v>N</v>
          </cell>
          <cell r="D19" t="str">
            <v>K</v>
          </cell>
          <cell r="E19">
            <v>0</v>
          </cell>
          <cell r="F19">
            <v>7666875</v>
          </cell>
          <cell r="G19">
            <v>0</v>
          </cell>
          <cell r="H19">
            <v>0</v>
          </cell>
          <cell r="I19">
            <v>7666875</v>
          </cell>
          <cell r="J19">
            <v>7644875</v>
          </cell>
          <cell r="K19">
            <v>0</v>
          </cell>
          <cell r="L19">
            <v>7644875</v>
          </cell>
          <cell r="M19">
            <v>0</v>
          </cell>
          <cell r="N19">
            <v>0</v>
          </cell>
          <cell r="O19">
            <v>0</v>
          </cell>
          <cell r="P19">
            <v>7644875</v>
          </cell>
          <cell r="R19">
            <v>0</v>
          </cell>
          <cell r="S19">
            <v>7644875</v>
          </cell>
        </row>
        <row r="20">
          <cell r="A20">
            <v>130130</v>
          </cell>
          <cell r="B20" t="str">
            <v>PIUTANG TIV</v>
          </cell>
          <cell r="C20" t="str">
            <v>N</v>
          </cell>
          <cell r="D20" t="str">
            <v>D</v>
          </cell>
          <cell r="E20">
            <v>1022615290</v>
          </cell>
          <cell r="F20">
            <v>0</v>
          </cell>
          <cell r="G20">
            <v>49474618</v>
          </cell>
          <cell r="H20">
            <v>1604438</v>
          </cell>
          <cell r="I20">
            <v>16508492</v>
          </cell>
          <cell r="J20">
            <v>18099740</v>
          </cell>
          <cell r="K20">
            <v>1068894222</v>
          </cell>
          <cell r="L20">
            <v>0</v>
          </cell>
          <cell r="M20">
            <v>0</v>
          </cell>
          <cell r="N20">
            <v>0</v>
          </cell>
          <cell r="O20">
            <v>1068894222</v>
          </cell>
          <cell r="P20">
            <v>0</v>
          </cell>
          <cell r="R20">
            <v>1068894222</v>
          </cell>
          <cell r="S20">
            <v>0</v>
          </cell>
        </row>
        <row r="21">
          <cell r="A21">
            <v>130131</v>
          </cell>
          <cell r="B21" t="str">
            <v>PIUTANG PUSAT</v>
          </cell>
          <cell r="C21" t="str">
            <v>N</v>
          </cell>
          <cell r="D21" t="str">
            <v>D</v>
          </cell>
          <cell r="E21">
            <v>261433943</v>
          </cell>
          <cell r="F21">
            <v>0</v>
          </cell>
          <cell r="G21">
            <v>247432638</v>
          </cell>
          <cell r="H21">
            <v>216725000</v>
          </cell>
          <cell r="I21">
            <v>0</v>
          </cell>
          <cell r="K21">
            <v>292141581</v>
          </cell>
          <cell r="L21">
            <v>0</v>
          </cell>
          <cell r="M21">
            <v>0</v>
          </cell>
          <cell r="N21">
            <v>0</v>
          </cell>
          <cell r="O21">
            <v>292141581</v>
          </cell>
          <cell r="P21">
            <v>0</v>
          </cell>
          <cell r="R21">
            <v>292141581</v>
          </cell>
          <cell r="S21">
            <v>0</v>
          </cell>
        </row>
        <row r="22">
          <cell r="A22">
            <v>114001</v>
          </cell>
          <cell r="B22" t="str">
            <v>PERSEDIAAN</v>
          </cell>
          <cell r="C22" t="str">
            <v>N</v>
          </cell>
          <cell r="D22" t="str">
            <v>D</v>
          </cell>
          <cell r="E22">
            <v>2007955450</v>
          </cell>
          <cell r="F22">
            <v>0</v>
          </cell>
          <cell r="G22">
            <v>0</v>
          </cell>
          <cell r="H22">
            <v>0</v>
          </cell>
          <cell r="I22">
            <v>3520769600</v>
          </cell>
          <cell r="J22">
            <v>2007955450</v>
          </cell>
          <cell r="K22">
            <v>3520769600</v>
          </cell>
          <cell r="L22">
            <v>0</v>
          </cell>
          <cell r="M22">
            <v>0</v>
          </cell>
          <cell r="N22">
            <v>0</v>
          </cell>
          <cell r="O22">
            <v>3520769600</v>
          </cell>
          <cell r="P22">
            <v>0</v>
          </cell>
          <cell r="R22">
            <v>3520769600</v>
          </cell>
          <cell r="S22">
            <v>0</v>
          </cell>
        </row>
        <row r="23">
          <cell r="A23">
            <v>211001</v>
          </cell>
          <cell r="B23" t="str">
            <v>HUTANG DAGANG</v>
          </cell>
          <cell r="C23" t="str">
            <v>N</v>
          </cell>
          <cell r="D23" t="str">
            <v>K</v>
          </cell>
          <cell r="E23">
            <v>0</v>
          </cell>
          <cell r="F23">
            <v>165679302804.64999</v>
          </cell>
          <cell r="G23">
            <v>0</v>
          </cell>
          <cell r="H23">
            <v>0</v>
          </cell>
          <cell r="I23">
            <v>9159553733</v>
          </cell>
          <cell r="J23">
            <v>8406104600</v>
          </cell>
          <cell r="K23">
            <v>0</v>
          </cell>
          <cell r="L23">
            <v>164925853671.64999</v>
          </cell>
          <cell r="M23">
            <v>0</v>
          </cell>
          <cell r="N23">
            <v>0</v>
          </cell>
          <cell r="O23">
            <v>0</v>
          </cell>
          <cell r="P23">
            <v>164925853671.64999</v>
          </cell>
          <cell r="R23">
            <v>0</v>
          </cell>
          <cell r="S23">
            <v>164925853671.64999</v>
          </cell>
        </row>
        <row r="24">
          <cell r="A24">
            <v>211101</v>
          </cell>
          <cell r="B24" t="str">
            <v>HUTANG GAJI</v>
          </cell>
          <cell r="C24" t="str">
            <v>N</v>
          </cell>
          <cell r="D24" t="str">
            <v>K</v>
          </cell>
          <cell r="E24">
            <v>0</v>
          </cell>
          <cell r="F24">
            <v>367352999.76923108</v>
          </cell>
          <cell r="G24">
            <v>0</v>
          </cell>
          <cell r="H24">
            <v>0</v>
          </cell>
          <cell r="I24">
            <v>367352999.76923108</v>
          </cell>
          <cell r="J24">
            <v>378582300</v>
          </cell>
          <cell r="K24">
            <v>0</v>
          </cell>
          <cell r="L24">
            <v>378582300</v>
          </cell>
          <cell r="M24">
            <v>0</v>
          </cell>
          <cell r="N24">
            <v>0</v>
          </cell>
          <cell r="O24">
            <v>0</v>
          </cell>
          <cell r="P24">
            <v>378582300</v>
          </cell>
          <cell r="R24">
            <v>0</v>
          </cell>
          <cell r="S24">
            <v>378582300</v>
          </cell>
        </row>
        <row r="25">
          <cell r="A25">
            <v>211102</v>
          </cell>
          <cell r="B25" t="str">
            <v>HUTANG BBM</v>
          </cell>
          <cell r="C25" t="str">
            <v>N</v>
          </cell>
          <cell r="D25" t="str">
            <v>K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A26">
            <v>211103</v>
          </cell>
          <cell r="B26" t="str">
            <v>HUTANG INSENTIVE</v>
          </cell>
          <cell r="C26" t="str">
            <v>N</v>
          </cell>
          <cell r="D26" t="str">
            <v>K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A27">
            <v>211201</v>
          </cell>
          <cell r="B27" t="str">
            <v>HUTANG MS SUPPORT</v>
          </cell>
          <cell r="C27" t="str">
            <v>N</v>
          </cell>
          <cell r="D27" t="str">
            <v>K</v>
          </cell>
          <cell r="E27">
            <v>0</v>
          </cell>
          <cell r="F27">
            <v>430098505</v>
          </cell>
          <cell r="G27">
            <v>0</v>
          </cell>
          <cell r="H27">
            <v>0</v>
          </cell>
          <cell r="I27">
            <v>430098505</v>
          </cell>
          <cell r="J27">
            <v>402322408</v>
          </cell>
          <cell r="K27">
            <v>0</v>
          </cell>
          <cell r="L27">
            <v>402322408</v>
          </cell>
          <cell r="M27">
            <v>0</v>
          </cell>
          <cell r="N27">
            <v>0</v>
          </cell>
          <cell r="O27">
            <v>0</v>
          </cell>
          <cell r="P27">
            <v>402322408</v>
          </cell>
          <cell r="R27">
            <v>0</v>
          </cell>
          <cell r="S27">
            <v>402322408</v>
          </cell>
        </row>
        <row r="28">
          <cell r="A28">
            <v>211203</v>
          </cell>
          <cell r="B28" t="str">
            <v>HUTANG JAMSOSTEK</v>
          </cell>
          <cell r="C28" t="str">
            <v>N</v>
          </cell>
          <cell r="D28" t="str">
            <v>K</v>
          </cell>
          <cell r="E28">
            <v>0</v>
          </cell>
          <cell r="F28">
            <v>25114788</v>
          </cell>
          <cell r="G28">
            <v>0</v>
          </cell>
          <cell r="H28">
            <v>0</v>
          </cell>
          <cell r="I28">
            <v>25114788</v>
          </cell>
          <cell r="J28">
            <v>25068148</v>
          </cell>
          <cell r="K28">
            <v>0</v>
          </cell>
          <cell r="L28">
            <v>25068148</v>
          </cell>
          <cell r="M28">
            <v>0</v>
          </cell>
          <cell r="N28">
            <v>0</v>
          </cell>
          <cell r="O28">
            <v>0</v>
          </cell>
          <cell r="P28">
            <v>25068148</v>
          </cell>
          <cell r="R28">
            <v>0</v>
          </cell>
          <cell r="S28">
            <v>25068148</v>
          </cell>
        </row>
        <row r="29">
          <cell r="A29">
            <v>311001</v>
          </cell>
          <cell r="B29" t="str">
            <v>MODAL</v>
          </cell>
          <cell r="C29" t="str">
            <v>N</v>
          </cell>
          <cell r="D29" t="str">
            <v>K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A30">
            <v>311101</v>
          </cell>
          <cell r="B30" t="str">
            <v>LABA DITAHAN</v>
          </cell>
          <cell r="C30" t="str">
            <v>N</v>
          </cell>
          <cell r="D30" t="str">
            <v>K</v>
          </cell>
          <cell r="E30">
            <v>0</v>
          </cell>
          <cell r="F30">
            <v>-11579605523.65667</v>
          </cell>
          <cell r="G30">
            <v>0</v>
          </cell>
          <cell r="H30">
            <v>0</v>
          </cell>
          <cell r="K30">
            <v>0</v>
          </cell>
          <cell r="L30">
            <v>-11579605523.65667</v>
          </cell>
          <cell r="M30">
            <v>0</v>
          </cell>
          <cell r="N30">
            <v>0</v>
          </cell>
          <cell r="O30">
            <v>0</v>
          </cell>
          <cell r="P30">
            <v>-11579605523.65667</v>
          </cell>
          <cell r="R30">
            <v>0</v>
          </cell>
          <cell r="S30">
            <v>-11579605523.65667</v>
          </cell>
        </row>
        <row r="31">
          <cell r="A31">
            <v>311201</v>
          </cell>
          <cell r="B31" t="str">
            <v>LABA TAHUN TAHUN LALU</v>
          </cell>
          <cell r="C31" t="str">
            <v>N</v>
          </cell>
          <cell r="D31" t="str">
            <v>K</v>
          </cell>
          <cell r="E31">
            <v>0</v>
          </cell>
          <cell r="F31">
            <v>-3657438394.6324902</v>
          </cell>
          <cell r="G31">
            <v>0</v>
          </cell>
          <cell r="H31">
            <v>0</v>
          </cell>
          <cell r="K31">
            <v>0</v>
          </cell>
          <cell r="L31">
            <v>-3657438394.6324902</v>
          </cell>
          <cell r="M31">
            <v>0</v>
          </cell>
          <cell r="N31">
            <v>0</v>
          </cell>
          <cell r="O31">
            <v>0</v>
          </cell>
          <cell r="P31">
            <v>-3657438394.6324902</v>
          </cell>
          <cell r="R31">
            <v>0</v>
          </cell>
          <cell r="S31">
            <v>-3657438394.6324902</v>
          </cell>
        </row>
        <row r="32">
          <cell r="A32">
            <v>312002</v>
          </cell>
          <cell r="B32" t="str">
            <v>LABA  TAHUN BERJALAN</v>
          </cell>
          <cell r="C32" t="str">
            <v>N</v>
          </cell>
          <cell r="D32" t="str">
            <v>K</v>
          </cell>
          <cell r="E32">
            <v>0</v>
          </cell>
          <cell r="F32">
            <v>-3182717540.3923073</v>
          </cell>
          <cell r="G32">
            <v>0</v>
          </cell>
          <cell r="H32">
            <v>0</v>
          </cell>
          <cell r="K32">
            <v>0</v>
          </cell>
          <cell r="L32">
            <v>-3182717540.3923073</v>
          </cell>
          <cell r="M32">
            <v>0</v>
          </cell>
          <cell r="N32">
            <v>0</v>
          </cell>
          <cell r="O32">
            <v>0</v>
          </cell>
          <cell r="P32">
            <v>-3182717540.3923073</v>
          </cell>
          <cell r="R32">
            <v>0</v>
          </cell>
          <cell r="S32">
            <v>-3793112449.3923073</v>
          </cell>
        </row>
        <row r="33">
          <cell r="A33">
            <v>312003</v>
          </cell>
          <cell r="B33" t="str">
            <v>LABA BULAN BERJALAN</v>
          </cell>
          <cell r="C33" t="str">
            <v>N</v>
          </cell>
          <cell r="D33" t="str">
            <v>K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-610394909</v>
          </cell>
          <cell r="R33">
            <v>0</v>
          </cell>
          <cell r="S33">
            <v>0</v>
          </cell>
        </row>
        <row r="34">
          <cell r="A34">
            <v>411001</v>
          </cell>
          <cell r="B34" t="str">
            <v>PENJUALAN TUNAI</v>
          </cell>
          <cell r="C34" t="str">
            <v>L</v>
          </cell>
          <cell r="D34" t="str">
            <v>K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J34">
            <v>4002721292</v>
          </cell>
          <cell r="K34">
            <v>0</v>
          </cell>
          <cell r="L34">
            <v>4002721292</v>
          </cell>
          <cell r="M34">
            <v>0</v>
          </cell>
          <cell r="N34">
            <v>4002721292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A35">
            <v>411101</v>
          </cell>
          <cell r="B35" t="str">
            <v>PENJUALAN KREDIT</v>
          </cell>
          <cell r="C35" t="str">
            <v>L</v>
          </cell>
          <cell r="D35" t="str">
            <v>K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J35">
            <v>3226823516</v>
          </cell>
          <cell r="K35">
            <v>0</v>
          </cell>
          <cell r="L35">
            <v>3226823516</v>
          </cell>
          <cell r="M35">
            <v>0</v>
          </cell>
          <cell r="N35">
            <v>3226823516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A36">
            <v>510001</v>
          </cell>
          <cell r="B36" t="str">
            <v>HPP</v>
          </cell>
          <cell r="C36" t="str">
            <v>L</v>
          </cell>
          <cell r="D36" t="str">
            <v>D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10414060050</v>
          </cell>
          <cell r="J36">
            <v>3520769600</v>
          </cell>
          <cell r="K36">
            <v>6893290450</v>
          </cell>
          <cell r="L36">
            <v>0</v>
          </cell>
          <cell r="M36">
            <v>6893290450</v>
          </cell>
          <cell r="N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</row>
        <row r="37">
          <cell r="A37">
            <v>511001</v>
          </cell>
          <cell r="B37" t="str">
            <v>PEMBELIAN</v>
          </cell>
          <cell r="C37" t="str">
            <v>L</v>
          </cell>
          <cell r="D37" t="str">
            <v>D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8406104600</v>
          </cell>
          <cell r="J37">
            <v>8406104600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</row>
        <row r="38">
          <cell r="A38">
            <v>811001</v>
          </cell>
          <cell r="B38" t="str">
            <v>LEMBUR</v>
          </cell>
          <cell r="C38" t="str">
            <v>L</v>
          </cell>
          <cell r="D38" t="str">
            <v>D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</row>
        <row r="39">
          <cell r="A39">
            <v>811002</v>
          </cell>
          <cell r="B39" t="str">
            <v>INCENTIVE</v>
          </cell>
          <cell r="C39" t="str">
            <v>L</v>
          </cell>
          <cell r="D39" t="str">
            <v>D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32903000</v>
          </cell>
          <cell r="K39">
            <v>32903000</v>
          </cell>
          <cell r="L39">
            <v>0</v>
          </cell>
          <cell r="M39">
            <v>32903000</v>
          </cell>
          <cell r="N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</row>
        <row r="40">
          <cell r="A40">
            <v>811003</v>
          </cell>
          <cell r="B40" t="str">
            <v>BBM</v>
          </cell>
          <cell r="C40" t="str">
            <v>L</v>
          </cell>
          <cell r="D40" t="str">
            <v>D</v>
          </cell>
          <cell r="E40">
            <v>0</v>
          </cell>
          <cell r="F40">
            <v>0</v>
          </cell>
          <cell r="G40">
            <v>73795697</v>
          </cell>
          <cell r="H40">
            <v>592900</v>
          </cell>
          <cell r="I40">
            <v>0</v>
          </cell>
          <cell r="J40">
            <v>0</v>
          </cell>
          <cell r="K40">
            <v>73202797</v>
          </cell>
          <cell r="L40">
            <v>0</v>
          </cell>
          <cell r="M40">
            <v>73202797</v>
          </cell>
          <cell r="N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</row>
        <row r="41">
          <cell r="A41">
            <v>811004</v>
          </cell>
          <cell r="B41" t="str">
            <v>PEMELIHARAAN KENDARAAN</v>
          </cell>
          <cell r="C41" t="str">
            <v>L</v>
          </cell>
          <cell r="D41" t="str">
            <v>D</v>
          </cell>
          <cell r="E41">
            <v>0</v>
          </cell>
          <cell r="F41">
            <v>0</v>
          </cell>
          <cell r="G41">
            <v>720000</v>
          </cell>
          <cell r="H41">
            <v>0</v>
          </cell>
          <cell r="I41">
            <v>27428550</v>
          </cell>
          <cell r="K41">
            <v>28148550</v>
          </cell>
          <cell r="L41">
            <v>0</v>
          </cell>
          <cell r="M41">
            <v>28148550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</row>
        <row r="42">
          <cell r="A42">
            <v>811005</v>
          </cell>
          <cell r="B42" t="str">
            <v>PARKIR &amp; TOL</v>
          </cell>
          <cell r="C42" t="str">
            <v>L</v>
          </cell>
          <cell r="D42" t="str">
            <v>D</v>
          </cell>
          <cell r="E42">
            <v>0</v>
          </cell>
          <cell r="F42">
            <v>0</v>
          </cell>
          <cell r="G42">
            <v>9374500</v>
          </cell>
          <cell r="H42">
            <v>79500</v>
          </cell>
          <cell r="K42">
            <v>9295000</v>
          </cell>
          <cell r="L42">
            <v>0</v>
          </cell>
          <cell r="M42">
            <v>9295000</v>
          </cell>
          <cell r="N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</row>
        <row r="43">
          <cell r="A43">
            <v>811006</v>
          </cell>
          <cell r="B43" t="str">
            <v>PAKET/PENGIRIMAN DOKUMEN</v>
          </cell>
          <cell r="C43" t="str">
            <v>L</v>
          </cell>
          <cell r="D43" t="str">
            <v>D</v>
          </cell>
          <cell r="E43">
            <v>0</v>
          </cell>
          <cell r="F43">
            <v>0</v>
          </cell>
          <cell r="G43">
            <v>448800</v>
          </cell>
          <cell r="H43">
            <v>0</v>
          </cell>
          <cell r="I43">
            <v>0</v>
          </cell>
          <cell r="K43">
            <v>448800</v>
          </cell>
          <cell r="L43">
            <v>0</v>
          </cell>
          <cell r="M43">
            <v>448800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</row>
        <row r="44">
          <cell r="A44">
            <v>821000</v>
          </cell>
          <cell r="B44" t="str">
            <v>PERLENGKAPAN KANTOR</v>
          </cell>
          <cell r="C44" t="str">
            <v>L</v>
          </cell>
          <cell r="D44" t="str">
            <v>D</v>
          </cell>
          <cell r="E44">
            <v>0</v>
          </cell>
          <cell r="F44">
            <v>0</v>
          </cell>
          <cell r="G44">
            <v>49500</v>
          </cell>
          <cell r="H44">
            <v>0</v>
          </cell>
          <cell r="I44">
            <v>1854375</v>
          </cell>
          <cell r="K44">
            <v>1903875</v>
          </cell>
          <cell r="L44">
            <v>0</v>
          </cell>
          <cell r="M44">
            <v>1903875</v>
          </cell>
          <cell r="N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</row>
        <row r="45">
          <cell r="A45">
            <v>821001</v>
          </cell>
          <cell r="B45" t="str">
            <v>GAJI DAN TUNJANGAN</v>
          </cell>
          <cell r="C45" t="str">
            <v>L</v>
          </cell>
          <cell r="D45" t="str">
            <v>D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391300086</v>
          </cell>
          <cell r="K45">
            <v>391300086</v>
          </cell>
          <cell r="L45">
            <v>0</v>
          </cell>
          <cell r="M45">
            <v>391300086</v>
          </cell>
          <cell r="N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</row>
        <row r="46">
          <cell r="A46">
            <v>821002</v>
          </cell>
          <cell r="B46" t="str">
            <v>JAMSOSTEK</v>
          </cell>
          <cell r="C46" t="str">
            <v>L</v>
          </cell>
          <cell r="D46" t="str">
            <v>D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25068148</v>
          </cell>
          <cell r="K46">
            <v>25068148</v>
          </cell>
          <cell r="L46">
            <v>0</v>
          </cell>
          <cell r="M46">
            <v>25068148</v>
          </cell>
          <cell r="N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</row>
        <row r="47">
          <cell r="A47">
            <v>821004</v>
          </cell>
          <cell r="B47" t="str">
            <v>KONSUMSI</v>
          </cell>
          <cell r="C47" t="str">
            <v>L</v>
          </cell>
          <cell r="D47" t="str">
            <v>D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</row>
        <row r="48">
          <cell r="A48">
            <v>821005</v>
          </cell>
          <cell r="B48" t="str">
            <v>PENGOBATAN</v>
          </cell>
          <cell r="C48" t="str">
            <v>L</v>
          </cell>
          <cell r="D48" t="str">
            <v>D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</row>
        <row r="49">
          <cell r="A49">
            <v>821006</v>
          </cell>
          <cell r="B49" t="str">
            <v>THR/BONUS</v>
          </cell>
          <cell r="C49" t="str">
            <v>L</v>
          </cell>
          <cell r="D49" t="str">
            <v>D</v>
          </cell>
          <cell r="E49">
            <v>0</v>
          </cell>
          <cell r="F49">
            <v>0</v>
          </cell>
          <cell r="G49">
            <v>1500000</v>
          </cell>
          <cell r="H49">
            <v>0</v>
          </cell>
          <cell r="I49">
            <v>0</v>
          </cell>
          <cell r="K49">
            <v>1500000</v>
          </cell>
          <cell r="L49">
            <v>0</v>
          </cell>
          <cell r="M49">
            <v>1500000</v>
          </cell>
          <cell r="N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</row>
        <row r="50">
          <cell r="A50">
            <v>822005</v>
          </cell>
          <cell r="B50" t="str">
            <v>PEMELIHARAAN KANTOR/BANGUNAN</v>
          </cell>
          <cell r="C50" t="str">
            <v>L</v>
          </cell>
          <cell r="D50" t="str">
            <v>D</v>
          </cell>
          <cell r="E50">
            <v>0</v>
          </cell>
          <cell r="F50">
            <v>0</v>
          </cell>
          <cell r="G50">
            <v>28500</v>
          </cell>
          <cell r="H50">
            <v>0</v>
          </cell>
          <cell r="I50">
            <v>0</v>
          </cell>
          <cell r="J50">
            <v>0</v>
          </cell>
          <cell r="K50">
            <v>28500</v>
          </cell>
          <cell r="L50">
            <v>0</v>
          </cell>
          <cell r="M50">
            <v>28500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</row>
        <row r="51">
          <cell r="A51">
            <v>822015</v>
          </cell>
          <cell r="B51" t="str">
            <v>PEMELIHARAAN INVENTARIS</v>
          </cell>
          <cell r="C51" t="str">
            <v>L</v>
          </cell>
          <cell r="D51" t="str">
            <v>D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1234250</v>
          </cell>
          <cell r="J51">
            <v>0</v>
          </cell>
          <cell r="K51">
            <v>1234250</v>
          </cell>
          <cell r="L51">
            <v>0</v>
          </cell>
          <cell r="M51">
            <v>1234250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A52">
            <v>824001</v>
          </cell>
          <cell r="B52" t="str">
            <v>LISTRIK</v>
          </cell>
          <cell r="C52" t="str">
            <v>L</v>
          </cell>
          <cell r="D52" t="str">
            <v>D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12169495</v>
          </cell>
          <cell r="K52">
            <v>12169495</v>
          </cell>
          <cell r="L52">
            <v>0</v>
          </cell>
          <cell r="M52">
            <v>12169495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A53">
            <v>824002</v>
          </cell>
          <cell r="B53" t="str">
            <v>ALAT TULIS &amp; CETAKAN</v>
          </cell>
          <cell r="C53" t="str">
            <v>L</v>
          </cell>
          <cell r="D53" t="str">
            <v>D</v>
          </cell>
          <cell r="E53">
            <v>0</v>
          </cell>
          <cell r="F53">
            <v>0</v>
          </cell>
          <cell r="G53">
            <v>599200</v>
          </cell>
          <cell r="H53">
            <v>191500</v>
          </cell>
          <cell r="I53">
            <v>11264025</v>
          </cell>
          <cell r="J53">
            <v>0</v>
          </cell>
          <cell r="K53">
            <v>11671725</v>
          </cell>
          <cell r="L53">
            <v>0</v>
          </cell>
          <cell r="M53">
            <v>11671725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A54">
            <v>824003</v>
          </cell>
          <cell r="B54" t="str">
            <v>TELEPHONE/FAX/SPEEDY</v>
          </cell>
          <cell r="C54" t="str">
            <v>L</v>
          </cell>
          <cell r="D54" t="str">
            <v>D</v>
          </cell>
          <cell r="E54">
            <v>0</v>
          </cell>
          <cell r="F54">
            <v>0</v>
          </cell>
          <cell r="G54">
            <v>104000</v>
          </cell>
          <cell r="H54">
            <v>0</v>
          </cell>
          <cell r="I54">
            <v>8200314</v>
          </cell>
          <cell r="J54">
            <v>0</v>
          </cell>
          <cell r="K54">
            <v>8304314</v>
          </cell>
          <cell r="L54">
            <v>0</v>
          </cell>
          <cell r="M54">
            <v>8304314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A55">
            <v>824004</v>
          </cell>
          <cell r="B55" t="str">
            <v>SUMBANGAN/IURAN &amp; MAJALAH</v>
          </cell>
          <cell r="C55" t="str">
            <v>L</v>
          </cell>
          <cell r="D55" t="str">
            <v>D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A56">
            <v>824005</v>
          </cell>
          <cell r="B56" t="str">
            <v>PERJALANAN DINAS</v>
          </cell>
          <cell r="C56" t="str">
            <v>L</v>
          </cell>
          <cell r="D56" t="str">
            <v>D</v>
          </cell>
          <cell r="E56">
            <v>0</v>
          </cell>
          <cell r="F56">
            <v>0</v>
          </cell>
          <cell r="G56">
            <v>1100000</v>
          </cell>
          <cell r="H56">
            <v>1100000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A57">
            <v>824006</v>
          </cell>
          <cell r="B57" t="str">
            <v>TRAINNING/SEMINAR/RAPAT</v>
          </cell>
          <cell r="C57" t="str">
            <v>L</v>
          </cell>
          <cell r="D57" t="str">
            <v>D</v>
          </cell>
          <cell r="E57">
            <v>0</v>
          </cell>
          <cell r="F57">
            <v>0</v>
          </cell>
          <cell r="G57">
            <v>1100000</v>
          </cell>
          <cell r="H57">
            <v>550000</v>
          </cell>
          <cell r="J57">
            <v>0</v>
          </cell>
          <cell r="K57">
            <v>550000</v>
          </cell>
          <cell r="L57">
            <v>0</v>
          </cell>
          <cell r="M57">
            <v>550000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A58">
            <v>824007</v>
          </cell>
          <cell r="B58" t="str">
            <v>BIAYA RUMAH TANGGA</v>
          </cell>
          <cell r="C58" t="str">
            <v>L</v>
          </cell>
          <cell r="D58" t="str">
            <v>D</v>
          </cell>
          <cell r="E58">
            <v>0</v>
          </cell>
          <cell r="F58">
            <v>0</v>
          </cell>
          <cell r="G58">
            <v>2106320</v>
          </cell>
          <cell r="H58">
            <v>146340</v>
          </cell>
          <cell r="I58">
            <v>0</v>
          </cell>
          <cell r="K58">
            <v>1959980</v>
          </cell>
          <cell r="L58">
            <v>0</v>
          </cell>
          <cell r="M58">
            <v>1959980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A59">
            <v>824008</v>
          </cell>
          <cell r="B59" t="str">
            <v>SEWA KENDARAAN</v>
          </cell>
          <cell r="C59" t="str">
            <v>L</v>
          </cell>
          <cell r="D59" t="str">
            <v>D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204964500</v>
          </cell>
          <cell r="K59">
            <v>204964500</v>
          </cell>
          <cell r="L59">
            <v>0</v>
          </cell>
          <cell r="M59">
            <v>204964500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A60">
            <v>824009</v>
          </cell>
          <cell r="B60" t="str">
            <v>SEWA KANTOR</v>
          </cell>
          <cell r="C60" t="str">
            <v>L</v>
          </cell>
          <cell r="D60" t="str">
            <v>D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10000000</v>
          </cell>
          <cell r="K60">
            <v>10000000</v>
          </cell>
          <cell r="L60">
            <v>0</v>
          </cell>
          <cell r="M60">
            <v>10000000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A61">
            <v>824010</v>
          </cell>
          <cell r="B61" t="str">
            <v>SEWA INVENTARIS</v>
          </cell>
          <cell r="C61" t="str">
            <v>L</v>
          </cell>
          <cell r="D61" t="str">
            <v>D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25043650</v>
          </cell>
          <cell r="K61">
            <v>25043650</v>
          </cell>
          <cell r="L61">
            <v>0</v>
          </cell>
          <cell r="M61">
            <v>25043650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A62">
            <v>824011</v>
          </cell>
          <cell r="B62" t="str">
            <v>PEMBELIAN TRIPLEK</v>
          </cell>
          <cell r="C62" t="str">
            <v>L</v>
          </cell>
          <cell r="D62" t="str">
            <v>D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A63">
            <v>824013</v>
          </cell>
          <cell r="B63" t="str">
            <v>PENGHAPUSAN PIUTANG</v>
          </cell>
          <cell r="C63" t="str">
            <v>L</v>
          </cell>
          <cell r="D63" t="str">
            <v>D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A64">
            <v>824019</v>
          </cell>
          <cell r="B64" t="str">
            <v>PERIJINAN DAN PBB</v>
          </cell>
          <cell r="C64" t="str">
            <v>L</v>
          </cell>
          <cell r="D64" t="str">
            <v>D</v>
          </cell>
          <cell r="E64">
            <v>0</v>
          </cell>
          <cell r="F64">
            <v>0</v>
          </cell>
          <cell r="G64">
            <v>300000</v>
          </cell>
          <cell r="H64">
            <v>0</v>
          </cell>
          <cell r="I64">
            <v>1766911</v>
          </cell>
          <cell r="K64">
            <v>2066911</v>
          </cell>
          <cell r="L64">
            <v>0</v>
          </cell>
          <cell r="M64">
            <v>2066911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A65">
            <v>824021</v>
          </cell>
          <cell r="B65" t="str">
            <v>BIAYA STNK/KEUR/DISPENSASI</v>
          </cell>
          <cell r="C65" t="str">
            <v>L</v>
          </cell>
          <cell r="D65" t="str">
            <v>D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7550800</v>
          </cell>
          <cell r="J65">
            <v>0</v>
          </cell>
          <cell r="K65">
            <v>7550800</v>
          </cell>
          <cell r="L65">
            <v>0</v>
          </cell>
          <cell r="M65">
            <v>7550800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A66">
            <v>824033</v>
          </cell>
          <cell r="B66" t="str">
            <v>BIAYA KEAMANAN DAN KEBERSIHAN</v>
          </cell>
          <cell r="C66" t="str">
            <v>L</v>
          </cell>
          <cell r="D66" t="str">
            <v>D</v>
          </cell>
          <cell r="E66">
            <v>0</v>
          </cell>
          <cell r="F66">
            <v>0</v>
          </cell>
          <cell r="G66">
            <v>3000000</v>
          </cell>
          <cell r="H66">
            <v>1500000</v>
          </cell>
          <cell r="I66">
            <v>76809288</v>
          </cell>
          <cell r="J66">
            <v>0</v>
          </cell>
          <cell r="K66">
            <v>78309288</v>
          </cell>
          <cell r="L66">
            <v>0</v>
          </cell>
          <cell r="M66">
            <v>78309288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A67">
            <v>824037</v>
          </cell>
          <cell r="B67" t="str">
            <v>BENDA POS/MATERAI</v>
          </cell>
          <cell r="C67" t="str">
            <v>L</v>
          </cell>
          <cell r="D67" t="str">
            <v>D</v>
          </cell>
          <cell r="E67">
            <v>0</v>
          </cell>
          <cell r="F67">
            <v>0</v>
          </cell>
          <cell r="G67">
            <v>567000</v>
          </cell>
          <cell r="H67">
            <v>4000</v>
          </cell>
          <cell r="K67">
            <v>563000</v>
          </cell>
          <cell r="L67">
            <v>0</v>
          </cell>
          <cell r="M67">
            <v>563000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A68">
            <v>824041</v>
          </cell>
          <cell r="B68" t="str">
            <v>AIR ( PAM )</v>
          </cell>
          <cell r="C68" t="str">
            <v>L</v>
          </cell>
          <cell r="D68" t="str">
            <v>D</v>
          </cell>
          <cell r="E68">
            <v>0</v>
          </cell>
          <cell r="F68">
            <v>0</v>
          </cell>
          <cell r="G68">
            <v>2225000</v>
          </cell>
          <cell r="H68">
            <v>0</v>
          </cell>
          <cell r="K68">
            <v>2225000</v>
          </cell>
          <cell r="L68">
            <v>0</v>
          </cell>
          <cell r="M68">
            <v>2225000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A69">
            <v>824042</v>
          </cell>
          <cell r="B69" t="str">
            <v>REPACKING , BONGKAR MUAT,dll</v>
          </cell>
          <cell r="C69" t="str">
            <v>L</v>
          </cell>
          <cell r="D69" t="str">
            <v>D</v>
          </cell>
          <cell r="E69">
            <v>0</v>
          </cell>
          <cell r="F69">
            <v>0</v>
          </cell>
          <cell r="G69">
            <v>162000</v>
          </cell>
          <cell r="H69">
            <v>0</v>
          </cell>
          <cell r="K69">
            <v>162000</v>
          </cell>
          <cell r="L69">
            <v>0</v>
          </cell>
          <cell r="M69">
            <v>162000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A70">
            <v>825011</v>
          </cell>
          <cell r="B70" t="str">
            <v>BIAYA  PAJAK</v>
          </cell>
          <cell r="C70" t="str">
            <v>L</v>
          </cell>
          <cell r="D70" t="str">
            <v>D</v>
          </cell>
          <cell r="E70">
            <v>0</v>
          </cell>
          <cell r="F70">
            <v>0</v>
          </cell>
          <cell r="G70">
            <v>1398892</v>
          </cell>
          <cell r="H70">
            <v>0</v>
          </cell>
          <cell r="K70">
            <v>1398892</v>
          </cell>
          <cell r="L70">
            <v>0</v>
          </cell>
          <cell r="M70">
            <v>1398892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A71">
            <v>825012</v>
          </cell>
          <cell r="B71" t="str">
            <v>ADMINISTRASI BANK</v>
          </cell>
          <cell r="C71" t="str">
            <v>L</v>
          </cell>
          <cell r="D71" t="str">
            <v>D</v>
          </cell>
          <cell r="E71">
            <v>0</v>
          </cell>
          <cell r="F71">
            <v>0</v>
          </cell>
          <cell r="G71">
            <v>99000</v>
          </cell>
          <cell r="H71">
            <v>4000</v>
          </cell>
          <cell r="K71">
            <v>95000</v>
          </cell>
          <cell r="L71">
            <v>0</v>
          </cell>
          <cell r="M71">
            <v>95000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A72">
            <v>825013</v>
          </cell>
          <cell r="B72" t="str">
            <v>BIAYA JASA MANAGEMENT</v>
          </cell>
          <cell r="C72" t="str">
            <v>L</v>
          </cell>
          <cell r="D72" t="str">
            <v>D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A73">
            <v>825015</v>
          </cell>
          <cell r="B73" t="str">
            <v>REKRUITMEN KARYAWAN</v>
          </cell>
          <cell r="C73" t="str">
            <v>L</v>
          </cell>
          <cell r="D73" t="str">
            <v>D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A74">
            <v>825099</v>
          </cell>
          <cell r="B74" t="str">
            <v>LAIN-LAIN</v>
          </cell>
          <cell r="C74" t="str">
            <v>L</v>
          </cell>
          <cell r="D74" t="str">
            <v>D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</row>
        <row r="75">
          <cell r="A75">
            <v>829207</v>
          </cell>
          <cell r="B75" t="str">
            <v>BIAYA PROMOSI DAGANG</v>
          </cell>
          <cell r="C75" t="str">
            <v>L</v>
          </cell>
          <cell r="D75" t="str">
            <v>D</v>
          </cell>
          <cell r="E75">
            <v>0</v>
          </cell>
          <cell r="F75">
            <v>0</v>
          </cell>
          <cell r="G75">
            <v>2963520</v>
          </cell>
          <cell r="H75">
            <v>0</v>
          </cell>
          <cell r="I75">
            <v>14036250</v>
          </cell>
          <cell r="J75">
            <v>0</v>
          </cell>
          <cell r="K75">
            <v>16999770</v>
          </cell>
          <cell r="L75">
            <v>0</v>
          </cell>
          <cell r="M75">
            <v>16999770</v>
          </cell>
          <cell r="N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</row>
        <row r="76">
          <cell r="A76">
            <v>910200</v>
          </cell>
          <cell r="B76" t="str">
            <v>PENDAPATAN BUNGA</v>
          </cell>
          <cell r="C76" t="str">
            <v>L</v>
          </cell>
          <cell r="D76" t="str">
            <v>D</v>
          </cell>
          <cell r="E76">
            <v>0</v>
          </cell>
          <cell r="F76">
            <v>0</v>
          </cell>
          <cell r="G76">
            <v>0</v>
          </cell>
          <cell r="H76">
            <v>94464</v>
          </cell>
          <cell r="K76">
            <v>-94464</v>
          </cell>
          <cell r="L76">
            <v>0</v>
          </cell>
          <cell r="M76">
            <v>-94464</v>
          </cell>
          <cell r="N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</row>
        <row r="77">
          <cell r="A77">
            <v>910800</v>
          </cell>
          <cell r="B77" t="str">
            <v>PENJUALAN BARANG BEKAS/SISA BA</v>
          </cell>
          <cell r="C77" t="str">
            <v>L</v>
          </cell>
          <cell r="D77" t="str">
            <v>D</v>
          </cell>
          <cell r="E77">
            <v>0</v>
          </cell>
          <cell r="F77">
            <v>0</v>
          </cell>
          <cell r="G77">
            <v>0</v>
          </cell>
          <cell r="H77">
            <v>1161600</v>
          </cell>
          <cell r="K77">
            <v>-1161600</v>
          </cell>
          <cell r="L77">
            <v>0</v>
          </cell>
          <cell r="M77">
            <v>-1161600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</row>
        <row r="78">
          <cell r="A78">
            <v>910900</v>
          </cell>
          <cell r="B78" t="str">
            <v>LABA PENJUALAN AKTIVA TETAP</v>
          </cell>
          <cell r="C78" t="str">
            <v>L</v>
          </cell>
          <cell r="D78" t="str">
            <v>D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</row>
        <row r="79">
          <cell r="A79">
            <v>919900</v>
          </cell>
          <cell r="B79" t="str">
            <v>PENDAPATAN LAIN-LAIN</v>
          </cell>
          <cell r="C79" t="str">
            <v>L</v>
          </cell>
          <cell r="D79" t="str">
            <v>D</v>
          </cell>
          <cell r="E79">
            <v>0</v>
          </cell>
          <cell r="F79">
            <v>0</v>
          </cell>
          <cell r="G79">
            <v>1161600</v>
          </cell>
          <cell r="H79">
            <v>2323600</v>
          </cell>
          <cell r="K79">
            <v>-1162000</v>
          </cell>
          <cell r="L79">
            <v>0</v>
          </cell>
          <cell r="M79">
            <v>-1162000</v>
          </cell>
          <cell r="N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</row>
        <row r="80">
          <cell r="A80">
            <v>920100</v>
          </cell>
          <cell r="B80" t="str">
            <v>BEBAN BUNGA</v>
          </cell>
          <cell r="C80" t="str">
            <v>L</v>
          </cell>
          <cell r="D80" t="str">
            <v>D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</row>
        <row r="81">
          <cell r="A81">
            <v>920500</v>
          </cell>
          <cell r="B81" t="str">
            <v>KERUGIAN PENJUALAN AKTIVA TETA</v>
          </cell>
          <cell r="C81" t="str">
            <v>L</v>
          </cell>
          <cell r="D81" t="str">
            <v>D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</row>
        <row r="82">
          <cell r="A82">
            <v>929900</v>
          </cell>
          <cell r="B82" t="str">
            <v>BEBAN LAIN-LAIN</v>
          </cell>
          <cell r="C82" t="str">
            <v>L</v>
          </cell>
          <cell r="D82" t="str">
            <v>D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</row>
        <row r="83">
          <cell r="A83" t="str">
            <v>Rugi Bulan Berjalan</v>
          </cell>
          <cell r="E83">
            <v>150235236167.73776</v>
          </cell>
          <cell r="F83">
            <v>150235236167.73776</v>
          </cell>
          <cell r="G83">
            <v>28479396808</v>
          </cell>
          <cell r="H83">
            <v>28479396808</v>
          </cell>
          <cell r="I83">
            <v>40656155280.769226</v>
          </cell>
          <cell r="J83">
            <v>40656155280.769234</v>
          </cell>
          <cell r="K83">
            <v>156544428026.96854</v>
          </cell>
          <cell r="L83">
            <v>156544428026.96854</v>
          </cell>
          <cell r="M83">
            <v>7839939717</v>
          </cell>
          <cell r="N83">
            <v>7229544808</v>
          </cell>
          <cell r="O83">
            <v>148704488309.96854</v>
          </cell>
          <cell r="P83">
            <v>148704488309.96854</v>
          </cell>
          <cell r="R83">
            <v>148704488309.96854</v>
          </cell>
          <cell r="S83">
            <v>148704488309.96854</v>
          </cell>
        </row>
        <row r="84">
          <cell r="E84">
            <v>0</v>
          </cell>
          <cell r="G84">
            <v>0</v>
          </cell>
          <cell r="I84">
            <v>0</v>
          </cell>
          <cell r="M84">
            <v>-610394909</v>
          </cell>
          <cell r="P84">
            <v>0</v>
          </cell>
          <cell r="S84">
            <v>0</v>
          </cell>
        </row>
        <row r="85">
          <cell r="E85">
            <v>150235236167.73776</v>
          </cell>
          <cell r="F85">
            <v>150235236167.73776</v>
          </cell>
          <cell r="G85">
            <v>28479396808</v>
          </cell>
          <cell r="H85">
            <v>28479396808</v>
          </cell>
          <cell r="I85">
            <v>40656155280.769226</v>
          </cell>
          <cell r="J85">
            <v>40656155280.769234</v>
          </cell>
          <cell r="K85">
            <v>156544428026.96854</v>
          </cell>
          <cell r="L85">
            <v>156544428026.96854</v>
          </cell>
          <cell r="M85">
            <v>7229544808</v>
          </cell>
          <cell r="N85">
            <v>7229544808</v>
          </cell>
          <cell r="O85">
            <v>148704488309.96854</v>
          </cell>
          <cell r="P85">
            <v>148704488309.96854</v>
          </cell>
          <cell r="R85">
            <v>148704488309.96854</v>
          </cell>
          <cell r="S85">
            <v>148704488309.96854</v>
          </cell>
        </row>
        <row r="87">
          <cell r="B87" t="str">
            <v>Ctrl Jumlah</v>
          </cell>
          <cell r="F87">
            <v>0</v>
          </cell>
          <cell r="H87">
            <v>0</v>
          </cell>
          <cell r="J87">
            <v>0</v>
          </cell>
          <cell r="L87">
            <v>0</v>
          </cell>
          <cell r="N87">
            <v>0</v>
          </cell>
          <cell r="P87">
            <v>0</v>
          </cell>
        </row>
        <row r="88">
          <cell r="B88" t="str">
            <v>Ctrl vs Rekap GL</v>
          </cell>
          <cell r="G88">
            <v>0</v>
          </cell>
          <cell r="H88">
            <v>0</v>
          </cell>
        </row>
        <row r="89">
          <cell r="B89" t="str">
            <v>Ctrl vs Memo Jurnal</v>
          </cell>
          <cell r="I89">
            <v>0</v>
          </cell>
          <cell r="J89">
            <v>0</v>
          </cell>
        </row>
        <row r="90">
          <cell r="B90" t="str">
            <v>Ctrl vs Rugi Laba</v>
          </cell>
          <cell r="M90">
            <v>0</v>
          </cell>
        </row>
        <row r="91">
          <cell r="B91" t="str">
            <v>Ctrl vs Neraca</v>
          </cell>
          <cell r="O91">
            <v>0</v>
          </cell>
          <cell r="P91">
            <v>0</v>
          </cell>
        </row>
        <row r="92">
          <cell r="B92" t="str">
            <v>Ctrl vs COGS</v>
          </cell>
          <cell r="K92">
            <v>0</v>
          </cell>
        </row>
        <row r="93">
          <cell r="B93" t="str">
            <v>Ctrl vs Analisa Piutang</v>
          </cell>
          <cell r="O93">
            <v>0</v>
          </cell>
        </row>
        <row r="94">
          <cell r="B94" t="str">
            <v>Ctrl vs So Persed Akir</v>
          </cell>
          <cell r="O94">
            <v>0</v>
          </cell>
        </row>
        <row r="99">
          <cell r="M99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GILABA DEPO"/>
      <sheetName val="SO-500"/>
      <sheetName val="HPP+OA"/>
      <sheetName val="MENU"/>
      <sheetName val="NERACA"/>
      <sheetName val="RUGILABA"/>
      <sheetName val="NERACA LAJUR"/>
      <sheetName val="COGS"/>
      <sheetName val="MEMO JURNAL"/>
      <sheetName val="LAP PENJUALAN"/>
      <sheetName val="REKAP GL"/>
      <sheetName val="ANALISA PIUTANG"/>
      <sheetName val="LAP MUTASI PRODUK"/>
      <sheetName val="REKAP PERSEDIAAN"/>
      <sheetName val="REKAP PENJUALAN"/>
      <sheetName val="REKAP HPP"/>
      <sheetName val="Pivot"/>
      <sheetName val="SD"/>
      <sheetName val="TBG"/>
      <sheetName val="BKB DIST"/>
      <sheetName val="BTB DIST"/>
      <sheetName val="MUT OUT"/>
      <sheetName val="MUT IN"/>
      <sheetName val="BKB SUPP"/>
      <sheetName val="BTB SUPP"/>
      <sheetName val="MUT OUT DR PS KE GDG II"/>
      <sheetName val="MUT IN DR GDG II KE PS"/>
      <sheetName val="BKB SUPP GDNG 2"/>
      <sheetName val="BTB SIPP GDNG 2"/>
      <sheetName val="LKH"/>
      <sheetName val="MONEY KROSCEK "/>
      <sheetName val="BANK"/>
      <sheetName val="KB "/>
      <sheetName val="KO"/>
      <sheetName val="BD "/>
      <sheetName val="BP"/>
      <sheetName val="BANK PUSAT"/>
      <sheetName val="TARIKAN PUSAT"/>
      <sheetName val="CASH OPNAME"/>
      <sheetName val="TP"/>
      <sheetName val="TP BEBY PS"/>
      <sheetName val="TP SMB PS"/>
      <sheetName val="KK"/>
      <sheetName val="PENGGANTIAN KO"/>
      <sheetName val="GL PERHARI"/>
      <sheetName val="JMSTK"/>
      <sheetName val="RKP MS SUPP"/>
      <sheetName val="RKP TAG BENGKEL"/>
      <sheetName val="PIUT MS SUPP"/>
      <sheetName val="PIUT MS SUPP DMS"/>
      <sheetName val="PIUT TIV PROG"/>
      <sheetName val="GAJI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>
        <row r="1">
          <cell r="A1" t="str">
            <v>DEPO PUTRA SEJATI</v>
          </cell>
        </row>
        <row r="2">
          <cell r="A2" t="str">
            <v>NERACA LAJUR</v>
          </cell>
        </row>
        <row r="3">
          <cell r="A3" t="str">
            <v>PER 31 MEI 2018</v>
          </cell>
          <cell r="J3">
            <v>0</v>
          </cell>
        </row>
        <row r="4">
          <cell r="A4" t="str">
            <v>NO.</v>
          </cell>
          <cell r="B4" t="str">
            <v>NAMA AKUN</v>
          </cell>
          <cell r="C4" t="str">
            <v>N/L</v>
          </cell>
          <cell r="D4" t="str">
            <v>D/K</v>
          </cell>
          <cell r="E4" t="str">
            <v>SALDO  AWAL</v>
          </cell>
          <cell r="G4" t="str">
            <v>MUTASI KAS BANK</v>
          </cell>
          <cell r="I4" t="str">
            <v>PENYESUAIAN</v>
          </cell>
          <cell r="K4" t="str">
            <v>SALDO AKHIR</v>
          </cell>
          <cell r="M4" t="str">
            <v>LABA - RUGI</v>
          </cell>
          <cell r="O4" t="str">
            <v>N E R A C A</v>
          </cell>
          <cell r="R4" t="str">
            <v>Neraca awal bulan berikut</v>
          </cell>
        </row>
        <row r="5">
          <cell r="A5" t="str">
            <v>AKUN</v>
          </cell>
          <cell r="E5" t="str">
            <v>DEBET</v>
          </cell>
          <cell r="F5" t="str">
            <v>KREDIT</v>
          </cell>
          <cell r="G5" t="str">
            <v>DEBET</v>
          </cell>
          <cell r="H5" t="str">
            <v>KREDIT</v>
          </cell>
          <cell r="I5" t="str">
            <v>DEBET</v>
          </cell>
          <cell r="J5" t="str">
            <v>KREDIT</v>
          </cell>
          <cell r="K5" t="str">
            <v>DEBET</v>
          </cell>
          <cell r="L5" t="str">
            <v>KREDIT</v>
          </cell>
          <cell r="M5" t="str">
            <v>DEBET</v>
          </cell>
          <cell r="N5" t="str">
            <v>KREDIT</v>
          </cell>
          <cell r="O5" t="str">
            <v>DEBET</v>
          </cell>
          <cell r="P5" t="str">
            <v>KREDIT</v>
          </cell>
          <cell r="R5" t="str">
            <v>DEBET</v>
          </cell>
          <cell r="S5" t="str">
            <v>KREDIT</v>
          </cell>
        </row>
        <row r="6">
          <cell r="A6">
            <v>110101</v>
          </cell>
          <cell r="B6" t="str">
            <v>KAS BESAR</v>
          </cell>
          <cell r="C6" t="str">
            <v>N</v>
          </cell>
          <cell r="D6" t="str">
            <v>D</v>
          </cell>
          <cell r="E6">
            <v>447650</v>
          </cell>
          <cell r="F6">
            <v>0</v>
          </cell>
          <cell r="G6">
            <v>245751000</v>
          </cell>
          <cell r="H6">
            <v>245387000</v>
          </cell>
          <cell r="I6">
            <v>0</v>
          </cell>
          <cell r="J6">
            <v>0</v>
          </cell>
          <cell r="K6">
            <v>811650</v>
          </cell>
          <cell r="L6">
            <v>0</v>
          </cell>
          <cell r="M6">
            <v>0</v>
          </cell>
          <cell r="N6">
            <v>0</v>
          </cell>
          <cell r="O6">
            <v>811650</v>
          </cell>
          <cell r="P6">
            <v>0</v>
          </cell>
          <cell r="Q6" t="b">
            <v>1</v>
          </cell>
          <cell r="R6">
            <v>811650</v>
          </cell>
          <cell r="S6">
            <v>0</v>
          </cell>
        </row>
        <row r="7">
          <cell r="A7">
            <v>110102</v>
          </cell>
          <cell r="B7" t="str">
            <v>KAS OPERASI</v>
          </cell>
          <cell r="C7" t="str">
            <v>N</v>
          </cell>
          <cell r="D7" t="str">
            <v>D</v>
          </cell>
          <cell r="E7">
            <v>917000</v>
          </cell>
          <cell r="F7">
            <v>0</v>
          </cell>
          <cell r="G7">
            <v>254460600</v>
          </cell>
          <cell r="H7">
            <v>254851600</v>
          </cell>
          <cell r="I7">
            <v>0</v>
          </cell>
          <cell r="J7">
            <v>0</v>
          </cell>
          <cell r="K7">
            <v>526000</v>
          </cell>
          <cell r="L7">
            <v>0</v>
          </cell>
          <cell r="M7">
            <v>0</v>
          </cell>
          <cell r="N7">
            <v>0</v>
          </cell>
          <cell r="O7">
            <v>526000</v>
          </cell>
          <cell r="P7">
            <v>0</v>
          </cell>
          <cell r="Q7" t="b">
            <v>1</v>
          </cell>
          <cell r="R7">
            <v>526000</v>
          </cell>
          <cell r="S7">
            <v>0</v>
          </cell>
        </row>
        <row r="8">
          <cell r="A8">
            <v>110201</v>
          </cell>
          <cell r="B8" t="str">
            <v>BANK BCA DIREKSI</v>
          </cell>
          <cell r="C8" t="str">
            <v>N</v>
          </cell>
          <cell r="D8" t="str">
            <v>D</v>
          </cell>
          <cell r="E8">
            <v>63426226</v>
          </cell>
          <cell r="F8">
            <v>0</v>
          </cell>
          <cell r="G8">
            <v>2439675072</v>
          </cell>
          <cell r="H8">
            <v>2518717000</v>
          </cell>
          <cell r="I8">
            <v>2376461500</v>
          </cell>
          <cell r="J8">
            <v>2376461500</v>
          </cell>
          <cell r="K8">
            <v>-15615702</v>
          </cell>
          <cell r="L8">
            <v>0</v>
          </cell>
          <cell r="M8">
            <v>0</v>
          </cell>
          <cell r="N8">
            <v>0</v>
          </cell>
          <cell r="O8">
            <v>-15615702</v>
          </cell>
          <cell r="P8">
            <v>0</v>
          </cell>
          <cell r="Q8" t="b">
            <v>1</v>
          </cell>
          <cell r="R8">
            <v>-15615702</v>
          </cell>
          <cell r="S8">
            <v>0</v>
          </cell>
        </row>
        <row r="9">
          <cell r="A9">
            <v>110202</v>
          </cell>
          <cell r="B9" t="str">
            <v>BANK PUSAT</v>
          </cell>
          <cell r="C9" t="str">
            <v>N</v>
          </cell>
          <cell r="D9" t="str">
            <v>D</v>
          </cell>
          <cell r="E9">
            <v>1579096205.9999809</v>
          </cell>
          <cell r="F9">
            <v>0</v>
          </cell>
          <cell r="G9">
            <v>4306133800</v>
          </cell>
          <cell r="H9">
            <v>140388474</v>
          </cell>
          <cell r="I9">
            <v>0</v>
          </cell>
          <cell r="J9">
            <v>0</v>
          </cell>
          <cell r="K9">
            <v>5744841531.9999809</v>
          </cell>
          <cell r="L9">
            <v>0</v>
          </cell>
          <cell r="M9">
            <v>0</v>
          </cell>
          <cell r="N9">
            <v>0</v>
          </cell>
          <cell r="O9">
            <v>5744841531.9999809</v>
          </cell>
          <cell r="P9">
            <v>0</v>
          </cell>
          <cell r="Q9" t="b">
            <v>1</v>
          </cell>
          <cell r="R9">
            <v>5744841531.9999809</v>
          </cell>
          <cell r="S9">
            <v>0</v>
          </cell>
        </row>
        <row r="10">
          <cell r="A10">
            <v>110204</v>
          </cell>
          <cell r="B10" t="str">
            <v>Lain-lain</v>
          </cell>
          <cell r="C10" t="str">
            <v>N</v>
          </cell>
          <cell r="D10" t="str">
            <v>D</v>
          </cell>
          <cell r="E10">
            <v>4060021750</v>
          </cell>
          <cell r="F10">
            <v>0</v>
          </cell>
          <cell r="G10">
            <v>0</v>
          </cell>
          <cell r="H10">
            <v>0</v>
          </cell>
          <cell r="I10">
            <v>277751850</v>
          </cell>
          <cell r="J10">
            <v>0</v>
          </cell>
          <cell r="K10">
            <v>4337773600</v>
          </cell>
          <cell r="L10">
            <v>0</v>
          </cell>
          <cell r="M10">
            <v>0</v>
          </cell>
          <cell r="N10">
            <v>0</v>
          </cell>
          <cell r="O10">
            <v>4337773600</v>
          </cell>
          <cell r="P10">
            <v>0</v>
          </cell>
          <cell r="Q10" t="b">
            <v>1</v>
          </cell>
          <cell r="R10">
            <v>4337773600</v>
          </cell>
          <cell r="S10">
            <v>0</v>
          </cell>
        </row>
        <row r="11">
          <cell r="A11">
            <v>110902</v>
          </cell>
          <cell r="B11" t="str">
            <v>KAS/BANK KE KAS/</v>
          </cell>
          <cell r="C11" t="str">
            <v>N</v>
          </cell>
          <cell r="D11" t="str">
            <v>D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 t="b">
            <v>0</v>
          </cell>
          <cell r="R11">
            <v>0</v>
          </cell>
          <cell r="S11">
            <v>0</v>
          </cell>
        </row>
        <row r="12">
          <cell r="A12">
            <v>130121</v>
          </cell>
          <cell r="B12" t="str">
            <v>PIUTANG DAGANG TUNAI</v>
          </cell>
          <cell r="C12" t="str">
            <v>N</v>
          </cell>
          <cell r="D12" t="str">
            <v>D</v>
          </cell>
          <cell r="E12">
            <v>0</v>
          </cell>
          <cell r="F12">
            <v>0</v>
          </cell>
          <cell r="G12">
            <v>0</v>
          </cell>
          <cell r="H12">
            <v>342000</v>
          </cell>
          <cell r="I12">
            <v>342000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 t="b">
            <v>1</v>
          </cell>
          <cell r="R12">
            <v>0</v>
          </cell>
          <cell r="S12">
            <v>0</v>
          </cell>
        </row>
        <row r="13">
          <cell r="A13">
            <v>130120</v>
          </cell>
          <cell r="B13" t="str">
            <v>Piutang Dagang Kredit</v>
          </cell>
          <cell r="C13" t="str">
            <v>N</v>
          </cell>
          <cell r="D13" t="str">
            <v>D</v>
          </cell>
          <cell r="E13">
            <v>258745200</v>
          </cell>
          <cell r="F13">
            <v>0</v>
          </cell>
          <cell r="G13">
            <v>0</v>
          </cell>
          <cell r="H13">
            <v>4469813600</v>
          </cell>
          <cell r="I13">
            <v>4783576350</v>
          </cell>
          <cell r="J13">
            <v>0</v>
          </cell>
          <cell r="K13">
            <v>572507950</v>
          </cell>
          <cell r="L13">
            <v>0</v>
          </cell>
          <cell r="M13">
            <v>0</v>
          </cell>
          <cell r="N13">
            <v>0</v>
          </cell>
          <cell r="O13">
            <v>572507950</v>
          </cell>
          <cell r="P13">
            <v>0</v>
          </cell>
          <cell r="Q13" t="b">
            <v>1</v>
          </cell>
          <cell r="R13">
            <v>572507950</v>
          </cell>
          <cell r="S13">
            <v>0</v>
          </cell>
        </row>
        <row r="14">
          <cell r="A14">
            <v>130501</v>
          </cell>
          <cell r="B14" t="str">
            <v>PIUTANG MSSUPPOR</v>
          </cell>
          <cell r="C14" t="str">
            <v>N</v>
          </cell>
          <cell r="D14" t="str">
            <v>D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 t="b">
            <v>0</v>
          </cell>
          <cell r="R14">
            <v>0</v>
          </cell>
          <cell r="S14">
            <v>0</v>
          </cell>
        </row>
        <row r="15">
          <cell r="A15">
            <v>311100</v>
          </cell>
          <cell r="B15" t="str">
            <v xml:space="preserve">JAMINAN PELANGGAN </v>
          </cell>
          <cell r="C15" t="str">
            <v>N</v>
          </cell>
          <cell r="D15" t="str">
            <v>D</v>
          </cell>
          <cell r="E15">
            <v>0</v>
          </cell>
          <cell r="F15">
            <v>0</v>
          </cell>
          <cell r="G15">
            <v>244950000</v>
          </cell>
          <cell r="H15">
            <v>0</v>
          </cell>
          <cell r="I15">
            <v>0</v>
          </cell>
          <cell r="J15">
            <v>244950000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 t="b">
            <v>1</v>
          </cell>
          <cell r="R15">
            <v>0</v>
          </cell>
          <cell r="S15">
            <v>0</v>
          </cell>
        </row>
        <row r="16">
          <cell r="A16">
            <v>311111</v>
          </cell>
          <cell r="B16" t="str">
            <v>TITIPAN DENDA</v>
          </cell>
          <cell r="C16" t="str">
            <v>N</v>
          </cell>
          <cell r="D16" t="str">
            <v>K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 t="b">
            <v>0</v>
          </cell>
          <cell r="R16">
            <v>0</v>
          </cell>
          <cell r="S16">
            <v>0</v>
          </cell>
        </row>
        <row r="17">
          <cell r="A17">
            <v>311112</v>
          </cell>
          <cell r="B17" t="str">
            <v>TITIPAN KLAIM</v>
          </cell>
          <cell r="C17" t="str">
            <v>N</v>
          </cell>
          <cell r="D17" t="str">
            <v>K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 t="b">
            <v>0</v>
          </cell>
          <cell r="R17">
            <v>0</v>
          </cell>
          <cell r="S17">
            <v>0</v>
          </cell>
        </row>
        <row r="18">
          <cell r="A18">
            <v>311113</v>
          </cell>
          <cell r="B18" t="str">
            <v>TITIPAN KOPERASI</v>
          </cell>
          <cell r="C18" t="str">
            <v>N</v>
          </cell>
          <cell r="D18" t="str">
            <v>K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 t="b">
            <v>0</v>
          </cell>
          <cell r="R18">
            <v>0</v>
          </cell>
          <cell r="S18">
            <v>0</v>
          </cell>
        </row>
        <row r="19">
          <cell r="A19">
            <v>311114</v>
          </cell>
          <cell r="B19" t="str">
            <v>TITIPAN JAMSOSTEK</v>
          </cell>
          <cell r="C19" t="str">
            <v>N</v>
          </cell>
          <cell r="D19" t="str">
            <v>K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 t="b">
            <v>0</v>
          </cell>
          <cell r="R19">
            <v>0</v>
          </cell>
          <cell r="S19">
            <v>0</v>
          </cell>
        </row>
        <row r="20">
          <cell r="A20">
            <v>130130</v>
          </cell>
          <cell r="B20" t="str">
            <v>Piutang TIV</v>
          </cell>
          <cell r="C20" t="str">
            <v>N</v>
          </cell>
          <cell r="D20" t="str">
            <v>D</v>
          </cell>
          <cell r="E20">
            <v>269578800</v>
          </cell>
          <cell r="F20">
            <v>0</v>
          </cell>
          <cell r="G20">
            <v>0</v>
          </cell>
          <cell r="H20">
            <v>0</v>
          </cell>
          <cell r="I20">
            <v>277751850</v>
          </cell>
          <cell r="J20">
            <v>277751850</v>
          </cell>
          <cell r="K20">
            <v>269578800</v>
          </cell>
          <cell r="L20">
            <v>0</v>
          </cell>
          <cell r="M20">
            <v>0</v>
          </cell>
          <cell r="N20">
            <v>0</v>
          </cell>
          <cell r="O20">
            <v>269578800</v>
          </cell>
          <cell r="P20">
            <v>0</v>
          </cell>
          <cell r="Q20" t="b">
            <v>1</v>
          </cell>
          <cell r="R20">
            <v>269578800</v>
          </cell>
          <cell r="S20">
            <v>0</v>
          </cell>
        </row>
        <row r="21">
          <cell r="A21">
            <v>114001</v>
          </cell>
          <cell r="B21" t="str">
            <v>Persediaan Barang Dagangan</v>
          </cell>
          <cell r="C21" t="str">
            <v>N</v>
          </cell>
          <cell r="D21" t="str">
            <v>D</v>
          </cell>
          <cell r="E21">
            <v>3139435622.3699994</v>
          </cell>
          <cell r="F21">
            <v>0</v>
          </cell>
          <cell r="G21">
            <v>0</v>
          </cell>
          <cell r="H21">
            <v>0</v>
          </cell>
          <cell r="I21">
            <v>834230262.26999998</v>
          </cell>
          <cell r="J21">
            <v>3139435622.3699994</v>
          </cell>
          <cell r="K21">
            <v>834230262.26999998</v>
          </cell>
          <cell r="L21">
            <v>0</v>
          </cell>
          <cell r="M21">
            <v>0</v>
          </cell>
          <cell r="N21">
            <v>0</v>
          </cell>
          <cell r="O21">
            <v>834230262.26999998</v>
          </cell>
          <cell r="P21">
            <v>0</v>
          </cell>
          <cell r="Q21" t="b">
            <v>1</v>
          </cell>
          <cell r="R21">
            <v>834230262.26999998</v>
          </cell>
          <cell r="S21">
            <v>0</v>
          </cell>
        </row>
        <row r="22">
          <cell r="A22">
            <v>211001</v>
          </cell>
          <cell r="B22" t="str">
            <v>Hutang Dagang</v>
          </cell>
          <cell r="C22" t="str">
            <v>N</v>
          </cell>
          <cell r="D22" t="str">
            <v>K</v>
          </cell>
          <cell r="E22">
            <v>0</v>
          </cell>
          <cell r="F22">
            <v>5021825392.8700008</v>
          </cell>
          <cell r="G22">
            <v>52293000</v>
          </cell>
          <cell r="H22">
            <v>0</v>
          </cell>
          <cell r="I22">
            <v>0</v>
          </cell>
          <cell r="J22">
            <v>1933392514.0500004</v>
          </cell>
          <cell r="K22">
            <v>0</v>
          </cell>
          <cell r="L22">
            <v>6902924906.920001</v>
          </cell>
          <cell r="M22">
            <v>0</v>
          </cell>
          <cell r="N22">
            <v>0</v>
          </cell>
          <cell r="O22">
            <v>0</v>
          </cell>
          <cell r="P22">
            <v>6902924906.920001</v>
          </cell>
          <cell r="Q22" t="b">
            <v>1</v>
          </cell>
          <cell r="R22">
            <v>0</v>
          </cell>
          <cell r="S22">
            <v>6902924906.920001</v>
          </cell>
        </row>
        <row r="23">
          <cell r="A23">
            <v>211101</v>
          </cell>
          <cell r="B23" t="str">
            <v>Hutang Gaji</v>
          </cell>
          <cell r="C23" t="str">
            <v>N</v>
          </cell>
          <cell r="D23" t="str">
            <v>K</v>
          </cell>
          <cell r="E23">
            <v>0</v>
          </cell>
          <cell r="F23">
            <v>43362655</v>
          </cell>
          <cell r="G23">
            <v>0</v>
          </cell>
          <cell r="H23">
            <v>0</v>
          </cell>
          <cell r="I23">
            <v>43362655</v>
          </cell>
          <cell r="J23">
            <v>41990700</v>
          </cell>
          <cell r="K23">
            <v>0</v>
          </cell>
          <cell r="L23">
            <v>41990700</v>
          </cell>
          <cell r="M23">
            <v>0</v>
          </cell>
          <cell r="N23">
            <v>0</v>
          </cell>
          <cell r="O23">
            <v>0</v>
          </cell>
          <cell r="P23">
            <v>41990700</v>
          </cell>
          <cell r="Q23" t="b">
            <v>1</v>
          </cell>
          <cell r="R23">
            <v>0</v>
          </cell>
          <cell r="S23">
            <v>41990700</v>
          </cell>
        </row>
        <row r="24">
          <cell r="A24">
            <v>211103</v>
          </cell>
          <cell r="B24" t="str">
            <v>Hutang Incentive</v>
          </cell>
          <cell r="C24" t="str">
            <v>N</v>
          </cell>
          <cell r="D24" t="str">
            <v>K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 t="b">
            <v>0</v>
          </cell>
          <cell r="R24">
            <v>0</v>
          </cell>
          <cell r="S24">
            <v>0</v>
          </cell>
        </row>
        <row r="25">
          <cell r="A25">
            <v>211201</v>
          </cell>
          <cell r="B25" t="str">
            <v>Hutang ke Ms Support</v>
          </cell>
          <cell r="C25" t="str">
            <v>N</v>
          </cell>
          <cell r="D25" t="str">
            <v>K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 t="b">
            <v>0</v>
          </cell>
          <cell r="R25">
            <v>0</v>
          </cell>
          <cell r="S25">
            <v>0</v>
          </cell>
        </row>
        <row r="26">
          <cell r="A26">
            <v>211202</v>
          </cell>
          <cell r="B26" t="str">
            <v>HUTANG JAMSOSTEK</v>
          </cell>
          <cell r="C26" t="str">
            <v>N</v>
          </cell>
          <cell r="D26" t="str">
            <v>K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 t="b">
            <v>0</v>
          </cell>
          <cell r="R26">
            <v>0</v>
          </cell>
          <cell r="S26">
            <v>0</v>
          </cell>
        </row>
        <row r="27">
          <cell r="A27">
            <v>311101</v>
          </cell>
          <cell r="B27" t="str">
            <v>TITIPAN PELANGGAN SYAFRIL</v>
          </cell>
          <cell r="C27" t="str">
            <v>N</v>
          </cell>
          <cell r="D27" t="str">
            <v>K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 t="b">
            <v>0</v>
          </cell>
          <cell r="R27">
            <v>0</v>
          </cell>
          <cell r="S27">
            <v>0</v>
          </cell>
        </row>
        <row r="28">
          <cell r="A28">
            <v>311102</v>
          </cell>
          <cell r="B28" t="str">
            <v>TITIPAN PELANGGAN PS BIMA</v>
          </cell>
          <cell r="C28" t="str">
            <v>N</v>
          </cell>
          <cell r="D28" t="str">
            <v>K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 t="b">
            <v>0</v>
          </cell>
          <cell r="R28">
            <v>0</v>
          </cell>
          <cell r="S28">
            <v>0</v>
          </cell>
        </row>
        <row r="29">
          <cell r="A29">
            <v>311103</v>
          </cell>
          <cell r="B29" t="str">
            <v>TITIPAN PELANGGAN FORTUNA DILI</v>
          </cell>
          <cell r="C29" t="str">
            <v>N</v>
          </cell>
          <cell r="D29" t="str">
            <v>K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 t="b">
            <v>0</v>
          </cell>
          <cell r="R29">
            <v>0</v>
          </cell>
          <cell r="S29">
            <v>0</v>
          </cell>
        </row>
        <row r="30">
          <cell r="A30">
            <v>311104</v>
          </cell>
          <cell r="B30" t="str">
            <v>TITIPAN PELANGGAN SUMBER MAS BOBY</v>
          </cell>
          <cell r="C30" t="str">
            <v>N</v>
          </cell>
          <cell r="D30" t="str">
            <v>K</v>
          </cell>
          <cell r="E30">
            <v>0</v>
          </cell>
          <cell r="F30">
            <v>689000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689000</v>
          </cell>
          <cell r="M30">
            <v>0</v>
          </cell>
          <cell r="N30">
            <v>0</v>
          </cell>
          <cell r="O30">
            <v>0</v>
          </cell>
          <cell r="P30">
            <v>689000</v>
          </cell>
          <cell r="Q30" t="b">
            <v>1</v>
          </cell>
          <cell r="R30">
            <v>0</v>
          </cell>
          <cell r="S30">
            <v>689000</v>
          </cell>
        </row>
        <row r="31">
          <cell r="A31">
            <v>311105</v>
          </cell>
          <cell r="B31" t="str">
            <v>TITIPAN PELANGGAN SHERLY</v>
          </cell>
          <cell r="C31" t="str">
            <v>N</v>
          </cell>
          <cell r="D31" t="str">
            <v>K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 t="b">
            <v>0</v>
          </cell>
          <cell r="R31">
            <v>0</v>
          </cell>
          <cell r="S31">
            <v>0</v>
          </cell>
        </row>
        <row r="32">
          <cell r="A32">
            <v>311106</v>
          </cell>
          <cell r="B32" t="str">
            <v>TITIPAN PELANGGAN RIDWAN</v>
          </cell>
          <cell r="C32" t="str">
            <v>N</v>
          </cell>
          <cell r="D32" t="str">
            <v>K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 t="b">
            <v>0</v>
          </cell>
          <cell r="R32">
            <v>0</v>
          </cell>
          <cell r="S32">
            <v>0</v>
          </cell>
        </row>
        <row r="33">
          <cell r="A33">
            <v>311107</v>
          </cell>
          <cell r="B33" t="str">
            <v>TITIPAN PELANGGAN RONY</v>
          </cell>
          <cell r="C33" t="str">
            <v>N</v>
          </cell>
          <cell r="D33" t="str">
            <v>K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 t="b">
            <v>0</v>
          </cell>
          <cell r="R33">
            <v>0</v>
          </cell>
          <cell r="S33">
            <v>0</v>
          </cell>
        </row>
        <row r="34">
          <cell r="A34">
            <v>311108</v>
          </cell>
          <cell r="B34" t="str">
            <v>TITIPAN PELANGGAN BEBY</v>
          </cell>
          <cell r="C34" t="str">
            <v>N</v>
          </cell>
          <cell r="D34" t="str">
            <v>K</v>
          </cell>
          <cell r="E34">
            <v>0</v>
          </cell>
          <cell r="F34">
            <v>9762311</v>
          </cell>
          <cell r="G34">
            <v>90757400</v>
          </cell>
          <cell r="H34">
            <v>92167127</v>
          </cell>
          <cell r="I34">
            <v>0</v>
          </cell>
          <cell r="J34">
            <v>0</v>
          </cell>
          <cell r="K34">
            <v>0</v>
          </cell>
          <cell r="L34">
            <v>11172038</v>
          </cell>
          <cell r="M34">
            <v>0</v>
          </cell>
          <cell r="N34">
            <v>0</v>
          </cell>
          <cell r="O34">
            <v>0</v>
          </cell>
          <cell r="P34">
            <v>11172038</v>
          </cell>
          <cell r="Q34" t="b">
            <v>1</v>
          </cell>
          <cell r="R34">
            <v>0</v>
          </cell>
          <cell r="S34">
            <v>11172038</v>
          </cell>
        </row>
        <row r="35">
          <cell r="A35">
            <v>311109</v>
          </cell>
          <cell r="B35" t="str">
            <v>TITIPAN PELANGGAN FLORENCE</v>
          </cell>
          <cell r="C35" t="str">
            <v>N</v>
          </cell>
          <cell r="D35" t="str">
            <v>K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 t="b">
            <v>0</v>
          </cell>
          <cell r="R35">
            <v>0</v>
          </cell>
          <cell r="S35">
            <v>0</v>
          </cell>
        </row>
        <row r="36">
          <cell r="A36">
            <v>311001</v>
          </cell>
          <cell r="B36" t="str">
            <v>Modal</v>
          </cell>
          <cell r="C36" t="str">
            <v>N</v>
          </cell>
          <cell r="D36" t="str">
            <v>K</v>
          </cell>
          <cell r="E36">
            <v>0</v>
          </cell>
          <cell r="F36">
            <v>2151716903.3925962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2151716903.3925962</v>
          </cell>
          <cell r="M36">
            <v>0</v>
          </cell>
          <cell r="N36">
            <v>0</v>
          </cell>
          <cell r="O36">
            <v>0</v>
          </cell>
          <cell r="P36">
            <v>2151716903.3925962</v>
          </cell>
          <cell r="Q36" t="b">
            <v>1</v>
          </cell>
          <cell r="R36">
            <v>0</v>
          </cell>
          <cell r="S36">
            <v>2151716903.3925962</v>
          </cell>
        </row>
        <row r="37">
          <cell r="A37">
            <v>311101</v>
          </cell>
          <cell r="B37" t="str">
            <v>Laba Ditahan</v>
          </cell>
          <cell r="C37" t="str">
            <v>N</v>
          </cell>
          <cell r="D37" t="str">
            <v>K</v>
          </cell>
          <cell r="E37">
            <v>0</v>
          </cell>
          <cell r="F37">
            <v>-2549459841.8869777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-2549459841.8869777</v>
          </cell>
          <cell r="M37">
            <v>0</v>
          </cell>
          <cell r="N37">
            <v>0</v>
          </cell>
          <cell r="O37">
            <v>0</v>
          </cell>
          <cell r="P37">
            <v>-2549459841.8869777</v>
          </cell>
          <cell r="Q37" t="b">
            <v>1</v>
          </cell>
          <cell r="R37">
            <v>0</v>
          </cell>
          <cell r="S37">
            <v>-2549459841.8869777</v>
          </cell>
        </row>
        <row r="38">
          <cell r="A38">
            <v>311201</v>
          </cell>
          <cell r="B38" t="str">
            <v>LABA TAHUN TAHUN LALU</v>
          </cell>
          <cell r="C38" t="str">
            <v>N</v>
          </cell>
          <cell r="D38" t="str">
            <v>K</v>
          </cell>
          <cell r="F38">
            <v>3361864498.4943576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3361864498.4943576</v>
          </cell>
          <cell r="M38">
            <v>0</v>
          </cell>
          <cell r="N38">
            <v>0</v>
          </cell>
          <cell r="O38">
            <v>0</v>
          </cell>
          <cell r="P38">
            <v>3361864498.4943576</v>
          </cell>
          <cell r="Q38" t="b">
            <v>1</v>
          </cell>
          <cell r="S38">
            <v>3361864498.4943576</v>
          </cell>
        </row>
        <row r="39">
          <cell r="A39">
            <v>312002</v>
          </cell>
          <cell r="B39" t="str">
            <v>Laba Tahun Berjalan</v>
          </cell>
          <cell r="C39" t="str">
            <v>N</v>
          </cell>
          <cell r="D39" t="str">
            <v>K</v>
          </cell>
          <cell r="E39">
            <v>0</v>
          </cell>
          <cell r="F39">
            <v>1208276259.3999987</v>
          </cell>
          <cell r="G39">
            <v>0</v>
          </cell>
          <cell r="H39">
            <v>0</v>
          </cell>
          <cell r="I39">
            <v>0</v>
          </cell>
          <cell r="J39">
            <v>123631276.10000038</v>
          </cell>
          <cell r="K39">
            <v>0</v>
          </cell>
          <cell r="L39">
            <v>1331907535.499999</v>
          </cell>
          <cell r="M39">
            <v>0</v>
          </cell>
          <cell r="N39">
            <v>0</v>
          </cell>
          <cell r="O39">
            <v>0</v>
          </cell>
          <cell r="P39">
            <v>1331907535.499999</v>
          </cell>
          <cell r="Q39" t="b">
            <v>1</v>
          </cell>
          <cell r="R39">
            <v>0</v>
          </cell>
          <cell r="S39">
            <v>1331907535.499999</v>
          </cell>
        </row>
        <row r="40">
          <cell r="A40">
            <v>312003</v>
          </cell>
          <cell r="B40" t="str">
            <v>Laba (Rugi) Bulan Berjalan</v>
          </cell>
          <cell r="C40" t="str">
            <v>N</v>
          </cell>
          <cell r="D40" t="str">
            <v>K</v>
          </cell>
          <cell r="E40">
            <v>0</v>
          </cell>
          <cell r="F40">
            <v>123631276.09999895</v>
          </cell>
          <cell r="G40">
            <v>0</v>
          </cell>
          <cell r="H40">
            <v>0</v>
          </cell>
          <cell r="I40">
            <v>123631276.10000038</v>
          </cell>
          <cell r="J40">
            <v>0</v>
          </cell>
          <cell r="K40">
            <v>0</v>
          </cell>
          <cell r="L40">
            <v>-1.430511474609375E-6</v>
          </cell>
          <cell r="M40">
            <v>0</v>
          </cell>
          <cell r="N40">
            <v>0</v>
          </cell>
          <cell r="O40">
            <v>0</v>
          </cell>
          <cell r="P40">
            <v>491848351.84999895</v>
          </cell>
          <cell r="Q40" t="b">
            <v>1</v>
          </cell>
          <cell r="R40">
            <v>0</v>
          </cell>
          <cell r="S40">
            <v>491848351.84999895</v>
          </cell>
        </row>
        <row r="41">
          <cell r="A41">
            <v>321101</v>
          </cell>
          <cell r="B41" t="str">
            <v>AYAT SILANG KAS BANK DIREKSI</v>
          </cell>
          <cell r="C41" t="str">
            <v>N</v>
          </cell>
          <cell r="D41" t="str">
            <v>K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2376461500</v>
          </cell>
          <cell r="J41">
            <v>2376461500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 t="b">
            <v>1</v>
          </cell>
          <cell r="R41">
            <v>0</v>
          </cell>
          <cell r="S41">
            <v>0</v>
          </cell>
        </row>
        <row r="42">
          <cell r="A42">
            <v>3130</v>
          </cell>
          <cell r="B42" t="str">
            <v>Rugi Laba Berjalan</v>
          </cell>
          <cell r="C42" t="str">
            <v>N</v>
          </cell>
          <cell r="D42" t="str">
            <v>K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 t="b">
            <v>0</v>
          </cell>
          <cell r="R42">
            <v>0</v>
          </cell>
          <cell r="S42">
            <v>0</v>
          </cell>
        </row>
        <row r="43">
          <cell r="A43">
            <v>411001</v>
          </cell>
          <cell r="B43" t="str">
            <v>Penjualan Tunai</v>
          </cell>
          <cell r="C43" t="str">
            <v>L</v>
          </cell>
          <cell r="D43" t="str">
            <v>K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33143850</v>
          </cell>
          <cell r="K43">
            <v>0</v>
          </cell>
          <cell r="L43">
            <v>33143850</v>
          </cell>
          <cell r="M43">
            <v>0</v>
          </cell>
          <cell r="N43">
            <v>33143850</v>
          </cell>
          <cell r="O43">
            <v>0</v>
          </cell>
          <cell r="P43">
            <v>0</v>
          </cell>
          <cell r="Q43" t="b">
            <v>1</v>
          </cell>
          <cell r="R43">
            <v>0</v>
          </cell>
          <cell r="S43">
            <v>0</v>
          </cell>
        </row>
        <row r="44">
          <cell r="A44">
            <v>411101</v>
          </cell>
          <cell r="B44" t="str">
            <v>Penjualan kredit</v>
          </cell>
          <cell r="C44" t="str">
            <v>L</v>
          </cell>
          <cell r="D44" t="str">
            <v>K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4783576350</v>
          </cell>
          <cell r="K44">
            <v>0</v>
          </cell>
          <cell r="L44">
            <v>4783576350</v>
          </cell>
          <cell r="M44">
            <v>0</v>
          </cell>
          <cell r="N44">
            <v>4783576350</v>
          </cell>
          <cell r="O44">
            <v>0</v>
          </cell>
          <cell r="P44">
            <v>0</v>
          </cell>
          <cell r="Q44" t="b">
            <v>1</v>
          </cell>
          <cell r="R44">
            <v>0</v>
          </cell>
          <cell r="S44">
            <v>0</v>
          </cell>
        </row>
        <row r="45">
          <cell r="A45">
            <v>4112</v>
          </cell>
          <cell r="B45" t="str">
            <v>Program TIV</v>
          </cell>
          <cell r="C45" t="str">
            <v>L</v>
          </cell>
          <cell r="D45" t="str">
            <v>K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 t="b">
            <v>0</v>
          </cell>
          <cell r="R45">
            <v>0</v>
          </cell>
          <cell r="S45">
            <v>0</v>
          </cell>
        </row>
        <row r="46">
          <cell r="A46">
            <v>5500</v>
          </cell>
          <cell r="B46" t="str">
            <v>Return Penjualan</v>
          </cell>
          <cell r="C46" t="str">
            <v>L</v>
          </cell>
          <cell r="D46" t="str">
            <v>K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 t="b">
            <v>0</v>
          </cell>
          <cell r="R46">
            <v>0</v>
          </cell>
          <cell r="S46">
            <v>0</v>
          </cell>
        </row>
        <row r="47">
          <cell r="A47">
            <v>4130</v>
          </cell>
          <cell r="B47" t="str">
            <v>Pot Pembelian</v>
          </cell>
          <cell r="C47" t="str">
            <v>L</v>
          </cell>
          <cell r="D47" t="str">
            <v>K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 t="b">
            <v>0</v>
          </cell>
          <cell r="R47">
            <v>0</v>
          </cell>
          <cell r="S47">
            <v>0</v>
          </cell>
        </row>
        <row r="48">
          <cell r="A48">
            <v>510001</v>
          </cell>
          <cell r="B48" t="str">
            <v>HPP</v>
          </cell>
          <cell r="C48" t="str">
            <v>L</v>
          </cell>
          <cell r="D48" t="str">
            <v>D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5072828136.4200001</v>
          </cell>
          <cell r="J48">
            <v>834230262.26999998</v>
          </cell>
          <cell r="K48">
            <v>4238597874.1500001</v>
          </cell>
          <cell r="L48">
            <v>0</v>
          </cell>
          <cell r="M48">
            <v>4238597874.1500001</v>
          </cell>
          <cell r="N48">
            <v>0</v>
          </cell>
          <cell r="O48">
            <v>0</v>
          </cell>
          <cell r="P48">
            <v>0</v>
          </cell>
          <cell r="Q48" t="b">
            <v>1</v>
          </cell>
          <cell r="R48">
            <v>0</v>
          </cell>
          <cell r="S48">
            <v>0</v>
          </cell>
        </row>
        <row r="49">
          <cell r="A49">
            <v>511001</v>
          </cell>
          <cell r="B49" t="str">
            <v>Pembelian</v>
          </cell>
          <cell r="C49" t="str">
            <v>L</v>
          </cell>
          <cell r="D49" t="str">
            <v>D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1933392514.0500004</v>
          </cell>
          <cell r="J49">
            <v>1933392514.0500004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 t="b">
            <v>1</v>
          </cell>
          <cell r="R49">
            <v>0</v>
          </cell>
          <cell r="S49">
            <v>0</v>
          </cell>
        </row>
        <row r="50">
          <cell r="A50">
            <v>5120</v>
          </cell>
          <cell r="B50" t="str">
            <v>Return Pembelian</v>
          </cell>
          <cell r="C50" t="str">
            <v>L</v>
          </cell>
          <cell r="D50" t="str">
            <v>D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 t="b">
            <v>0</v>
          </cell>
          <cell r="R50">
            <v>0</v>
          </cell>
          <cell r="S50">
            <v>0</v>
          </cell>
        </row>
        <row r="51">
          <cell r="A51">
            <v>5130</v>
          </cell>
          <cell r="B51" t="str">
            <v>Pot Penjualan</v>
          </cell>
          <cell r="C51" t="str">
            <v>L</v>
          </cell>
          <cell r="D51" t="str">
            <v>D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 t="b">
            <v>0</v>
          </cell>
          <cell r="R51">
            <v>0</v>
          </cell>
          <cell r="S51">
            <v>0</v>
          </cell>
        </row>
        <row r="52">
          <cell r="A52">
            <v>800810</v>
          </cell>
          <cell r="B52" t="str">
            <v>BIAYA PEMBELIAN TRIPLEK</v>
          </cell>
          <cell r="C52" t="str">
            <v>L</v>
          </cell>
          <cell r="D52" t="str">
            <v>D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 t="b">
            <v>0</v>
          </cell>
          <cell r="R52">
            <v>0</v>
          </cell>
          <cell r="S52">
            <v>0</v>
          </cell>
        </row>
        <row r="53">
          <cell r="A53">
            <v>811001</v>
          </cell>
          <cell r="B53" t="str">
            <v>LEMBUR</v>
          </cell>
          <cell r="C53" t="str">
            <v>L</v>
          </cell>
          <cell r="D53" t="str">
            <v>D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 t="b">
            <v>0</v>
          </cell>
          <cell r="R53">
            <v>0</v>
          </cell>
          <cell r="S53">
            <v>0</v>
          </cell>
        </row>
        <row r="54">
          <cell r="A54">
            <v>811002</v>
          </cell>
          <cell r="B54" t="str">
            <v>INCENTIVE</v>
          </cell>
          <cell r="C54" t="str">
            <v>L</v>
          </cell>
          <cell r="D54" t="str">
            <v>D</v>
          </cell>
          <cell r="E54">
            <v>0</v>
          </cell>
          <cell r="F54">
            <v>0</v>
          </cell>
          <cell r="G54">
            <v>3763862</v>
          </cell>
          <cell r="H54">
            <v>0</v>
          </cell>
          <cell r="I54">
            <v>0</v>
          </cell>
          <cell r="J54">
            <v>0</v>
          </cell>
          <cell r="K54">
            <v>3763862</v>
          </cell>
          <cell r="L54">
            <v>0</v>
          </cell>
          <cell r="M54">
            <v>3763862</v>
          </cell>
          <cell r="N54">
            <v>0</v>
          </cell>
          <cell r="O54">
            <v>0</v>
          </cell>
          <cell r="P54">
            <v>0</v>
          </cell>
          <cell r="Q54" t="b">
            <v>1</v>
          </cell>
          <cell r="R54">
            <v>0</v>
          </cell>
          <cell r="S54">
            <v>0</v>
          </cell>
        </row>
        <row r="55">
          <cell r="A55">
            <v>811003</v>
          </cell>
          <cell r="B55" t="str">
            <v>BBM</v>
          </cell>
          <cell r="C55" t="str">
            <v>L</v>
          </cell>
          <cell r="D55" t="str">
            <v>D</v>
          </cell>
          <cell r="E55">
            <v>0</v>
          </cell>
          <cell r="F55">
            <v>0</v>
          </cell>
          <cell r="G55">
            <v>4090600</v>
          </cell>
          <cell r="H55">
            <v>0</v>
          </cell>
          <cell r="I55">
            <v>0</v>
          </cell>
          <cell r="J55">
            <v>0</v>
          </cell>
          <cell r="K55">
            <v>4090600</v>
          </cell>
          <cell r="L55">
            <v>0</v>
          </cell>
          <cell r="M55">
            <v>4090600</v>
          </cell>
          <cell r="N55">
            <v>0</v>
          </cell>
          <cell r="O55">
            <v>0</v>
          </cell>
          <cell r="P55">
            <v>0</v>
          </cell>
          <cell r="Q55" t="b">
            <v>1</v>
          </cell>
          <cell r="R55">
            <v>0</v>
          </cell>
          <cell r="S55">
            <v>0</v>
          </cell>
        </row>
        <row r="56">
          <cell r="A56">
            <v>811004</v>
          </cell>
          <cell r="B56" t="str">
            <v>PEMELIHARAAN KENDARAAN</v>
          </cell>
          <cell r="C56" t="str">
            <v>L</v>
          </cell>
          <cell r="D56" t="str">
            <v>D</v>
          </cell>
          <cell r="E56">
            <v>0</v>
          </cell>
          <cell r="F56">
            <v>0</v>
          </cell>
          <cell r="G56">
            <v>2925025</v>
          </cell>
          <cell r="H56">
            <v>0</v>
          </cell>
          <cell r="I56">
            <v>0</v>
          </cell>
          <cell r="J56">
            <v>0</v>
          </cell>
          <cell r="K56">
            <v>2925025</v>
          </cell>
          <cell r="L56">
            <v>0</v>
          </cell>
          <cell r="M56">
            <v>2925025</v>
          </cell>
          <cell r="N56">
            <v>0</v>
          </cell>
          <cell r="O56">
            <v>0</v>
          </cell>
          <cell r="P56">
            <v>0</v>
          </cell>
          <cell r="Q56" t="b">
            <v>1</v>
          </cell>
          <cell r="R56">
            <v>0</v>
          </cell>
          <cell r="S56">
            <v>0</v>
          </cell>
        </row>
        <row r="57">
          <cell r="A57">
            <v>811005</v>
          </cell>
          <cell r="B57" t="str">
            <v>PARKIR &amp; TOL</v>
          </cell>
          <cell r="C57" t="str">
            <v>L</v>
          </cell>
          <cell r="D57" t="str">
            <v>D</v>
          </cell>
          <cell r="E57">
            <v>0</v>
          </cell>
          <cell r="F57">
            <v>0</v>
          </cell>
          <cell r="G57">
            <v>331000</v>
          </cell>
          <cell r="H57">
            <v>15000</v>
          </cell>
          <cell r="I57">
            <v>0</v>
          </cell>
          <cell r="J57">
            <v>0</v>
          </cell>
          <cell r="K57">
            <v>316000</v>
          </cell>
          <cell r="L57">
            <v>0</v>
          </cell>
          <cell r="M57">
            <v>316000</v>
          </cell>
          <cell r="N57">
            <v>0</v>
          </cell>
          <cell r="O57">
            <v>0</v>
          </cell>
          <cell r="P57">
            <v>0</v>
          </cell>
          <cell r="Q57" t="b">
            <v>1</v>
          </cell>
          <cell r="R57">
            <v>0</v>
          </cell>
          <cell r="S57">
            <v>0</v>
          </cell>
        </row>
        <row r="58">
          <cell r="A58">
            <v>811006</v>
          </cell>
          <cell r="B58" t="str">
            <v>PENGIRIMAN DOKUMENT</v>
          </cell>
          <cell r="C58" t="str">
            <v>L</v>
          </cell>
          <cell r="D58" t="str">
            <v>D</v>
          </cell>
          <cell r="E58">
            <v>0</v>
          </cell>
          <cell r="F58">
            <v>0</v>
          </cell>
          <cell r="G58">
            <v>44000</v>
          </cell>
          <cell r="H58">
            <v>0</v>
          </cell>
          <cell r="I58">
            <v>0</v>
          </cell>
          <cell r="J58">
            <v>0</v>
          </cell>
          <cell r="K58">
            <v>44000</v>
          </cell>
          <cell r="L58">
            <v>0</v>
          </cell>
          <cell r="M58">
            <v>44000</v>
          </cell>
          <cell r="N58">
            <v>0</v>
          </cell>
          <cell r="O58">
            <v>0</v>
          </cell>
          <cell r="P58">
            <v>0</v>
          </cell>
          <cell r="Q58" t="b">
            <v>1</v>
          </cell>
          <cell r="R58">
            <v>0</v>
          </cell>
          <cell r="S58">
            <v>0</v>
          </cell>
        </row>
        <row r="59">
          <cell r="A59">
            <v>821000</v>
          </cell>
          <cell r="B59" t="str">
            <v>PERLENGKAPAN KANTOR</v>
          </cell>
          <cell r="C59" t="str">
            <v>L</v>
          </cell>
          <cell r="D59" t="str">
            <v>D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 t="b">
            <v>0</v>
          </cell>
          <cell r="R59">
            <v>0</v>
          </cell>
          <cell r="S59">
            <v>0</v>
          </cell>
        </row>
        <row r="60">
          <cell r="A60">
            <v>821001</v>
          </cell>
          <cell r="B60" t="str">
            <v>GAJI DAN TUNJANG</v>
          </cell>
          <cell r="C60" t="str">
            <v>L</v>
          </cell>
          <cell r="D60" t="str">
            <v>D</v>
          </cell>
          <cell r="E60">
            <v>0</v>
          </cell>
          <cell r="F60">
            <v>0</v>
          </cell>
          <cell r="G60">
            <v>43362655</v>
          </cell>
          <cell r="H60">
            <v>0</v>
          </cell>
          <cell r="I60">
            <v>41990700</v>
          </cell>
          <cell r="J60">
            <v>43362655</v>
          </cell>
          <cell r="K60">
            <v>41990700</v>
          </cell>
          <cell r="L60">
            <v>0</v>
          </cell>
          <cell r="M60">
            <v>41990700</v>
          </cell>
          <cell r="N60">
            <v>0</v>
          </cell>
          <cell r="O60">
            <v>0</v>
          </cell>
          <cell r="P60">
            <v>0</v>
          </cell>
          <cell r="Q60" t="b">
            <v>1</v>
          </cell>
          <cell r="R60">
            <v>0</v>
          </cell>
          <cell r="S60">
            <v>0</v>
          </cell>
        </row>
        <row r="61">
          <cell r="A61">
            <v>821002</v>
          </cell>
          <cell r="B61" t="str">
            <v>JAMSOSTEK</v>
          </cell>
          <cell r="C61" t="str">
            <v>L</v>
          </cell>
          <cell r="D61" t="str">
            <v>D</v>
          </cell>
          <cell r="E61">
            <v>0</v>
          </cell>
          <cell r="F61">
            <v>0</v>
          </cell>
          <cell r="G61">
            <v>4168135</v>
          </cell>
          <cell r="H61">
            <v>0</v>
          </cell>
          <cell r="I61">
            <v>0</v>
          </cell>
          <cell r="J61">
            <v>0</v>
          </cell>
          <cell r="K61">
            <v>4168135</v>
          </cell>
          <cell r="L61">
            <v>0</v>
          </cell>
          <cell r="M61">
            <v>4168135</v>
          </cell>
          <cell r="N61">
            <v>0</v>
          </cell>
          <cell r="O61">
            <v>0</v>
          </cell>
          <cell r="P61">
            <v>0</v>
          </cell>
          <cell r="Q61" t="b">
            <v>1</v>
          </cell>
          <cell r="R61">
            <v>0</v>
          </cell>
          <cell r="S61">
            <v>0</v>
          </cell>
        </row>
        <row r="62">
          <cell r="A62">
            <v>821004</v>
          </cell>
          <cell r="B62" t="str">
            <v>KONSUMSI</v>
          </cell>
          <cell r="C62" t="str">
            <v>L</v>
          </cell>
          <cell r="D62" t="str">
            <v>D</v>
          </cell>
          <cell r="E62">
            <v>0</v>
          </cell>
          <cell r="F62">
            <v>0</v>
          </cell>
          <cell r="G62">
            <v>30000</v>
          </cell>
          <cell r="H62">
            <v>0</v>
          </cell>
          <cell r="I62">
            <v>0</v>
          </cell>
          <cell r="J62">
            <v>0</v>
          </cell>
          <cell r="K62">
            <v>30000</v>
          </cell>
          <cell r="L62">
            <v>0</v>
          </cell>
          <cell r="M62">
            <v>30000</v>
          </cell>
          <cell r="N62">
            <v>0</v>
          </cell>
          <cell r="O62">
            <v>0</v>
          </cell>
          <cell r="P62">
            <v>0</v>
          </cell>
          <cell r="Q62" t="b">
            <v>1</v>
          </cell>
          <cell r="R62">
            <v>0</v>
          </cell>
          <cell r="S62">
            <v>0</v>
          </cell>
        </row>
        <row r="63">
          <cell r="A63">
            <v>821005</v>
          </cell>
          <cell r="B63" t="str">
            <v>PENGOBATAN</v>
          </cell>
          <cell r="C63" t="str">
            <v>L</v>
          </cell>
          <cell r="D63" t="str">
            <v>D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 t="b">
            <v>0</v>
          </cell>
          <cell r="R63">
            <v>0</v>
          </cell>
          <cell r="S63">
            <v>0</v>
          </cell>
        </row>
        <row r="64">
          <cell r="A64">
            <v>821006</v>
          </cell>
          <cell r="B64" t="str">
            <v>THR/BONUS</v>
          </cell>
          <cell r="C64" t="str">
            <v>L</v>
          </cell>
          <cell r="D64" t="str">
            <v>D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 t="b">
            <v>0</v>
          </cell>
          <cell r="R64">
            <v>0</v>
          </cell>
          <cell r="S64">
            <v>0</v>
          </cell>
        </row>
        <row r="65">
          <cell r="A65">
            <v>822005</v>
          </cell>
          <cell r="B65" t="str">
            <v>PEMELIHARAAN KANTOR DAN BANGUNAN</v>
          </cell>
          <cell r="C65" t="str">
            <v>L</v>
          </cell>
          <cell r="D65" t="str">
            <v>D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 t="b">
            <v>0</v>
          </cell>
          <cell r="R65">
            <v>0</v>
          </cell>
          <cell r="S65">
            <v>0</v>
          </cell>
        </row>
        <row r="66">
          <cell r="A66">
            <v>822015</v>
          </cell>
          <cell r="B66" t="str">
            <v>PEMELIHARAAN INVENTARIS</v>
          </cell>
          <cell r="C66" t="str">
            <v>L</v>
          </cell>
          <cell r="D66" t="str">
            <v>D</v>
          </cell>
          <cell r="E66">
            <v>0</v>
          </cell>
          <cell r="F66">
            <v>0</v>
          </cell>
          <cell r="G66">
            <v>399400</v>
          </cell>
          <cell r="H66">
            <v>0</v>
          </cell>
          <cell r="I66">
            <v>0</v>
          </cell>
          <cell r="J66">
            <v>0</v>
          </cell>
          <cell r="K66">
            <v>399400</v>
          </cell>
          <cell r="L66">
            <v>0</v>
          </cell>
          <cell r="M66">
            <v>399400</v>
          </cell>
          <cell r="N66">
            <v>0</v>
          </cell>
          <cell r="O66">
            <v>0</v>
          </cell>
          <cell r="P66">
            <v>0</v>
          </cell>
          <cell r="Q66" t="b">
            <v>1</v>
          </cell>
          <cell r="R66">
            <v>0</v>
          </cell>
          <cell r="S66">
            <v>0</v>
          </cell>
        </row>
        <row r="67">
          <cell r="A67">
            <v>824001</v>
          </cell>
          <cell r="B67" t="str">
            <v xml:space="preserve">LISTRIK </v>
          </cell>
          <cell r="C67" t="str">
            <v>L</v>
          </cell>
          <cell r="D67" t="str">
            <v>D</v>
          </cell>
          <cell r="E67">
            <v>0</v>
          </cell>
          <cell r="F67">
            <v>0</v>
          </cell>
          <cell r="G67">
            <v>754000</v>
          </cell>
          <cell r="H67">
            <v>0</v>
          </cell>
          <cell r="I67">
            <v>0</v>
          </cell>
          <cell r="J67">
            <v>0</v>
          </cell>
          <cell r="K67">
            <v>754000</v>
          </cell>
          <cell r="L67">
            <v>0</v>
          </cell>
          <cell r="M67">
            <v>754000</v>
          </cell>
          <cell r="N67">
            <v>0</v>
          </cell>
          <cell r="O67">
            <v>0</v>
          </cell>
          <cell r="P67">
            <v>0</v>
          </cell>
          <cell r="Q67" t="b">
            <v>1</v>
          </cell>
          <cell r="R67">
            <v>0</v>
          </cell>
          <cell r="S67">
            <v>0</v>
          </cell>
        </row>
        <row r="68">
          <cell r="A68">
            <v>824002</v>
          </cell>
          <cell r="B68" t="str">
            <v>ALAT TULIS &amp; CETAKAN</v>
          </cell>
          <cell r="C68" t="str">
            <v>L</v>
          </cell>
          <cell r="D68" t="str">
            <v>D</v>
          </cell>
          <cell r="E68">
            <v>0</v>
          </cell>
          <cell r="F68">
            <v>0</v>
          </cell>
          <cell r="G68">
            <v>355350</v>
          </cell>
          <cell r="H68">
            <v>0</v>
          </cell>
          <cell r="I68">
            <v>0</v>
          </cell>
          <cell r="J68">
            <v>0</v>
          </cell>
          <cell r="K68">
            <v>355350</v>
          </cell>
          <cell r="L68">
            <v>0</v>
          </cell>
          <cell r="M68">
            <v>355350</v>
          </cell>
          <cell r="N68">
            <v>0</v>
          </cell>
          <cell r="O68">
            <v>0</v>
          </cell>
          <cell r="P68">
            <v>0</v>
          </cell>
          <cell r="Q68" t="b">
            <v>1</v>
          </cell>
          <cell r="R68">
            <v>0</v>
          </cell>
          <cell r="S68">
            <v>0</v>
          </cell>
        </row>
        <row r="69">
          <cell r="A69">
            <v>824003</v>
          </cell>
          <cell r="B69" t="str">
            <v>TELEPHONE/KAWAT</v>
          </cell>
          <cell r="C69" t="str">
            <v>L</v>
          </cell>
          <cell r="D69" t="str">
            <v>D</v>
          </cell>
          <cell r="E69">
            <v>0</v>
          </cell>
          <cell r="F69">
            <v>0</v>
          </cell>
          <cell r="G69">
            <v>591679</v>
          </cell>
          <cell r="H69">
            <v>0</v>
          </cell>
          <cell r="I69">
            <v>0</v>
          </cell>
          <cell r="J69">
            <v>0</v>
          </cell>
          <cell r="K69">
            <v>591679</v>
          </cell>
          <cell r="L69">
            <v>0</v>
          </cell>
          <cell r="M69">
            <v>591679</v>
          </cell>
          <cell r="N69">
            <v>0</v>
          </cell>
          <cell r="O69">
            <v>0</v>
          </cell>
          <cell r="P69">
            <v>0</v>
          </cell>
          <cell r="Q69" t="b">
            <v>1</v>
          </cell>
          <cell r="R69">
            <v>0</v>
          </cell>
          <cell r="S69">
            <v>0</v>
          </cell>
        </row>
        <row r="70">
          <cell r="A70">
            <v>824004</v>
          </cell>
          <cell r="B70" t="str">
            <v>SUMBANGAN/IURAN&amp;MAJALAH</v>
          </cell>
          <cell r="C70" t="str">
            <v>L</v>
          </cell>
          <cell r="D70" t="str">
            <v>D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 t="b">
            <v>0</v>
          </cell>
          <cell r="R70">
            <v>0</v>
          </cell>
          <cell r="S70">
            <v>0</v>
          </cell>
        </row>
        <row r="71">
          <cell r="A71">
            <v>824005</v>
          </cell>
          <cell r="B71" t="str">
            <v>PERJALANAN DINAS</v>
          </cell>
          <cell r="C71" t="str">
            <v>L</v>
          </cell>
          <cell r="D71" t="str">
            <v>D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 t="b">
            <v>0</v>
          </cell>
          <cell r="R71">
            <v>0</v>
          </cell>
          <cell r="S71">
            <v>0</v>
          </cell>
        </row>
        <row r="72">
          <cell r="A72">
            <v>824006</v>
          </cell>
          <cell r="B72" t="str">
            <v>TRAINING/SEMINAR/RAPAT</v>
          </cell>
          <cell r="C72" t="str">
            <v>L</v>
          </cell>
          <cell r="D72" t="str">
            <v>D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 t="b">
            <v>0</v>
          </cell>
          <cell r="R72">
            <v>0</v>
          </cell>
          <cell r="S72">
            <v>0</v>
          </cell>
        </row>
        <row r="73">
          <cell r="A73">
            <v>824007</v>
          </cell>
          <cell r="B73" t="str">
            <v>BIAYA RUMAH TANGGA</v>
          </cell>
          <cell r="C73" t="str">
            <v>L</v>
          </cell>
          <cell r="D73" t="str">
            <v>D</v>
          </cell>
          <cell r="E73">
            <v>0</v>
          </cell>
          <cell r="F73">
            <v>0</v>
          </cell>
          <cell r="G73">
            <v>330000</v>
          </cell>
          <cell r="H73">
            <v>0</v>
          </cell>
          <cell r="I73">
            <v>0</v>
          </cell>
          <cell r="J73">
            <v>0</v>
          </cell>
          <cell r="K73">
            <v>330000</v>
          </cell>
          <cell r="L73">
            <v>0</v>
          </cell>
          <cell r="M73">
            <v>330000</v>
          </cell>
          <cell r="N73">
            <v>0</v>
          </cell>
          <cell r="O73">
            <v>0</v>
          </cell>
          <cell r="P73">
            <v>0</v>
          </cell>
          <cell r="Q73" t="b">
            <v>1</v>
          </cell>
          <cell r="R73">
            <v>0</v>
          </cell>
          <cell r="S73">
            <v>0</v>
          </cell>
        </row>
        <row r="74">
          <cell r="A74">
            <v>824008</v>
          </cell>
          <cell r="B74" t="str">
            <v>SEWA KENDARAAN</v>
          </cell>
          <cell r="C74" t="str">
            <v>L</v>
          </cell>
          <cell r="D74" t="str">
            <v>D</v>
          </cell>
          <cell r="E74">
            <v>0</v>
          </cell>
          <cell r="F74">
            <v>0</v>
          </cell>
          <cell r="G74">
            <v>5613750</v>
          </cell>
          <cell r="H74">
            <v>0</v>
          </cell>
          <cell r="I74">
            <v>0</v>
          </cell>
          <cell r="J74">
            <v>0</v>
          </cell>
          <cell r="K74">
            <v>5613750</v>
          </cell>
          <cell r="L74">
            <v>0</v>
          </cell>
          <cell r="M74">
            <v>5613750</v>
          </cell>
          <cell r="N74">
            <v>0</v>
          </cell>
          <cell r="O74">
            <v>0</v>
          </cell>
          <cell r="P74">
            <v>0</v>
          </cell>
          <cell r="Q74" t="b">
            <v>1</v>
          </cell>
          <cell r="R74">
            <v>0</v>
          </cell>
          <cell r="S74">
            <v>0</v>
          </cell>
        </row>
        <row r="75">
          <cell r="A75">
            <v>824009</v>
          </cell>
          <cell r="B75" t="str">
            <v>SEWA KANTOR</v>
          </cell>
          <cell r="C75" t="str">
            <v>L</v>
          </cell>
          <cell r="D75" t="str">
            <v>D</v>
          </cell>
          <cell r="E75">
            <v>0</v>
          </cell>
          <cell r="F75">
            <v>0</v>
          </cell>
          <cell r="G75">
            <v>2916700</v>
          </cell>
          <cell r="H75">
            <v>0</v>
          </cell>
          <cell r="I75">
            <v>0</v>
          </cell>
          <cell r="J75">
            <v>0</v>
          </cell>
          <cell r="K75">
            <v>2916700</v>
          </cell>
          <cell r="L75">
            <v>0</v>
          </cell>
          <cell r="M75">
            <v>2916700</v>
          </cell>
          <cell r="N75">
            <v>0</v>
          </cell>
          <cell r="O75">
            <v>0</v>
          </cell>
          <cell r="P75">
            <v>0</v>
          </cell>
          <cell r="Q75" t="b">
            <v>1</v>
          </cell>
          <cell r="R75">
            <v>0</v>
          </cell>
          <cell r="S75">
            <v>0</v>
          </cell>
        </row>
        <row r="76">
          <cell r="A76">
            <v>824010</v>
          </cell>
          <cell r="B76" t="str">
            <v>SEWA INVENTARIS</v>
          </cell>
          <cell r="C76" t="str">
            <v>L</v>
          </cell>
          <cell r="D76" t="str">
            <v>D</v>
          </cell>
          <cell r="E76">
            <v>0</v>
          </cell>
          <cell r="F76">
            <v>0</v>
          </cell>
          <cell r="G76">
            <v>894775</v>
          </cell>
          <cell r="H76">
            <v>0</v>
          </cell>
          <cell r="I76">
            <v>0</v>
          </cell>
          <cell r="J76">
            <v>0</v>
          </cell>
          <cell r="K76">
            <v>894775</v>
          </cell>
          <cell r="L76">
            <v>0</v>
          </cell>
          <cell r="M76">
            <v>894775</v>
          </cell>
          <cell r="N76">
            <v>0</v>
          </cell>
          <cell r="O76">
            <v>0</v>
          </cell>
          <cell r="P76">
            <v>0</v>
          </cell>
          <cell r="Q76" t="b">
            <v>1</v>
          </cell>
          <cell r="R76">
            <v>0</v>
          </cell>
          <cell r="S76">
            <v>0</v>
          </cell>
        </row>
        <row r="77">
          <cell r="A77">
            <v>824011</v>
          </cell>
          <cell r="B77" t="str">
            <v>PEMBELIAN TRIPLEK</v>
          </cell>
          <cell r="C77" t="str">
            <v>L</v>
          </cell>
          <cell r="D77" t="str">
            <v>D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 t="b">
            <v>0</v>
          </cell>
          <cell r="R77">
            <v>0</v>
          </cell>
          <cell r="S77">
            <v>0</v>
          </cell>
        </row>
        <row r="78">
          <cell r="A78">
            <v>824013</v>
          </cell>
          <cell r="B78" t="str">
            <v>PENGHAPUSAN PIUTANG</v>
          </cell>
          <cell r="C78" t="str">
            <v>L</v>
          </cell>
          <cell r="D78" t="str">
            <v>D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 t="b">
            <v>0</v>
          </cell>
          <cell r="R78">
            <v>0</v>
          </cell>
          <cell r="S78">
            <v>0</v>
          </cell>
        </row>
        <row r="79">
          <cell r="A79">
            <v>824019</v>
          </cell>
          <cell r="B79" t="str">
            <v>PERIJINAN DAN PBB</v>
          </cell>
          <cell r="C79" t="str">
            <v>L</v>
          </cell>
          <cell r="D79" t="str">
            <v>D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 t="b">
            <v>0</v>
          </cell>
          <cell r="R79">
            <v>0</v>
          </cell>
          <cell r="S79">
            <v>0</v>
          </cell>
        </row>
        <row r="80">
          <cell r="A80">
            <v>824021</v>
          </cell>
          <cell r="B80" t="str">
            <v>BIAYA STNK/KEUR/DISPENSASI</v>
          </cell>
          <cell r="C80" t="str">
            <v>L</v>
          </cell>
          <cell r="D80" t="str">
            <v>D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 t="b">
            <v>0</v>
          </cell>
          <cell r="R80">
            <v>0</v>
          </cell>
          <cell r="S80">
            <v>0</v>
          </cell>
        </row>
        <row r="81">
          <cell r="A81">
            <v>824033</v>
          </cell>
          <cell r="B81" t="str">
            <v>BIAYA KEAMANAN DAN KEBERSIHAN</v>
          </cell>
          <cell r="C81" t="str">
            <v>L</v>
          </cell>
          <cell r="D81" t="str">
            <v>D</v>
          </cell>
          <cell r="E81">
            <v>0</v>
          </cell>
          <cell r="F81">
            <v>0</v>
          </cell>
          <cell r="G81">
            <v>12857543</v>
          </cell>
          <cell r="H81">
            <v>0</v>
          </cell>
          <cell r="I81">
            <v>0</v>
          </cell>
          <cell r="J81">
            <v>0</v>
          </cell>
          <cell r="K81">
            <v>12857543</v>
          </cell>
          <cell r="L81">
            <v>0</v>
          </cell>
          <cell r="M81">
            <v>12857543</v>
          </cell>
          <cell r="N81">
            <v>0</v>
          </cell>
          <cell r="O81">
            <v>0</v>
          </cell>
          <cell r="P81">
            <v>0</v>
          </cell>
          <cell r="Q81" t="b">
            <v>1</v>
          </cell>
          <cell r="R81">
            <v>0</v>
          </cell>
          <cell r="S81">
            <v>0</v>
          </cell>
        </row>
        <row r="82">
          <cell r="A82">
            <v>824037</v>
          </cell>
          <cell r="B82" t="str">
            <v>BENDA POS/MATERAI</v>
          </cell>
          <cell r="C82" t="str">
            <v>L</v>
          </cell>
          <cell r="D82" t="str">
            <v>D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 t="b">
            <v>0</v>
          </cell>
          <cell r="R82">
            <v>0</v>
          </cell>
          <cell r="S82">
            <v>0</v>
          </cell>
        </row>
        <row r="83">
          <cell r="A83">
            <v>824038</v>
          </cell>
          <cell r="B83" t="str">
            <v>JASA KURIR/PENGIRIMAN DOKUMENT</v>
          </cell>
          <cell r="C83" t="str">
            <v>L</v>
          </cell>
          <cell r="D83" t="str">
            <v>D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 t="b">
            <v>0</v>
          </cell>
          <cell r="R83">
            <v>0</v>
          </cell>
          <cell r="S83">
            <v>0</v>
          </cell>
        </row>
        <row r="84">
          <cell r="A84">
            <v>824041</v>
          </cell>
          <cell r="B84" t="str">
            <v>AIR (PAM)</v>
          </cell>
          <cell r="C84" t="str">
            <v>L</v>
          </cell>
          <cell r="D84" t="str">
            <v>D</v>
          </cell>
          <cell r="E84">
            <v>0</v>
          </cell>
          <cell r="F84">
            <v>0</v>
          </cell>
          <cell r="G84">
            <v>360000</v>
          </cell>
          <cell r="H84">
            <v>0</v>
          </cell>
          <cell r="I84">
            <v>0</v>
          </cell>
          <cell r="J84">
            <v>0</v>
          </cell>
          <cell r="K84">
            <v>360000</v>
          </cell>
          <cell r="L84">
            <v>0</v>
          </cell>
          <cell r="M84">
            <v>360000</v>
          </cell>
          <cell r="N84">
            <v>0</v>
          </cell>
          <cell r="O84">
            <v>0</v>
          </cell>
          <cell r="P84">
            <v>0</v>
          </cell>
          <cell r="Q84" t="b">
            <v>1</v>
          </cell>
          <cell r="R84">
            <v>0</v>
          </cell>
          <cell r="S84">
            <v>0</v>
          </cell>
        </row>
        <row r="85">
          <cell r="A85">
            <v>824042</v>
          </cell>
          <cell r="B85" t="str">
            <v>REPACKING , BONG</v>
          </cell>
          <cell r="C85" t="str">
            <v>L</v>
          </cell>
          <cell r="D85" t="str">
            <v>D</v>
          </cell>
          <cell r="E85">
            <v>0</v>
          </cell>
          <cell r="F85">
            <v>0</v>
          </cell>
          <cell r="G85">
            <v>4698000</v>
          </cell>
          <cell r="H85">
            <v>0</v>
          </cell>
          <cell r="I85">
            <v>0</v>
          </cell>
          <cell r="J85">
            <v>0</v>
          </cell>
          <cell r="K85">
            <v>4698000</v>
          </cell>
          <cell r="L85">
            <v>0</v>
          </cell>
          <cell r="M85">
            <v>4698000</v>
          </cell>
          <cell r="N85">
            <v>0</v>
          </cell>
          <cell r="O85">
            <v>0</v>
          </cell>
          <cell r="P85">
            <v>0</v>
          </cell>
          <cell r="Q85" t="b">
            <v>1</v>
          </cell>
          <cell r="R85">
            <v>0</v>
          </cell>
          <cell r="S85">
            <v>0</v>
          </cell>
        </row>
        <row r="86">
          <cell r="A86">
            <v>825011</v>
          </cell>
          <cell r="B86" t="str">
            <v>BIAYA PAJAK</v>
          </cell>
          <cell r="C86" t="str">
            <v>L</v>
          </cell>
          <cell r="D86" t="str">
            <v>D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 t="b">
            <v>0</v>
          </cell>
          <cell r="R86">
            <v>0</v>
          </cell>
          <cell r="S86">
            <v>0</v>
          </cell>
        </row>
        <row r="87">
          <cell r="A87">
            <v>825012</v>
          </cell>
          <cell r="B87" t="str">
            <v>ADMIN BANK</v>
          </cell>
          <cell r="C87" t="str">
            <v>L</v>
          </cell>
          <cell r="D87" t="str">
            <v>D</v>
          </cell>
          <cell r="E87">
            <v>0</v>
          </cell>
          <cell r="F87">
            <v>0</v>
          </cell>
          <cell r="G87">
            <v>17000</v>
          </cell>
          <cell r="H87">
            <v>0</v>
          </cell>
          <cell r="I87">
            <v>0</v>
          </cell>
          <cell r="J87">
            <v>0</v>
          </cell>
          <cell r="K87">
            <v>17000</v>
          </cell>
          <cell r="L87">
            <v>0</v>
          </cell>
          <cell r="M87">
            <v>17000</v>
          </cell>
          <cell r="N87">
            <v>0</v>
          </cell>
          <cell r="O87">
            <v>0</v>
          </cell>
          <cell r="P87">
            <v>0</v>
          </cell>
          <cell r="Q87" t="b">
            <v>1</v>
          </cell>
          <cell r="R87">
            <v>0</v>
          </cell>
          <cell r="S87">
            <v>0</v>
          </cell>
        </row>
        <row r="88">
          <cell r="A88">
            <v>825013</v>
          </cell>
          <cell r="B88" t="str">
            <v>BIAYA JASA MANAGEMENT</v>
          </cell>
          <cell r="C88" t="str">
            <v>L</v>
          </cell>
          <cell r="D88" t="str">
            <v>D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 t="b">
            <v>0</v>
          </cell>
          <cell r="R88">
            <v>0</v>
          </cell>
          <cell r="S88">
            <v>0</v>
          </cell>
        </row>
        <row r="89">
          <cell r="A89">
            <v>825015</v>
          </cell>
          <cell r="B89" t="str">
            <v>BIAYA REKRUTMEN KARYAWAN</v>
          </cell>
          <cell r="C89" t="str">
            <v>L</v>
          </cell>
          <cell r="D89" t="str">
            <v>D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 t="b">
            <v>0</v>
          </cell>
          <cell r="R89">
            <v>0</v>
          </cell>
          <cell r="S89">
            <v>0</v>
          </cell>
        </row>
        <row r="90">
          <cell r="A90">
            <v>825099</v>
          </cell>
          <cell r="B90" t="str">
            <v>LAIN-LAIN</v>
          </cell>
          <cell r="C90" t="str">
            <v>L</v>
          </cell>
          <cell r="D90" t="str">
            <v>D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 t="b">
            <v>0</v>
          </cell>
          <cell r="R90">
            <v>0</v>
          </cell>
          <cell r="S90">
            <v>0</v>
          </cell>
        </row>
        <row r="91">
          <cell r="A91">
            <v>829207</v>
          </cell>
          <cell r="B91" t="str">
            <v>BIAYA PROMOSI DAGANG</v>
          </cell>
          <cell r="C91" t="str">
            <v>L</v>
          </cell>
          <cell r="D91" t="str">
            <v>D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 t="b">
            <v>0</v>
          </cell>
          <cell r="R91">
            <v>0</v>
          </cell>
          <cell r="S91">
            <v>0</v>
          </cell>
        </row>
        <row r="92">
          <cell r="A92">
            <v>910200</v>
          </cell>
          <cell r="B92" t="str">
            <v>PENDAPATAN BUNGA</v>
          </cell>
          <cell r="C92" t="str">
            <v>L</v>
          </cell>
          <cell r="D92" t="str">
            <v>D</v>
          </cell>
          <cell r="E92">
            <v>0</v>
          </cell>
          <cell r="F92">
            <v>0</v>
          </cell>
          <cell r="G92">
            <v>0</v>
          </cell>
          <cell r="H92">
            <v>7745</v>
          </cell>
          <cell r="I92">
            <v>0</v>
          </cell>
          <cell r="J92">
            <v>0</v>
          </cell>
          <cell r="K92">
            <v>-7745</v>
          </cell>
          <cell r="L92">
            <v>0</v>
          </cell>
          <cell r="M92">
            <v>-7745</v>
          </cell>
          <cell r="N92">
            <v>0</v>
          </cell>
          <cell r="O92">
            <v>0</v>
          </cell>
          <cell r="P92">
            <v>0</v>
          </cell>
          <cell r="Q92" t="b">
            <v>1</v>
          </cell>
          <cell r="R92">
            <v>0</v>
          </cell>
          <cell r="S92">
            <v>0</v>
          </cell>
        </row>
        <row r="93">
          <cell r="A93">
            <v>910800</v>
          </cell>
          <cell r="B93" t="str">
            <v>PENJUALAN BARANG BEKAS/SISA</v>
          </cell>
          <cell r="C93" t="str">
            <v>L</v>
          </cell>
          <cell r="D93" t="str">
            <v>D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 t="b">
            <v>0</v>
          </cell>
          <cell r="R93">
            <v>0</v>
          </cell>
          <cell r="S93">
            <v>0</v>
          </cell>
        </row>
        <row r="94">
          <cell r="A94">
            <v>827003</v>
          </cell>
          <cell r="B94" t="str">
            <v>INTERNET &amp; JARIN</v>
          </cell>
          <cell r="C94" t="str">
            <v>L</v>
          </cell>
          <cell r="D94" t="str">
            <v>D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 t="b">
            <v>0</v>
          </cell>
          <cell r="R94">
            <v>0</v>
          </cell>
          <cell r="S94">
            <v>0</v>
          </cell>
        </row>
        <row r="95">
          <cell r="A95">
            <v>919900</v>
          </cell>
          <cell r="B95" t="str">
            <v>PENDAPATAN LAIN-LAIN</v>
          </cell>
          <cell r="C95" t="str">
            <v>L</v>
          </cell>
          <cell r="D95" t="str">
            <v>D</v>
          </cell>
          <cell r="E95">
            <v>0</v>
          </cell>
          <cell r="F95">
            <v>0</v>
          </cell>
          <cell r="G95">
            <v>0</v>
          </cell>
          <cell r="H95">
            <v>834800</v>
          </cell>
          <cell r="I95">
            <v>0</v>
          </cell>
          <cell r="J95">
            <v>0</v>
          </cell>
          <cell r="K95">
            <v>-834800</v>
          </cell>
          <cell r="L95">
            <v>0</v>
          </cell>
          <cell r="M95">
            <v>-834800</v>
          </cell>
          <cell r="N95">
            <v>0</v>
          </cell>
          <cell r="O95">
            <v>0</v>
          </cell>
          <cell r="P95">
            <v>0</v>
          </cell>
          <cell r="Q95" t="b">
            <v>1</v>
          </cell>
          <cell r="R95">
            <v>0</v>
          </cell>
          <cell r="S95">
            <v>0</v>
          </cell>
        </row>
        <row r="96">
          <cell r="A96">
            <v>920100</v>
          </cell>
          <cell r="B96" t="str">
            <v>BEBAN BUNGA</v>
          </cell>
          <cell r="C96" t="str">
            <v>L</v>
          </cell>
          <cell r="D96" t="str">
            <v>D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 t="b">
            <v>0</v>
          </cell>
          <cell r="R96">
            <v>0</v>
          </cell>
          <cell r="S96">
            <v>0</v>
          </cell>
        </row>
        <row r="97">
          <cell r="A97">
            <v>929900</v>
          </cell>
          <cell r="B97" t="str">
            <v>BEBAN LAIN-LAIN</v>
          </cell>
          <cell r="C97" t="str">
            <v>L</v>
          </cell>
          <cell r="D97" t="str">
            <v>D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 t="b">
            <v>0</v>
          </cell>
          <cell r="R97">
            <v>0</v>
          </cell>
          <cell r="S97">
            <v>0</v>
          </cell>
        </row>
        <row r="99">
          <cell r="A99" t="str">
            <v>Laba Bulan Berjalan</v>
          </cell>
          <cell r="E99">
            <v>9371668454.3699799</v>
          </cell>
          <cell r="F99">
            <v>9371668454.369976</v>
          </cell>
          <cell r="G99">
            <v>7722524346</v>
          </cell>
          <cell r="H99">
            <v>7722524346</v>
          </cell>
          <cell r="I99">
            <v>18141780593.84</v>
          </cell>
          <cell r="J99">
            <v>18141780593.84</v>
          </cell>
          <cell r="K99">
            <v>16069525940.419981</v>
          </cell>
          <cell r="L99">
            <v>16069525940.419973</v>
          </cell>
          <cell r="M99">
            <v>4324871848.1499996</v>
          </cell>
          <cell r="N99">
            <v>4816720200</v>
          </cell>
          <cell r="O99">
            <v>11744654092.269981</v>
          </cell>
          <cell r="P99">
            <v>11744654092.269974</v>
          </cell>
          <cell r="Q99" t="b">
            <v>1</v>
          </cell>
          <cell r="R99">
            <v>11744654092.269981</v>
          </cell>
          <cell r="S99">
            <v>11744654092.269974</v>
          </cell>
        </row>
        <row r="100">
          <cell r="F100">
            <v>0</v>
          </cell>
          <cell r="G100">
            <v>0</v>
          </cell>
          <cell r="I100">
            <v>0</v>
          </cell>
          <cell r="M100">
            <v>491848351.85000038</v>
          </cell>
          <cell r="P100">
            <v>0</v>
          </cell>
          <cell r="Q100" t="b">
            <v>1</v>
          </cell>
          <cell r="S100">
            <v>0</v>
          </cell>
        </row>
        <row r="101">
          <cell r="E101">
            <v>9371668454.3699799</v>
          </cell>
          <cell r="F101">
            <v>9371668454.369976</v>
          </cell>
          <cell r="G101">
            <v>7722524346</v>
          </cell>
          <cell r="H101">
            <v>7722524346</v>
          </cell>
          <cell r="I101">
            <v>18141780593.84</v>
          </cell>
          <cell r="J101">
            <v>18141780593.84</v>
          </cell>
          <cell r="K101">
            <v>16069525940.419981</v>
          </cell>
          <cell r="L101">
            <v>16069525940.419973</v>
          </cell>
          <cell r="M101">
            <v>4816720200</v>
          </cell>
          <cell r="N101">
            <v>4816720200</v>
          </cell>
          <cell r="O101">
            <v>11744654092.269981</v>
          </cell>
          <cell r="P101">
            <v>11744654092.269974</v>
          </cell>
          <cell r="Q101" t="b">
            <v>1</v>
          </cell>
          <cell r="R101">
            <v>11744654092.269981</v>
          </cell>
          <cell r="S101">
            <v>11744654092.269974</v>
          </cell>
        </row>
        <row r="103">
          <cell r="B103" t="str">
            <v>Ctrl Jumlah</v>
          </cell>
          <cell r="F103">
            <v>0</v>
          </cell>
          <cell r="H103">
            <v>0</v>
          </cell>
          <cell r="J103">
            <v>0</v>
          </cell>
          <cell r="L103">
            <v>0</v>
          </cell>
          <cell r="N103">
            <v>0</v>
          </cell>
          <cell r="P103">
            <v>0</v>
          </cell>
        </row>
        <row r="104">
          <cell r="B104" t="str">
            <v>Ctrl vs Rekap GL</v>
          </cell>
          <cell r="G104">
            <v>0</v>
          </cell>
          <cell r="H104">
            <v>0</v>
          </cell>
        </row>
        <row r="105">
          <cell r="B105" t="str">
            <v>Ctrl vs Memo Jurnal</v>
          </cell>
          <cell r="I105">
            <v>0</v>
          </cell>
          <cell r="J105">
            <v>0</v>
          </cell>
        </row>
        <row r="106">
          <cell r="B106" t="str">
            <v>Ctrl vs Rugi Laba</v>
          </cell>
          <cell r="M106">
            <v>1.430511474609375E-6</v>
          </cell>
        </row>
        <row r="107">
          <cell r="B107" t="str">
            <v>Ctrl vs Neraca</v>
          </cell>
          <cell r="O107">
            <v>0</v>
          </cell>
          <cell r="P107">
            <v>0</v>
          </cell>
        </row>
        <row r="108">
          <cell r="B108" t="str">
            <v>Ctrl vs COGS</v>
          </cell>
          <cell r="K108">
            <v>0</v>
          </cell>
        </row>
        <row r="109">
          <cell r="B109" t="str">
            <v>Ctrl vs Analisa Piutang</v>
          </cell>
          <cell r="O109">
            <v>0</v>
          </cell>
        </row>
        <row r="110">
          <cell r="B110" t="str">
            <v>Ctrl vs So Persed Akir</v>
          </cell>
          <cell r="O110">
            <v>0</v>
          </cell>
        </row>
      </sheetData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aft"/>
      <sheetName val="COV"/>
      <sheetName val="DAF_ISI"/>
      <sheetName val="LPK-D"/>
      <sheetName val="LA"/>
      <sheetName val="LPAB"/>
      <sheetName val="LAK"/>
      <sheetName val="PLPK"/>
      <sheetName val="L1A1-kas"/>
      <sheetName val="L1A2-BS"/>
      <sheetName val="L1B-DepIDR"/>
      <sheetName val="L1B1-DepIDR"/>
      <sheetName val="L1C-DepUSD"/>
      <sheetName val="L1C1-DepUSD"/>
      <sheetName val="L2-TUS"/>
      <sheetName val="L3-PdAD"/>
      <sheetName val="L4-AT"/>
      <sheetName val="L4A-ST"/>
      <sheetName val="L5-PdMUS"/>
      <sheetName val="L6-PdMDU"/>
      <sheetName val="L7-TPD"/>
      <sheetName val="L8-PdUS"/>
      <sheetName val="L9-PMB"/>
      <sheetName val="L10-PdBD"/>
      <sheetName val="L11-PFDU"/>
      <sheetName val="L12-PFMB"/>
      <sheetName val="L13-SKPL"/>
      <sheetName val="L14-BPP"/>
      <sheetName val="L15-BUL"/>
      <sheetName val="L16-BLS"/>
      <sheetName val="L2-Pegawai"/>
      <sheetName val="JK"/>
      <sheetName val="Kor. AT"/>
      <sheetName val="AK Ber"/>
      <sheetName val="LPK"/>
      <sheetName val="WWb"/>
      <sheetName val="Penghapusan"/>
      <sheetName val="Asuransi2"/>
      <sheetName val="DEP IDR"/>
      <sheetName val="L6-PdDu"/>
      <sheetName val="L13-BPP"/>
      <sheetName val="L14-BUL"/>
      <sheetName val="L15-BLS"/>
      <sheetName val="Lamp-Dep IDR"/>
      <sheetName val="Dep US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RSEDIAAN"/>
      <sheetName val="REKAP PENJUALAN"/>
      <sheetName val="REKAP HPP"/>
      <sheetName val="TBG"/>
      <sheetName val="SEGMEN "/>
      <sheetName val="LKH"/>
      <sheetName val="CROSCEK"/>
      <sheetName val="BANK"/>
      <sheetName val="KB "/>
      <sheetName val="KO"/>
      <sheetName val="BD"/>
      <sheetName val="BP"/>
      <sheetName val="REKAP BIAYA"/>
    </sheetNames>
    <sheetDataSet>
      <sheetData sheetId="0"/>
      <sheetData sheetId="1"/>
      <sheetData sheetId="2"/>
      <sheetData sheetId="3"/>
      <sheetData sheetId="4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476</v>
          </cell>
          <cell r="E7">
            <v>5950000</v>
          </cell>
          <cell r="F7">
            <v>510000</v>
          </cell>
          <cell r="G7">
            <v>5440000</v>
          </cell>
        </row>
        <row r="8">
          <cell r="B8">
            <v>10111</v>
          </cell>
          <cell r="C8" t="str">
            <v>AQ.5GLN BTL</v>
          </cell>
          <cell r="D8">
            <v>-1</v>
          </cell>
          <cell r="E8">
            <v>-30000</v>
          </cell>
          <cell r="F8">
            <v>0</v>
          </cell>
          <cell r="G8">
            <v>-30000</v>
          </cell>
        </row>
        <row r="9">
          <cell r="B9">
            <v>12111</v>
          </cell>
          <cell r="C9" t="str">
            <v>AQ.1500ML 1X12</v>
          </cell>
          <cell r="D9">
            <v>142</v>
          </cell>
          <cell r="E9">
            <v>5097800</v>
          </cell>
          <cell r="F9">
            <v>433100</v>
          </cell>
          <cell r="G9">
            <v>4664700</v>
          </cell>
        </row>
        <row r="10">
          <cell r="B10">
            <v>12312</v>
          </cell>
          <cell r="C10" t="str">
            <v>AQ.600ML 1X24</v>
          </cell>
          <cell r="D10">
            <v>410</v>
          </cell>
          <cell r="E10">
            <v>15580000</v>
          </cell>
          <cell r="F10">
            <v>1432250</v>
          </cell>
          <cell r="G10">
            <v>14147750</v>
          </cell>
        </row>
        <row r="11">
          <cell r="B11">
            <v>12512</v>
          </cell>
          <cell r="C11" t="str">
            <v>AQ.330ML 1X24</v>
          </cell>
          <cell r="D11">
            <v>79</v>
          </cell>
          <cell r="E11">
            <v>2101400</v>
          </cell>
          <cell r="F11">
            <v>110600</v>
          </cell>
          <cell r="G11">
            <v>1990800</v>
          </cell>
        </row>
        <row r="12">
          <cell r="B12">
            <v>12613</v>
          </cell>
          <cell r="C12" t="str">
            <v>AQ.240ML 1X48</v>
          </cell>
          <cell r="D12">
            <v>1299</v>
          </cell>
          <cell r="E12">
            <v>27434880</v>
          </cell>
          <cell r="F12">
            <v>3793080</v>
          </cell>
          <cell r="G12">
            <v>23641800</v>
          </cell>
        </row>
        <row r="13">
          <cell r="B13">
            <v>15511</v>
          </cell>
          <cell r="C13" t="str">
            <v>PORTABLE</v>
          </cell>
          <cell r="D13">
            <v>-2</v>
          </cell>
          <cell r="E13">
            <v>0</v>
          </cell>
          <cell r="F13">
            <v>0</v>
          </cell>
          <cell r="G13">
            <v>0</v>
          </cell>
        </row>
        <row r="14">
          <cell r="B14">
            <v>20111</v>
          </cell>
          <cell r="C14" t="str">
            <v>VT.5GLN BTL</v>
          </cell>
          <cell r="D14">
            <v>-2</v>
          </cell>
          <cell r="E14">
            <v>-60000</v>
          </cell>
          <cell r="F14">
            <v>0</v>
          </cell>
          <cell r="G14">
            <v>-60000</v>
          </cell>
        </row>
        <row r="15">
          <cell r="B15">
            <v>40410</v>
          </cell>
          <cell r="C15" t="str">
            <v>Mizone Orange Lime  500ML 1x12</v>
          </cell>
          <cell r="D15">
            <v>2</v>
          </cell>
          <cell r="E15">
            <v>70000</v>
          </cell>
          <cell r="F15">
            <v>7000</v>
          </cell>
          <cell r="G15">
            <v>63000</v>
          </cell>
        </row>
        <row r="16">
          <cell r="B16">
            <v>40411</v>
          </cell>
          <cell r="C16" t="str">
            <v>Mizone Passion Fruit 500ML 1x12</v>
          </cell>
          <cell r="D16">
            <v>5</v>
          </cell>
          <cell r="E16">
            <v>175000</v>
          </cell>
          <cell r="F16">
            <v>17500</v>
          </cell>
          <cell r="G16">
            <v>157500</v>
          </cell>
        </row>
        <row r="17">
          <cell r="B17">
            <v>40412</v>
          </cell>
          <cell r="C17" t="str">
            <v>MIZONE LYCHEE LEMON 500 ML 1X12</v>
          </cell>
          <cell r="D17">
            <v>6</v>
          </cell>
          <cell r="E17">
            <v>210000</v>
          </cell>
          <cell r="F17">
            <v>21000</v>
          </cell>
          <cell r="G17">
            <v>189000</v>
          </cell>
        </row>
        <row r="18">
          <cell r="B18">
            <v>40418</v>
          </cell>
          <cell r="C18" t="str">
            <v>MIZONE APPLE GUAVA 500 ML 1X12</v>
          </cell>
          <cell r="D18">
            <v>3</v>
          </cell>
          <cell r="E18">
            <v>105000</v>
          </cell>
          <cell r="F18">
            <v>10500</v>
          </cell>
          <cell r="G18">
            <v>94500</v>
          </cell>
        </row>
        <row r="19">
          <cell r="B19">
            <v>40419</v>
          </cell>
          <cell r="C19" t="str">
            <v>MIZONE MANGGO KWENI 500 ML 1X12</v>
          </cell>
          <cell r="D19">
            <v>1</v>
          </cell>
          <cell r="E19">
            <v>35000</v>
          </cell>
          <cell r="F19">
            <v>3500</v>
          </cell>
          <cell r="G19">
            <v>31500</v>
          </cell>
        </row>
        <row r="20">
          <cell r="B20">
            <v>40427</v>
          </cell>
          <cell r="C20" t="str">
            <v>MIZONE COOLIN BLEWAH 500ML 1X12</v>
          </cell>
          <cell r="D20">
            <v>6</v>
          </cell>
          <cell r="E20">
            <v>210000</v>
          </cell>
          <cell r="F20">
            <v>21000</v>
          </cell>
          <cell r="G20">
            <v>189000</v>
          </cell>
        </row>
        <row r="21">
          <cell r="B21">
            <v>95059</v>
          </cell>
          <cell r="C21" t="str">
            <v>POMPA DISPENSER</v>
          </cell>
          <cell r="D21">
            <v>-2</v>
          </cell>
          <cell r="E21">
            <v>0</v>
          </cell>
          <cell r="F21">
            <v>0</v>
          </cell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3">
          <cell r="D33">
            <v>2422</v>
          </cell>
          <cell r="E33">
            <v>56879080</v>
          </cell>
          <cell r="F33">
            <v>6359530</v>
          </cell>
          <cell r="G33">
            <v>50519550</v>
          </cell>
          <cell r="H33">
            <v>0</v>
          </cell>
          <cell r="I33">
            <v>0</v>
          </cell>
        </row>
        <row r="34">
          <cell r="B34">
            <v>1</v>
          </cell>
          <cell r="C34">
            <v>2</v>
          </cell>
          <cell r="D34">
            <v>3</v>
          </cell>
          <cell r="E34">
            <v>4</v>
          </cell>
          <cell r="F34">
            <v>5</v>
          </cell>
          <cell r="G34">
            <v>6</v>
          </cell>
        </row>
        <row r="35">
          <cell r="D35">
            <v>2433</v>
          </cell>
          <cell r="E35" t="str">
            <v>ttlunit</v>
          </cell>
          <cell r="G35">
            <v>-6359530</v>
          </cell>
        </row>
        <row r="36">
          <cell r="D36">
            <v>0</v>
          </cell>
        </row>
        <row r="37">
          <cell r="I37">
            <v>6359530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RSEDIAAN"/>
      <sheetName val="REKAP PENJUALAN"/>
      <sheetName val="REKAP HPP"/>
      <sheetName val="TBG"/>
      <sheetName val="IN"/>
      <sheetName val="OUT"/>
      <sheetName val="SEGMEN"/>
      <sheetName val="LKH"/>
      <sheetName val="CROSCEK"/>
      <sheetName val="BANK"/>
      <sheetName val="KB"/>
      <sheetName val="KO"/>
      <sheetName val="BD"/>
      <sheetName val="BP"/>
      <sheetName val="REKAP BIAYA"/>
      <sheetName val="PIUT MS SUPORT"/>
      <sheetName val="PIUT PST"/>
      <sheetName val="PIUT PST1"/>
      <sheetName val="PIUT TIV1"/>
      <sheetName val="PIUT TIV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526</v>
          </cell>
          <cell r="E7">
            <v>7101000</v>
          </cell>
          <cell r="F7">
            <v>0</v>
          </cell>
          <cell r="G7">
            <v>7101000</v>
          </cell>
        </row>
        <row r="8">
          <cell r="B8">
            <v>10111</v>
          </cell>
          <cell r="C8" t="str">
            <v>AQ.5GLN BTL</v>
          </cell>
          <cell r="D8">
            <v>6</v>
          </cell>
          <cell r="E8">
            <v>180000</v>
          </cell>
          <cell r="F8">
            <v>0</v>
          </cell>
          <cell r="G8">
            <v>180000</v>
          </cell>
        </row>
        <row r="9">
          <cell r="B9">
            <v>12111</v>
          </cell>
          <cell r="C9" t="str">
            <v>AQ.1500ML 1X12</v>
          </cell>
          <cell r="D9">
            <v>199</v>
          </cell>
          <cell r="E9">
            <v>6865500</v>
          </cell>
          <cell r="F9">
            <v>0</v>
          </cell>
          <cell r="G9">
            <v>6865500</v>
          </cell>
        </row>
        <row r="10">
          <cell r="B10">
            <v>12312</v>
          </cell>
          <cell r="C10" t="str">
            <v>AQ.600ML 1X24</v>
          </cell>
          <cell r="D10">
            <v>315</v>
          </cell>
          <cell r="E10">
            <v>10946250</v>
          </cell>
          <cell r="F10">
            <v>0</v>
          </cell>
          <cell r="G10">
            <v>10946250</v>
          </cell>
        </row>
        <row r="11">
          <cell r="B11">
            <v>12512</v>
          </cell>
          <cell r="C11" t="str">
            <v>AQ.330ML 1X24</v>
          </cell>
          <cell r="D11">
            <v>152</v>
          </cell>
          <cell r="E11">
            <v>3830400</v>
          </cell>
          <cell r="F11">
            <v>0</v>
          </cell>
          <cell r="G11">
            <v>3830400</v>
          </cell>
        </row>
        <row r="12">
          <cell r="B12">
            <v>12613</v>
          </cell>
          <cell r="C12" t="str">
            <v>AQ.240ML 1X48</v>
          </cell>
          <cell r="D12">
            <v>236</v>
          </cell>
          <cell r="E12">
            <v>4531200</v>
          </cell>
          <cell r="F12">
            <v>9600</v>
          </cell>
          <cell r="G12">
            <v>4521600</v>
          </cell>
        </row>
        <row r="13">
          <cell r="B13">
            <v>20110</v>
          </cell>
          <cell r="C13" t="str">
            <v>VT.5GLN ISI</v>
          </cell>
          <cell r="D13">
            <v>340</v>
          </cell>
          <cell r="E13">
            <v>3230000</v>
          </cell>
          <cell r="F13">
            <v>44000</v>
          </cell>
          <cell r="G13">
            <v>3186000</v>
          </cell>
        </row>
        <row r="14">
          <cell r="B14">
            <v>20111</v>
          </cell>
          <cell r="C14" t="str">
            <v>VT.5GLN BTL</v>
          </cell>
          <cell r="D14">
            <v>2</v>
          </cell>
          <cell r="E14">
            <v>60000</v>
          </cell>
          <cell r="F14">
            <v>0</v>
          </cell>
          <cell r="G14">
            <v>60000</v>
          </cell>
        </row>
        <row r="15">
          <cell r="B15">
            <v>22111</v>
          </cell>
          <cell r="C15" t="str">
            <v>VT.1500ML 1X12</v>
          </cell>
          <cell r="D15">
            <v>38</v>
          </cell>
          <cell r="E15">
            <v>828400</v>
          </cell>
          <cell r="F15">
            <v>0</v>
          </cell>
          <cell r="G15">
            <v>828400</v>
          </cell>
        </row>
        <row r="16">
          <cell r="B16">
            <v>22312</v>
          </cell>
          <cell r="C16" t="str">
            <v>VT.600ML 1X24</v>
          </cell>
          <cell r="D16">
            <v>184</v>
          </cell>
          <cell r="E16">
            <v>4158400</v>
          </cell>
          <cell r="F16">
            <v>0</v>
          </cell>
          <cell r="G16">
            <v>4158400</v>
          </cell>
        </row>
        <row r="17">
          <cell r="B17">
            <v>22613</v>
          </cell>
          <cell r="C17" t="str">
            <v>VT.240ML 1X48</v>
          </cell>
          <cell r="D17">
            <v>223</v>
          </cell>
          <cell r="E17">
            <v>3233500</v>
          </cell>
          <cell r="F17">
            <v>20000</v>
          </cell>
          <cell r="G17">
            <v>3213500</v>
          </cell>
        </row>
        <row r="18">
          <cell r="B18">
            <v>26002</v>
          </cell>
          <cell r="C18" t="str">
            <v>VIT LEVITE COMBO 350ML 1 X 12</v>
          </cell>
          <cell r="D18">
            <v>8</v>
          </cell>
          <cell r="E18">
            <v>288000</v>
          </cell>
          <cell r="F18">
            <v>24000</v>
          </cell>
          <cell r="G18">
            <v>264000</v>
          </cell>
        </row>
        <row r="19">
          <cell r="B19">
            <v>40410</v>
          </cell>
          <cell r="C19" t="str">
            <v>Mizone Orange Lime  500ML 1x12</v>
          </cell>
          <cell r="D19">
            <v>9</v>
          </cell>
          <cell r="E19">
            <v>301500</v>
          </cell>
          <cell r="F19">
            <v>0</v>
          </cell>
          <cell r="G19">
            <v>301500</v>
          </cell>
        </row>
        <row r="20">
          <cell r="B20">
            <v>40412</v>
          </cell>
          <cell r="C20" t="str">
            <v>MIZONE LYCHEE LEMON 500 ML 1X12</v>
          </cell>
          <cell r="D20">
            <v>11</v>
          </cell>
          <cell r="E20">
            <v>368500</v>
          </cell>
          <cell r="F20">
            <v>0</v>
          </cell>
          <cell r="G20">
            <v>368500</v>
          </cell>
        </row>
        <row r="21">
          <cell r="B21">
            <v>40418</v>
          </cell>
          <cell r="C21" t="str">
            <v>MIZONE APPLE GUAVA 500 ML 1X12</v>
          </cell>
          <cell r="D21">
            <v>7</v>
          </cell>
          <cell r="E21">
            <v>234500</v>
          </cell>
          <cell r="F21">
            <v>0</v>
          </cell>
          <cell r="G21">
            <v>234500</v>
          </cell>
        </row>
        <row r="22">
          <cell r="B22">
            <v>40431</v>
          </cell>
          <cell r="C22" t="str">
            <v>MIZONE DRAGON FRSHIN JUICY STRAWBERRY 500 ml</v>
          </cell>
          <cell r="D22">
            <v>2</v>
          </cell>
          <cell r="E22">
            <v>94000</v>
          </cell>
          <cell r="F22">
            <v>4000</v>
          </cell>
          <cell r="G22">
            <v>90000</v>
          </cell>
        </row>
        <row r="23">
          <cell r="B23">
            <v>40432</v>
          </cell>
          <cell r="C23" t="str">
            <v>FRES-IN COMBO STRAW-APPLE 500ML 1X12</v>
          </cell>
          <cell r="D23">
            <v>1</v>
          </cell>
          <cell r="E23">
            <v>47000</v>
          </cell>
          <cell r="F23">
            <v>4000</v>
          </cell>
          <cell r="G23">
            <v>43000</v>
          </cell>
        </row>
        <row r="24">
          <cell r="B24">
            <v>95059</v>
          </cell>
          <cell r="C24" t="str">
            <v>POMPA DISPENSER</v>
          </cell>
          <cell r="D24">
            <v>-2</v>
          </cell>
          <cell r="E24">
            <v>0</v>
          </cell>
          <cell r="F24">
            <v>0</v>
          </cell>
          <cell r="G24">
            <v>0</v>
          </cell>
        </row>
        <row r="25">
          <cell r="B25" t="str">
            <v>40412P</v>
          </cell>
          <cell r="C25" t="str">
            <v>MIZONE LYCHEE LEMON 500 ML 1X1</v>
          </cell>
          <cell r="D25">
            <v>14</v>
          </cell>
          <cell r="E25">
            <v>39200</v>
          </cell>
          <cell r="F25">
            <v>39200</v>
          </cell>
          <cell r="G25">
            <v>0</v>
          </cell>
        </row>
        <row r="26">
          <cell r="B26" t="str">
            <v>40418P</v>
          </cell>
          <cell r="C26" t="str">
            <v>MIZONE APPLE GUAVA 500 ML 1X1</v>
          </cell>
          <cell r="D26">
            <v>10</v>
          </cell>
          <cell r="E26">
            <v>28000</v>
          </cell>
          <cell r="F26">
            <v>28000</v>
          </cell>
          <cell r="G26">
            <v>0</v>
          </cell>
        </row>
        <row r="27">
          <cell r="B27" t="str">
            <v>40429B</v>
          </cell>
          <cell r="C27" t="str">
            <v>MIZONE COCOPINA BRAZIL PIALA DUNIA 500ML 1X12</v>
          </cell>
          <cell r="D27">
            <v>11</v>
          </cell>
          <cell r="E27">
            <v>368500</v>
          </cell>
          <cell r="F27">
            <v>0</v>
          </cell>
          <cell r="G27">
            <v>368500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3">
          <cell r="D33">
            <v>2292</v>
          </cell>
          <cell r="E33">
            <v>46733850</v>
          </cell>
          <cell r="F33">
            <v>172800</v>
          </cell>
          <cell r="G33">
            <v>46561050</v>
          </cell>
          <cell r="H33">
            <v>0</v>
          </cell>
          <cell r="I33">
            <v>0</v>
          </cell>
        </row>
        <row r="34">
          <cell r="B34">
            <v>1</v>
          </cell>
          <cell r="C34">
            <v>2</v>
          </cell>
          <cell r="D34">
            <v>3</v>
          </cell>
          <cell r="E34">
            <v>4</v>
          </cell>
          <cell r="F34">
            <v>5</v>
          </cell>
          <cell r="G34">
            <v>6</v>
          </cell>
        </row>
        <row r="35">
          <cell r="D35">
            <v>2307</v>
          </cell>
          <cell r="E35" t="str">
            <v>ttlunit</v>
          </cell>
          <cell r="G35">
            <v>-172800</v>
          </cell>
        </row>
        <row r="36">
          <cell r="D36">
            <v>0</v>
          </cell>
        </row>
        <row r="37">
          <cell r="I37">
            <v>172800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PENGANTAR"/>
      <sheetName val="NERACA"/>
      <sheetName val="RUGILABA"/>
      <sheetName val="CATATAN"/>
      <sheetName val="EKUITAS"/>
      <sheetName val="ARUS KAS"/>
      <sheetName val="NRC  PERDEPO"/>
      <sheetName val="RL PERDEPO"/>
      <sheetName val="REKAP PERSEDIAAN"/>
      <sheetName val="PENJELAS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C4" t="str">
            <v>LAPORAN LABA RUGI</v>
          </cell>
        </row>
        <row r="5">
          <cell r="C5" t="str">
            <v xml:space="preserve">Untuk Periode Yang Berakhir Pada Tanggal - tanggal </v>
          </cell>
        </row>
        <row r="6">
          <cell r="C6" t="str">
            <v xml:space="preserve">PER 31  JANUARI  2014 </v>
          </cell>
        </row>
        <row r="7">
          <cell r="C7" t="str">
            <v>URAIAN</v>
          </cell>
          <cell r="E7" t="str">
            <v>GALON</v>
          </cell>
          <cell r="G7" t="str">
            <v>GRESIK GALON</v>
          </cell>
          <cell r="I7" t="str">
            <v xml:space="preserve">GRESIK </v>
          </cell>
          <cell r="K7" t="str">
            <v>NGINDEN</v>
          </cell>
          <cell r="M7" t="str">
            <v>KENJERAN</v>
          </cell>
          <cell r="O7" t="str">
            <v>MARGO</v>
          </cell>
          <cell r="Q7" t="str">
            <v>LIDAH</v>
          </cell>
          <cell r="S7" t="str">
            <v>CITO</v>
          </cell>
          <cell r="U7" t="str">
            <v>PASAR MODERN</v>
          </cell>
          <cell r="W7" t="str">
            <v>KONSOLIDASI</v>
          </cell>
        </row>
        <row r="8">
          <cell r="E8" t="str">
            <v>Rp</v>
          </cell>
          <cell r="F8" t="str">
            <v>%</v>
          </cell>
          <cell r="G8" t="str">
            <v>Rp</v>
          </cell>
          <cell r="H8" t="str">
            <v>%</v>
          </cell>
          <cell r="I8" t="str">
            <v>Rp</v>
          </cell>
          <cell r="J8" t="str">
            <v>%</v>
          </cell>
          <cell r="K8" t="str">
            <v>Rp</v>
          </cell>
          <cell r="L8" t="str">
            <v>%</v>
          </cell>
          <cell r="M8" t="str">
            <v>Rp</v>
          </cell>
          <cell r="N8" t="str">
            <v>%</v>
          </cell>
          <cell r="O8" t="str">
            <v>Rp</v>
          </cell>
          <cell r="P8" t="str">
            <v>%</v>
          </cell>
          <cell r="Q8" t="str">
            <v>Rp</v>
          </cell>
          <cell r="R8" t="str">
            <v>%</v>
          </cell>
          <cell r="S8" t="str">
            <v>Rp</v>
          </cell>
          <cell r="T8" t="str">
            <v>%</v>
          </cell>
          <cell r="U8" t="str">
            <v>Rp</v>
          </cell>
          <cell r="V8" t="str">
            <v>%</v>
          </cell>
          <cell r="W8" t="str">
            <v>Rp</v>
          </cell>
          <cell r="X8" t="str">
            <v>%</v>
          </cell>
        </row>
        <row r="9">
          <cell r="C9" t="str">
            <v>PENJUALAN BERSIH</v>
          </cell>
          <cell r="F9">
            <v>1</v>
          </cell>
          <cell r="G9">
            <v>0</v>
          </cell>
          <cell r="H9">
            <v>1</v>
          </cell>
          <cell r="I9">
            <v>1956827446</v>
          </cell>
          <cell r="J9">
            <v>1</v>
          </cell>
          <cell r="K9">
            <v>0</v>
          </cell>
          <cell r="L9">
            <v>1</v>
          </cell>
          <cell r="M9">
            <v>0</v>
          </cell>
          <cell r="N9">
            <v>1</v>
          </cell>
          <cell r="O9">
            <v>8606334506</v>
          </cell>
          <cell r="P9">
            <v>1</v>
          </cell>
          <cell r="Q9">
            <v>466141700</v>
          </cell>
          <cell r="R9">
            <v>1</v>
          </cell>
          <cell r="S9">
            <v>35106940</v>
          </cell>
          <cell r="T9">
            <v>1</v>
          </cell>
          <cell r="U9">
            <v>37748050</v>
          </cell>
          <cell r="V9">
            <v>1</v>
          </cell>
          <cell r="W9">
            <v>11102158642</v>
          </cell>
          <cell r="X9">
            <v>1</v>
          </cell>
        </row>
        <row r="10">
          <cell r="C10" t="str">
            <v>PENJUALAN TUNAI</v>
          </cell>
          <cell r="F10">
            <v>0.83307123193197019</v>
          </cell>
          <cell r="G10">
            <v>0</v>
          </cell>
          <cell r="H10">
            <v>0</v>
          </cell>
          <cell r="I10">
            <v>1789563100</v>
          </cell>
          <cell r="J10">
            <v>0.91452269011153275</v>
          </cell>
          <cell r="K10">
            <v>0</v>
          </cell>
          <cell r="L10" t="e">
            <v>#DIV/0!</v>
          </cell>
          <cell r="M10">
            <v>0</v>
          </cell>
          <cell r="N10" t="e">
            <v>#DIV/0!</v>
          </cell>
          <cell r="O10">
            <v>3326740464</v>
          </cell>
          <cell r="P10">
            <v>0.38654556846247684</v>
          </cell>
          <cell r="Q10">
            <v>465463200</v>
          </cell>
          <cell r="R10">
            <v>0.99854443402081383</v>
          </cell>
          <cell r="S10">
            <v>34956940</v>
          </cell>
          <cell r="T10">
            <v>0.99572734052013645</v>
          </cell>
          <cell r="U10">
            <v>37178050</v>
          </cell>
          <cell r="V10">
            <v>0.9848998822455729</v>
          </cell>
          <cell r="W10">
            <v>5653901754</v>
          </cell>
          <cell r="X10">
            <v>0.50926148115115355</v>
          </cell>
        </row>
        <row r="11">
          <cell r="C11" t="str">
            <v>PENJUALAN KREDIT</v>
          </cell>
          <cell r="F11">
            <v>0.16692876806802984</v>
          </cell>
          <cell r="G11">
            <v>0</v>
          </cell>
          <cell r="H11">
            <v>0</v>
          </cell>
          <cell r="I11">
            <v>167264346</v>
          </cell>
          <cell r="J11">
            <v>8.5477309888467301E-2</v>
          </cell>
          <cell r="K11">
            <v>0</v>
          </cell>
          <cell r="L11" t="e">
            <v>#DIV/0!</v>
          </cell>
          <cell r="M11">
            <v>0</v>
          </cell>
          <cell r="N11" t="e">
            <v>#DIV/0!</v>
          </cell>
          <cell r="O11">
            <v>5279594042</v>
          </cell>
          <cell r="P11">
            <v>0.6134544315375231</v>
          </cell>
          <cell r="Q11">
            <v>678500</v>
          </cell>
          <cell r="R11">
            <v>1.4555659791861573E-3</v>
          </cell>
          <cell r="S11">
            <v>150000</v>
          </cell>
          <cell r="T11">
            <v>4.2726594798635255E-3</v>
          </cell>
          <cell r="U11">
            <v>570000</v>
          </cell>
          <cell r="V11">
            <v>1.510011775442705E-2</v>
          </cell>
          <cell r="W11">
            <v>5448256888</v>
          </cell>
          <cell r="X11">
            <v>0.49073851884884639</v>
          </cell>
        </row>
        <row r="12">
          <cell r="C12" t="str">
            <v>JUMLAH PENJUALAN KOTOR</v>
          </cell>
          <cell r="F12">
            <v>1</v>
          </cell>
          <cell r="G12">
            <v>0</v>
          </cell>
          <cell r="H12">
            <v>1</v>
          </cell>
          <cell r="I12">
            <v>1956827446</v>
          </cell>
          <cell r="J12">
            <v>1</v>
          </cell>
          <cell r="K12">
            <v>0</v>
          </cell>
          <cell r="L12">
            <v>1</v>
          </cell>
          <cell r="M12">
            <v>0</v>
          </cell>
          <cell r="N12">
            <v>1</v>
          </cell>
          <cell r="O12">
            <v>8606334506</v>
          </cell>
          <cell r="P12">
            <v>1</v>
          </cell>
          <cell r="Q12">
            <v>466141700</v>
          </cell>
          <cell r="R12">
            <v>1</v>
          </cell>
          <cell r="S12">
            <v>35106940</v>
          </cell>
          <cell r="T12">
            <v>1</v>
          </cell>
          <cell r="U12">
            <v>37748050</v>
          </cell>
          <cell r="V12">
            <v>1</v>
          </cell>
          <cell r="W12">
            <v>11102158642</v>
          </cell>
          <cell r="X12">
            <v>1</v>
          </cell>
        </row>
        <row r="13">
          <cell r="C13" t="str">
            <v>RETUR PENJUALAN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</row>
        <row r="14">
          <cell r="C14" t="str">
            <v>JUMLAH PENJUALAN BERSIH</v>
          </cell>
          <cell r="F14">
            <v>1</v>
          </cell>
          <cell r="G14">
            <v>0</v>
          </cell>
          <cell r="H14">
            <v>1</v>
          </cell>
          <cell r="I14">
            <v>1956827446</v>
          </cell>
          <cell r="J14">
            <v>1</v>
          </cell>
          <cell r="K14">
            <v>0</v>
          </cell>
          <cell r="L14">
            <v>1</v>
          </cell>
          <cell r="M14">
            <v>0</v>
          </cell>
          <cell r="N14">
            <v>1</v>
          </cell>
          <cell r="O14">
            <v>8606334506</v>
          </cell>
          <cell r="P14">
            <v>1</v>
          </cell>
          <cell r="Q14">
            <v>466141700</v>
          </cell>
          <cell r="R14">
            <v>1</v>
          </cell>
          <cell r="S14">
            <v>35106940</v>
          </cell>
          <cell r="T14">
            <v>1</v>
          </cell>
          <cell r="U14">
            <v>37748050</v>
          </cell>
          <cell r="V14">
            <v>1</v>
          </cell>
          <cell r="W14">
            <v>11102158642</v>
          </cell>
          <cell r="X14">
            <v>1</v>
          </cell>
        </row>
        <row r="15">
          <cell r="W15">
            <v>0</v>
          </cell>
        </row>
        <row r="16">
          <cell r="C16" t="str">
            <v>BEBAN POKOK PENJUALAN</v>
          </cell>
          <cell r="F16">
            <v>0.90936079528039271</v>
          </cell>
          <cell r="G16">
            <v>0</v>
          </cell>
          <cell r="H16">
            <v>0.89755862138932663</v>
          </cell>
          <cell r="I16">
            <v>1824310800</v>
          </cell>
          <cell r="J16">
            <v>0.96658723859057594</v>
          </cell>
          <cell r="K16">
            <v>0</v>
          </cell>
          <cell r="L16">
            <v>0.91294852893794232</v>
          </cell>
          <cell r="M16">
            <v>0</v>
          </cell>
          <cell r="N16">
            <v>0.90497209019729696</v>
          </cell>
          <cell r="O16">
            <v>8263574700</v>
          </cell>
          <cell r="P16">
            <v>0.97125354419644472</v>
          </cell>
          <cell r="Q16">
            <v>427684100</v>
          </cell>
          <cell r="R16">
            <v>0.91860099697177322</v>
          </cell>
          <cell r="S16">
            <v>27829200</v>
          </cell>
          <cell r="T16">
            <v>0.83956809281016775</v>
          </cell>
          <cell r="U16">
            <v>33510150</v>
          </cell>
          <cell r="V16">
            <v>0.83956809281016775</v>
          </cell>
          <cell r="W16">
            <v>10576908950</v>
          </cell>
          <cell r="X16">
            <v>0.95268940852520745</v>
          </cell>
        </row>
        <row r="18">
          <cell r="C18" t="str">
            <v>LABA KOTOR</v>
          </cell>
          <cell r="F18">
            <v>9.0639204719607333E-2</v>
          </cell>
          <cell r="G18">
            <v>0</v>
          </cell>
          <cell r="H18">
            <v>0.10244137861067337</v>
          </cell>
          <cell r="I18">
            <v>132516646</v>
          </cell>
          <cell r="J18">
            <v>3.3412761409424056E-2</v>
          </cell>
          <cell r="K18">
            <v>0</v>
          </cell>
          <cell r="L18">
            <v>8.7051471062057711E-2</v>
          </cell>
          <cell r="M18">
            <v>0</v>
          </cell>
          <cell r="N18">
            <v>9.5027909802703078E-2</v>
          </cell>
          <cell r="O18">
            <v>342759806</v>
          </cell>
          <cell r="P18">
            <v>2.8746455803555233E-2</v>
          </cell>
          <cell r="Q18">
            <v>38457600</v>
          </cell>
          <cell r="R18">
            <v>8.1399003028226807E-2</v>
          </cell>
          <cell r="S18">
            <v>7277740</v>
          </cell>
          <cell r="T18">
            <v>0.16043190718983227</v>
          </cell>
          <cell r="U18">
            <v>4237900</v>
          </cell>
          <cell r="V18">
            <v>0.16043190718983227</v>
          </cell>
          <cell r="W18">
            <v>525249692</v>
          </cell>
          <cell r="X18">
            <v>4.7310591474792552E-2</v>
          </cell>
        </row>
        <row r="19">
          <cell r="W19">
            <v>0</v>
          </cell>
        </row>
        <row r="20">
          <cell r="C20" t="str">
            <v>BEBAN USAHA</v>
          </cell>
          <cell r="F20">
            <v>0.22448368994108797</v>
          </cell>
          <cell r="G20">
            <v>0</v>
          </cell>
          <cell r="H20">
            <v>0.30199571902150296</v>
          </cell>
          <cell r="I20">
            <v>319123307</v>
          </cell>
          <cell r="J20">
            <v>0.13699736251283762</v>
          </cell>
          <cell r="K20">
            <v>0</v>
          </cell>
          <cell r="L20">
            <v>0.18859416993820541</v>
          </cell>
          <cell r="M20">
            <v>0</v>
          </cell>
          <cell r="N20">
            <v>0.28576192237687731</v>
          </cell>
          <cell r="O20">
            <v>905118088.5</v>
          </cell>
          <cell r="P20">
            <v>6.4661275812255892E-2</v>
          </cell>
          <cell r="Q20">
            <v>103901279</v>
          </cell>
          <cell r="R20">
            <v>3.7080942603608766E-2</v>
          </cell>
          <cell r="S20">
            <v>7769593</v>
          </cell>
          <cell r="T20">
            <v>0</v>
          </cell>
          <cell r="U20">
            <v>7135463</v>
          </cell>
          <cell r="V20">
            <v>0</v>
          </cell>
          <cell r="W20">
            <v>1343047730.5</v>
          </cell>
          <cell r="X20">
            <v>0.12097176538436281</v>
          </cell>
        </row>
        <row r="21">
          <cell r="C21">
            <v>811001</v>
          </cell>
          <cell r="D21" t="str">
            <v>LEMBUR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2.752961032121063E-5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</row>
        <row r="22">
          <cell r="C22">
            <v>811002</v>
          </cell>
          <cell r="D22" t="str">
            <v>INCENTIVE</v>
          </cell>
          <cell r="F22">
            <v>2.0277222060574602E-2</v>
          </cell>
          <cell r="G22">
            <v>0</v>
          </cell>
          <cell r="H22">
            <v>0</v>
          </cell>
          <cell r="I22">
            <v>9009000</v>
          </cell>
          <cell r="J22">
            <v>1.7921983552110218E-2</v>
          </cell>
          <cell r="K22">
            <v>0</v>
          </cell>
          <cell r="L22">
            <v>2.3479424285136004E-2</v>
          </cell>
          <cell r="M22">
            <v>0</v>
          </cell>
          <cell r="N22">
            <v>5.100415654335165E-2</v>
          </cell>
          <cell r="O22">
            <v>30199850</v>
          </cell>
          <cell r="P22">
            <v>8.8372526796015038E-3</v>
          </cell>
          <cell r="Q22">
            <v>3612200</v>
          </cell>
          <cell r="R22">
            <v>0</v>
          </cell>
          <cell r="S22">
            <v>90100</v>
          </cell>
          <cell r="T22">
            <v>0</v>
          </cell>
          <cell r="U22">
            <v>712300</v>
          </cell>
          <cell r="V22">
            <v>0</v>
          </cell>
          <cell r="W22">
            <v>43623450</v>
          </cell>
          <cell r="X22">
            <v>3.9292764053082789E-3</v>
          </cell>
        </row>
        <row r="23">
          <cell r="C23">
            <v>811003</v>
          </cell>
          <cell r="D23" t="str">
            <v>BBM</v>
          </cell>
          <cell r="F23">
            <v>2.2189234643585753E-2</v>
          </cell>
          <cell r="G23">
            <v>0</v>
          </cell>
          <cell r="H23">
            <v>4.0353720740788933E-2</v>
          </cell>
          <cell r="I23">
            <v>30367500</v>
          </cell>
          <cell r="J23">
            <v>1.7793705359131266E-2</v>
          </cell>
          <cell r="K23">
            <v>0</v>
          </cell>
          <cell r="L23">
            <v>1.6786402551105962E-2</v>
          </cell>
          <cell r="M23">
            <v>0</v>
          </cell>
          <cell r="N23">
            <v>2.0458819280400529E-2</v>
          </cell>
          <cell r="O23">
            <v>92952479</v>
          </cell>
          <cell r="P23">
            <v>4.525075084029777E-3</v>
          </cell>
          <cell r="Q23">
            <v>7797900</v>
          </cell>
          <cell r="R23">
            <v>2.2875494016281576E-2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131117879</v>
          </cell>
          <cell r="X23">
            <v>1.1810124789964247E-2</v>
          </cell>
        </row>
        <row r="24">
          <cell r="C24">
            <v>811004</v>
          </cell>
          <cell r="D24" t="str">
            <v>PEMELIHARAAN KENDARAAN</v>
          </cell>
          <cell r="F24">
            <v>9.2382185180016532E-3</v>
          </cell>
          <cell r="G24">
            <v>0</v>
          </cell>
          <cell r="H24">
            <v>2.3377674183735302E-2</v>
          </cell>
          <cell r="I24">
            <v>16741350</v>
          </cell>
          <cell r="J24">
            <v>6.5751866585889024E-3</v>
          </cell>
          <cell r="K24">
            <v>0</v>
          </cell>
          <cell r="L24">
            <v>1.2030793347101863E-2</v>
          </cell>
          <cell r="M24">
            <v>0</v>
          </cell>
          <cell r="N24">
            <v>1.1825491959209389E-2</v>
          </cell>
          <cell r="O24">
            <v>35473125</v>
          </cell>
          <cell r="P24">
            <v>2.8689232755541565E-3</v>
          </cell>
          <cell r="Q24">
            <v>8545168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60759643</v>
          </cell>
          <cell r="X24">
            <v>5.4727774083630325E-3</v>
          </cell>
        </row>
        <row r="25">
          <cell r="C25">
            <v>811005</v>
          </cell>
          <cell r="D25" t="str">
            <v>PARKIR &amp; TOL</v>
          </cell>
          <cell r="F25">
            <v>1.5040710076947468E-3</v>
          </cell>
          <cell r="G25">
            <v>0</v>
          </cell>
          <cell r="H25">
            <v>1.3469663799238632E-3</v>
          </cell>
          <cell r="I25">
            <v>1295000</v>
          </cell>
          <cell r="J25">
            <v>1.2229034196018383E-3</v>
          </cell>
          <cell r="K25">
            <v>0</v>
          </cell>
          <cell r="L25">
            <v>7.8591693810321132E-4</v>
          </cell>
          <cell r="M25">
            <v>0</v>
          </cell>
          <cell r="N25">
            <v>4.8437355786959038E-3</v>
          </cell>
          <cell r="O25">
            <v>8799000</v>
          </cell>
          <cell r="P25">
            <v>6.9852036511641226E-4</v>
          </cell>
          <cell r="Q25">
            <v>312500</v>
          </cell>
          <cell r="R25">
            <v>9.5732831997263831E-3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10406500</v>
          </cell>
          <cell r="X25">
            <v>9.3734023585572898E-4</v>
          </cell>
        </row>
        <row r="26">
          <cell r="C26">
            <v>811006</v>
          </cell>
          <cell r="D26" t="str">
            <v>PAKET / PENGIRIMAN DOKUMEN</v>
          </cell>
          <cell r="F26">
            <v>0</v>
          </cell>
          <cell r="G26">
            <v>0</v>
          </cell>
          <cell r="H26">
            <v>3.684710461797802E-4</v>
          </cell>
          <cell r="I26">
            <v>198000</v>
          </cell>
          <cell r="J26">
            <v>2.2339290339242621E-4</v>
          </cell>
          <cell r="K26">
            <v>0</v>
          </cell>
          <cell r="L26">
            <v>1.4240850520556489E-4</v>
          </cell>
          <cell r="M26">
            <v>0</v>
          </cell>
          <cell r="N26">
            <v>2.916156278564662E-4</v>
          </cell>
          <cell r="O26">
            <v>266400</v>
          </cell>
          <cell r="P26">
            <v>1.8499898135853544E-5</v>
          </cell>
          <cell r="Q26">
            <v>54000</v>
          </cell>
          <cell r="R26">
            <v>0</v>
          </cell>
          <cell r="S26">
            <v>0</v>
          </cell>
          <cell r="T26">
            <v>0</v>
          </cell>
          <cell r="U26">
            <v>32000</v>
          </cell>
          <cell r="V26">
            <v>0</v>
          </cell>
          <cell r="W26">
            <v>550400</v>
          </cell>
          <cell r="X26">
            <v>4.9575944440012801E-5</v>
          </cell>
        </row>
        <row r="27">
          <cell r="C27">
            <v>821000</v>
          </cell>
          <cell r="D27" t="str">
            <v>PERLENGKAPAN KANTOR</v>
          </cell>
          <cell r="F27">
            <v>3.952792403295771E-5</v>
          </cell>
          <cell r="G27">
            <v>0</v>
          </cell>
          <cell r="H27">
            <v>7.3694209235956038E-5</v>
          </cell>
          <cell r="I27">
            <v>0</v>
          </cell>
          <cell r="J27">
            <v>0</v>
          </cell>
          <cell r="K27">
            <v>0</v>
          </cell>
          <cell r="L27">
            <v>8.4110023387036766E-5</v>
          </cell>
          <cell r="M27">
            <v>0</v>
          </cell>
          <cell r="N27">
            <v>6.8165153011448979E-5</v>
          </cell>
          <cell r="O27">
            <v>498160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498160</v>
          </cell>
          <cell r="X27">
            <v>4.4870553201738333E-5</v>
          </cell>
        </row>
        <row r="28">
          <cell r="C28">
            <v>821001</v>
          </cell>
          <cell r="D28" t="str">
            <v>GAJI DAN TUNJANGAN</v>
          </cell>
          <cell r="F28">
            <v>5.9056460413755528E-2</v>
          </cell>
          <cell r="G28">
            <v>0</v>
          </cell>
          <cell r="H28">
            <v>8.2802813497520208E-2</v>
          </cell>
          <cell r="I28">
            <v>142555667</v>
          </cell>
          <cell r="J28">
            <v>4.5620746006091853E-2</v>
          </cell>
          <cell r="K28">
            <v>0</v>
          </cell>
          <cell r="L28">
            <v>6.7538436945608141E-2</v>
          </cell>
          <cell r="M28">
            <v>0</v>
          </cell>
          <cell r="N28">
            <v>9.4227133288609211E-2</v>
          </cell>
          <cell r="O28">
            <v>352328357</v>
          </cell>
          <cell r="P28">
            <v>1.8673426446244909E-2</v>
          </cell>
          <cell r="Q28">
            <v>43846070</v>
          </cell>
          <cell r="R28">
            <v>0</v>
          </cell>
          <cell r="S28">
            <v>7303933</v>
          </cell>
          <cell r="T28">
            <v>0</v>
          </cell>
          <cell r="U28">
            <v>5288600</v>
          </cell>
          <cell r="V28">
            <v>0</v>
          </cell>
          <cell r="W28">
            <v>551322627</v>
          </cell>
          <cell r="X28">
            <v>4.9659047828259271E-2</v>
          </cell>
        </row>
        <row r="29">
          <cell r="C29">
            <v>821002</v>
          </cell>
          <cell r="D29" t="str">
            <v>JAMSOSTEK</v>
          </cell>
          <cell r="I29">
            <v>11057532</v>
          </cell>
          <cell r="J29">
            <v>3.4649716136214391E-2</v>
          </cell>
          <cell r="K29">
            <v>0</v>
          </cell>
          <cell r="L29" t="e">
            <v>#DIV/0!</v>
          </cell>
          <cell r="M29">
            <v>0</v>
          </cell>
          <cell r="N29" t="e">
            <v>#DIV/0!</v>
          </cell>
          <cell r="O29">
            <v>30879228</v>
          </cell>
          <cell r="P29">
            <v>3.4116242280799361E-2</v>
          </cell>
          <cell r="Q29">
            <v>1994205</v>
          </cell>
          <cell r="R29">
            <v>1.9193267101168216E-2</v>
          </cell>
          <cell r="S29">
            <v>362560</v>
          </cell>
          <cell r="T29">
            <v>4.6663962964340604E-2</v>
          </cell>
          <cell r="U29">
            <v>181280</v>
          </cell>
          <cell r="V29">
            <v>2.5405499264728862E-2</v>
          </cell>
          <cell r="W29">
            <v>44474805</v>
          </cell>
          <cell r="X29">
            <v>4.0059601410981169E-3</v>
          </cell>
        </row>
        <row r="30">
          <cell r="C30">
            <v>821004</v>
          </cell>
          <cell r="D30" t="str">
            <v>KONSUMSI</v>
          </cell>
          <cell r="F30">
            <v>2.6128627750599166E-4</v>
          </cell>
          <cell r="G30">
            <v>0</v>
          </cell>
          <cell r="H30">
            <v>1.4738841847191208E-4</v>
          </cell>
          <cell r="I30">
            <v>0</v>
          </cell>
          <cell r="J30">
            <v>3.1551368829651951E-4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</row>
        <row r="31">
          <cell r="C31">
            <v>821005</v>
          </cell>
          <cell r="D31" t="str">
            <v>PENGOBATAN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4.681679608632946E-4</v>
          </cell>
          <cell r="M31">
            <v>0</v>
          </cell>
          <cell r="N31">
            <v>0</v>
          </cell>
          <cell r="O31">
            <v>0</v>
          </cell>
          <cell r="P31">
            <v>4.5616564302246016E-5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</row>
        <row r="32">
          <cell r="C32">
            <v>821006</v>
          </cell>
          <cell r="D32" t="str">
            <v>THR / BONUS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</row>
        <row r="33">
          <cell r="C33">
            <v>822005</v>
          </cell>
          <cell r="D33" t="str">
            <v>PEMELIHARAAN KANTOR / BANGUNAN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7609500</v>
          </cell>
          <cell r="P33">
            <v>9.8427533435101731E-4</v>
          </cell>
          <cell r="Q33">
            <v>86750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7696250</v>
          </cell>
          <cell r="X33">
            <v>6.9322104359819867E-4</v>
          </cell>
        </row>
        <row r="34">
          <cell r="C34">
            <v>822015</v>
          </cell>
          <cell r="D34" t="str">
            <v>PEMELIHARAAN INVENTARIS</v>
          </cell>
          <cell r="F34">
            <v>3.1502080542232004E-3</v>
          </cell>
          <cell r="G34">
            <v>0</v>
          </cell>
          <cell r="H34">
            <v>0</v>
          </cell>
          <cell r="I34">
            <v>300000</v>
          </cell>
          <cell r="J34">
            <v>0</v>
          </cell>
          <cell r="K34">
            <v>0</v>
          </cell>
          <cell r="L34">
            <v>7.1204252602782446E-4</v>
          </cell>
          <cell r="M34">
            <v>0</v>
          </cell>
          <cell r="N34">
            <v>1.8090375474075881E-3</v>
          </cell>
          <cell r="O34">
            <v>7224387.5</v>
          </cell>
          <cell r="P34">
            <v>4.7598237418534494E-4</v>
          </cell>
          <cell r="Q34">
            <v>380250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7904637.5</v>
          </cell>
          <cell r="X34">
            <v>7.1199104200298272E-4</v>
          </cell>
        </row>
        <row r="35">
          <cell r="C35">
            <v>824001</v>
          </cell>
          <cell r="D35" t="str">
            <v>LISTRIK</v>
          </cell>
          <cell r="F35">
            <v>3.4378574471647321E-4</v>
          </cell>
          <cell r="G35">
            <v>0</v>
          </cell>
          <cell r="H35">
            <v>0</v>
          </cell>
          <cell r="I35">
            <v>2352225</v>
          </cell>
          <cell r="J35">
            <v>2.8971986852337336E-3</v>
          </cell>
          <cell r="K35">
            <v>0</v>
          </cell>
          <cell r="L35">
            <v>1.1189748296527261E-3</v>
          </cell>
          <cell r="M35">
            <v>0</v>
          </cell>
          <cell r="N35">
            <v>2.3066504547818618E-3</v>
          </cell>
          <cell r="O35">
            <v>5545964</v>
          </cell>
          <cell r="P35">
            <v>7.089829017536206E-4</v>
          </cell>
          <cell r="Q35">
            <v>695747</v>
          </cell>
          <cell r="R35">
            <v>1.5990858686080484E-3</v>
          </cell>
          <cell r="S35">
            <v>0</v>
          </cell>
          <cell r="T35">
            <v>0</v>
          </cell>
          <cell r="U35">
            <v>119283</v>
          </cell>
          <cell r="V35">
            <v>0</v>
          </cell>
          <cell r="W35">
            <v>8713219</v>
          </cell>
          <cell r="X35">
            <v>7.8482205857133703E-4</v>
          </cell>
        </row>
        <row r="36">
          <cell r="C36">
            <v>824002</v>
          </cell>
          <cell r="D36" t="str">
            <v>ALAT TULIS &amp; CETAKAN</v>
          </cell>
          <cell r="F36">
            <v>2.0768909237655749E-5</v>
          </cell>
          <cell r="G36">
            <v>0</v>
          </cell>
          <cell r="H36">
            <v>2.4012029842715677E-3</v>
          </cell>
          <cell r="I36">
            <v>1256650</v>
          </cell>
          <cell r="J36">
            <v>6.753605043281339E-4</v>
          </cell>
          <cell r="K36">
            <v>0</v>
          </cell>
          <cell r="L36">
            <v>3.7760505208413067E-4</v>
          </cell>
          <cell r="M36">
            <v>0</v>
          </cell>
          <cell r="N36">
            <v>3.8540650416580215E-3</v>
          </cell>
          <cell r="O36">
            <v>7458400</v>
          </cell>
          <cell r="P36">
            <v>1.0672679329326938E-3</v>
          </cell>
          <cell r="Q36">
            <v>1671650</v>
          </cell>
          <cell r="R36">
            <v>4.3085881933578894E-4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10386700</v>
          </cell>
          <cell r="X36">
            <v>9.3555679890094652E-4</v>
          </cell>
        </row>
        <row r="37">
          <cell r="C37">
            <v>824003</v>
          </cell>
          <cell r="D37" t="str">
            <v>TELEPHONE / FAX / SPEEDY</v>
          </cell>
          <cell r="F37">
            <v>9.3371656213987297E-4</v>
          </cell>
          <cell r="G37">
            <v>0</v>
          </cell>
          <cell r="H37">
            <v>1.1759753438827685E-4</v>
          </cell>
          <cell r="I37">
            <v>1049629</v>
          </cell>
          <cell r="J37">
            <v>1.3772500674439296E-3</v>
          </cell>
          <cell r="K37">
            <v>0</v>
          </cell>
          <cell r="L37">
            <v>1.4173793915667819E-3</v>
          </cell>
          <cell r="M37">
            <v>0</v>
          </cell>
          <cell r="N37">
            <v>5.1907581758450989E-4</v>
          </cell>
          <cell r="O37">
            <v>3937892</v>
          </cell>
          <cell r="P37">
            <v>3.3963151781762722E-4</v>
          </cell>
          <cell r="Q37">
            <v>319900</v>
          </cell>
          <cell r="R37">
            <v>1.504674485051531E-3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5307421</v>
          </cell>
          <cell r="X37">
            <v>4.7805306797921003E-4</v>
          </cell>
        </row>
        <row r="38">
          <cell r="C38">
            <v>824004</v>
          </cell>
          <cell r="D38" t="str">
            <v>SUMBANGAN / IURAN &amp; MAJALAH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8.9005315753478057E-5</v>
          </cell>
          <cell r="M38">
            <v>0</v>
          </cell>
          <cell r="N38">
            <v>0</v>
          </cell>
          <cell r="O38">
            <v>0</v>
          </cell>
          <cell r="P38">
            <v>2.752961032121063E-5</v>
          </cell>
          <cell r="Q38">
            <v>15000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15000</v>
          </cell>
          <cell r="X38">
            <v>1.3510886021079071E-6</v>
          </cell>
        </row>
        <row r="39">
          <cell r="C39">
            <v>824005</v>
          </cell>
          <cell r="D39" t="str">
            <v>PERJALANAN DINAS</v>
          </cell>
          <cell r="F39">
            <v>2.6798592564717092E-5</v>
          </cell>
          <cell r="G39">
            <v>0</v>
          </cell>
          <cell r="H39">
            <v>0</v>
          </cell>
          <cell r="I39">
            <v>66000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66000</v>
          </cell>
          <cell r="X39">
            <v>5.9447898492747912E-6</v>
          </cell>
        </row>
        <row r="40">
          <cell r="C40">
            <v>824006</v>
          </cell>
          <cell r="D40" t="str">
            <v>TRAINNING / SEMINAR / RAPAT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</row>
        <row r="41">
          <cell r="C41">
            <v>824007</v>
          </cell>
          <cell r="D41" t="str">
            <v>BIAYA RUMAH TANGGA</v>
          </cell>
          <cell r="F41">
            <v>1.3968766374358784E-3</v>
          </cell>
          <cell r="G41">
            <v>0</v>
          </cell>
          <cell r="H41">
            <v>3.0771426478746981E-3</v>
          </cell>
          <cell r="I41">
            <v>750000</v>
          </cell>
          <cell r="J41">
            <v>9.9260145734160506E-5</v>
          </cell>
          <cell r="K41">
            <v>0</v>
          </cell>
          <cell r="L41">
            <v>1.2839906850596744E-3</v>
          </cell>
          <cell r="M41">
            <v>0</v>
          </cell>
          <cell r="N41">
            <v>1.9115404405991359E-3</v>
          </cell>
          <cell r="O41">
            <v>1449800</v>
          </cell>
          <cell r="P41">
            <v>2.4857935051831329E-4</v>
          </cell>
          <cell r="Q41">
            <v>399000</v>
          </cell>
          <cell r="R41">
            <v>9.1432017030027978E-4</v>
          </cell>
          <cell r="S41">
            <v>0</v>
          </cell>
          <cell r="T41">
            <v>0</v>
          </cell>
          <cell r="U41">
            <v>19000</v>
          </cell>
          <cell r="V41">
            <v>0</v>
          </cell>
          <cell r="W41">
            <v>2617800</v>
          </cell>
          <cell r="X41">
            <v>2.3579198283987194E-4</v>
          </cell>
        </row>
        <row r="42">
          <cell r="C42">
            <v>824008</v>
          </cell>
          <cell r="D42" t="str">
            <v>SEWA KENDARAAN</v>
          </cell>
          <cell r="F42">
            <v>6.1640112722919908E-2</v>
          </cell>
          <cell r="G42">
            <v>0</v>
          </cell>
          <cell r="H42">
            <v>0.11732773170001855</v>
          </cell>
          <cell r="I42">
            <v>53259688</v>
          </cell>
          <cell r="J42">
            <v>3.2999507568344293E-2</v>
          </cell>
          <cell r="K42">
            <v>0</v>
          </cell>
          <cell r="L42">
            <v>5.2364497417243749E-2</v>
          </cell>
          <cell r="M42">
            <v>0</v>
          </cell>
          <cell r="N42">
            <v>7.0432464518033006E-2</v>
          </cell>
          <cell r="O42">
            <v>170817500</v>
          </cell>
          <cell r="P42">
            <v>1.7399117490623162E-2</v>
          </cell>
          <cell r="Q42">
            <v>16513500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240590688</v>
          </cell>
          <cell r="X42">
            <v>2.1670622422006642E-2</v>
          </cell>
        </row>
        <row r="43">
          <cell r="C43">
            <v>824009</v>
          </cell>
          <cell r="D43" t="str">
            <v>SEWA KANTOR</v>
          </cell>
          <cell r="F43">
            <v>7.8163454933510342E-3</v>
          </cell>
          <cell r="G43">
            <v>0</v>
          </cell>
          <cell r="H43">
            <v>1.2794133547909035E-2</v>
          </cell>
          <cell r="I43">
            <v>6250000</v>
          </cell>
          <cell r="J43">
            <v>3.5984681603161437E-3</v>
          </cell>
          <cell r="K43">
            <v>0</v>
          </cell>
          <cell r="L43">
            <v>4.4502657876739028E-3</v>
          </cell>
          <cell r="M43">
            <v>0</v>
          </cell>
          <cell r="N43">
            <v>1.2150748365895378E-2</v>
          </cell>
          <cell r="O43">
            <v>12500000</v>
          </cell>
          <cell r="P43">
            <v>1.8353073547473754E-3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18750000</v>
          </cell>
          <cell r="X43">
            <v>1.6888607526348838E-3</v>
          </cell>
        </row>
        <row r="44">
          <cell r="C44">
            <v>824010</v>
          </cell>
          <cell r="D44" t="str">
            <v>SEWA INVENTARIS</v>
          </cell>
          <cell r="F44">
            <v>4.2310957870803582E-3</v>
          </cell>
          <cell r="G44">
            <v>0</v>
          </cell>
          <cell r="H44">
            <v>5.822661354187594E-3</v>
          </cell>
          <cell r="I44">
            <v>4485850</v>
          </cell>
          <cell r="J44">
            <v>1.6376772536325183E-3</v>
          </cell>
          <cell r="K44">
            <v>0</v>
          </cell>
          <cell r="L44">
            <v>2.7493742036249374E-3</v>
          </cell>
          <cell r="M44">
            <v>0</v>
          </cell>
          <cell r="N44">
            <v>5.39150637406149E-3</v>
          </cell>
          <cell r="O44">
            <v>20791450</v>
          </cell>
          <cell r="P44">
            <v>1.7038112533944354E-3</v>
          </cell>
          <cell r="Q44">
            <v>1302000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26579300</v>
          </cell>
          <cell r="X44">
            <v>2.3940659521337797E-3</v>
          </cell>
        </row>
        <row r="45">
          <cell r="C45">
            <v>824011</v>
          </cell>
          <cell r="D45" t="str">
            <v>PEMBELIAN TRIPLEK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</row>
        <row r="46">
          <cell r="C46">
            <v>824013</v>
          </cell>
          <cell r="D46" t="str">
            <v>PENGHAPUSAN PIUTANG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</row>
        <row r="47">
          <cell r="C47">
            <v>824019</v>
          </cell>
          <cell r="D47" t="str">
            <v>PERIJINAN DAN PBB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7.6570674616679773E-5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</row>
        <row r="48">
          <cell r="C48">
            <v>824021</v>
          </cell>
          <cell r="D48" t="str">
            <v>BIAYA STNK / KEUR / DISPENSASI</v>
          </cell>
          <cell r="F48">
            <v>3.0323947416605629E-2</v>
          </cell>
          <cell r="G48">
            <v>0</v>
          </cell>
          <cell r="H48">
            <v>7.5505858546339967E-3</v>
          </cell>
          <cell r="I48">
            <v>1585000</v>
          </cell>
          <cell r="J48">
            <v>2.1236719694921755E-3</v>
          </cell>
          <cell r="K48">
            <v>0</v>
          </cell>
          <cell r="L48">
            <v>1.1481685732198669E-3</v>
          </cell>
          <cell r="M48">
            <v>0</v>
          </cell>
          <cell r="N48">
            <v>8.3110453939092867E-4</v>
          </cell>
          <cell r="O48">
            <v>16348600</v>
          </cell>
          <cell r="P48">
            <v>3.1061659325421955E-3</v>
          </cell>
          <cell r="Q48">
            <v>3654000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21587600</v>
          </cell>
          <cell r="X48">
            <v>1.9444506871243103E-3</v>
          </cell>
        </row>
        <row r="49">
          <cell r="C49">
            <v>824033</v>
          </cell>
          <cell r="D49" t="str">
            <v>BIAYA KEAMANAN DAN KEBERSIHAN</v>
          </cell>
          <cell r="F49">
            <v>1.004947221176891E-3</v>
          </cell>
          <cell r="G49">
            <v>0</v>
          </cell>
          <cell r="H49">
            <v>0</v>
          </cell>
          <cell r="I49">
            <v>15946466</v>
          </cell>
          <cell r="J49">
            <v>3.4545294339034978E-4</v>
          </cell>
          <cell r="K49">
            <v>0</v>
          </cell>
          <cell r="L49">
            <v>2.6701594726043416E-4</v>
          </cell>
          <cell r="M49">
            <v>0</v>
          </cell>
          <cell r="N49">
            <v>1.0206546974976317E-3</v>
          </cell>
          <cell r="O49">
            <v>45861054</v>
          </cell>
          <cell r="P49">
            <v>1.3764805160605315E-4</v>
          </cell>
          <cell r="Q49">
            <v>12589339</v>
          </cell>
          <cell r="R49">
            <v>0</v>
          </cell>
          <cell r="S49">
            <v>0</v>
          </cell>
          <cell r="T49">
            <v>0</v>
          </cell>
          <cell r="U49">
            <v>770000</v>
          </cell>
          <cell r="V49">
            <v>0</v>
          </cell>
          <cell r="W49">
            <v>75166859</v>
          </cell>
          <cell r="X49">
            <v>6.7704724300768106E-3</v>
          </cell>
        </row>
        <row r="50">
          <cell r="C50">
            <v>824037</v>
          </cell>
          <cell r="D50" t="str">
            <v>BENDA POS / MATERAI</v>
          </cell>
          <cell r="F50">
            <v>1.6079155538830255E-5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6.9987750685551894E-5</v>
          </cell>
          <cell r="O50">
            <v>301000</v>
          </cell>
          <cell r="P50">
            <v>1.4627399617336581E-5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301000</v>
          </cell>
          <cell r="X50">
            <v>2.7111844615632003E-5</v>
          </cell>
        </row>
        <row r="51">
          <cell r="C51">
            <v>824041</v>
          </cell>
          <cell r="D51" t="str">
            <v>AIR (PAM)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2.7168078353619817E-3</v>
          </cell>
          <cell r="O51">
            <v>2330000</v>
          </cell>
          <cell r="P51">
            <v>0</v>
          </cell>
          <cell r="Q51">
            <v>99100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2429100</v>
          </cell>
          <cell r="X51">
            <v>2.1879528822535448E-4</v>
          </cell>
        </row>
        <row r="52">
          <cell r="C52">
            <v>824042</v>
          </cell>
          <cell r="D52" t="str">
            <v>REPACKING, BONGKAR MUAT DLL</v>
          </cell>
          <cell r="F52">
            <v>9.9154792489453245E-4</v>
          </cell>
          <cell r="G52">
            <v>0</v>
          </cell>
          <cell r="H52">
            <v>8.1882454706617828E-4</v>
          </cell>
          <cell r="I52">
            <v>279250</v>
          </cell>
          <cell r="J52">
            <v>2.7636235471227983E-5</v>
          </cell>
          <cell r="K52">
            <v>0</v>
          </cell>
          <cell r="L52">
            <v>1.7801063150695611E-4</v>
          </cell>
          <cell r="M52">
            <v>0</v>
          </cell>
          <cell r="N52">
            <v>0</v>
          </cell>
          <cell r="O52">
            <v>1120000</v>
          </cell>
          <cell r="P52">
            <v>3.6706147094947507E-5</v>
          </cell>
          <cell r="Q52">
            <v>0</v>
          </cell>
          <cell r="R52">
            <v>1.8322604430516797E-4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1399250</v>
          </cell>
          <cell r="X52">
            <v>1.2603404843329928E-4</v>
          </cell>
        </row>
        <row r="53">
          <cell r="C53">
            <v>825011</v>
          </cell>
          <cell r="D53" t="str">
            <v>BIAYA  PAJAK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1118092</v>
          </cell>
          <cell r="P53">
            <v>5.1540936443370545E-6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1118092</v>
          </cell>
          <cell r="X53">
            <v>1.0070942382053561E-4</v>
          </cell>
        </row>
        <row r="54">
          <cell r="C54">
            <v>825012</v>
          </cell>
          <cell r="D54" t="str">
            <v>ADMINISTRASI BANK</v>
          </cell>
          <cell r="F54">
            <v>2.1438874051773674E-5</v>
          </cell>
          <cell r="G54">
            <v>0</v>
          </cell>
          <cell r="H54">
            <v>2.0470613676654458E-5</v>
          </cell>
          <cell r="I54">
            <v>118500</v>
          </cell>
          <cell r="J54">
            <v>6.5636059244166464E-5</v>
          </cell>
          <cell r="K54">
            <v>0</v>
          </cell>
          <cell r="L54">
            <v>2.8481701041112978E-5</v>
          </cell>
          <cell r="M54">
            <v>0</v>
          </cell>
          <cell r="N54">
            <v>2.9161562785646621E-5</v>
          </cell>
          <cell r="O54">
            <v>105500</v>
          </cell>
          <cell r="P54">
            <v>1.7435419870100064E-5</v>
          </cell>
          <cell r="Q54">
            <v>13000</v>
          </cell>
          <cell r="R54">
            <v>0</v>
          </cell>
          <cell r="S54">
            <v>13000</v>
          </cell>
          <cell r="T54">
            <v>0</v>
          </cell>
          <cell r="U54">
            <v>13000</v>
          </cell>
          <cell r="V54">
            <v>0</v>
          </cell>
          <cell r="W54">
            <v>263000</v>
          </cell>
          <cell r="X54">
            <v>2.3689086823625305E-5</v>
          </cell>
        </row>
        <row r="55">
          <cell r="C55">
            <v>825013</v>
          </cell>
          <cell r="D55" t="str">
            <v>BIAYA JASA MANAGEMENT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</row>
        <row r="56">
          <cell r="C56">
            <v>825015</v>
          </cell>
          <cell r="D56" t="str">
            <v>REKRUITMEN KARYAWAN</v>
          </cell>
          <cell r="F56">
            <v>0</v>
          </cell>
          <cell r="G56">
            <v>0</v>
          </cell>
          <cell r="H56">
            <v>3.5946397616205225E-3</v>
          </cell>
          <cell r="I56">
            <v>0</v>
          </cell>
          <cell r="J56">
            <v>1.0110256143224237E-3</v>
          </cell>
          <cell r="K56">
            <v>0</v>
          </cell>
          <cell r="L56">
            <v>4.7066010970439197E-4</v>
          </cell>
          <cell r="M56">
            <v>0</v>
          </cell>
          <cell r="N56">
            <v>0</v>
          </cell>
          <cell r="O56">
            <v>1818600</v>
          </cell>
          <cell r="P56">
            <v>5.5921815099152527E-4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1818600</v>
          </cell>
          <cell r="X56">
            <v>1.6380598211956265E-4</v>
          </cell>
        </row>
        <row r="57">
          <cell r="C57">
            <v>825099</v>
          </cell>
          <cell r="D57" t="str">
            <v>LAIN-LAIN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1.1630249094141777E-4</v>
          </cell>
          <cell r="K57">
            <v>0</v>
          </cell>
          <cell r="L57">
            <v>6.2303721027434644E-4</v>
          </cell>
          <cell r="M57">
            <v>0</v>
          </cell>
          <cell r="N57">
            <v>0</v>
          </cell>
          <cell r="O57">
            <v>0</v>
          </cell>
          <cell r="P57">
            <v>1.3168330270312418E-4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</row>
        <row r="58">
          <cell r="C58">
            <v>829207</v>
          </cell>
          <cell r="D58" t="str">
            <v>BIAYA PROMOSI DAGANG</v>
          </cell>
          <cell r="F58">
            <v>0</v>
          </cell>
          <cell r="G58">
            <v>0</v>
          </cell>
          <cell r="H58">
            <v>0</v>
          </cell>
          <cell r="I58">
            <v>20200000</v>
          </cell>
          <cell r="J58">
            <v>3.4948322772990388E-4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47383750</v>
          </cell>
          <cell r="P58">
            <v>9.0737595618710232E-5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67583750</v>
          </cell>
          <cell r="X58">
            <v>6.087442287514018E-3</v>
          </cell>
        </row>
        <row r="59">
          <cell r="W59">
            <v>0</v>
          </cell>
          <cell r="X59">
            <v>0</v>
          </cell>
        </row>
        <row r="60">
          <cell r="C60" t="str">
            <v>JUMLAH BEBAN USAHA</v>
          </cell>
          <cell r="F60">
            <v>0.22448368994108797</v>
          </cell>
          <cell r="G60">
            <v>0</v>
          </cell>
          <cell r="H60">
            <v>0.30199571902150296</v>
          </cell>
          <cell r="I60">
            <v>319123307</v>
          </cell>
          <cell r="J60">
            <v>0.13699736251283762</v>
          </cell>
          <cell r="K60">
            <v>0</v>
          </cell>
          <cell r="L60">
            <v>0.18859416993820538</v>
          </cell>
          <cell r="M60">
            <v>0</v>
          </cell>
          <cell r="N60">
            <v>0.28576192237687731</v>
          </cell>
          <cell r="O60">
            <v>905118088.5</v>
          </cell>
          <cell r="P60">
            <v>6.4661275812255892E-2</v>
          </cell>
          <cell r="Q60">
            <v>103901279</v>
          </cell>
          <cell r="R60">
            <v>3.7080942603608766E-2</v>
          </cell>
          <cell r="S60">
            <v>7769593</v>
          </cell>
          <cell r="T60">
            <v>0</v>
          </cell>
          <cell r="U60">
            <v>7135463</v>
          </cell>
          <cell r="V60">
            <v>0</v>
          </cell>
          <cell r="W60">
            <v>1343047730.5</v>
          </cell>
          <cell r="X60">
            <v>0.12097176538436281</v>
          </cell>
        </row>
        <row r="61">
          <cell r="E61">
            <v>0</v>
          </cell>
          <cell r="G61">
            <v>0</v>
          </cell>
          <cell r="I61">
            <v>0</v>
          </cell>
          <cell r="M61">
            <v>0</v>
          </cell>
          <cell r="Q61">
            <v>0</v>
          </cell>
          <cell r="W61">
            <v>0</v>
          </cell>
        </row>
        <row r="62">
          <cell r="C62" t="str">
            <v>LABA USAHA</v>
          </cell>
          <cell r="F62">
            <v>-0.13384448522148065</v>
          </cell>
          <cell r="G62">
            <v>0</v>
          </cell>
          <cell r="H62">
            <v>-0.19955434041082967</v>
          </cell>
          <cell r="I62">
            <v>-186606661</v>
          </cell>
          <cell r="J62">
            <v>-0.10358460110341355</v>
          </cell>
          <cell r="K62">
            <v>0</v>
          </cell>
          <cell r="L62">
            <v>-0.10154269887614768</v>
          </cell>
          <cell r="M62">
            <v>0</v>
          </cell>
          <cell r="N62">
            <v>-0.19073401257417424</v>
          </cell>
          <cell r="O62">
            <v>-562358282.5</v>
          </cell>
          <cell r="P62">
            <v>-3.5914820008700658E-2</v>
          </cell>
          <cell r="Q62">
            <v>-65443679</v>
          </cell>
          <cell r="R62">
            <v>4.4318060424618028E-2</v>
          </cell>
          <cell r="S62">
            <v>-491853</v>
          </cell>
          <cell r="T62">
            <v>0.16043190718983227</v>
          </cell>
          <cell r="U62">
            <v>-2897563</v>
          </cell>
          <cell r="V62">
            <v>0.16043190718983227</v>
          </cell>
          <cell r="W62">
            <v>-817798038.5</v>
          </cell>
          <cell r="X62">
            <v>-7.3661173909570263E-2</v>
          </cell>
        </row>
        <row r="63">
          <cell r="C63" t="str">
            <v>PENDAPATAN (BEBAN) LAIN-LAIN</v>
          </cell>
          <cell r="E63">
            <v>0</v>
          </cell>
          <cell r="F63">
            <v>0</v>
          </cell>
          <cell r="G63">
            <v>0</v>
          </cell>
          <cell r="H63">
            <v>2.9477683694382419E-5</v>
          </cell>
          <cell r="I63">
            <v>2800</v>
          </cell>
          <cell r="J63">
            <v>2.0727176603420988E-5</v>
          </cell>
          <cell r="K63">
            <v>0</v>
          </cell>
          <cell r="L63">
            <v>2.3533005485219598E-6</v>
          </cell>
          <cell r="M63">
            <v>0</v>
          </cell>
          <cell r="N63">
            <v>7.1445828824834222E-5</v>
          </cell>
          <cell r="O63">
            <v>31244</v>
          </cell>
          <cell r="P63">
            <v>1.7788092531388321E-4</v>
          </cell>
          <cell r="Q63">
            <v>7500</v>
          </cell>
          <cell r="R63">
            <v>0</v>
          </cell>
          <cell r="S63">
            <v>143440</v>
          </cell>
          <cell r="T63">
            <v>0</v>
          </cell>
          <cell r="U63">
            <v>13307</v>
          </cell>
          <cell r="V63">
            <v>0</v>
          </cell>
          <cell r="W63">
            <v>198291</v>
          </cell>
          <cell r="X63">
            <v>1.7860580666705266E-5</v>
          </cell>
        </row>
        <row r="64">
          <cell r="C64">
            <v>910200</v>
          </cell>
          <cell r="D64" t="str">
            <v>PENDAPATAN BUNGA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2.3533005485219598E-6</v>
          </cell>
          <cell r="M64">
            <v>0</v>
          </cell>
          <cell r="N64">
            <v>0</v>
          </cell>
          <cell r="O64">
            <v>19744</v>
          </cell>
          <cell r="P64">
            <v>2.5770651752420746E-5</v>
          </cell>
          <cell r="Q64">
            <v>0</v>
          </cell>
          <cell r="R64">
            <v>0</v>
          </cell>
          <cell r="S64">
            <v>3440</v>
          </cell>
          <cell r="T64">
            <v>0</v>
          </cell>
          <cell r="U64">
            <v>3007</v>
          </cell>
          <cell r="V64">
            <v>0</v>
          </cell>
          <cell r="W64">
            <v>26191</v>
          </cell>
          <cell r="X64">
            <v>2.3590907718538796E-6</v>
          </cell>
        </row>
        <row r="65">
          <cell r="C65">
            <v>910800</v>
          </cell>
          <cell r="D65" t="str">
            <v>PENJUALAN BARANG BEKAS / SISA BARANG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</row>
        <row r="66">
          <cell r="C66">
            <v>919900</v>
          </cell>
          <cell r="D66" t="str">
            <v>PENDAPATAN LAIN-LAIN</v>
          </cell>
          <cell r="E66">
            <v>0</v>
          </cell>
          <cell r="F66">
            <v>0</v>
          </cell>
          <cell r="H66">
            <v>2.9477683694382419E-5</v>
          </cell>
          <cell r="I66">
            <v>2800</v>
          </cell>
          <cell r="J66">
            <v>2.0727176603420988E-5</v>
          </cell>
          <cell r="K66">
            <v>0</v>
          </cell>
          <cell r="L66">
            <v>0</v>
          </cell>
          <cell r="M66">
            <v>0</v>
          </cell>
          <cell r="N66">
            <v>7.1445828824834222E-5</v>
          </cell>
          <cell r="O66">
            <v>11500</v>
          </cell>
          <cell r="P66">
            <v>1.5211027356146247E-4</v>
          </cell>
          <cell r="Q66">
            <v>7500</v>
          </cell>
          <cell r="R66">
            <v>0</v>
          </cell>
          <cell r="S66">
            <v>140000</v>
          </cell>
          <cell r="T66">
            <v>0</v>
          </cell>
          <cell r="U66">
            <v>10300</v>
          </cell>
          <cell r="V66">
            <v>0</v>
          </cell>
          <cell r="W66">
            <v>172100</v>
          </cell>
          <cell r="X66">
            <v>1.5501489894851386E-5</v>
          </cell>
        </row>
        <row r="67">
          <cell r="C67">
            <v>920100</v>
          </cell>
          <cell r="D67" t="str">
            <v>BEBAN BUNGA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</row>
        <row r="69">
          <cell r="C69" t="str">
            <v>JUMLAH PENDAPATAN (BEBAN) LAIN-LAIN</v>
          </cell>
          <cell r="E69">
            <v>0</v>
          </cell>
          <cell r="F69">
            <v>0</v>
          </cell>
          <cell r="G69">
            <v>0</v>
          </cell>
          <cell r="H69">
            <v>2.9477683694382419E-5</v>
          </cell>
          <cell r="I69">
            <v>2800</v>
          </cell>
          <cell r="J69">
            <v>2.0727176603420988E-5</v>
          </cell>
          <cell r="K69">
            <v>0</v>
          </cell>
          <cell r="L69">
            <v>2.3533005485219598E-6</v>
          </cell>
          <cell r="M69">
            <v>0</v>
          </cell>
          <cell r="N69">
            <v>7.1445828824834222E-5</v>
          </cell>
          <cell r="O69">
            <v>31244</v>
          </cell>
          <cell r="P69">
            <v>1.7788092531388321E-4</v>
          </cell>
          <cell r="Q69">
            <v>7500</v>
          </cell>
          <cell r="R69">
            <v>0</v>
          </cell>
          <cell r="S69">
            <v>143440</v>
          </cell>
          <cell r="T69">
            <v>0</v>
          </cell>
          <cell r="U69">
            <v>13307</v>
          </cell>
          <cell r="V69">
            <v>0</v>
          </cell>
          <cell r="W69">
            <v>198291</v>
          </cell>
          <cell r="X69">
            <v>1.7860580666705266E-5</v>
          </cell>
        </row>
        <row r="70">
          <cell r="W70">
            <v>0</v>
          </cell>
        </row>
        <row r="71">
          <cell r="C71" t="str">
            <v>LABA (RUGI) BERSIH SEBELUM PAJAK</v>
          </cell>
          <cell r="F71">
            <v>-0.13384448522148065</v>
          </cell>
          <cell r="G71">
            <v>0</v>
          </cell>
          <cell r="H71">
            <v>-0.19952486272713527</v>
          </cell>
          <cell r="I71">
            <v>-186603861</v>
          </cell>
          <cell r="J71">
            <v>-0.10356387392681013</v>
          </cell>
          <cell r="K71">
            <v>0</v>
          </cell>
          <cell r="L71">
            <v>-0.10154034557559916</v>
          </cell>
          <cell r="M71">
            <v>0</v>
          </cell>
          <cell r="N71">
            <v>-0.19066256674534943</v>
          </cell>
          <cell r="O71">
            <v>-562327038.5</v>
          </cell>
          <cell r="P71">
            <v>-3.5736939083386758E-2</v>
          </cell>
          <cell r="Q71">
            <v>-65436179</v>
          </cell>
          <cell r="R71">
            <v>4.4318060424618028E-2</v>
          </cell>
          <cell r="S71">
            <v>-348413</v>
          </cell>
          <cell r="T71">
            <v>0.16047809059336438</v>
          </cell>
          <cell r="U71">
            <v>-2884256</v>
          </cell>
          <cell r="V71">
            <v>0.16047809059336438</v>
          </cell>
          <cell r="W71">
            <v>-817599747.5</v>
          </cell>
          <cell r="X71">
            <v>-7.3643313328903559E-2</v>
          </cell>
        </row>
        <row r="72">
          <cell r="W72">
            <v>0</v>
          </cell>
        </row>
        <row r="73">
          <cell r="C73" t="str">
            <v>LABA (RUGI) BERSIH</v>
          </cell>
          <cell r="F73">
            <v>-0.13384448522148065</v>
          </cell>
          <cell r="G73" t="e">
            <v>#REF!</v>
          </cell>
          <cell r="H73">
            <v>-0.19952486272713527</v>
          </cell>
          <cell r="I73">
            <v>-186603861</v>
          </cell>
          <cell r="J73">
            <v>-0.10356387392681013</v>
          </cell>
          <cell r="K73">
            <v>0</v>
          </cell>
          <cell r="L73">
            <v>-0.10154034557559916</v>
          </cell>
          <cell r="M73">
            <v>0</v>
          </cell>
          <cell r="N73">
            <v>-0.19066256674534943</v>
          </cell>
          <cell r="O73">
            <v>-562327038.5</v>
          </cell>
          <cell r="P73">
            <v>-3.5736939083386758E-2</v>
          </cell>
          <cell r="Q73">
            <v>-65436179</v>
          </cell>
          <cell r="R73">
            <v>4.4318060424618028E-2</v>
          </cell>
          <cell r="S73">
            <v>-348413</v>
          </cell>
          <cell r="T73">
            <v>0.16047809059336438</v>
          </cell>
          <cell r="U73">
            <v>-2884256</v>
          </cell>
          <cell r="V73">
            <v>0.16047809059336438</v>
          </cell>
          <cell r="W73">
            <v>-817599747.5</v>
          </cell>
          <cell r="X73">
            <v>-7.3643313328903559E-2</v>
          </cell>
        </row>
        <row r="75">
          <cell r="G75" t="str">
            <v>OK</v>
          </cell>
        </row>
        <row r="77">
          <cell r="G77" t="e">
            <v>#REF!</v>
          </cell>
          <cell r="I77">
            <v>0</v>
          </cell>
          <cell r="K77">
            <v>0</v>
          </cell>
          <cell r="M77">
            <v>0</v>
          </cell>
          <cell r="O77">
            <v>0</v>
          </cell>
          <cell r="Q77">
            <v>0</v>
          </cell>
          <cell r="S77">
            <v>0</v>
          </cell>
          <cell r="U77">
            <v>0</v>
          </cell>
          <cell r="W77">
            <v>0</v>
          </cell>
        </row>
        <row r="78">
          <cell r="I78" t="str">
            <v>OK</v>
          </cell>
          <cell r="K78" t="str">
            <v>OK</v>
          </cell>
          <cell r="M78" t="str">
            <v>OK</v>
          </cell>
          <cell r="O78" t="str">
            <v>OK</v>
          </cell>
          <cell r="Q78" t="str">
            <v>OK</v>
          </cell>
          <cell r="S78" t="str">
            <v>OK</v>
          </cell>
          <cell r="U78" t="str">
            <v>OK</v>
          </cell>
          <cell r="W78" t="str">
            <v>OK</v>
          </cell>
        </row>
      </sheetData>
      <sheetData sheetId="9"/>
      <sheetData sheetId="10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MS"/>
      <sheetName val="SWS"/>
      <sheetName val="PS"/>
      <sheetName val="MJS"/>
      <sheetName val="PBS"/>
      <sheetName val="SEJATI"/>
      <sheetName val="HARGA"/>
      <sheetName val="PRODUK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>
        <row r="1">
          <cell r="A1" t="str">
            <v>Row Labels</v>
          </cell>
        </row>
        <row r="2">
          <cell r="A2" t="str">
            <v>1500ML AQUA LOCAL 1X12</v>
          </cell>
        </row>
        <row r="3">
          <cell r="A3" t="str">
            <v>1500ML EVIAN 1X12</v>
          </cell>
        </row>
        <row r="4">
          <cell r="A4" t="str">
            <v>1500ML MIZONE LYCHEE LEMON 1X6</v>
          </cell>
        </row>
        <row r="5">
          <cell r="A5" t="str">
            <v>1500ML VIT LOCAL 1X12</v>
          </cell>
        </row>
        <row r="6">
          <cell r="A6" t="str">
            <v>240ML AQUA LOCAL 1X48</v>
          </cell>
        </row>
        <row r="7">
          <cell r="A7" t="str">
            <v>240ML VIT LOCAL 1X48</v>
          </cell>
        </row>
        <row r="8">
          <cell r="A8" t="str">
            <v>240ML VIT LOCAL 1X48 PS</v>
          </cell>
        </row>
        <row r="9">
          <cell r="A9" t="str">
            <v>330ML AQUA KIDS BOY 1X24</v>
          </cell>
        </row>
        <row r="10">
          <cell r="A10" t="str">
            <v>330ML AQUA KIDS GIRL 1X24</v>
          </cell>
        </row>
        <row r="11">
          <cell r="A11" t="str">
            <v>330ML AQUA LOCAL 1X24</v>
          </cell>
        </row>
        <row r="12">
          <cell r="A12" t="str">
            <v>330ML EVIAN 1X24</v>
          </cell>
        </row>
        <row r="13">
          <cell r="A13" t="str">
            <v>330ML VIT LOCAL 1X24</v>
          </cell>
        </row>
        <row r="14">
          <cell r="A14" t="str">
            <v>350ML LEVITE RASA ANGGUR HIJAU 1X12</v>
          </cell>
        </row>
        <row r="15">
          <cell r="A15" t="str">
            <v>350ML LEVITE RASA JAMBU BIJI 1X12</v>
          </cell>
        </row>
        <row r="16">
          <cell r="A16" t="str">
            <v>350ML LEVITE RASA JERUK 1X12</v>
          </cell>
        </row>
        <row r="17">
          <cell r="A17" t="str">
            <v>350ML LEVITE RASA SIRSAK 1X12</v>
          </cell>
        </row>
        <row r="18">
          <cell r="A18" t="str">
            <v>380 ML AQUA LOCAL 1X24</v>
          </cell>
        </row>
        <row r="19">
          <cell r="A19" t="str">
            <v>380ML AQUA REFLECTIONS 1X12</v>
          </cell>
        </row>
        <row r="20">
          <cell r="A20" t="str">
            <v>380ML AQUA SPARKLING 1X12</v>
          </cell>
        </row>
        <row r="21">
          <cell r="A21" t="str">
            <v>450ML AQUA ADULT Q4 MULPACK 1X6</v>
          </cell>
        </row>
        <row r="22">
          <cell r="A22" t="str">
            <v>450ML AQUA LOCAL SLEEVE 1X24</v>
          </cell>
        </row>
        <row r="23">
          <cell r="A23" t="str">
            <v>5 GALLON AQUA LOCAL</v>
          </cell>
        </row>
        <row r="24">
          <cell r="A24" t="str">
            <v>5 GALLON VIT LOCAL</v>
          </cell>
        </row>
        <row r="25">
          <cell r="A25" t="str">
            <v>500ML EVIAN 1X24</v>
          </cell>
        </row>
        <row r="26">
          <cell r="A26" t="str">
            <v>500ML MIZONE ACTIV' 1X12</v>
          </cell>
        </row>
        <row r="27">
          <cell r="A27" t="str">
            <v>500ML MIZONE APPLE GUAVA 1X12</v>
          </cell>
        </row>
        <row r="28">
          <cell r="A28" t="str">
            <v>500ML MIZONE COCOPINA 1X12</v>
          </cell>
        </row>
        <row r="29">
          <cell r="A29" t="str">
            <v>500ML MIZONE COCOPINA BRAZIL LE 1X12</v>
          </cell>
        </row>
        <row r="30">
          <cell r="A30" t="str">
            <v>500ML MIZONE COOLIN BLEWAH 1X12</v>
          </cell>
        </row>
        <row r="31">
          <cell r="A31" t="str">
            <v>500ML MIZONE COOLIN BLEWAH LE 1X12</v>
          </cell>
        </row>
        <row r="32">
          <cell r="A32" t="str">
            <v>500ML MIZONE FRES'IN CRISPY APPLE 1X12</v>
          </cell>
        </row>
        <row r="33">
          <cell r="A33" t="str">
            <v>500ML MIZONE FRES'IN JC STRAWBERRY 1X12</v>
          </cell>
        </row>
        <row r="34">
          <cell r="A34" t="str">
            <v>500ML MIZONE LYCHEE LEMON 1X12</v>
          </cell>
        </row>
        <row r="35">
          <cell r="A35" t="str">
            <v>500ML MIZONE MANGGA KWENI 1X12</v>
          </cell>
        </row>
        <row r="36">
          <cell r="A36" t="str">
            <v>500ML MIZONE ORANGE LIME 1X12</v>
          </cell>
        </row>
        <row r="37">
          <cell r="A37" t="str">
            <v>500ML MIZONE YUZU LEMON 1X12</v>
          </cell>
        </row>
        <row r="38">
          <cell r="A38" t="str">
            <v>600ML AQUA BOX A1/SUS BF/397X265X233 V00</v>
          </cell>
        </row>
        <row r="39">
          <cell r="A39" t="str">
            <v>600ML AQUA BOX A1/TI BF/397X265X233 V000</v>
          </cell>
        </row>
        <row r="40">
          <cell r="A40" t="str">
            <v>600ML AQUA LOCAL 1X24</v>
          </cell>
        </row>
        <row r="41">
          <cell r="A41" t="str">
            <v>600ML AQUA LOCAL SLEEVE V.4 1X24</v>
          </cell>
        </row>
        <row r="42">
          <cell r="A42" t="str">
            <v>600ML VIT LOCAL 1X24</v>
          </cell>
        </row>
        <row r="43">
          <cell r="A43" t="str">
            <v>750ML AQUA LOCAL 1X18</v>
          </cell>
        </row>
        <row r="44">
          <cell r="A44" t="str">
            <v>CARTON BOX AQUA 1500ML LOCAL V.1</v>
          </cell>
        </row>
        <row r="45">
          <cell r="A45" t="str">
            <v>CARTON BOX AQUA 240ML LOCAL 40TH</v>
          </cell>
        </row>
        <row r="46">
          <cell r="A46" t="str">
            <v>CARTON BOX AQUA 240ML LOCAL V.1</v>
          </cell>
        </row>
        <row r="47">
          <cell r="A47" t="str">
            <v>CARTON BOX AQUA 330ML LOCAL FLAT V.1</v>
          </cell>
        </row>
        <row r="48">
          <cell r="A48" t="str">
            <v>CARTON BOX AQUA 600ML LOCAL V.1</v>
          </cell>
        </row>
        <row r="49">
          <cell r="A49" t="str">
            <v>CARTON BOX MIZONE 500ML LL V.2</v>
          </cell>
        </row>
        <row r="50">
          <cell r="A50" t="str">
            <v>CRATE AQUA 380ML LOCAL</v>
          </cell>
        </row>
        <row r="51">
          <cell r="A51" t="str">
            <v>EMPTY BOTLE AQUA 380ML LOCAL</v>
          </cell>
        </row>
        <row r="52">
          <cell r="A52" t="str">
            <v>EMPTY BOTTLE AQUA 5 GALLON</v>
          </cell>
        </row>
        <row r="53">
          <cell r="A53" t="str">
            <v>EMPTY BOTTLE VIT 5 GALLON</v>
          </cell>
        </row>
        <row r="54">
          <cell r="A54" t="str">
            <v>JUG RACK</v>
          </cell>
        </row>
        <row r="55">
          <cell r="A55" t="str">
            <v>MIZZONE MJS</v>
          </cell>
        </row>
        <row r="56">
          <cell r="A56" t="str">
            <v>PALLET 120CM X 100CM X 16CM</v>
          </cell>
        </row>
        <row r="57">
          <cell r="A57" t="str">
            <v>PALLET RENT DOUBLE FACE</v>
          </cell>
        </row>
        <row r="58">
          <cell r="A58" t="str">
            <v>POTONGAN HARGA</v>
          </cell>
        </row>
        <row r="59">
          <cell r="A59" t="str">
            <v>(blank)</v>
          </cell>
        </row>
        <row r="60">
          <cell r="A60" t="str">
            <v>Grand Total</v>
          </cell>
        </row>
      </sheetData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DETAIL BIAYA"/>
      <sheetName val="REKAP PERSEDIAAN"/>
      <sheetName val="REKAP PENJUALAN"/>
      <sheetName val="REKAP HPP"/>
      <sheetName val="TBG"/>
      <sheetName val="SEGMEN"/>
      <sheetName val="LKH GLON"/>
      <sheetName val="MONEY CROSSCEK G GALON"/>
      <sheetName val="BANK STATEMENT"/>
      <sheetName val="BANK LIVIA"/>
      <sheetName val="KB"/>
      <sheetName val="KO"/>
      <sheetName val="BD"/>
      <sheetName val="REKAP BIAYA"/>
      <sheetName val="PIUT MSSUPPORT"/>
      <sheetName val="GRESIK"/>
      <sheetName val="HUTANG MS SUPPORT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12003</v>
          </cell>
          <cell r="E7">
            <v>120176200</v>
          </cell>
          <cell r="F7">
            <v>134900</v>
          </cell>
          <cell r="G7">
            <v>120041300</v>
          </cell>
        </row>
        <row r="8">
          <cell r="B8">
            <v>10111</v>
          </cell>
          <cell r="C8" t="str">
            <v>AQ.5GLN BTL</v>
          </cell>
          <cell r="D8">
            <v>494</v>
          </cell>
          <cell r="E8">
            <v>14820000</v>
          </cell>
          <cell r="F8">
            <v>0</v>
          </cell>
          <cell r="G8">
            <v>14820000</v>
          </cell>
        </row>
        <row r="9">
          <cell r="B9">
            <v>19310</v>
          </cell>
          <cell r="C9" t="str">
            <v>AQ.TISSUE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B10">
            <v>20110</v>
          </cell>
          <cell r="C10" t="str">
            <v>VT.5GLN ISI</v>
          </cell>
          <cell r="D10">
            <v>828</v>
          </cell>
          <cell r="E10">
            <v>5682200</v>
          </cell>
          <cell r="F10">
            <v>0</v>
          </cell>
          <cell r="G10">
            <v>5682200</v>
          </cell>
        </row>
        <row r="11">
          <cell r="B11">
            <v>20111</v>
          </cell>
          <cell r="C11" t="str">
            <v>VT.5GLN BTL</v>
          </cell>
          <cell r="D11">
            <v>-8</v>
          </cell>
          <cell r="E11">
            <v>-240000</v>
          </cell>
          <cell r="F11">
            <v>0</v>
          </cell>
          <cell r="G11">
            <v>-240000</v>
          </cell>
        </row>
        <row r="12">
          <cell r="B12">
            <v>29310</v>
          </cell>
          <cell r="C12" t="str">
            <v>VT.TISSUE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6">
          <cell r="D26">
            <v>13317</v>
          </cell>
          <cell r="E26">
            <v>140438400</v>
          </cell>
          <cell r="F26">
            <v>134900</v>
          </cell>
          <cell r="G26">
            <v>140303500</v>
          </cell>
          <cell r="H26">
            <v>0</v>
          </cell>
          <cell r="I26">
            <v>0</v>
          </cell>
        </row>
        <row r="27">
          <cell r="B27">
            <v>1</v>
          </cell>
          <cell r="C27">
            <v>2</v>
          </cell>
          <cell r="D27">
            <v>3</v>
          </cell>
          <cell r="E27">
            <v>4</v>
          </cell>
          <cell r="F27">
            <v>5</v>
          </cell>
          <cell r="G27">
            <v>6</v>
          </cell>
        </row>
        <row r="28">
          <cell r="D28">
            <v>14119</v>
          </cell>
          <cell r="E28" t="str">
            <v>ttlunit</v>
          </cell>
          <cell r="G28">
            <v>-134900</v>
          </cell>
        </row>
        <row r="29">
          <cell r="D29">
            <v>0</v>
          </cell>
        </row>
        <row r="30">
          <cell r="I30">
            <v>134900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UGILABA (2)"/>
      <sheetName val="SD (2)"/>
      <sheetName val="TARIF OA"/>
      <sheetName val="MENU"/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REKAP PERSEDIAAN"/>
      <sheetName val="REKAP PENJUALAN"/>
      <sheetName val="REKAP HPP"/>
      <sheetName val="PIVOT"/>
      <sheetName val="SD"/>
      <sheetName val="TBG"/>
      <sheetName val="MUT IN"/>
      <sheetName val="MUT OUT"/>
      <sheetName val="BTB DIST"/>
      <sheetName val="BKB DIST"/>
      <sheetName val="KB"/>
      <sheetName val="KO"/>
      <sheetName val="BD"/>
      <sheetName val="BP"/>
      <sheetName val="BANK PUSAT"/>
      <sheetName val="Tarikan Pusat"/>
      <sheetName val="LKH"/>
      <sheetName val="CROSCEK"/>
      <sheetName val="RKP BIAYA"/>
      <sheetName val="BANK STATEMENT"/>
      <sheetName val="BANK STATE"/>
      <sheetName val="RKP TAG MS.SUPPORT"/>
      <sheetName val="PENERIMAAN DAN PENGELUARAN"/>
      <sheetName val="PIUT PUSAT DMS"/>
      <sheetName val="PIUT TIV DMS"/>
      <sheetName val="PIUT MS SUPPORT DMS"/>
      <sheetName val="RKP GAJI"/>
      <sheetName val="PIUT TIV PROG"/>
      <sheetName val="LAIN-LA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B2" t="str">
            <v>STAND ROYAL PLAZA SURABAYA</v>
          </cell>
        </row>
        <row r="3">
          <cell r="B3" t="str">
            <v>LAPORAN MUTASI PRODUK</v>
          </cell>
        </row>
        <row r="4">
          <cell r="B4" t="str">
            <v>PER 30 JUNI 2018</v>
          </cell>
        </row>
        <row r="5">
          <cell r="B5">
            <v>1</v>
          </cell>
          <cell r="C5">
            <v>2</v>
          </cell>
          <cell r="D5">
            <v>3</v>
          </cell>
          <cell r="E5">
            <v>4</v>
          </cell>
          <cell r="I5">
            <v>6</v>
          </cell>
          <cell r="J5">
            <v>5</v>
          </cell>
          <cell r="K5">
            <v>7</v>
          </cell>
          <cell r="L5">
            <v>8</v>
          </cell>
          <cell r="M5">
            <v>9</v>
          </cell>
          <cell r="N5">
            <v>10</v>
          </cell>
          <cell r="O5">
            <v>11</v>
          </cell>
          <cell r="P5">
            <v>12</v>
          </cell>
          <cell r="Q5">
            <v>13</v>
          </cell>
          <cell r="R5">
            <v>14</v>
          </cell>
          <cell r="S5">
            <v>15</v>
          </cell>
          <cell r="T5">
            <v>16</v>
          </cell>
          <cell r="U5">
            <v>17</v>
          </cell>
          <cell r="V5">
            <v>18</v>
          </cell>
          <cell r="W5">
            <v>19</v>
          </cell>
          <cell r="X5">
            <v>20</v>
          </cell>
          <cell r="Y5">
            <v>21</v>
          </cell>
          <cell r="Z5">
            <v>22</v>
          </cell>
          <cell r="AA5">
            <v>23</v>
          </cell>
          <cell r="AB5">
            <v>24</v>
          </cell>
          <cell r="AC5">
            <v>25</v>
          </cell>
          <cell r="AD5">
            <v>26</v>
          </cell>
          <cell r="AE5">
            <v>27</v>
          </cell>
          <cell r="AF5">
            <v>28</v>
          </cell>
          <cell r="AG5">
            <v>29</v>
          </cell>
          <cell r="AH5">
            <v>30</v>
          </cell>
          <cell r="AI5">
            <v>31</v>
          </cell>
        </row>
        <row r="6">
          <cell r="B6" t="str">
            <v>ID PRODUK</v>
          </cell>
          <cell r="C6" t="str">
            <v>NAMA PRODUK</v>
          </cell>
          <cell r="D6" t="str">
            <v>SALDO AWAL</v>
          </cell>
          <cell r="F6" t="str">
            <v>HPP</v>
          </cell>
          <cell r="K6" t="str">
            <v>SUPP(IN)</v>
          </cell>
          <cell r="M6" t="str">
            <v>DIST(IN)</v>
          </cell>
          <cell r="O6" t="str">
            <v>DEPO(IN)</v>
          </cell>
          <cell r="Q6" t="str">
            <v>CABANG(IN)</v>
          </cell>
          <cell r="S6" t="str">
            <v>SUPP(OUT)</v>
          </cell>
          <cell r="U6" t="str">
            <v>DIST(OUT)</v>
          </cell>
          <cell r="W6" t="str">
            <v>DEPO(OUT)</v>
          </cell>
          <cell r="Y6" t="str">
            <v>CABANG(OUT)</v>
          </cell>
          <cell r="AA6" t="str">
            <v>KOREKSI</v>
          </cell>
          <cell r="AC6" t="str">
            <v>SALDO AKHIR</v>
          </cell>
          <cell r="AE6" t="str">
            <v>PEMBELIAN</v>
          </cell>
          <cell r="AG6" t="str">
            <v>HPP</v>
          </cell>
          <cell r="AI6" t="str">
            <v>CTRL</v>
          </cell>
        </row>
        <row r="7">
          <cell r="D7" t="str">
            <v>QTY</v>
          </cell>
          <cell r="E7" t="str">
            <v>Rp</v>
          </cell>
          <cell r="F7" t="str">
            <v>BERAT</v>
          </cell>
          <cell r="G7" t="str">
            <v>PABRIK</v>
          </cell>
          <cell r="H7" t="str">
            <v>OA</v>
          </cell>
          <cell r="I7" t="str">
            <v>PABRIK+OA</v>
          </cell>
          <cell r="J7" t="str">
            <v>DEPO</v>
          </cell>
          <cell r="K7" t="str">
            <v>QTY</v>
          </cell>
          <cell r="L7" t="str">
            <v>Rp</v>
          </cell>
          <cell r="M7" t="str">
            <v>QTY</v>
          </cell>
          <cell r="N7" t="str">
            <v>Rp</v>
          </cell>
          <cell r="O7" t="str">
            <v>QTY</v>
          </cell>
          <cell r="P7" t="str">
            <v>Rp</v>
          </cell>
          <cell r="Q7" t="str">
            <v>QTY</v>
          </cell>
          <cell r="R7" t="str">
            <v>Rp</v>
          </cell>
          <cell r="S7" t="str">
            <v>QTY</v>
          </cell>
          <cell r="T7" t="str">
            <v>Rp</v>
          </cell>
          <cell r="U7" t="str">
            <v>QTY</v>
          </cell>
          <cell r="V7" t="str">
            <v>Rp</v>
          </cell>
          <cell r="W7" t="str">
            <v>QTY</v>
          </cell>
          <cell r="X7" t="str">
            <v>Rp</v>
          </cell>
          <cell r="Y7" t="str">
            <v>QTY</v>
          </cell>
          <cell r="Z7" t="str">
            <v>Rp</v>
          </cell>
          <cell r="AA7" t="str">
            <v>QTY</v>
          </cell>
          <cell r="AB7" t="str">
            <v>Rp</v>
          </cell>
          <cell r="AC7" t="str">
            <v>QTY</v>
          </cell>
          <cell r="AD7" t="str">
            <v>Rp</v>
          </cell>
          <cell r="AE7" t="str">
            <v>QTY</v>
          </cell>
          <cell r="AF7" t="str">
            <v>Rp</v>
          </cell>
          <cell r="AG7" t="str">
            <v>QTY</v>
          </cell>
          <cell r="AH7" t="str">
            <v>Rp</v>
          </cell>
        </row>
        <row r="8">
          <cell r="B8">
            <v>10110</v>
          </cell>
          <cell r="C8" t="str">
            <v>AQ.5GLN ISI</v>
          </cell>
          <cell r="D8">
            <v>72</v>
          </cell>
          <cell r="E8">
            <v>769032</v>
          </cell>
          <cell r="F8">
            <v>20</v>
          </cell>
          <cell r="G8">
            <v>8552</v>
          </cell>
          <cell r="H8">
            <v>2129</v>
          </cell>
          <cell r="I8">
            <v>10681</v>
          </cell>
          <cell r="J8">
            <v>11900</v>
          </cell>
          <cell r="K8">
            <v>0</v>
          </cell>
          <cell r="L8">
            <v>0</v>
          </cell>
          <cell r="M8">
            <v>50</v>
          </cell>
          <cell r="N8">
            <v>534050</v>
          </cell>
          <cell r="O8">
            <v>0</v>
          </cell>
          <cell r="P8">
            <v>0</v>
          </cell>
          <cell r="Q8">
            <v>250</v>
          </cell>
          <cell r="R8">
            <v>2670250</v>
          </cell>
          <cell r="S8">
            <v>0</v>
          </cell>
          <cell r="T8">
            <v>0</v>
          </cell>
          <cell r="U8">
            <v>275</v>
          </cell>
          <cell r="V8">
            <v>2937275</v>
          </cell>
          <cell r="W8">
            <v>0</v>
          </cell>
          <cell r="X8">
            <v>0</v>
          </cell>
          <cell r="Y8">
            <v>40</v>
          </cell>
          <cell r="Z8">
            <v>427240</v>
          </cell>
          <cell r="AB8">
            <v>0</v>
          </cell>
          <cell r="AC8">
            <v>57</v>
          </cell>
          <cell r="AD8">
            <v>608817</v>
          </cell>
          <cell r="AE8">
            <v>210</v>
          </cell>
          <cell r="AF8">
            <v>2243010</v>
          </cell>
          <cell r="AG8">
            <v>225</v>
          </cell>
          <cell r="AH8">
            <v>2403225</v>
          </cell>
          <cell r="AI8">
            <v>0</v>
          </cell>
        </row>
        <row r="9">
          <cell r="B9">
            <v>10111</v>
          </cell>
          <cell r="C9" t="str">
            <v>AQ.5GLN BTL</v>
          </cell>
          <cell r="D9">
            <v>29</v>
          </cell>
          <cell r="E9">
            <v>870000</v>
          </cell>
          <cell r="F9">
            <v>0</v>
          </cell>
          <cell r="G9">
            <v>30000</v>
          </cell>
          <cell r="H9">
            <v>0</v>
          </cell>
          <cell r="I9">
            <v>30000</v>
          </cell>
          <cell r="J9">
            <v>30000</v>
          </cell>
          <cell r="K9">
            <v>0</v>
          </cell>
          <cell r="L9">
            <v>0</v>
          </cell>
          <cell r="M9">
            <v>1</v>
          </cell>
          <cell r="N9">
            <v>30000</v>
          </cell>
          <cell r="O9">
            <v>0</v>
          </cell>
          <cell r="P9">
            <v>0</v>
          </cell>
          <cell r="Q9">
            <v>250</v>
          </cell>
          <cell r="R9">
            <v>7500000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253</v>
          </cell>
          <cell r="Z9">
            <v>7590000</v>
          </cell>
          <cell r="AB9">
            <v>0</v>
          </cell>
          <cell r="AC9">
            <v>27</v>
          </cell>
          <cell r="AD9">
            <v>810000</v>
          </cell>
          <cell r="AE9">
            <v>-3</v>
          </cell>
          <cell r="AF9">
            <v>-90000</v>
          </cell>
          <cell r="AG9">
            <v>-1</v>
          </cell>
          <cell r="AH9">
            <v>-30000</v>
          </cell>
          <cell r="AI9">
            <v>0</v>
          </cell>
        </row>
        <row r="10">
          <cell r="B10">
            <v>10510</v>
          </cell>
          <cell r="C10" t="str">
            <v>AQ.380 ML ISI 1X24</v>
          </cell>
          <cell r="D10">
            <v>0</v>
          </cell>
          <cell r="E10">
            <v>0</v>
          </cell>
          <cell r="F10">
            <v>18.8</v>
          </cell>
          <cell r="G10">
            <v>12000</v>
          </cell>
          <cell r="H10">
            <v>1842.4</v>
          </cell>
          <cell r="I10">
            <v>13842.4</v>
          </cell>
          <cell r="J10">
            <v>17200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</row>
        <row r="11">
          <cell r="B11">
            <v>10511</v>
          </cell>
          <cell r="C11" t="str">
            <v>AQ.380 ML BTL</v>
          </cell>
          <cell r="D11">
            <v>0</v>
          </cell>
          <cell r="E11">
            <v>0</v>
          </cell>
          <cell r="F11">
            <v>0</v>
          </cell>
          <cell r="G11">
            <v>500</v>
          </cell>
          <cell r="H11">
            <v>0</v>
          </cell>
          <cell r="I11">
            <v>500</v>
          </cell>
          <cell r="J11">
            <v>500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</row>
        <row r="12">
          <cell r="B12">
            <v>10512</v>
          </cell>
          <cell r="C12" t="str">
            <v>AQ.380 ML KRAT/PALET</v>
          </cell>
          <cell r="D12">
            <v>0</v>
          </cell>
          <cell r="E12">
            <v>0</v>
          </cell>
          <cell r="F12">
            <v>0</v>
          </cell>
          <cell r="G12">
            <v>13000</v>
          </cell>
          <cell r="H12">
            <v>0</v>
          </cell>
          <cell r="I12">
            <v>13000</v>
          </cell>
          <cell r="J12">
            <v>13000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</row>
        <row r="13">
          <cell r="B13">
            <v>10520</v>
          </cell>
          <cell r="C13" t="str">
            <v>AQ. REFLECTION 380ML</v>
          </cell>
          <cell r="D13">
            <v>0</v>
          </cell>
          <cell r="E13">
            <v>0</v>
          </cell>
          <cell r="F13">
            <v>18.8</v>
          </cell>
          <cell r="G13">
            <v>58440</v>
          </cell>
          <cell r="H13">
            <v>1842.4</v>
          </cell>
          <cell r="I13">
            <v>60282.400000000001</v>
          </cell>
          <cell r="J13">
            <v>77500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</row>
        <row r="14">
          <cell r="B14">
            <v>10521</v>
          </cell>
          <cell r="C14" t="str">
            <v>AQ. REFLECTION SPARKLING 380ML</v>
          </cell>
          <cell r="D14">
            <v>0</v>
          </cell>
          <cell r="E14">
            <v>0</v>
          </cell>
          <cell r="F14">
            <v>18.8</v>
          </cell>
          <cell r="G14">
            <v>63480</v>
          </cell>
          <cell r="H14">
            <v>1842.4</v>
          </cell>
          <cell r="I14">
            <v>65322.400000000001</v>
          </cell>
          <cell r="J14">
            <v>84000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</row>
        <row r="15">
          <cell r="B15">
            <v>12111</v>
          </cell>
          <cell r="C15" t="str">
            <v>AQ.1500ML 1X12</v>
          </cell>
          <cell r="D15">
            <v>9</v>
          </cell>
          <cell r="E15">
            <v>335430</v>
          </cell>
          <cell r="F15">
            <v>19.5</v>
          </cell>
          <cell r="G15">
            <v>35359</v>
          </cell>
          <cell r="H15">
            <v>1911</v>
          </cell>
          <cell r="I15">
            <v>37270</v>
          </cell>
          <cell r="J15">
            <v>40050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45</v>
          </cell>
          <cell r="R15">
            <v>1677150</v>
          </cell>
          <cell r="S15">
            <v>0</v>
          </cell>
          <cell r="T15">
            <v>0</v>
          </cell>
          <cell r="U15">
            <v>42</v>
          </cell>
          <cell r="V15">
            <v>1565340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B15">
            <v>0</v>
          </cell>
          <cell r="AC15">
            <v>12</v>
          </cell>
          <cell r="AD15">
            <v>447240</v>
          </cell>
          <cell r="AE15">
            <v>45</v>
          </cell>
          <cell r="AF15">
            <v>1677150</v>
          </cell>
          <cell r="AG15">
            <v>42</v>
          </cell>
          <cell r="AH15">
            <v>1565340</v>
          </cell>
          <cell r="AI15">
            <v>0</v>
          </cell>
        </row>
        <row r="16">
          <cell r="B16">
            <v>12312</v>
          </cell>
          <cell r="C16" t="str">
            <v>AQ.600ML 1X24</v>
          </cell>
          <cell r="D16">
            <v>104</v>
          </cell>
          <cell r="E16">
            <v>3809561.6</v>
          </cell>
          <cell r="F16">
            <v>15.3</v>
          </cell>
          <cell r="G16">
            <v>35131</v>
          </cell>
          <cell r="H16">
            <v>1499.4</v>
          </cell>
          <cell r="I16">
            <v>36630.400000000001</v>
          </cell>
          <cell r="J16">
            <v>39000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935</v>
          </cell>
          <cell r="R16">
            <v>34249424</v>
          </cell>
          <cell r="S16">
            <v>0</v>
          </cell>
          <cell r="T16">
            <v>0</v>
          </cell>
          <cell r="U16">
            <v>941</v>
          </cell>
          <cell r="V16">
            <v>34469206.399999999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B16">
            <v>0</v>
          </cell>
          <cell r="AC16">
            <v>98</v>
          </cell>
          <cell r="AD16">
            <v>3589779.2</v>
          </cell>
          <cell r="AE16">
            <v>935</v>
          </cell>
          <cell r="AF16">
            <v>34249424</v>
          </cell>
          <cell r="AG16">
            <v>941</v>
          </cell>
          <cell r="AH16">
            <v>34469206.399999999</v>
          </cell>
          <cell r="AI16">
            <v>0</v>
          </cell>
        </row>
        <row r="17">
          <cell r="B17">
            <v>12411</v>
          </cell>
          <cell r="C17" t="str">
            <v>AQUA CLICK N GO 450ML 1X24</v>
          </cell>
          <cell r="D17">
            <v>4</v>
          </cell>
          <cell r="E17">
            <v>266240</v>
          </cell>
          <cell r="F17">
            <v>0</v>
          </cell>
          <cell r="G17">
            <v>66560</v>
          </cell>
          <cell r="H17">
            <v>0</v>
          </cell>
          <cell r="I17">
            <v>66560</v>
          </cell>
          <cell r="J17">
            <v>70100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</v>
          </cell>
          <cell r="V17">
            <v>66560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B17">
            <v>0</v>
          </cell>
          <cell r="AC17">
            <v>3</v>
          </cell>
          <cell r="AD17">
            <v>199680</v>
          </cell>
          <cell r="AE17">
            <v>0</v>
          </cell>
          <cell r="AF17">
            <v>0</v>
          </cell>
          <cell r="AG17">
            <v>1</v>
          </cell>
          <cell r="AH17">
            <v>66560</v>
          </cell>
          <cell r="AI17">
            <v>0</v>
          </cell>
        </row>
        <row r="18">
          <cell r="B18" t="str">
            <v>12411MP</v>
          </cell>
          <cell r="C18" t="str">
            <v>AQUA CLICK N GO 450ML 1X6 MULTIPACK</v>
          </cell>
          <cell r="D18">
            <v>2</v>
          </cell>
          <cell r="E18">
            <v>33280</v>
          </cell>
          <cell r="F18">
            <v>0</v>
          </cell>
          <cell r="G18">
            <v>16640</v>
          </cell>
          <cell r="H18">
            <v>0</v>
          </cell>
          <cell r="I18">
            <v>16640</v>
          </cell>
          <cell r="J18">
            <v>17525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B18">
            <v>0</v>
          </cell>
          <cell r="AC18">
            <v>2</v>
          </cell>
          <cell r="AD18">
            <v>33280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</row>
        <row r="19">
          <cell r="B19">
            <v>12512</v>
          </cell>
          <cell r="C19" t="str">
            <v>AQ.330ML 1X24</v>
          </cell>
          <cell r="D19">
            <v>70</v>
          </cell>
          <cell r="E19">
            <v>1922228</v>
          </cell>
          <cell r="F19">
            <v>8.8000000000000007</v>
          </cell>
          <cell r="G19">
            <v>26598</v>
          </cell>
          <cell r="H19">
            <v>862.40000000000009</v>
          </cell>
          <cell r="I19">
            <v>27460.400000000001</v>
          </cell>
          <cell r="J19">
            <v>28950</v>
          </cell>
          <cell r="K19">
            <v>0</v>
          </cell>
          <cell r="L19">
            <v>0</v>
          </cell>
          <cell r="M19">
            <v>50</v>
          </cell>
          <cell r="N19">
            <v>1373020</v>
          </cell>
          <cell r="O19">
            <v>0</v>
          </cell>
          <cell r="P19">
            <v>0</v>
          </cell>
          <cell r="Q19">
            <v>25</v>
          </cell>
          <cell r="R19">
            <v>686510</v>
          </cell>
          <cell r="S19">
            <v>0</v>
          </cell>
          <cell r="T19">
            <v>0</v>
          </cell>
          <cell r="U19">
            <v>81</v>
          </cell>
          <cell r="V19">
            <v>2224292.4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B19">
            <v>0</v>
          </cell>
          <cell r="AC19">
            <v>64</v>
          </cell>
          <cell r="AD19">
            <v>1757465.6000000001</v>
          </cell>
          <cell r="AE19">
            <v>25</v>
          </cell>
          <cell r="AF19">
            <v>686510</v>
          </cell>
          <cell r="AG19">
            <v>31</v>
          </cell>
          <cell r="AH19">
            <v>851272.39999999991</v>
          </cell>
          <cell r="AI19">
            <v>0</v>
          </cell>
        </row>
        <row r="20">
          <cell r="B20" t="str">
            <v>12512P</v>
          </cell>
          <cell r="C20" t="str">
            <v>AQ 330ML PCS</v>
          </cell>
          <cell r="D20">
            <v>0</v>
          </cell>
          <cell r="E20">
            <v>0</v>
          </cell>
          <cell r="F20">
            <v>0.3666666666666667</v>
          </cell>
          <cell r="G20">
            <v>1108.25</v>
          </cell>
          <cell r="H20">
            <v>35.933333333333337</v>
          </cell>
          <cell r="I20">
            <v>1144.1833333333334</v>
          </cell>
          <cell r="J20">
            <v>1206.25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</row>
        <row r="21">
          <cell r="B21">
            <v>12514</v>
          </cell>
          <cell r="C21" t="str">
            <v>AQUA 330ML BOY 1X24</v>
          </cell>
          <cell r="D21">
            <v>2</v>
          </cell>
          <cell r="E21">
            <v>142100.79999999999</v>
          </cell>
          <cell r="F21">
            <v>8.8000000000000007</v>
          </cell>
          <cell r="G21">
            <v>70188</v>
          </cell>
          <cell r="H21">
            <v>862.40000000000009</v>
          </cell>
          <cell r="I21">
            <v>71050.399999999994</v>
          </cell>
          <cell r="J21">
            <v>74000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B21">
            <v>0</v>
          </cell>
          <cell r="AC21">
            <v>2</v>
          </cell>
          <cell r="AD21">
            <v>142100.79999999999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</row>
        <row r="22">
          <cell r="B22">
            <v>12515</v>
          </cell>
          <cell r="C22" t="str">
            <v>AQUA 330ML GIRL 1X24</v>
          </cell>
          <cell r="D22">
            <v>7</v>
          </cell>
          <cell r="E22">
            <v>497352.79999999993</v>
          </cell>
          <cell r="F22">
            <v>8.8000000000000007</v>
          </cell>
          <cell r="G22">
            <v>70188</v>
          </cell>
          <cell r="H22">
            <v>862.40000000000009</v>
          </cell>
          <cell r="I22">
            <v>71050.399999999994</v>
          </cell>
          <cell r="J22">
            <v>74000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B22">
            <v>0</v>
          </cell>
          <cell r="AC22">
            <v>7</v>
          </cell>
          <cell r="AD22">
            <v>497352.79999999993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</row>
        <row r="23">
          <cell r="B23">
            <v>12613</v>
          </cell>
          <cell r="C23" t="str">
            <v>AQ.240ML 1X48</v>
          </cell>
          <cell r="D23">
            <v>118</v>
          </cell>
          <cell r="E23">
            <v>2490744</v>
          </cell>
          <cell r="F23">
            <v>12.5</v>
          </cell>
          <cell r="G23">
            <v>19883</v>
          </cell>
          <cell r="H23">
            <v>1225</v>
          </cell>
          <cell r="I23">
            <v>21108</v>
          </cell>
          <cell r="J23">
            <v>22800</v>
          </cell>
          <cell r="K23">
            <v>0</v>
          </cell>
          <cell r="L23">
            <v>0</v>
          </cell>
          <cell r="M23">
            <v>100</v>
          </cell>
          <cell r="N23">
            <v>2110800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118</v>
          </cell>
          <cell r="V23">
            <v>2490744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B23">
            <v>0</v>
          </cell>
          <cell r="AC23">
            <v>100</v>
          </cell>
          <cell r="AD23">
            <v>2110800</v>
          </cell>
          <cell r="AE23">
            <v>0</v>
          </cell>
          <cell r="AF23">
            <v>0</v>
          </cell>
          <cell r="AG23">
            <v>18</v>
          </cell>
          <cell r="AH23">
            <v>379944</v>
          </cell>
          <cell r="AI23">
            <v>0</v>
          </cell>
        </row>
        <row r="24">
          <cell r="B24">
            <v>134578</v>
          </cell>
          <cell r="C24" t="str">
            <v>AQUA 220ML LOCAL 1X48</v>
          </cell>
          <cell r="D24">
            <v>21</v>
          </cell>
          <cell r="E24">
            <v>440798.4</v>
          </cell>
          <cell r="F24">
            <v>11.3</v>
          </cell>
          <cell r="G24">
            <v>19883</v>
          </cell>
          <cell r="H24">
            <v>1107.4000000000001</v>
          </cell>
          <cell r="I24">
            <v>20990.400000000001</v>
          </cell>
          <cell r="J24">
            <v>22800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125</v>
          </cell>
          <cell r="R24">
            <v>2623800</v>
          </cell>
          <cell r="S24">
            <v>0</v>
          </cell>
          <cell r="T24">
            <v>0</v>
          </cell>
          <cell r="U24">
            <v>122</v>
          </cell>
          <cell r="V24">
            <v>2560828.8000000003</v>
          </cell>
          <cell r="W24">
            <v>0</v>
          </cell>
          <cell r="X24">
            <v>0</v>
          </cell>
          <cell r="Y24">
            <v>2</v>
          </cell>
          <cell r="Z24">
            <v>41980.800000000003</v>
          </cell>
          <cell r="AB24">
            <v>0</v>
          </cell>
          <cell r="AC24">
            <v>22</v>
          </cell>
          <cell r="AD24">
            <v>461788.80000000005</v>
          </cell>
          <cell r="AE24">
            <v>123</v>
          </cell>
          <cell r="AF24">
            <v>2581819.2000000002</v>
          </cell>
          <cell r="AG24">
            <v>122</v>
          </cell>
          <cell r="AH24">
            <v>2560828.7999999998</v>
          </cell>
          <cell r="AI24">
            <v>0</v>
          </cell>
        </row>
        <row r="25">
          <cell r="B25">
            <v>12812</v>
          </cell>
          <cell r="C25" t="str">
            <v>AQ. 750ML 1X18</v>
          </cell>
          <cell r="D25">
            <v>2</v>
          </cell>
          <cell r="E25">
            <v>117124</v>
          </cell>
          <cell r="F25">
            <v>14.1</v>
          </cell>
          <cell r="G25">
            <v>58562</v>
          </cell>
          <cell r="H25">
            <v>0</v>
          </cell>
          <cell r="I25">
            <v>58562</v>
          </cell>
          <cell r="J25">
            <v>64900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8</v>
          </cell>
          <cell r="R25">
            <v>468496</v>
          </cell>
          <cell r="S25">
            <v>0</v>
          </cell>
          <cell r="T25">
            <v>0</v>
          </cell>
          <cell r="U25">
            <v>6</v>
          </cell>
          <cell r="V25">
            <v>351372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B25">
            <v>0</v>
          </cell>
          <cell r="AC25">
            <v>4</v>
          </cell>
          <cell r="AD25">
            <v>234248</v>
          </cell>
          <cell r="AE25">
            <v>8</v>
          </cell>
          <cell r="AF25">
            <v>468496</v>
          </cell>
          <cell r="AG25">
            <v>6</v>
          </cell>
          <cell r="AH25">
            <v>351372</v>
          </cell>
          <cell r="AI25">
            <v>0</v>
          </cell>
        </row>
        <row r="26">
          <cell r="B26" t="str">
            <v>12814E</v>
          </cell>
          <cell r="C26" t="str">
            <v>AQUA CLICK N GO 750ML 1X4 MULT</v>
          </cell>
          <cell r="D26">
            <v>2</v>
          </cell>
          <cell r="E26">
            <v>26027.555555555555</v>
          </cell>
          <cell r="F26">
            <v>3.1333333333333333</v>
          </cell>
          <cell r="G26">
            <v>13013.777777777777</v>
          </cell>
          <cell r="H26">
            <v>0</v>
          </cell>
          <cell r="I26">
            <v>13013.777777777777</v>
          </cell>
          <cell r="J26">
            <v>14422.222222222223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B26">
            <v>0</v>
          </cell>
          <cell r="AC26">
            <v>2</v>
          </cell>
          <cell r="AD26">
            <v>26027.555555555555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</row>
        <row r="27">
          <cell r="B27">
            <v>15510</v>
          </cell>
          <cell r="C27" t="str">
            <v>AQ.HC STAN/SEWA</v>
          </cell>
          <cell r="D27">
            <v>2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B27">
            <v>0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</row>
        <row r="28">
          <cell r="B28">
            <v>15511</v>
          </cell>
          <cell r="C28" t="str">
            <v>PORTABLE</v>
          </cell>
          <cell r="D28">
            <v>2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B28">
            <v>0</v>
          </cell>
          <cell r="AC28">
            <v>2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</row>
        <row r="29">
          <cell r="B29">
            <v>17110</v>
          </cell>
          <cell r="C29" t="str">
            <v>AQ.GUCI BIRU</v>
          </cell>
          <cell r="D29">
            <v>1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B29">
            <v>0</v>
          </cell>
          <cell r="AC29">
            <v>1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</row>
        <row r="30">
          <cell r="B30">
            <v>19310</v>
          </cell>
          <cell r="C30" t="str">
            <v>AQ.TISSUE</v>
          </cell>
          <cell r="D30">
            <v>72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50</v>
          </cell>
          <cell r="N30">
            <v>0</v>
          </cell>
          <cell r="O30">
            <v>0</v>
          </cell>
          <cell r="P30">
            <v>0</v>
          </cell>
          <cell r="Q30">
            <v>250</v>
          </cell>
          <cell r="R30">
            <v>0</v>
          </cell>
          <cell r="S30">
            <v>0</v>
          </cell>
          <cell r="T30">
            <v>0</v>
          </cell>
          <cell r="U30">
            <v>275</v>
          </cell>
          <cell r="V30">
            <v>0</v>
          </cell>
          <cell r="W30">
            <v>0</v>
          </cell>
          <cell r="X30">
            <v>0</v>
          </cell>
          <cell r="Y30">
            <v>40</v>
          </cell>
          <cell r="Z30">
            <v>0</v>
          </cell>
          <cell r="AB30">
            <v>0</v>
          </cell>
          <cell r="AC30">
            <v>57</v>
          </cell>
          <cell r="AD30">
            <v>0</v>
          </cell>
          <cell r="AE30">
            <v>210</v>
          </cell>
          <cell r="AF30">
            <v>0</v>
          </cell>
          <cell r="AG30">
            <v>225</v>
          </cell>
          <cell r="AH30">
            <v>0</v>
          </cell>
          <cell r="AI30">
            <v>0</v>
          </cell>
        </row>
        <row r="31">
          <cell r="B31">
            <v>20110</v>
          </cell>
          <cell r="C31" t="str">
            <v>VT.5GLN ISI</v>
          </cell>
          <cell r="D31">
            <v>127</v>
          </cell>
          <cell r="E31">
            <v>990219</v>
          </cell>
          <cell r="F31">
            <v>20</v>
          </cell>
          <cell r="G31">
            <v>7000</v>
          </cell>
          <cell r="H31">
            <v>797</v>
          </cell>
          <cell r="I31">
            <v>7797</v>
          </cell>
          <cell r="J31">
            <v>8500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1390</v>
          </cell>
          <cell r="R31">
            <v>10837830</v>
          </cell>
          <cell r="S31">
            <v>0</v>
          </cell>
          <cell r="T31">
            <v>0</v>
          </cell>
          <cell r="U31">
            <v>1333</v>
          </cell>
          <cell r="V31">
            <v>10393401</v>
          </cell>
          <cell r="W31">
            <v>0</v>
          </cell>
          <cell r="X31">
            <v>0</v>
          </cell>
          <cell r="Y31">
            <v>108</v>
          </cell>
          <cell r="Z31">
            <v>842076</v>
          </cell>
          <cell r="AB31">
            <v>0</v>
          </cell>
          <cell r="AC31">
            <v>76</v>
          </cell>
          <cell r="AD31">
            <v>592572</v>
          </cell>
          <cell r="AE31">
            <v>1282</v>
          </cell>
          <cell r="AF31">
            <v>9995754</v>
          </cell>
          <cell r="AG31">
            <v>1333</v>
          </cell>
          <cell r="AH31">
            <v>10393401</v>
          </cell>
          <cell r="AI31">
            <v>0</v>
          </cell>
        </row>
        <row r="32">
          <cell r="B32">
            <v>20111</v>
          </cell>
          <cell r="C32" t="str">
            <v>VT.5GLN BTL</v>
          </cell>
          <cell r="D32">
            <v>131</v>
          </cell>
          <cell r="E32">
            <v>3930000</v>
          </cell>
          <cell r="F32">
            <v>0</v>
          </cell>
          <cell r="G32">
            <v>30000</v>
          </cell>
          <cell r="H32">
            <v>0</v>
          </cell>
          <cell r="I32">
            <v>30000</v>
          </cell>
          <cell r="J32">
            <v>30000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1470</v>
          </cell>
          <cell r="R32">
            <v>44100000</v>
          </cell>
          <cell r="S32">
            <v>0</v>
          </cell>
          <cell r="T32">
            <v>0</v>
          </cell>
          <cell r="U32">
            <v>2</v>
          </cell>
          <cell r="V32">
            <v>60000</v>
          </cell>
          <cell r="W32">
            <v>0</v>
          </cell>
          <cell r="X32">
            <v>0</v>
          </cell>
          <cell r="Y32">
            <v>1397</v>
          </cell>
          <cell r="Z32">
            <v>41910000</v>
          </cell>
          <cell r="AB32">
            <v>0</v>
          </cell>
          <cell r="AC32">
            <v>202</v>
          </cell>
          <cell r="AD32">
            <v>6060000</v>
          </cell>
          <cell r="AE32">
            <v>73</v>
          </cell>
          <cell r="AF32">
            <v>2190000</v>
          </cell>
          <cell r="AG32">
            <v>2</v>
          </cell>
          <cell r="AH32">
            <v>60000</v>
          </cell>
          <cell r="AI32">
            <v>0</v>
          </cell>
        </row>
        <row r="33">
          <cell r="B33">
            <v>22111</v>
          </cell>
          <cell r="C33" t="str">
            <v>VT.1500ML 1X12</v>
          </cell>
          <cell r="D33">
            <v>5</v>
          </cell>
          <cell r="E33">
            <v>118635</v>
          </cell>
          <cell r="F33">
            <v>19.5</v>
          </cell>
          <cell r="G33">
            <v>22920</v>
          </cell>
          <cell r="H33">
            <v>807</v>
          </cell>
          <cell r="I33">
            <v>23727</v>
          </cell>
          <cell r="J33">
            <v>24200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15</v>
          </cell>
          <cell r="R33">
            <v>355905</v>
          </cell>
          <cell r="S33">
            <v>0</v>
          </cell>
          <cell r="T33">
            <v>0</v>
          </cell>
          <cell r="U33">
            <v>11</v>
          </cell>
          <cell r="V33">
            <v>260997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B33">
            <v>0</v>
          </cell>
          <cell r="AC33">
            <v>9</v>
          </cell>
          <cell r="AD33">
            <v>213543</v>
          </cell>
          <cell r="AE33">
            <v>15</v>
          </cell>
          <cell r="AF33">
            <v>355905</v>
          </cell>
          <cell r="AG33">
            <v>11</v>
          </cell>
          <cell r="AH33">
            <v>260997</v>
          </cell>
          <cell r="AI33">
            <v>0</v>
          </cell>
        </row>
        <row r="34">
          <cell r="B34" t="str">
            <v>22111P</v>
          </cell>
          <cell r="C34" t="str">
            <v>VT.1500ML 1X1</v>
          </cell>
          <cell r="D34">
            <v>0</v>
          </cell>
          <cell r="E34">
            <v>0</v>
          </cell>
          <cell r="F34">
            <v>1.625</v>
          </cell>
          <cell r="G34">
            <v>1910</v>
          </cell>
          <cell r="H34">
            <v>67.25</v>
          </cell>
          <cell r="I34">
            <v>1977.25</v>
          </cell>
          <cell r="J34">
            <v>2016.6666666666667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</row>
        <row r="35">
          <cell r="B35">
            <v>22312</v>
          </cell>
          <cell r="C35" t="str">
            <v>VT.600ML 1X24</v>
          </cell>
          <cell r="D35">
            <v>14</v>
          </cell>
          <cell r="E35">
            <v>344330</v>
          </cell>
          <cell r="F35">
            <v>15.3</v>
          </cell>
          <cell r="G35">
            <v>23980</v>
          </cell>
          <cell r="H35">
            <v>615</v>
          </cell>
          <cell r="I35">
            <v>24595</v>
          </cell>
          <cell r="J35">
            <v>25100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80</v>
          </cell>
          <cell r="R35">
            <v>1967600</v>
          </cell>
          <cell r="S35">
            <v>0</v>
          </cell>
          <cell r="T35">
            <v>0</v>
          </cell>
          <cell r="U35">
            <v>82</v>
          </cell>
          <cell r="V35">
            <v>2016790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B35">
            <v>0</v>
          </cell>
          <cell r="AC35">
            <v>12</v>
          </cell>
          <cell r="AD35">
            <v>295140</v>
          </cell>
          <cell r="AE35">
            <v>80</v>
          </cell>
          <cell r="AF35">
            <v>1967600</v>
          </cell>
          <cell r="AG35">
            <v>82</v>
          </cell>
          <cell r="AH35">
            <v>2016790</v>
          </cell>
          <cell r="AI35">
            <v>0</v>
          </cell>
        </row>
        <row r="36">
          <cell r="B36" t="str">
            <v>22312P</v>
          </cell>
          <cell r="C36" t="str">
            <v>VT. 600ML 1X1</v>
          </cell>
          <cell r="D36">
            <v>0</v>
          </cell>
          <cell r="E36">
            <v>0</v>
          </cell>
          <cell r="F36">
            <v>0.63750000000000007</v>
          </cell>
          <cell r="G36">
            <v>999.16666666666663</v>
          </cell>
          <cell r="H36">
            <v>25.625</v>
          </cell>
          <cell r="I36">
            <v>1024.7916666666665</v>
          </cell>
          <cell r="J36">
            <v>1045.8333333333333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</row>
        <row r="37">
          <cell r="B37">
            <v>22512</v>
          </cell>
          <cell r="C37" t="str">
            <v>VT.330ML 1X24</v>
          </cell>
          <cell r="D37">
            <v>6</v>
          </cell>
          <cell r="E37">
            <v>151574.40000000002</v>
          </cell>
          <cell r="F37">
            <v>8.8000000000000007</v>
          </cell>
          <cell r="G37">
            <v>24400</v>
          </cell>
          <cell r="H37">
            <v>862.4</v>
          </cell>
          <cell r="I37">
            <v>25262.400000000001</v>
          </cell>
          <cell r="J37">
            <v>25500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40</v>
          </cell>
          <cell r="R37">
            <v>1010496</v>
          </cell>
          <cell r="S37">
            <v>0</v>
          </cell>
          <cell r="T37">
            <v>0</v>
          </cell>
          <cell r="U37">
            <v>33</v>
          </cell>
          <cell r="V37">
            <v>833659.20000000007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B37">
            <v>0</v>
          </cell>
          <cell r="AC37">
            <v>13</v>
          </cell>
          <cell r="AD37">
            <v>328411.2</v>
          </cell>
          <cell r="AE37">
            <v>40</v>
          </cell>
          <cell r="AF37">
            <v>1010496</v>
          </cell>
          <cell r="AG37">
            <v>33</v>
          </cell>
          <cell r="AH37">
            <v>833659.2</v>
          </cell>
          <cell r="AI37">
            <v>0</v>
          </cell>
        </row>
        <row r="38">
          <cell r="B38">
            <v>22613</v>
          </cell>
          <cell r="C38" t="str">
            <v>VT.240ML 1X48</v>
          </cell>
          <cell r="D38">
            <v>26</v>
          </cell>
          <cell r="E38">
            <v>379002</v>
          </cell>
          <cell r="F38">
            <v>12.5</v>
          </cell>
          <cell r="G38">
            <v>14090</v>
          </cell>
          <cell r="H38">
            <v>487</v>
          </cell>
          <cell r="I38">
            <v>14577</v>
          </cell>
          <cell r="J38">
            <v>15000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22</v>
          </cell>
          <cell r="V38">
            <v>320694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B38">
            <v>0</v>
          </cell>
          <cell r="AC38">
            <v>4</v>
          </cell>
          <cell r="AD38">
            <v>58308</v>
          </cell>
          <cell r="AE38">
            <v>0</v>
          </cell>
          <cell r="AF38">
            <v>0</v>
          </cell>
          <cell r="AG38">
            <v>22</v>
          </cell>
          <cell r="AH38">
            <v>320694</v>
          </cell>
          <cell r="AI38">
            <v>0</v>
          </cell>
        </row>
        <row r="39">
          <cell r="B39">
            <v>96430</v>
          </cell>
          <cell r="C39" t="str">
            <v>VT 220ML 1X48</v>
          </cell>
          <cell r="D39">
            <v>0</v>
          </cell>
          <cell r="E39">
            <v>0</v>
          </cell>
          <cell r="F39">
            <v>11.3</v>
          </cell>
          <cell r="G39">
            <v>14090</v>
          </cell>
          <cell r="H39">
            <v>1107.4000000000001</v>
          </cell>
          <cell r="I39">
            <v>15197.4</v>
          </cell>
          <cell r="J39">
            <v>15000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25</v>
          </cell>
          <cell r="R39">
            <v>379935</v>
          </cell>
          <cell r="S39">
            <v>0</v>
          </cell>
          <cell r="T39">
            <v>0</v>
          </cell>
          <cell r="U39">
            <v>12</v>
          </cell>
          <cell r="V39">
            <v>182368.8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B39">
            <v>0</v>
          </cell>
          <cell r="AC39">
            <v>13</v>
          </cell>
          <cell r="AD39">
            <v>197566.19999999998</v>
          </cell>
          <cell r="AE39">
            <v>25</v>
          </cell>
          <cell r="AF39">
            <v>379935</v>
          </cell>
          <cell r="AG39">
            <v>12</v>
          </cell>
          <cell r="AH39">
            <v>182368.80000000002</v>
          </cell>
          <cell r="AI39">
            <v>0</v>
          </cell>
        </row>
        <row r="40">
          <cell r="B40">
            <v>26000</v>
          </cell>
          <cell r="C40" t="str">
            <v>VIT LEVITE ORANGE 350ML 1</v>
          </cell>
          <cell r="D40">
            <v>0</v>
          </cell>
          <cell r="E40">
            <v>0</v>
          </cell>
          <cell r="F40">
            <v>4.2</v>
          </cell>
          <cell r="G40">
            <v>32236</v>
          </cell>
          <cell r="H40">
            <v>0</v>
          </cell>
          <cell r="I40">
            <v>32236</v>
          </cell>
          <cell r="J40">
            <v>34150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</row>
        <row r="41">
          <cell r="B41" t="str">
            <v>26000P</v>
          </cell>
          <cell r="C41" t="str">
            <v>VIT LEVITE ORANGE 350ML 1</v>
          </cell>
          <cell r="D41">
            <v>0</v>
          </cell>
          <cell r="E41">
            <v>0</v>
          </cell>
          <cell r="F41">
            <v>0.35000000000000003</v>
          </cell>
          <cell r="G41">
            <v>2686.3333333333335</v>
          </cell>
          <cell r="H41">
            <v>0</v>
          </cell>
          <cell r="I41">
            <v>2686.3333333333335</v>
          </cell>
          <cell r="J41">
            <v>2845.8333333333335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</row>
        <row r="42">
          <cell r="B42">
            <v>26001</v>
          </cell>
          <cell r="C42" t="str">
            <v>VIT LEVITE JAMBU BIJI 350</v>
          </cell>
          <cell r="D42">
            <v>0</v>
          </cell>
          <cell r="E42">
            <v>0</v>
          </cell>
          <cell r="F42">
            <v>4.2</v>
          </cell>
          <cell r="G42">
            <v>32236</v>
          </cell>
          <cell r="H42">
            <v>0</v>
          </cell>
          <cell r="I42">
            <v>32236</v>
          </cell>
          <cell r="J42">
            <v>34150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3</v>
          </cell>
          <cell r="R42">
            <v>96708</v>
          </cell>
          <cell r="S42">
            <v>0</v>
          </cell>
          <cell r="T42">
            <v>0</v>
          </cell>
          <cell r="U42">
            <v>1</v>
          </cell>
          <cell r="V42">
            <v>32236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B42">
            <v>0</v>
          </cell>
          <cell r="AC42">
            <v>2</v>
          </cell>
          <cell r="AD42">
            <v>64472</v>
          </cell>
          <cell r="AE42">
            <v>3</v>
          </cell>
          <cell r="AF42">
            <v>96708</v>
          </cell>
          <cell r="AG42">
            <v>1</v>
          </cell>
          <cell r="AH42">
            <v>32236</v>
          </cell>
          <cell r="AI42">
            <v>0</v>
          </cell>
        </row>
        <row r="43">
          <cell r="B43" t="str">
            <v>26001P</v>
          </cell>
          <cell r="C43" t="str">
            <v>VIT LEVITE JAMBU BIJI 350</v>
          </cell>
          <cell r="D43">
            <v>0</v>
          </cell>
          <cell r="E43">
            <v>0</v>
          </cell>
          <cell r="F43">
            <v>0.35000000000000003</v>
          </cell>
          <cell r="G43">
            <v>2686.3333333333335</v>
          </cell>
          <cell r="H43">
            <v>0</v>
          </cell>
          <cell r="I43">
            <v>2686.3333333333335</v>
          </cell>
          <cell r="J43">
            <v>2845.8333333333335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</row>
        <row r="44">
          <cell r="B44">
            <v>26002</v>
          </cell>
          <cell r="C44" t="str">
            <v>VIT LEVITE COMBO 350ML 1</v>
          </cell>
          <cell r="D44">
            <v>0</v>
          </cell>
          <cell r="E44">
            <v>0</v>
          </cell>
          <cell r="F44">
            <v>4.2</v>
          </cell>
          <cell r="G44">
            <v>32236</v>
          </cell>
          <cell r="H44">
            <v>0</v>
          </cell>
          <cell r="I44">
            <v>32236</v>
          </cell>
          <cell r="J44">
            <v>34150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</row>
        <row r="45">
          <cell r="B45">
            <v>26004</v>
          </cell>
          <cell r="C45" t="str">
            <v>VIT LEVITE SIRSAK</v>
          </cell>
          <cell r="D45">
            <v>4</v>
          </cell>
          <cell r="E45">
            <v>128944</v>
          </cell>
          <cell r="F45">
            <v>4.2</v>
          </cell>
          <cell r="G45">
            <v>32236</v>
          </cell>
          <cell r="H45">
            <v>0</v>
          </cell>
          <cell r="I45">
            <v>32236</v>
          </cell>
          <cell r="J45">
            <v>34150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</v>
          </cell>
          <cell r="R45">
            <v>96708</v>
          </cell>
          <cell r="S45">
            <v>0</v>
          </cell>
          <cell r="T45">
            <v>0</v>
          </cell>
          <cell r="U45">
            <v>5</v>
          </cell>
          <cell r="V45">
            <v>161180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B45">
            <v>0</v>
          </cell>
          <cell r="AC45">
            <v>2</v>
          </cell>
          <cell r="AD45">
            <v>64472</v>
          </cell>
          <cell r="AE45">
            <v>3</v>
          </cell>
          <cell r="AF45">
            <v>96708</v>
          </cell>
          <cell r="AG45">
            <v>5</v>
          </cell>
          <cell r="AH45">
            <v>161180</v>
          </cell>
          <cell r="AI45">
            <v>0</v>
          </cell>
        </row>
        <row r="46">
          <cell r="B46" t="str">
            <v>26004P</v>
          </cell>
          <cell r="C46" t="str">
            <v>VIT LEVITE SIRSAK</v>
          </cell>
          <cell r="D46">
            <v>0</v>
          </cell>
          <cell r="E46">
            <v>0</v>
          </cell>
          <cell r="F46">
            <v>0.35000000000000003</v>
          </cell>
          <cell r="G46">
            <v>2686.3333333333335</v>
          </cell>
          <cell r="H46">
            <v>0</v>
          </cell>
          <cell r="I46">
            <v>2686.3333333333335</v>
          </cell>
          <cell r="J46">
            <v>2845.8333333333335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</row>
        <row r="47">
          <cell r="B47">
            <v>26012</v>
          </cell>
          <cell r="C47" t="str">
            <v>VIT LEVITE ANGGUR HIJAU 350ML 1 X 12</v>
          </cell>
          <cell r="D47">
            <v>0</v>
          </cell>
          <cell r="E47">
            <v>0</v>
          </cell>
          <cell r="F47">
            <v>4.2</v>
          </cell>
          <cell r="G47">
            <v>32236</v>
          </cell>
          <cell r="H47">
            <v>0</v>
          </cell>
          <cell r="I47">
            <v>32236</v>
          </cell>
          <cell r="J47">
            <v>34150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</row>
        <row r="48">
          <cell r="B48">
            <v>27412</v>
          </cell>
          <cell r="C48" t="str">
            <v>VT.COOLBOX 35 LITER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</row>
        <row r="49">
          <cell r="B49">
            <v>29310</v>
          </cell>
          <cell r="C49" t="str">
            <v>VT.TISSUE</v>
          </cell>
          <cell r="D49">
            <v>127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1390</v>
          </cell>
          <cell r="R49">
            <v>0</v>
          </cell>
          <cell r="S49">
            <v>0</v>
          </cell>
          <cell r="T49">
            <v>0</v>
          </cell>
          <cell r="U49">
            <v>1333</v>
          </cell>
          <cell r="V49">
            <v>0</v>
          </cell>
          <cell r="W49">
            <v>0</v>
          </cell>
          <cell r="X49">
            <v>0</v>
          </cell>
          <cell r="Y49">
            <v>108</v>
          </cell>
          <cell r="Z49">
            <v>0</v>
          </cell>
          <cell r="AB49">
            <v>0</v>
          </cell>
          <cell r="AC49">
            <v>76</v>
          </cell>
          <cell r="AD49">
            <v>0</v>
          </cell>
          <cell r="AE49">
            <v>1282</v>
          </cell>
          <cell r="AF49">
            <v>0</v>
          </cell>
          <cell r="AG49">
            <v>1333</v>
          </cell>
          <cell r="AH49">
            <v>0</v>
          </cell>
          <cell r="AI49">
            <v>0</v>
          </cell>
        </row>
        <row r="50">
          <cell r="B50">
            <v>33110</v>
          </cell>
          <cell r="C50" t="str">
            <v>CHILLER/SHOWCASE AQUA  FV 100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</row>
        <row r="51">
          <cell r="B51">
            <v>33116</v>
          </cell>
          <cell r="C51" t="str">
            <v>CHILLER/ SHOWCASE AQUA FV 280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</row>
        <row r="52">
          <cell r="B52">
            <v>40410</v>
          </cell>
          <cell r="C52" t="str">
            <v>MIZONE ORANGE LIME  500ML</v>
          </cell>
          <cell r="D52">
            <v>6</v>
          </cell>
          <cell r="E52">
            <v>184428</v>
          </cell>
          <cell r="F52">
            <v>6.7</v>
          </cell>
          <cell r="G52">
            <v>30738</v>
          </cell>
          <cell r="H52">
            <v>0</v>
          </cell>
          <cell r="I52">
            <v>30738</v>
          </cell>
          <cell r="J52">
            <v>32850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10</v>
          </cell>
          <cell r="R52">
            <v>307380</v>
          </cell>
          <cell r="S52">
            <v>0</v>
          </cell>
          <cell r="T52">
            <v>0</v>
          </cell>
          <cell r="U52">
            <v>7</v>
          </cell>
          <cell r="V52">
            <v>215166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B52">
            <v>0</v>
          </cell>
          <cell r="AC52">
            <v>9</v>
          </cell>
          <cell r="AD52">
            <v>276642</v>
          </cell>
          <cell r="AE52">
            <v>10</v>
          </cell>
          <cell r="AF52">
            <v>307380</v>
          </cell>
          <cell r="AG52">
            <v>7</v>
          </cell>
          <cell r="AH52">
            <v>215166</v>
          </cell>
          <cell r="AI52">
            <v>0</v>
          </cell>
        </row>
        <row r="53">
          <cell r="B53" t="str">
            <v>40410P</v>
          </cell>
          <cell r="C53" t="str">
            <v>MIZONE ORANGE LIME  500ML</v>
          </cell>
          <cell r="D53">
            <v>0</v>
          </cell>
          <cell r="E53">
            <v>0</v>
          </cell>
          <cell r="F53">
            <v>0.55833333333333335</v>
          </cell>
          <cell r="G53">
            <v>2561.5</v>
          </cell>
          <cell r="H53">
            <v>0</v>
          </cell>
          <cell r="I53">
            <v>2561.5</v>
          </cell>
          <cell r="J53">
            <v>2737.5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</row>
        <row r="54">
          <cell r="B54">
            <v>40411</v>
          </cell>
          <cell r="C54" t="str">
            <v>MIZONE PASSION FRUIT 500M</v>
          </cell>
          <cell r="D54">
            <v>0</v>
          </cell>
          <cell r="E54">
            <v>0</v>
          </cell>
          <cell r="F54">
            <v>6.7</v>
          </cell>
          <cell r="G54">
            <v>30738</v>
          </cell>
          <cell r="H54">
            <v>0</v>
          </cell>
          <cell r="I54">
            <v>30738</v>
          </cell>
          <cell r="J54">
            <v>32850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</row>
        <row r="55">
          <cell r="B55">
            <v>40412</v>
          </cell>
          <cell r="C55" t="str">
            <v>MIZONE LYCHEE LEMON 500 M</v>
          </cell>
          <cell r="D55">
            <v>11</v>
          </cell>
          <cell r="E55">
            <v>338118</v>
          </cell>
          <cell r="F55">
            <v>6.7</v>
          </cell>
          <cell r="G55">
            <v>30738</v>
          </cell>
          <cell r="H55">
            <v>0</v>
          </cell>
          <cell r="I55">
            <v>30738</v>
          </cell>
          <cell r="J55">
            <v>32850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13</v>
          </cell>
          <cell r="R55">
            <v>399594</v>
          </cell>
          <cell r="S55">
            <v>0</v>
          </cell>
          <cell r="T55">
            <v>0</v>
          </cell>
          <cell r="U55">
            <v>12</v>
          </cell>
          <cell r="V55">
            <v>368856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B55">
            <v>0</v>
          </cell>
          <cell r="AC55">
            <v>12</v>
          </cell>
          <cell r="AD55">
            <v>368856</v>
          </cell>
          <cell r="AE55">
            <v>13</v>
          </cell>
          <cell r="AF55">
            <v>399594</v>
          </cell>
          <cell r="AG55">
            <v>12</v>
          </cell>
          <cell r="AH55">
            <v>368856</v>
          </cell>
          <cell r="AI55">
            <v>0</v>
          </cell>
        </row>
        <row r="56">
          <cell r="B56" t="str">
            <v>40412P</v>
          </cell>
          <cell r="C56" t="str">
            <v>MIZONE LYCHEE LEMON 500 M</v>
          </cell>
          <cell r="D56">
            <v>0</v>
          </cell>
          <cell r="E56">
            <v>0</v>
          </cell>
          <cell r="F56">
            <v>0.55833333333333335</v>
          </cell>
          <cell r="G56">
            <v>2561.5</v>
          </cell>
          <cell r="H56">
            <v>0</v>
          </cell>
          <cell r="I56">
            <v>2561.5</v>
          </cell>
          <cell r="J56">
            <v>2737.5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</row>
        <row r="57">
          <cell r="B57" t="str">
            <v>40412SP</v>
          </cell>
          <cell r="C57" t="str">
            <v>MIZONE LL SPIDERMAN 500ML 1X12</v>
          </cell>
          <cell r="D57">
            <v>0</v>
          </cell>
          <cell r="E57">
            <v>0</v>
          </cell>
          <cell r="F57">
            <v>6.7</v>
          </cell>
          <cell r="G57">
            <v>30738</v>
          </cell>
          <cell r="H57">
            <v>0</v>
          </cell>
          <cell r="I57">
            <v>30738</v>
          </cell>
          <cell r="J57">
            <v>32850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</row>
        <row r="58">
          <cell r="B58" t="str">
            <v>40412YL</v>
          </cell>
          <cell r="C58" t="str">
            <v>MIZONE YUZU LEMON 500ML 1X12</v>
          </cell>
          <cell r="D58">
            <v>3</v>
          </cell>
          <cell r="E58">
            <v>92214</v>
          </cell>
          <cell r="F58">
            <v>6.7</v>
          </cell>
          <cell r="G58">
            <v>30738</v>
          </cell>
          <cell r="H58">
            <v>0</v>
          </cell>
          <cell r="I58">
            <v>30738</v>
          </cell>
          <cell r="J58">
            <v>32850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2</v>
          </cell>
          <cell r="V58">
            <v>61476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B58">
            <v>0</v>
          </cell>
          <cell r="AC58">
            <v>1</v>
          </cell>
          <cell r="AD58">
            <v>30738</v>
          </cell>
          <cell r="AE58">
            <v>0</v>
          </cell>
          <cell r="AF58">
            <v>0</v>
          </cell>
          <cell r="AG58">
            <v>2</v>
          </cell>
          <cell r="AH58">
            <v>61476</v>
          </cell>
          <cell r="AI58">
            <v>0</v>
          </cell>
        </row>
        <row r="59">
          <cell r="B59">
            <v>40418</v>
          </cell>
          <cell r="C59" t="str">
            <v>MIZONE APPLE GUAVA 500 ML</v>
          </cell>
          <cell r="D59">
            <v>1</v>
          </cell>
          <cell r="E59">
            <v>30738</v>
          </cell>
          <cell r="F59">
            <v>6.7</v>
          </cell>
          <cell r="G59">
            <v>30738</v>
          </cell>
          <cell r="H59">
            <v>0</v>
          </cell>
          <cell r="I59">
            <v>30738</v>
          </cell>
          <cell r="J59">
            <v>32850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6</v>
          </cell>
          <cell r="R59">
            <v>184428</v>
          </cell>
          <cell r="S59">
            <v>0</v>
          </cell>
          <cell r="T59">
            <v>0</v>
          </cell>
          <cell r="U59">
            <v>3</v>
          </cell>
          <cell r="V59">
            <v>92214</v>
          </cell>
          <cell r="W59">
            <v>0</v>
          </cell>
          <cell r="X59">
            <v>0</v>
          </cell>
          <cell r="Y59">
            <v>1</v>
          </cell>
          <cell r="Z59">
            <v>30738</v>
          </cell>
          <cell r="AB59">
            <v>0</v>
          </cell>
          <cell r="AC59">
            <v>3</v>
          </cell>
          <cell r="AD59">
            <v>92214</v>
          </cell>
          <cell r="AE59">
            <v>5</v>
          </cell>
          <cell r="AF59">
            <v>153690</v>
          </cell>
          <cell r="AG59">
            <v>3</v>
          </cell>
          <cell r="AH59">
            <v>92214</v>
          </cell>
          <cell r="AI59">
            <v>0</v>
          </cell>
        </row>
        <row r="60">
          <cell r="B60" t="str">
            <v>40418P</v>
          </cell>
          <cell r="C60" t="str">
            <v>MIZONE APPLE GUAVA 500 ML</v>
          </cell>
          <cell r="D60">
            <v>6</v>
          </cell>
          <cell r="E60">
            <v>15369</v>
          </cell>
          <cell r="F60">
            <v>0.55833333333333335</v>
          </cell>
          <cell r="G60">
            <v>2561.5</v>
          </cell>
          <cell r="H60">
            <v>0</v>
          </cell>
          <cell r="I60">
            <v>2561.5</v>
          </cell>
          <cell r="J60">
            <v>2737.5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12</v>
          </cell>
          <cell r="R60">
            <v>30738</v>
          </cell>
          <cell r="S60">
            <v>0</v>
          </cell>
          <cell r="T60">
            <v>0</v>
          </cell>
          <cell r="U60">
            <v>12</v>
          </cell>
          <cell r="V60">
            <v>30738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B60">
            <v>0</v>
          </cell>
          <cell r="AC60">
            <v>6</v>
          </cell>
          <cell r="AD60">
            <v>15369</v>
          </cell>
          <cell r="AE60">
            <v>12</v>
          </cell>
          <cell r="AF60">
            <v>30738</v>
          </cell>
          <cell r="AG60">
            <v>12</v>
          </cell>
          <cell r="AH60">
            <v>30738</v>
          </cell>
          <cell r="AI60">
            <v>0</v>
          </cell>
        </row>
        <row r="61">
          <cell r="B61">
            <v>40419</v>
          </cell>
          <cell r="C61" t="str">
            <v>MIZONE MANGGA KWENI 1X 12</v>
          </cell>
          <cell r="D61">
            <v>0</v>
          </cell>
          <cell r="E61">
            <v>0</v>
          </cell>
          <cell r="F61">
            <v>6.7</v>
          </cell>
          <cell r="G61">
            <v>30738</v>
          </cell>
          <cell r="H61">
            <v>0</v>
          </cell>
          <cell r="I61">
            <v>30738</v>
          </cell>
          <cell r="J61">
            <v>32850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</row>
        <row r="62">
          <cell r="B62" t="str">
            <v>40419P</v>
          </cell>
          <cell r="C62" t="str">
            <v>MIZONE MANGGO KWENI 500ML</v>
          </cell>
          <cell r="D62">
            <v>0</v>
          </cell>
          <cell r="E62">
            <v>0</v>
          </cell>
          <cell r="F62">
            <v>0.55833333333333335</v>
          </cell>
          <cell r="G62">
            <v>2561.5</v>
          </cell>
          <cell r="H62">
            <v>0</v>
          </cell>
          <cell r="I62">
            <v>2561.5</v>
          </cell>
          <cell r="J62">
            <v>2737.5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</row>
        <row r="63">
          <cell r="B63">
            <v>40427</v>
          </cell>
          <cell r="C63" t="str">
            <v>MIZONE COOLIN BLEWAH 500M</v>
          </cell>
          <cell r="D63">
            <v>0</v>
          </cell>
          <cell r="E63">
            <v>0</v>
          </cell>
          <cell r="F63">
            <v>6.7</v>
          </cell>
          <cell r="G63">
            <v>30738</v>
          </cell>
          <cell r="H63">
            <v>0</v>
          </cell>
          <cell r="I63">
            <v>30738</v>
          </cell>
          <cell r="J63">
            <v>32850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</row>
        <row r="64">
          <cell r="B64">
            <v>40429</v>
          </cell>
          <cell r="C64" t="str">
            <v>MIZONE COCOPINA 500ML1X12</v>
          </cell>
          <cell r="D64">
            <v>0</v>
          </cell>
          <cell r="E64">
            <v>0</v>
          </cell>
          <cell r="F64">
            <v>6.7</v>
          </cell>
          <cell r="G64">
            <v>28500</v>
          </cell>
          <cell r="H64">
            <v>0</v>
          </cell>
          <cell r="I64">
            <v>28500</v>
          </cell>
          <cell r="J64">
            <v>30400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</row>
        <row r="65">
          <cell r="B65" t="str">
            <v>40429B</v>
          </cell>
          <cell r="C65" t="str">
            <v>MIZONE COCOPINA BRAZIL PI</v>
          </cell>
          <cell r="D65">
            <v>0</v>
          </cell>
          <cell r="E65">
            <v>0</v>
          </cell>
          <cell r="F65">
            <v>6.7</v>
          </cell>
          <cell r="G65">
            <v>28500</v>
          </cell>
          <cell r="H65">
            <v>0</v>
          </cell>
          <cell r="I65">
            <v>28500</v>
          </cell>
          <cell r="J65">
            <v>30400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</row>
        <row r="66">
          <cell r="B66" t="str">
            <v>40429BP</v>
          </cell>
          <cell r="C66" t="str">
            <v>MIZONE COCOPINA BRAZIL PI</v>
          </cell>
          <cell r="D66">
            <v>0</v>
          </cell>
          <cell r="E66">
            <v>0</v>
          </cell>
          <cell r="F66">
            <v>0.55833333333333335</v>
          </cell>
          <cell r="G66">
            <v>2375</v>
          </cell>
          <cell r="H66">
            <v>0</v>
          </cell>
          <cell r="I66">
            <v>2375</v>
          </cell>
          <cell r="J66">
            <v>2533.3333333333335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</row>
        <row r="67">
          <cell r="B67" t="str">
            <v>40429C</v>
          </cell>
          <cell r="C67" t="str">
            <v>MIZONE COCOPINA BRAZIL FU</v>
          </cell>
          <cell r="D67">
            <v>0</v>
          </cell>
          <cell r="E67">
            <v>0</v>
          </cell>
          <cell r="F67">
            <v>6.7</v>
          </cell>
          <cell r="G67">
            <v>28500</v>
          </cell>
          <cell r="H67">
            <v>0</v>
          </cell>
          <cell r="I67">
            <v>28500</v>
          </cell>
          <cell r="J67">
            <v>30400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</row>
        <row r="68">
          <cell r="B68">
            <v>40430</v>
          </cell>
          <cell r="C68" t="str">
            <v>MIZONE DRAGON FRSHIN CRIS</v>
          </cell>
          <cell r="D68">
            <v>0</v>
          </cell>
          <cell r="E68">
            <v>0</v>
          </cell>
          <cell r="F68">
            <v>6.7</v>
          </cell>
          <cell r="G68">
            <v>40600</v>
          </cell>
          <cell r="H68">
            <v>0</v>
          </cell>
          <cell r="I68">
            <v>40600</v>
          </cell>
          <cell r="J68">
            <v>43000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</row>
        <row r="69">
          <cell r="B69" t="str">
            <v>40430P</v>
          </cell>
          <cell r="C69" t="str">
            <v>FRESH'IN JUICY APPLE 500 ML 1X1</v>
          </cell>
          <cell r="D69">
            <v>0</v>
          </cell>
          <cell r="E69">
            <v>0</v>
          </cell>
          <cell r="F69">
            <v>0.55833333333333335</v>
          </cell>
          <cell r="G69">
            <v>3383.3333333333335</v>
          </cell>
          <cell r="H69">
            <v>0</v>
          </cell>
          <cell r="I69">
            <v>3383.3333333333335</v>
          </cell>
          <cell r="J69">
            <v>3583.3333333333335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</row>
        <row r="70">
          <cell r="B70">
            <v>40431</v>
          </cell>
          <cell r="C70" t="str">
            <v>MIZONE DRAGON FRSHIN JUIC</v>
          </cell>
          <cell r="D70">
            <v>0</v>
          </cell>
          <cell r="E70">
            <v>0</v>
          </cell>
          <cell r="F70">
            <v>6.7</v>
          </cell>
          <cell r="G70">
            <v>40600</v>
          </cell>
          <cell r="H70">
            <v>0</v>
          </cell>
          <cell r="I70">
            <v>40600</v>
          </cell>
          <cell r="J70">
            <v>43000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</row>
        <row r="71">
          <cell r="B71" t="str">
            <v>40431P</v>
          </cell>
          <cell r="C71" t="str">
            <v>FRESH'IN JUICY STRAWBERRY 500 ML 1X1</v>
          </cell>
          <cell r="D71">
            <v>0</v>
          </cell>
          <cell r="E71">
            <v>0</v>
          </cell>
          <cell r="F71">
            <v>0.55833333333333335</v>
          </cell>
          <cell r="G71">
            <v>3383.3333333333335</v>
          </cell>
          <cell r="H71">
            <v>0</v>
          </cell>
          <cell r="I71">
            <v>3383.3333333333335</v>
          </cell>
          <cell r="J71">
            <v>3583.3333333333335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</row>
        <row r="72">
          <cell r="B72">
            <v>40432</v>
          </cell>
          <cell r="C72" t="str">
            <v>FRES-IN COMBO STRAW-APPLE</v>
          </cell>
          <cell r="D72">
            <v>0</v>
          </cell>
          <cell r="E72">
            <v>0</v>
          </cell>
          <cell r="F72">
            <v>6.7</v>
          </cell>
          <cell r="G72">
            <v>40600</v>
          </cell>
          <cell r="H72">
            <v>0</v>
          </cell>
          <cell r="I72">
            <v>40600</v>
          </cell>
          <cell r="J72">
            <v>43000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</row>
        <row r="73">
          <cell r="B73">
            <v>40434</v>
          </cell>
          <cell r="C73" t="str">
            <v>MIZONE FRES-IN CRISPY APP 1X6</v>
          </cell>
          <cell r="D73">
            <v>0</v>
          </cell>
          <cell r="E73">
            <v>0</v>
          </cell>
          <cell r="F73">
            <v>3.35</v>
          </cell>
          <cell r="G73">
            <v>20300</v>
          </cell>
          <cell r="H73">
            <v>0</v>
          </cell>
          <cell r="I73">
            <v>20300</v>
          </cell>
          <cell r="J73">
            <v>21500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</row>
        <row r="74">
          <cell r="B74">
            <v>40435</v>
          </cell>
          <cell r="C74" t="str">
            <v>MIZONE FRES-IN JC STRAWBE 1X6</v>
          </cell>
          <cell r="D74">
            <v>0</v>
          </cell>
          <cell r="E74">
            <v>0</v>
          </cell>
          <cell r="F74">
            <v>3.35</v>
          </cell>
          <cell r="G74">
            <v>20300</v>
          </cell>
          <cell r="H74">
            <v>0</v>
          </cell>
          <cell r="I74">
            <v>20300</v>
          </cell>
          <cell r="J74">
            <v>21500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</row>
        <row r="75">
          <cell r="B75">
            <v>40436</v>
          </cell>
          <cell r="C75" t="str">
            <v>MIZONE ACTIVE 500ML 1X12</v>
          </cell>
          <cell r="D75">
            <v>5</v>
          </cell>
          <cell r="E75">
            <v>153690</v>
          </cell>
          <cell r="F75">
            <v>6.7</v>
          </cell>
          <cell r="G75">
            <v>30738</v>
          </cell>
          <cell r="H75">
            <v>0</v>
          </cell>
          <cell r="I75">
            <v>30738</v>
          </cell>
          <cell r="J75">
            <v>32850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5</v>
          </cell>
          <cell r="V75">
            <v>153690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5</v>
          </cell>
          <cell r="AH75">
            <v>153690</v>
          </cell>
          <cell r="AI75">
            <v>0</v>
          </cell>
        </row>
        <row r="76">
          <cell r="B76">
            <v>43835</v>
          </cell>
          <cell r="C76" t="str">
            <v>AQ.380ML REFLEXTION 1X12</v>
          </cell>
          <cell r="D76">
            <v>0</v>
          </cell>
          <cell r="E76">
            <v>0</v>
          </cell>
          <cell r="F76">
            <v>18.8</v>
          </cell>
          <cell r="G76">
            <v>58440</v>
          </cell>
          <cell r="H76">
            <v>1842.4</v>
          </cell>
          <cell r="I76">
            <v>60282.400000000001</v>
          </cell>
          <cell r="J76">
            <v>77500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</row>
        <row r="77">
          <cell r="B77">
            <v>95059</v>
          </cell>
          <cell r="C77" t="str">
            <v>POMPA DISPENSER</v>
          </cell>
          <cell r="D77">
            <v>17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B77">
            <v>0</v>
          </cell>
          <cell r="AC77">
            <v>17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</row>
        <row r="78">
          <cell r="B78">
            <v>90002</v>
          </cell>
          <cell r="C78" t="str">
            <v>TRIPLEK/TRAY</v>
          </cell>
          <cell r="D78">
            <v>3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B78">
            <v>0</v>
          </cell>
          <cell r="AC78">
            <v>3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</row>
        <row r="79">
          <cell r="B79" t="str">
            <v>P9904</v>
          </cell>
          <cell r="C79" t="str">
            <v>CHILLER MIZONE FV100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</row>
        <row r="80">
          <cell r="B80">
            <v>127210</v>
          </cell>
          <cell r="C80" t="str">
            <v>CAAYA JASMINE 350 ML 1X12</v>
          </cell>
          <cell r="D80">
            <v>5</v>
          </cell>
          <cell r="E80">
            <v>203058</v>
          </cell>
          <cell r="F80">
            <v>4</v>
          </cell>
          <cell r="G80">
            <v>40200</v>
          </cell>
          <cell r="H80">
            <v>392</v>
          </cell>
          <cell r="I80">
            <v>40592</v>
          </cell>
          <cell r="J80">
            <v>46608.585223557813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40592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B80">
            <v>0</v>
          </cell>
          <cell r="AC80">
            <v>4</v>
          </cell>
          <cell r="AD80">
            <v>162368</v>
          </cell>
          <cell r="AE80">
            <v>0</v>
          </cell>
          <cell r="AF80">
            <v>0</v>
          </cell>
          <cell r="AG80">
            <v>1</v>
          </cell>
          <cell r="AH80">
            <v>40690</v>
          </cell>
          <cell r="AI80">
            <v>0</v>
          </cell>
        </row>
        <row r="81">
          <cell r="B81">
            <v>130376</v>
          </cell>
          <cell r="C81" t="str">
            <v>CAAYA TOASTED RICE 350 ML 1X12</v>
          </cell>
          <cell r="D81">
            <v>5</v>
          </cell>
          <cell r="E81">
            <v>203058</v>
          </cell>
          <cell r="F81">
            <v>4</v>
          </cell>
          <cell r="G81">
            <v>40200</v>
          </cell>
          <cell r="H81">
            <v>392</v>
          </cell>
          <cell r="I81">
            <v>40592</v>
          </cell>
          <cell r="J81">
            <v>46608.585223557813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1</v>
          </cell>
          <cell r="V81">
            <v>40592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B81">
            <v>0</v>
          </cell>
          <cell r="AC81">
            <v>4</v>
          </cell>
          <cell r="AD81">
            <v>162368</v>
          </cell>
          <cell r="AE81">
            <v>0</v>
          </cell>
          <cell r="AF81">
            <v>0</v>
          </cell>
          <cell r="AG81">
            <v>1</v>
          </cell>
          <cell r="AH81">
            <v>40690</v>
          </cell>
          <cell r="AI81">
            <v>0</v>
          </cell>
        </row>
        <row r="82">
          <cell r="B82">
            <v>130377</v>
          </cell>
          <cell r="C82" t="str">
            <v>CAAYA VANILLA PANDAN 350 ML 1X12</v>
          </cell>
          <cell r="D82">
            <v>5</v>
          </cell>
          <cell r="E82">
            <v>203058</v>
          </cell>
          <cell r="F82">
            <v>4</v>
          </cell>
          <cell r="G82">
            <v>40200</v>
          </cell>
          <cell r="H82">
            <v>392</v>
          </cell>
          <cell r="I82">
            <v>40592</v>
          </cell>
          <cell r="J82">
            <v>46608.585223557813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5</v>
          </cell>
          <cell r="R82">
            <v>202960</v>
          </cell>
          <cell r="S82">
            <v>0</v>
          </cell>
          <cell r="T82">
            <v>0</v>
          </cell>
          <cell r="U82">
            <v>6</v>
          </cell>
          <cell r="V82">
            <v>243552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B82">
            <v>0</v>
          </cell>
          <cell r="AC82">
            <v>4</v>
          </cell>
          <cell r="AD82">
            <v>162368</v>
          </cell>
          <cell r="AE82">
            <v>5</v>
          </cell>
          <cell r="AF82">
            <v>202960</v>
          </cell>
          <cell r="AG82">
            <v>6</v>
          </cell>
          <cell r="AH82">
            <v>243650</v>
          </cell>
          <cell r="AI82">
            <v>0</v>
          </cell>
        </row>
        <row r="85">
          <cell r="C85" t="str">
            <v>TOTAL</v>
          </cell>
          <cell r="D85">
            <v>1026</v>
          </cell>
          <cell r="E85">
            <v>19186354.555555552</v>
          </cell>
          <cell r="I85">
            <v>1674493.0694444445</v>
          </cell>
          <cell r="J85">
            <v>1826329.2278928959</v>
          </cell>
          <cell r="K85">
            <v>0</v>
          </cell>
          <cell r="L85">
            <v>0</v>
          </cell>
          <cell r="M85">
            <v>251</v>
          </cell>
          <cell r="N85">
            <v>4047870</v>
          </cell>
          <cell r="O85">
            <v>0</v>
          </cell>
          <cell r="P85">
            <v>0</v>
          </cell>
          <cell r="Q85">
            <v>6350</v>
          </cell>
          <cell r="R85">
            <v>109845912</v>
          </cell>
          <cell r="S85">
            <v>0</v>
          </cell>
          <cell r="T85">
            <v>0</v>
          </cell>
          <cell r="U85">
            <v>4744</v>
          </cell>
          <cell r="V85">
            <v>62173820.599999994</v>
          </cell>
          <cell r="W85">
            <v>0</v>
          </cell>
          <cell r="X85">
            <v>0</v>
          </cell>
          <cell r="Y85">
            <v>1949</v>
          </cell>
          <cell r="Z85">
            <v>50842034.799999997</v>
          </cell>
          <cell r="AA85">
            <v>0</v>
          </cell>
          <cell r="AB85">
            <v>0</v>
          </cell>
          <cell r="AC85">
            <v>934</v>
          </cell>
          <cell r="AD85">
            <v>20063987.155555554</v>
          </cell>
          <cell r="AE85">
            <v>4401</v>
          </cell>
          <cell r="AF85">
            <v>59003877.200000003</v>
          </cell>
          <cell r="AG85">
            <v>4493</v>
          </cell>
          <cell r="AH85">
            <v>58126244.599999994</v>
          </cell>
          <cell r="AI85">
            <v>0</v>
          </cell>
        </row>
        <row r="86">
          <cell r="K86">
            <v>4</v>
          </cell>
          <cell r="M86">
            <v>5</v>
          </cell>
          <cell r="O86">
            <v>6</v>
          </cell>
          <cell r="Q86">
            <v>7</v>
          </cell>
          <cell r="S86">
            <v>8</v>
          </cell>
          <cell r="U86">
            <v>9</v>
          </cell>
          <cell r="W86">
            <v>10</v>
          </cell>
          <cell r="Y86">
            <v>11</v>
          </cell>
          <cell r="AA86">
            <v>12</v>
          </cell>
        </row>
        <row r="87">
          <cell r="D87">
            <v>0</v>
          </cell>
          <cell r="E87">
            <v>0</v>
          </cell>
          <cell r="K87">
            <v>0</v>
          </cell>
          <cell r="M87">
            <v>0</v>
          </cell>
          <cell r="O87">
            <v>0</v>
          </cell>
          <cell r="Q87">
            <v>0</v>
          </cell>
          <cell r="S87">
            <v>0</v>
          </cell>
          <cell r="U87">
            <v>0</v>
          </cell>
          <cell r="W87">
            <v>0</v>
          </cell>
          <cell r="Y87">
            <v>0</v>
          </cell>
          <cell r="AA87">
            <v>0</v>
          </cell>
          <cell r="AC87">
            <v>0</v>
          </cell>
          <cell r="AG87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REKAP PERSEDIAAN"/>
      <sheetName val="REKAP PENJUALAN"/>
      <sheetName val="REKAP HPP"/>
      <sheetName val="TBG"/>
      <sheetName val="SD "/>
      <sheetName val="PVT "/>
      <sheetName val="KB"/>
      <sheetName val="KO"/>
      <sheetName val="BD"/>
      <sheetName val="BP"/>
      <sheetName val="LKH"/>
      <sheetName val="CROSCEK"/>
      <sheetName val="BANK"/>
      <sheetName val="BANK MARGO (SETORAN VIT)"/>
      <sheetName val="TP"/>
      <sheetName val="PIUT PST"/>
      <sheetName val="PIUT TIV"/>
      <sheetName val="PIUT MS SUPPORT"/>
      <sheetName val="PIUT JMSTK"/>
      <sheetName val="PIUT MS SUPPORT DMS"/>
      <sheetName val="PIUT PST DMS"/>
      <sheetName val="PIUT TIV BIAYA"/>
      <sheetName val="PIUT TIV PROGRAM "/>
      <sheetName val="RINC TAG MS SUPPORT"/>
      <sheetName val="RKP TAG  MS SUPPORT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ID PRODUK</v>
          </cell>
          <cell r="C5" t="str">
            <v>NAMA PRODUK</v>
          </cell>
          <cell r="D5" t="str">
            <v>KUANTITAS</v>
          </cell>
          <cell r="E5" t="str">
            <v>JUMLAH</v>
          </cell>
          <cell r="F5" t="str">
            <v>DISCOUNT</v>
          </cell>
          <cell r="G5" t="str">
            <v>NETT</v>
          </cell>
          <cell r="H5" t="str">
            <v>HPP</v>
          </cell>
          <cell r="I5" t="str">
            <v>LABA KOTOR</v>
          </cell>
        </row>
        <row r="7">
          <cell r="B7">
            <v>10110</v>
          </cell>
          <cell r="C7" t="str">
            <v>AQ.5GLN ISI</v>
          </cell>
          <cell r="D7">
            <v>711</v>
          </cell>
          <cell r="E7">
            <v>10665000</v>
          </cell>
          <cell r="F7">
            <v>0</v>
          </cell>
          <cell r="G7">
            <v>10665000</v>
          </cell>
        </row>
        <row r="8">
          <cell r="B8">
            <v>10111</v>
          </cell>
          <cell r="C8" t="str">
            <v>AQ.5GLN BTL</v>
          </cell>
          <cell r="D8">
            <v>-4</v>
          </cell>
          <cell r="E8">
            <v>-120000</v>
          </cell>
          <cell r="F8">
            <v>0</v>
          </cell>
          <cell r="G8">
            <v>-120000</v>
          </cell>
        </row>
        <row r="9">
          <cell r="B9">
            <v>12111</v>
          </cell>
          <cell r="C9" t="str">
            <v>AQ.1500ML 1X12</v>
          </cell>
          <cell r="D9">
            <v>25</v>
          </cell>
          <cell r="E9">
            <v>968750</v>
          </cell>
          <cell r="F9">
            <v>0</v>
          </cell>
          <cell r="G9">
            <v>968750</v>
          </cell>
        </row>
        <row r="10">
          <cell r="B10">
            <v>12312</v>
          </cell>
          <cell r="C10" t="str">
            <v>AQ.600ML 1X24</v>
          </cell>
          <cell r="D10">
            <v>353</v>
          </cell>
          <cell r="E10">
            <v>13484600</v>
          </cell>
          <cell r="F10">
            <v>0</v>
          </cell>
          <cell r="G10">
            <v>13484600</v>
          </cell>
        </row>
        <row r="11">
          <cell r="B11">
            <v>12512</v>
          </cell>
          <cell r="C11" t="str">
            <v>AQ.330ML 1X24</v>
          </cell>
          <cell r="D11">
            <v>221</v>
          </cell>
          <cell r="E11">
            <v>6254300</v>
          </cell>
          <cell r="F11">
            <v>0</v>
          </cell>
          <cell r="G11">
            <v>6254300</v>
          </cell>
        </row>
        <row r="12">
          <cell r="B12">
            <v>12613</v>
          </cell>
          <cell r="C12" t="str">
            <v>AQ.240ML 1X48</v>
          </cell>
          <cell r="D12">
            <v>140</v>
          </cell>
          <cell r="E12">
            <v>2968000</v>
          </cell>
          <cell r="F12">
            <v>0</v>
          </cell>
          <cell r="G12">
            <v>2968000</v>
          </cell>
        </row>
        <row r="13">
          <cell r="B13">
            <v>15511</v>
          </cell>
          <cell r="C13" t="str">
            <v>PORTABLE</v>
          </cell>
          <cell r="D13">
            <v>-5</v>
          </cell>
          <cell r="E13">
            <v>0</v>
          </cell>
          <cell r="F13">
            <v>0</v>
          </cell>
          <cell r="G13">
            <v>0</v>
          </cell>
        </row>
        <row r="14">
          <cell r="B14">
            <v>19310</v>
          </cell>
          <cell r="C14" t="str">
            <v>AQ.TISSUE</v>
          </cell>
          <cell r="D14">
            <v>711</v>
          </cell>
          <cell r="E14">
            <v>0</v>
          </cell>
          <cell r="F14">
            <v>0</v>
          </cell>
          <cell r="G14">
            <v>0</v>
          </cell>
        </row>
        <row r="15">
          <cell r="B15">
            <v>40410</v>
          </cell>
          <cell r="C15" t="str">
            <v>Mizone Orange Lime  500ML 1x12</v>
          </cell>
          <cell r="D15">
            <v>4</v>
          </cell>
          <cell r="E15">
            <v>138000</v>
          </cell>
          <cell r="F15">
            <v>0</v>
          </cell>
          <cell r="G15">
            <v>138000</v>
          </cell>
        </row>
        <row r="16">
          <cell r="B16">
            <v>40412</v>
          </cell>
          <cell r="C16" t="str">
            <v>MIZONE LYCHEE LEMON 500 ML 1X12</v>
          </cell>
          <cell r="D16">
            <v>5</v>
          </cell>
          <cell r="E16">
            <v>172500</v>
          </cell>
          <cell r="F16">
            <v>0</v>
          </cell>
          <cell r="G16">
            <v>172500</v>
          </cell>
        </row>
        <row r="17">
          <cell r="B17">
            <v>40418</v>
          </cell>
          <cell r="C17" t="str">
            <v>MIZONE APPLE GUAVA 500 ML 1X12</v>
          </cell>
          <cell r="D17">
            <v>3</v>
          </cell>
          <cell r="E17">
            <v>103500</v>
          </cell>
          <cell r="F17">
            <v>0</v>
          </cell>
          <cell r="G17">
            <v>103500</v>
          </cell>
        </row>
        <row r="18">
          <cell r="B18">
            <v>95059</v>
          </cell>
          <cell r="C18" t="str">
            <v>POMPA DISPENSER</v>
          </cell>
          <cell r="D18">
            <v>-2</v>
          </cell>
          <cell r="E18">
            <v>0</v>
          </cell>
          <cell r="F18">
            <v>0</v>
          </cell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3">
          <cell r="D33">
            <v>2162</v>
          </cell>
          <cell r="E33">
            <v>34634650</v>
          </cell>
          <cell r="F33">
            <v>0</v>
          </cell>
          <cell r="G33">
            <v>34634650</v>
          </cell>
          <cell r="H33">
            <v>0</v>
          </cell>
          <cell r="I33">
            <v>0</v>
          </cell>
        </row>
        <row r="34">
          <cell r="B34">
            <v>1</v>
          </cell>
          <cell r="C34">
            <v>2</v>
          </cell>
          <cell r="D34">
            <v>3</v>
          </cell>
          <cell r="E34">
            <v>4</v>
          </cell>
          <cell r="F34">
            <v>5</v>
          </cell>
          <cell r="G34">
            <v>6</v>
          </cell>
        </row>
        <row r="36">
          <cell r="D36">
            <v>2178</v>
          </cell>
          <cell r="E36" t="str">
            <v>TTL UNIT</v>
          </cell>
        </row>
        <row r="37">
          <cell r="D37">
            <v>2178</v>
          </cell>
          <cell r="E37" t="str">
            <v>TTL COGS</v>
          </cell>
        </row>
        <row r="38">
          <cell r="D38">
            <v>0</v>
          </cell>
          <cell r="E38" t="str">
            <v>SELISIH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"/>
      <sheetName val="RUGILABA"/>
      <sheetName val="NERACA LAJUR"/>
      <sheetName val="COGS"/>
      <sheetName val="LAP PENJUALAN"/>
      <sheetName val="MEMO JURNAL"/>
      <sheetName val="LAP MUTASI PRODUK"/>
      <sheetName val="REKAP GL"/>
      <sheetName val="ANALISA PIUTANG"/>
      <sheetName val="LAPORAN LAIN"/>
      <sheetName val="REKAP PERSEDIAAN"/>
      <sheetName val="REKAP PENJUALAN"/>
      <sheetName val="REKAP HPP"/>
      <sheetName val="DETAIL BIAYA"/>
      <sheetName val="TBG SWS"/>
      <sheetName val="segmen"/>
      <sheetName val="SUPIN GLN"/>
      <sheetName val="SUPIN SPS"/>
      <sheetName val="LKH"/>
      <sheetName val="money crosscek"/>
      <sheetName val="BANK STATEMENT"/>
      <sheetName val="BANK LIVIA"/>
      <sheetName val="BANK BTN"/>
      <sheetName val="TP 1-30"/>
      <sheetName val="KB"/>
      <sheetName val="KO"/>
      <sheetName val="BD"/>
      <sheetName val="BG"/>
      <sheetName val="REKAP BIAYA"/>
      <sheetName val="titipan pelanggan"/>
      <sheetName val="piutang ms support"/>
      <sheetName val="BBM NOVEMBER"/>
      <sheetName val="HUTANG MS.SUpport"/>
      <sheetName val="SP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DEPO SPS</v>
          </cell>
        </row>
        <row r="4">
          <cell r="B4" t="str">
            <v>LAPORAN MUTASI PRODUK</v>
          </cell>
        </row>
        <row r="5">
          <cell r="B5" t="str">
            <v>PER  30 NOVEMBER  2012</v>
          </cell>
        </row>
        <row r="6">
          <cell r="B6" t="str">
            <v>ID PRODUK</v>
          </cell>
          <cell r="C6" t="str">
            <v>NAMA PRODUK</v>
          </cell>
          <cell r="D6" t="str">
            <v>SALDO AWAL</v>
          </cell>
          <cell r="F6" t="str">
            <v>OLD</v>
          </cell>
          <cell r="G6" t="str">
            <v>NEW</v>
          </cell>
          <cell r="H6" t="str">
            <v>SUPP(IN)</v>
          </cell>
          <cell r="J6" t="str">
            <v>DIST(IN)</v>
          </cell>
          <cell r="L6" t="str">
            <v>DEPO(IN)</v>
          </cell>
          <cell r="N6" t="str">
            <v>CABANG(IN)</v>
          </cell>
          <cell r="P6" t="str">
            <v>SUPP(OUT)</v>
          </cell>
          <cell r="R6" t="str">
            <v>DIST(OUT)</v>
          </cell>
          <cell r="T6" t="str">
            <v>DEPO(OUT)</v>
          </cell>
          <cell r="V6" t="str">
            <v>CABANG(OUT)</v>
          </cell>
          <cell r="X6" t="str">
            <v>KOREKSI</v>
          </cell>
          <cell r="Z6" t="str">
            <v>SALDO AKHIR</v>
          </cell>
          <cell r="AB6" t="str">
            <v>PEMBELIAN</v>
          </cell>
          <cell r="AD6" t="str">
            <v>HPP</v>
          </cell>
          <cell r="AF6" t="str">
            <v>CTRL</v>
          </cell>
        </row>
        <row r="7">
          <cell r="D7" t="str">
            <v>QTY</v>
          </cell>
          <cell r="E7" t="str">
            <v>Rp</v>
          </cell>
          <cell r="F7" t="str">
            <v>(HPP)</v>
          </cell>
          <cell r="G7" t="str">
            <v>(HPP)</v>
          </cell>
          <cell r="H7" t="str">
            <v>QTY</v>
          </cell>
          <cell r="I7" t="str">
            <v>Rp</v>
          </cell>
          <cell r="J7" t="str">
            <v>QTY</v>
          </cell>
          <cell r="K7" t="str">
            <v>Rp</v>
          </cell>
          <cell r="L7" t="str">
            <v>QTY</v>
          </cell>
          <cell r="M7" t="str">
            <v>Rp</v>
          </cell>
          <cell r="N7" t="str">
            <v>QTY</v>
          </cell>
          <cell r="O7" t="str">
            <v>Rp</v>
          </cell>
          <cell r="P7" t="str">
            <v>QTY</v>
          </cell>
          <cell r="Q7" t="str">
            <v>Rp</v>
          </cell>
          <cell r="R7" t="str">
            <v>QTY</v>
          </cell>
          <cell r="S7" t="str">
            <v>Rp</v>
          </cell>
          <cell r="T7" t="str">
            <v>QTY</v>
          </cell>
          <cell r="U7" t="str">
            <v>Rp</v>
          </cell>
          <cell r="V7" t="str">
            <v>QTY</v>
          </cell>
          <cell r="W7" t="str">
            <v>Rp</v>
          </cell>
          <cell r="X7" t="str">
            <v>QTY</v>
          </cell>
          <cell r="Y7" t="str">
            <v>Rp</v>
          </cell>
          <cell r="Z7" t="str">
            <v>QTY</v>
          </cell>
          <cell r="AA7" t="str">
            <v>Rp</v>
          </cell>
          <cell r="AB7" t="str">
            <v>QTY</v>
          </cell>
          <cell r="AC7" t="str">
            <v>Rp</v>
          </cell>
          <cell r="AD7" t="str">
            <v>QTY</v>
          </cell>
          <cell r="AE7" t="str">
            <v>Rp</v>
          </cell>
        </row>
        <row r="8">
          <cell r="B8">
            <v>10110</v>
          </cell>
          <cell r="C8" t="str">
            <v>AQ.5GLN ISI</v>
          </cell>
          <cell r="D8">
            <v>4077</v>
          </cell>
          <cell r="E8">
            <v>35877600</v>
          </cell>
          <cell r="F8">
            <v>8500</v>
          </cell>
          <cell r="G8">
            <v>8800</v>
          </cell>
          <cell r="H8">
            <v>80129</v>
          </cell>
          <cell r="I8">
            <v>705135200</v>
          </cell>
          <cell r="J8">
            <v>10852</v>
          </cell>
          <cell r="K8">
            <v>95497600</v>
          </cell>
          <cell r="L8">
            <v>99514</v>
          </cell>
          <cell r="M8">
            <v>875723200</v>
          </cell>
          <cell r="N8">
            <v>2130</v>
          </cell>
          <cell r="O8">
            <v>18744000</v>
          </cell>
          <cell r="P8">
            <v>651</v>
          </cell>
          <cell r="Q8">
            <v>5728800</v>
          </cell>
          <cell r="R8">
            <v>80959</v>
          </cell>
          <cell r="S8">
            <v>712439200</v>
          </cell>
          <cell r="T8">
            <v>99514</v>
          </cell>
          <cell r="U8">
            <v>875723200</v>
          </cell>
          <cell r="V8">
            <v>10000</v>
          </cell>
          <cell r="W8">
            <v>88000000</v>
          </cell>
          <cell r="X8">
            <v>1728</v>
          </cell>
          <cell r="Y8">
            <v>15206400</v>
          </cell>
          <cell r="Z8">
            <v>3850</v>
          </cell>
          <cell r="AA8">
            <v>33880000</v>
          </cell>
          <cell r="AB8">
            <v>69880</v>
          </cell>
          <cell r="AC8">
            <v>614944000</v>
          </cell>
          <cell r="AD8">
            <v>70107</v>
          </cell>
          <cell r="AE8">
            <v>616941600</v>
          </cell>
          <cell r="AF8">
            <v>0</v>
          </cell>
        </row>
        <row r="9">
          <cell r="B9">
            <v>10111</v>
          </cell>
          <cell r="C9" t="str">
            <v>AQ.5GLN BTL</v>
          </cell>
          <cell r="D9">
            <v>10868</v>
          </cell>
          <cell r="E9">
            <v>326040000</v>
          </cell>
          <cell r="F9">
            <v>30000</v>
          </cell>
          <cell r="G9">
            <v>30000</v>
          </cell>
          <cell r="H9">
            <v>81289</v>
          </cell>
          <cell r="I9">
            <v>2438670000</v>
          </cell>
          <cell r="J9">
            <v>77259</v>
          </cell>
          <cell r="K9">
            <v>2317770000</v>
          </cell>
          <cell r="L9">
            <v>176007</v>
          </cell>
          <cell r="M9">
            <v>5280210000</v>
          </cell>
          <cell r="N9">
            <v>12245</v>
          </cell>
          <cell r="O9">
            <v>367350000</v>
          </cell>
          <cell r="P9">
            <v>74276</v>
          </cell>
          <cell r="Q9">
            <v>2228280000</v>
          </cell>
          <cell r="R9">
            <v>79537</v>
          </cell>
          <cell r="S9">
            <v>2386110000</v>
          </cell>
          <cell r="T9">
            <v>176007</v>
          </cell>
          <cell r="U9">
            <v>5280210000</v>
          </cell>
          <cell r="V9">
            <v>12986</v>
          </cell>
          <cell r="W9">
            <v>389580000</v>
          </cell>
          <cell r="X9">
            <v>1728</v>
          </cell>
          <cell r="Y9">
            <v>51840000</v>
          </cell>
          <cell r="Z9">
            <v>13134</v>
          </cell>
          <cell r="AA9">
            <v>394020000</v>
          </cell>
          <cell r="AB9">
            <v>4544</v>
          </cell>
          <cell r="AC9">
            <v>136320000</v>
          </cell>
          <cell r="AD9">
            <v>2278</v>
          </cell>
          <cell r="AE9">
            <v>68340000</v>
          </cell>
          <cell r="AF9">
            <v>0</v>
          </cell>
        </row>
        <row r="10">
          <cell r="B10">
            <v>10114</v>
          </cell>
          <cell r="C10" t="str">
            <v>PALLET KAYU</v>
          </cell>
          <cell r="D10">
            <v>1006</v>
          </cell>
          <cell r="E10">
            <v>21126000</v>
          </cell>
          <cell r="F10">
            <v>21000</v>
          </cell>
          <cell r="G10">
            <v>21000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6</v>
          </cell>
          <cell r="W10">
            <v>126000</v>
          </cell>
          <cell r="Y10">
            <v>0</v>
          </cell>
          <cell r="Z10">
            <v>1000</v>
          </cell>
          <cell r="AA10">
            <v>21000000</v>
          </cell>
          <cell r="AB10">
            <v>-6</v>
          </cell>
          <cell r="AC10">
            <v>-126000</v>
          </cell>
          <cell r="AD10">
            <v>0</v>
          </cell>
          <cell r="AE10">
            <v>0</v>
          </cell>
          <cell r="AF10">
            <v>0</v>
          </cell>
        </row>
        <row r="11">
          <cell r="B11">
            <v>102000556</v>
          </cell>
          <cell r="C11" t="str">
            <v>1 MILKUAT INSTAN STROWBERI</v>
          </cell>
          <cell r="E11">
            <v>0</v>
          </cell>
          <cell r="F11">
            <v>17400</v>
          </cell>
          <cell r="AD11">
            <v>0</v>
          </cell>
          <cell r="AE11">
            <v>0</v>
          </cell>
        </row>
        <row r="12">
          <cell r="B12">
            <v>102000556</v>
          </cell>
          <cell r="C12" t="str">
            <v>2 MILKUAT INSTAN ORANGE</v>
          </cell>
          <cell r="E12">
            <v>0</v>
          </cell>
          <cell r="F12">
            <v>500</v>
          </cell>
          <cell r="AD12">
            <v>0</v>
          </cell>
          <cell r="AE12">
            <v>0</v>
          </cell>
        </row>
        <row r="13">
          <cell r="B13">
            <v>102000556</v>
          </cell>
          <cell r="C13" t="str">
            <v>3 MILKUAT INSTANT COKLAT</v>
          </cell>
          <cell r="E13">
            <v>0</v>
          </cell>
          <cell r="F13">
            <v>13000</v>
          </cell>
          <cell r="AD13">
            <v>0</v>
          </cell>
          <cell r="AE13">
            <v>0</v>
          </cell>
        </row>
        <row r="14">
          <cell r="B14">
            <v>10510</v>
          </cell>
          <cell r="C14" t="str">
            <v>AQ.380 ML ISI 1X24</v>
          </cell>
          <cell r="D14">
            <v>43</v>
          </cell>
          <cell r="E14">
            <v>748200</v>
          </cell>
          <cell r="F14">
            <v>29150</v>
          </cell>
          <cell r="G14">
            <v>17400</v>
          </cell>
          <cell r="H14">
            <v>0</v>
          </cell>
          <cell r="I14">
            <v>0</v>
          </cell>
          <cell r="J14">
            <v>12</v>
          </cell>
          <cell r="K14">
            <v>208800</v>
          </cell>
          <cell r="L14">
            <v>0</v>
          </cell>
          <cell r="M14">
            <v>0</v>
          </cell>
          <cell r="N14">
            <v>5</v>
          </cell>
          <cell r="O14">
            <v>87000</v>
          </cell>
          <cell r="P14">
            <v>0</v>
          </cell>
          <cell r="Q14">
            <v>0</v>
          </cell>
          <cell r="R14">
            <v>60</v>
          </cell>
          <cell r="S14">
            <v>1044000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Y14">
            <v>0</v>
          </cell>
          <cell r="Z14">
            <v>0</v>
          </cell>
          <cell r="AA14">
            <v>0</v>
          </cell>
          <cell r="AB14">
            <v>5</v>
          </cell>
          <cell r="AC14">
            <v>87000</v>
          </cell>
          <cell r="AD14">
            <v>48</v>
          </cell>
          <cell r="AE14">
            <v>835200</v>
          </cell>
          <cell r="AF14">
            <v>0</v>
          </cell>
        </row>
        <row r="15">
          <cell r="B15">
            <v>10511</v>
          </cell>
          <cell r="C15" t="str">
            <v>AQ.380 ML BTL</v>
          </cell>
          <cell r="D15">
            <v>3995</v>
          </cell>
          <cell r="E15">
            <v>1997500</v>
          </cell>
          <cell r="F15">
            <v>29700</v>
          </cell>
          <cell r="G15">
            <v>500</v>
          </cell>
          <cell r="H15">
            <v>0</v>
          </cell>
          <cell r="I15">
            <v>0</v>
          </cell>
          <cell r="J15">
            <v>1509</v>
          </cell>
          <cell r="K15">
            <v>754500</v>
          </cell>
          <cell r="L15">
            <v>0</v>
          </cell>
          <cell r="M15">
            <v>0</v>
          </cell>
          <cell r="N15">
            <v>72</v>
          </cell>
          <cell r="O15">
            <v>36000</v>
          </cell>
          <cell r="P15">
            <v>0</v>
          </cell>
          <cell r="Q15">
            <v>0</v>
          </cell>
          <cell r="R15">
            <v>1509</v>
          </cell>
          <cell r="S15">
            <v>754500</v>
          </cell>
          <cell r="T15">
            <v>0</v>
          </cell>
          <cell r="U15">
            <v>0</v>
          </cell>
          <cell r="V15">
            <v>72</v>
          </cell>
          <cell r="W15">
            <v>36000</v>
          </cell>
          <cell r="Y15">
            <v>0</v>
          </cell>
          <cell r="Z15">
            <v>3995</v>
          </cell>
          <cell r="AA15">
            <v>1997500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6">
          <cell r="B16">
            <v>10512</v>
          </cell>
          <cell r="C16" t="str">
            <v>AQ.380 ML KRAT/PALET</v>
          </cell>
          <cell r="D16">
            <v>170</v>
          </cell>
          <cell r="E16">
            <v>2210000</v>
          </cell>
          <cell r="F16">
            <v>23350</v>
          </cell>
          <cell r="G16">
            <v>13000</v>
          </cell>
          <cell r="H16">
            <v>0</v>
          </cell>
          <cell r="I16">
            <v>0</v>
          </cell>
          <cell r="J16">
            <v>63</v>
          </cell>
          <cell r="K16">
            <v>819000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63</v>
          </cell>
          <cell r="S16">
            <v>819000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Y16">
            <v>0</v>
          </cell>
          <cell r="Z16">
            <v>170</v>
          </cell>
          <cell r="AA16">
            <v>2210000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</row>
        <row r="17">
          <cell r="B17">
            <v>12111</v>
          </cell>
          <cell r="C17" t="str">
            <v>AQ.1500ML 1X12</v>
          </cell>
          <cell r="D17">
            <v>1502</v>
          </cell>
          <cell r="E17">
            <v>45510600</v>
          </cell>
          <cell r="F17">
            <v>15900</v>
          </cell>
          <cell r="G17">
            <v>30300</v>
          </cell>
          <cell r="H17">
            <v>46605</v>
          </cell>
          <cell r="I17">
            <v>1412131500</v>
          </cell>
          <cell r="J17">
            <v>5440</v>
          </cell>
          <cell r="K17">
            <v>164832000</v>
          </cell>
          <cell r="L17">
            <v>0</v>
          </cell>
          <cell r="M17">
            <v>0</v>
          </cell>
          <cell r="N17">
            <v>646</v>
          </cell>
          <cell r="O17">
            <v>19573800</v>
          </cell>
          <cell r="P17">
            <v>0</v>
          </cell>
          <cell r="Q17">
            <v>0</v>
          </cell>
          <cell r="R17">
            <v>50741</v>
          </cell>
          <cell r="S17">
            <v>1537452300</v>
          </cell>
          <cell r="T17">
            <v>0</v>
          </cell>
          <cell r="U17">
            <v>0</v>
          </cell>
          <cell r="V17">
            <v>2531</v>
          </cell>
          <cell r="W17">
            <v>76689300</v>
          </cell>
          <cell r="X17">
            <v>0</v>
          </cell>
          <cell r="Y17">
            <v>0</v>
          </cell>
          <cell r="Z17">
            <v>921</v>
          </cell>
          <cell r="AA17">
            <v>27906300</v>
          </cell>
          <cell r="AB17">
            <v>44720</v>
          </cell>
          <cell r="AC17">
            <v>1355016000</v>
          </cell>
          <cell r="AD17">
            <v>45301</v>
          </cell>
          <cell r="AE17">
            <v>1372620300</v>
          </cell>
          <cell r="AF17">
            <v>0</v>
          </cell>
        </row>
        <row r="18">
          <cell r="B18">
            <v>12312</v>
          </cell>
          <cell r="C18" t="str">
            <v>AQ.600ML 1X24</v>
          </cell>
          <cell r="D18">
            <v>1669</v>
          </cell>
          <cell r="E18">
            <v>53992150</v>
          </cell>
          <cell r="F18">
            <v>0</v>
          </cell>
          <cell r="G18">
            <v>32350</v>
          </cell>
          <cell r="H18">
            <v>88200</v>
          </cell>
          <cell r="I18">
            <v>2853270000</v>
          </cell>
          <cell r="J18">
            <v>8507</v>
          </cell>
          <cell r="K18">
            <v>275201450</v>
          </cell>
          <cell r="L18">
            <v>0</v>
          </cell>
          <cell r="M18">
            <v>0</v>
          </cell>
          <cell r="N18">
            <v>100</v>
          </cell>
          <cell r="O18">
            <v>3235000</v>
          </cell>
          <cell r="P18">
            <v>0</v>
          </cell>
          <cell r="Q18">
            <v>0</v>
          </cell>
          <cell r="R18">
            <v>87703</v>
          </cell>
          <cell r="S18">
            <v>2837192050</v>
          </cell>
          <cell r="T18">
            <v>0</v>
          </cell>
          <cell r="U18">
            <v>0</v>
          </cell>
          <cell r="V18">
            <v>4196</v>
          </cell>
          <cell r="W18">
            <v>135740600</v>
          </cell>
          <cell r="X18">
            <v>1512</v>
          </cell>
          <cell r="Y18">
            <v>48913200</v>
          </cell>
          <cell r="Z18">
            <v>5065</v>
          </cell>
          <cell r="AA18">
            <v>163852750</v>
          </cell>
          <cell r="AB18">
            <v>82592</v>
          </cell>
          <cell r="AC18">
            <v>2671851200</v>
          </cell>
          <cell r="AD18">
            <v>79196</v>
          </cell>
          <cell r="AE18">
            <v>2561990600</v>
          </cell>
          <cell r="AF18">
            <v>0</v>
          </cell>
        </row>
        <row r="19">
          <cell r="B19">
            <v>12512</v>
          </cell>
          <cell r="C19" t="str">
            <v>AQ.330ML 1X24</v>
          </cell>
          <cell r="D19">
            <v>9086</v>
          </cell>
          <cell r="E19">
            <v>212158100</v>
          </cell>
          <cell r="F19">
            <v>6100</v>
          </cell>
          <cell r="G19">
            <v>23350</v>
          </cell>
          <cell r="H19">
            <v>20475</v>
          </cell>
          <cell r="I19">
            <v>478091250</v>
          </cell>
          <cell r="J19">
            <v>952</v>
          </cell>
          <cell r="K19">
            <v>22229200</v>
          </cell>
          <cell r="L19">
            <v>0</v>
          </cell>
          <cell r="M19">
            <v>0</v>
          </cell>
          <cell r="N19">
            <v>42</v>
          </cell>
          <cell r="O19">
            <v>980700</v>
          </cell>
          <cell r="P19">
            <v>0</v>
          </cell>
          <cell r="Q19">
            <v>0</v>
          </cell>
          <cell r="R19">
            <v>12663</v>
          </cell>
          <cell r="S19">
            <v>295681050</v>
          </cell>
          <cell r="T19">
            <v>0</v>
          </cell>
          <cell r="U19">
            <v>0</v>
          </cell>
          <cell r="V19">
            <v>3212</v>
          </cell>
          <cell r="W19">
            <v>75000200</v>
          </cell>
          <cell r="X19">
            <v>5850</v>
          </cell>
          <cell r="Y19">
            <v>136597500</v>
          </cell>
          <cell r="Z19">
            <v>8830</v>
          </cell>
          <cell r="AA19">
            <v>206180500</v>
          </cell>
          <cell r="AB19">
            <v>11455</v>
          </cell>
          <cell r="AC19">
            <v>267474250</v>
          </cell>
          <cell r="AD19">
            <v>11711</v>
          </cell>
          <cell r="AE19">
            <v>273451850</v>
          </cell>
          <cell r="AF19">
            <v>0</v>
          </cell>
        </row>
        <row r="20">
          <cell r="B20">
            <v>12613</v>
          </cell>
          <cell r="C20" t="str">
            <v>AQ.240ML 1X48</v>
          </cell>
          <cell r="D20">
            <v>3366</v>
          </cell>
          <cell r="E20">
            <v>53519400</v>
          </cell>
          <cell r="F20">
            <v>30000</v>
          </cell>
          <cell r="G20">
            <v>15900</v>
          </cell>
          <cell r="H20">
            <v>74085</v>
          </cell>
          <cell r="I20">
            <v>1177951500</v>
          </cell>
          <cell r="J20">
            <v>5806</v>
          </cell>
          <cell r="K20">
            <v>92315400</v>
          </cell>
          <cell r="L20">
            <v>0</v>
          </cell>
          <cell r="M20">
            <v>0</v>
          </cell>
          <cell r="N20">
            <v>157</v>
          </cell>
          <cell r="O20">
            <v>2496300</v>
          </cell>
          <cell r="P20">
            <v>0</v>
          </cell>
          <cell r="Q20">
            <v>0</v>
          </cell>
          <cell r="R20">
            <v>62217</v>
          </cell>
          <cell r="S20">
            <v>989250300</v>
          </cell>
          <cell r="T20">
            <v>0</v>
          </cell>
          <cell r="U20">
            <v>0</v>
          </cell>
          <cell r="V20">
            <v>3832</v>
          </cell>
          <cell r="W20">
            <v>60928800</v>
          </cell>
          <cell r="X20">
            <v>11877</v>
          </cell>
          <cell r="Y20">
            <v>188844300</v>
          </cell>
          <cell r="Z20">
            <v>5488</v>
          </cell>
          <cell r="AA20">
            <v>87259200</v>
          </cell>
          <cell r="AB20">
            <v>58533</v>
          </cell>
          <cell r="AC20">
            <v>930674700</v>
          </cell>
          <cell r="AD20">
            <v>56411</v>
          </cell>
          <cell r="AE20">
            <v>896934900</v>
          </cell>
          <cell r="AF20">
            <v>0</v>
          </cell>
        </row>
        <row r="21">
          <cell r="B21">
            <v>19310</v>
          </cell>
          <cell r="C21" t="str">
            <v>AQ.TISSUE</v>
          </cell>
          <cell r="D21">
            <v>0</v>
          </cell>
          <cell r="E21">
            <v>0</v>
          </cell>
          <cell r="F21">
            <v>19650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Y21">
            <v>0</v>
          </cell>
          <cell r="Z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B22">
            <v>20110</v>
          </cell>
          <cell r="C22" t="str">
            <v>VT.5GLN ISI</v>
          </cell>
          <cell r="D22">
            <v>124</v>
          </cell>
          <cell r="E22">
            <v>756400</v>
          </cell>
          <cell r="F22">
            <v>20550</v>
          </cell>
          <cell r="G22">
            <v>6100</v>
          </cell>
          <cell r="H22">
            <v>4032</v>
          </cell>
          <cell r="I22">
            <v>24595200</v>
          </cell>
          <cell r="J22">
            <v>898</v>
          </cell>
          <cell r="K22">
            <v>5477800</v>
          </cell>
          <cell r="L22">
            <v>7604</v>
          </cell>
          <cell r="M22">
            <v>46384400</v>
          </cell>
          <cell r="N22">
            <v>1163</v>
          </cell>
          <cell r="O22">
            <v>7094300</v>
          </cell>
          <cell r="P22">
            <v>10</v>
          </cell>
          <cell r="Q22">
            <v>61000</v>
          </cell>
          <cell r="R22">
            <v>2627</v>
          </cell>
          <cell r="S22">
            <v>16024700</v>
          </cell>
          <cell r="T22">
            <v>7604</v>
          </cell>
          <cell r="U22">
            <v>46384400</v>
          </cell>
          <cell r="V22">
            <v>2991</v>
          </cell>
          <cell r="W22">
            <v>18245100</v>
          </cell>
          <cell r="X22">
            <v>0</v>
          </cell>
          <cell r="Y22">
            <v>0</v>
          </cell>
          <cell r="Z22">
            <v>589</v>
          </cell>
          <cell r="AA22">
            <v>3592900</v>
          </cell>
          <cell r="AB22">
            <v>2194</v>
          </cell>
          <cell r="AC22">
            <v>13383400</v>
          </cell>
          <cell r="AD22">
            <v>1729</v>
          </cell>
          <cell r="AE22">
            <v>10546900</v>
          </cell>
          <cell r="AF22">
            <v>0</v>
          </cell>
        </row>
        <row r="23">
          <cell r="B23">
            <v>20111</v>
          </cell>
          <cell r="C23" t="str">
            <v>VT.5GLN BTL</v>
          </cell>
          <cell r="D23">
            <v>1849</v>
          </cell>
          <cell r="E23">
            <v>55470000</v>
          </cell>
          <cell r="F23">
            <v>12250</v>
          </cell>
          <cell r="G23">
            <v>30000</v>
          </cell>
          <cell r="H23">
            <v>4032</v>
          </cell>
          <cell r="I23">
            <v>120960000</v>
          </cell>
          <cell r="J23">
            <v>2433</v>
          </cell>
          <cell r="K23">
            <v>72990000</v>
          </cell>
          <cell r="L23">
            <v>10744</v>
          </cell>
          <cell r="M23">
            <v>322320000</v>
          </cell>
          <cell r="N23">
            <v>2964</v>
          </cell>
          <cell r="O23">
            <v>88920000</v>
          </cell>
          <cell r="P23">
            <v>5068</v>
          </cell>
          <cell r="Q23">
            <v>152040000</v>
          </cell>
          <cell r="R23">
            <v>2459</v>
          </cell>
          <cell r="S23">
            <v>73770000</v>
          </cell>
          <cell r="T23">
            <v>10744</v>
          </cell>
          <cell r="U23">
            <v>322320000</v>
          </cell>
          <cell r="V23">
            <v>2852</v>
          </cell>
          <cell r="W23">
            <v>85560000</v>
          </cell>
          <cell r="X23">
            <v>0</v>
          </cell>
          <cell r="Y23">
            <v>0</v>
          </cell>
          <cell r="Z23">
            <v>899</v>
          </cell>
          <cell r="AA23">
            <v>26970000</v>
          </cell>
          <cell r="AB23">
            <v>-924</v>
          </cell>
          <cell r="AC23">
            <v>-27720000</v>
          </cell>
          <cell r="AD23">
            <v>26</v>
          </cell>
          <cell r="AE23">
            <v>780000</v>
          </cell>
          <cell r="AF23">
            <v>0</v>
          </cell>
        </row>
        <row r="24">
          <cell r="B24">
            <v>22111</v>
          </cell>
          <cell r="C24" t="str">
            <v>VT.1500ML 1X12</v>
          </cell>
          <cell r="D24">
            <v>1480</v>
          </cell>
          <cell r="E24">
            <v>29082000</v>
          </cell>
          <cell r="F24">
            <v>0</v>
          </cell>
          <cell r="G24">
            <v>19650</v>
          </cell>
          <cell r="H24">
            <v>1143</v>
          </cell>
          <cell r="I24">
            <v>22459950</v>
          </cell>
          <cell r="J24">
            <v>205</v>
          </cell>
          <cell r="K24">
            <v>4028250</v>
          </cell>
          <cell r="L24">
            <v>333</v>
          </cell>
          <cell r="M24">
            <v>6543450</v>
          </cell>
          <cell r="N24">
            <v>9</v>
          </cell>
          <cell r="O24">
            <v>176850</v>
          </cell>
          <cell r="P24">
            <v>0</v>
          </cell>
          <cell r="Q24">
            <v>0</v>
          </cell>
          <cell r="R24">
            <v>982</v>
          </cell>
          <cell r="S24">
            <v>19296300</v>
          </cell>
          <cell r="T24">
            <v>333</v>
          </cell>
          <cell r="U24">
            <v>6543450</v>
          </cell>
          <cell r="V24">
            <v>185</v>
          </cell>
          <cell r="W24">
            <v>3635250</v>
          </cell>
          <cell r="X24">
            <v>0</v>
          </cell>
          <cell r="Y24">
            <v>0</v>
          </cell>
          <cell r="Z24">
            <v>1670</v>
          </cell>
          <cell r="AA24">
            <v>32815500</v>
          </cell>
          <cell r="AB24">
            <v>967</v>
          </cell>
          <cell r="AC24">
            <v>19001550</v>
          </cell>
          <cell r="AD24">
            <v>777</v>
          </cell>
          <cell r="AE24">
            <v>15268050</v>
          </cell>
          <cell r="AF24">
            <v>0</v>
          </cell>
        </row>
        <row r="25">
          <cell r="B25">
            <v>22312</v>
          </cell>
          <cell r="C25" t="str">
            <v>VT.600ML 1X24</v>
          </cell>
          <cell r="D25">
            <v>4908</v>
          </cell>
          <cell r="E25">
            <v>100859400</v>
          </cell>
          <cell r="F25">
            <v>29200</v>
          </cell>
          <cell r="G25">
            <v>20550</v>
          </cell>
          <cell r="H25">
            <v>2604</v>
          </cell>
          <cell r="I25">
            <v>53512200</v>
          </cell>
          <cell r="J25">
            <v>386</v>
          </cell>
          <cell r="K25">
            <v>7932300</v>
          </cell>
          <cell r="L25">
            <v>100</v>
          </cell>
          <cell r="M25">
            <v>2055000</v>
          </cell>
          <cell r="N25">
            <v>22</v>
          </cell>
          <cell r="O25">
            <v>452100</v>
          </cell>
          <cell r="P25">
            <v>0</v>
          </cell>
          <cell r="Q25">
            <v>0</v>
          </cell>
          <cell r="R25">
            <v>1763</v>
          </cell>
          <cell r="S25">
            <v>36229650</v>
          </cell>
          <cell r="T25">
            <v>100</v>
          </cell>
          <cell r="U25">
            <v>2055000</v>
          </cell>
          <cell r="V25">
            <v>1139</v>
          </cell>
          <cell r="W25">
            <v>23406450</v>
          </cell>
          <cell r="X25">
            <v>768</v>
          </cell>
          <cell r="Y25">
            <v>15782400</v>
          </cell>
          <cell r="Z25">
            <v>4250</v>
          </cell>
          <cell r="AA25">
            <v>87337500</v>
          </cell>
          <cell r="AB25">
            <v>719</v>
          </cell>
          <cell r="AC25">
            <v>14775450</v>
          </cell>
          <cell r="AD25">
            <v>1377</v>
          </cell>
          <cell r="AE25">
            <v>28297350</v>
          </cell>
          <cell r="AF25">
            <v>0</v>
          </cell>
        </row>
        <row r="26">
          <cell r="B26">
            <v>22613</v>
          </cell>
          <cell r="C26" t="str">
            <v>VT.240ML 1X48</v>
          </cell>
          <cell r="D26">
            <v>59</v>
          </cell>
          <cell r="E26">
            <v>722750</v>
          </cell>
          <cell r="F26">
            <v>29200</v>
          </cell>
          <cell r="G26">
            <v>12250</v>
          </cell>
          <cell r="H26">
            <v>6048</v>
          </cell>
          <cell r="I26">
            <v>74088000</v>
          </cell>
          <cell r="J26">
            <v>548</v>
          </cell>
          <cell r="K26">
            <v>6713000</v>
          </cell>
          <cell r="L26">
            <v>2476</v>
          </cell>
          <cell r="M26">
            <v>30331000</v>
          </cell>
          <cell r="N26">
            <v>622</v>
          </cell>
          <cell r="O26">
            <v>7619500</v>
          </cell>
          <cell r="P26">
            <v>0</v>
          </cell>
          <cell r="Q26">
            <v>0</v>
          </cell>
          <cell r="R26">
            <v>2969</v>
          </cell>
          <cell r="S26">
            <v>36370250</v>
          </cell>
          <cell r="T26">
            <v>2476</v>
          </cell>
          <cell r="U26">
            <v>30331000</v>
          </cell>
          <cell r="V26">
            <v>514</v>
          </cell>
          <cell r="W26">
            <v>6296500</v>
          </cell>
          <cell r="X26">
            <v>864</v>
          </cell>
          <cell r="Y26">
            <v>10584000</v>
          </cell>
          <cell r="Z26">
            <v>2930</v>
          </cell>
          <cell r="AA26">
            <v>35892500</v>
          </cell>
          <cell r="AB26">
            <v>5292</v>
          </cell>
          <cell r="AC26">
            <v>64827000</v>
          </cell>
          <cell r="AD26">
            <v>2421</v>
          </cell>
          <cell r="AE26">
            <v>29657250</v>
          </cell>
          <cell r="AF26">
            <v>0</v>
          </cell>
        </row>
        <row r="27">
          <cell r="B27">
            <v>29310</v>
          </cell>
          <cell r="C27" t="str">
            <v>VT.TISSUE</v>
          </cell>
          <cell r="D27">
            <v>0</v>
          </cell>
          <cell r="E27">
            <v>0</v>
          </cell>
          <cell r="F27">
            <v>29200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</row>
        <row r="28">
          <cell r="B28">
            <v>40410</v>
          </cell>
          <cell r="C28" t="str">
            <v>MIZONE ORANGE LIME  500ML</v>
          </cell>
          <cell r="D28">
            <v>78</v>
          </cell>
          <cell r="E28">
            <v>2277600</v>
          </cell>
          <cell r="F28">
            <v>29200</v>
          </cell>
          <cell r="G28">
            <v>29200</v>
          </cell>
          <cell r="H28">
            <v>18130</v>
          </cell>
          <cell r="I28">
            <v>529396000</v>
          </cell>
          <cell r="J28">
            <v>1940</v>
          </cell>
          <cell r="K28">
            <v>56648000</v>
          </cell>
          <cell r="L28">
            <v>2972</v>
          </cell>
          <cell r="M28">
            <v>86782400</v>
          </cell>
          <cell r="N28">
            <v>2213</v>
          </cell>
          <cell r="O28">
            <v>64619600</v>
          </cell>
          <cell r="P28">
            <v>0</v>
          </cell>
          <cell r="Q28">
            <v>0</v>
          </cell>
          <cell r="R28">
            <v>17653</v>
          </cell>
          <cell r="S28">
            <v>515467600</v>
          </cell>
          <cell r="T28">
            <v>2972</v>
          </cell>
          <cell r="U28">
            <v>86782400</v>
          </cell>
          <cell r="V28">
            <v>4079</v>
          </cell>
          <cell r="W28">
            <v>119106800</v>
          </cell>
          <cell r="X28">
            <v>0</v>
          </cell>
          <cell r="Y28">
            <v>0</v>
          </cell>
          <cell r="Z28">
            <v>629</v>
          </cell>
          <cell r="AA28">
            <v>18366800</v>
          </cell>
          <cell r="AB28">
            <v>16264</v>
          </cell>
          <cell r="AC28">
            <v>474908800</v>
          </cell>
          <cell r="AD28">
            <v>15713</v>
          </cell>
          <cell r="AE28">
            <v>458819600</v>
          </cell>
          <cell r="AF28">
            <v>0</v>
          </cell>
        </row>
        <row r="29">
          <cell r="B29">
            <v>40411</v>
          </cell>
          <cell r="C29" t="str">
            <v>MIZONE PASSION FRUIT 500M</v>
          </cell>
          <cell r="D29">
            <v>276</v>
          </cell>
          <cell r="E29">
            <v>8059200</v>
          </cell>
          <cell r="F29">
            <v>29200</v>
          </cell>
          <cell r="G29">
            <v>29200</v>
          </cell>
          <cell r="H29">
            <v>4620</v>
          </cell>
          <cell r="I29">
            <v>134904000</v>
          </cell>
          <cell r="J29">
            <v>1347</v>
          </cell>
          <cell r="K29">
            <v>39332400</v>
          </cell>
          <cell r="L29">
            <v>0</v>
          </cell>
          <cell r="M29">
            <v>0</v>
          </cell>
          <cell r="N29">
            <v>1005</v>
          </cell>
          <cell r="O29">
            <v>29346000</v>
          </cell>
          <cell r="P29">
            <v>0</v>
          </cell>
          <cell r="Q29">
            <v>0</v>
          </cell>
          <cell r="R29">
            <v>6553</v>
          </cell>
          <cell r="S29">
            <v>191347600</v>
          </cell>
          <cell r="T29">
            <v>0</v>
          </cell>
          <cell r="U29">
            <v>0</v>
          </cell>
          <cell r="V29">
            <v>441</v>
          </cell>
          <cell r="W29">
            <v>12877200</v>
          </cell>
          <cell r="X29">
            <v>0</v>
          </cell>
          <cell r="Y29">
            <v>0</v>
          </cell>
          <cell r="Z29">
            <v>254</v>
          </cell>
          <cell r="AA29">
            <v>7416800</v>
          </cell>
          <cell r="AB29">
            <v>5184</v>
          </cell>
          <cell r="AC29">
            <v>151372800</v>
          </cell>
          <cell r="AD29">
            <v>5206</v>
          </cell>
          <cell r="AE29">
            <v>152015200</v>
          </cell>
          <cell r="AF29">
            <v>0</v>
          </cell>
        </row>
        <row r="30">
          <cell r="B30">
            <v>40412</v>
          </cell>
          <cell r="C30" t="str">
            <v>MIZONE LYCHEE LEMON 500 M</v>
          </cell>
          <cell r="D30">
            <v>220</v>
          </cell>
          <cell r="E30">
            <v>6424000</v>
          </cell>
          <cell r="F30">
            <v>29200</v>
          </cell>
          <cell r="G30">
            <v>29200</v>
          </cell>
          <cell r="H30">
            <v>23303</v>
          </cell>
          <cell r="I30">
            <v>680447600</v>
          </cell>
          <cell r="J30">
            <v>1139</v>
          </cell>
          <cell r="K30">
            <v>33258800</v>
          </cell>
          <cell r="L30">
            <v>100</v>
          </cell>
          <cell r="M30">
            <v>2920000</v>
          </cell>
          <cell r="N30">
            <v>4920</v>
          </cell>
          <cell r="O30">
            <v>143664000</v>
          </cell>
          <cell r="P30">
            <v>0</v>
          </cell>
          <cell r="Q30">
            <v>0</v>
          </cell>
          <cell r="R30">
            <v>18622</v>
          </cell>
          <cell r="S30">
            <v>543762400</v>
          </cell>
          <cell r="T30">
            <v>100</v>
          </cell>
          <cell r="U30">
            <v>2920000</v>
          </cell>
          <cell r="V30">
            <v>10793</v>
          </cell>
          <cell r="W30">
            <v>315155600</v>
          </cell>
          <cell r="X30">
            <v>0</v>
          </cell>
          <cell r="Y30">
            <v>0</v>
          </cell>
          <cell r="Z30">
            <v>167</v>
          </cell>
          <cell r="AA30">
            <v>4876400</v>
          </cell>
          <cell r="AB30">
            <v>17430</v>
          </cell>
          <cell r="AC30">
            <v>508956000</v>
          </cell>
          <cell r="AD30">
            <v>17483</v>
          </cell>
          <cell r="AE30">
            <v>510503600</v>
          </cell>
          <cell r="AF30">
            <v>0</v>
          </cell>
        </row>
        <row r="31">
          <cell r="B31">
            <v>40413</v>
          </cell>
          <cell r="C31" t="str">
            <v>MIZONE M.PACK TT 500ML 1X</v>
          </cell>
          <cell r="D31">
            <v>0</v>
          </cell>
          <cell r="E31">
            <v>0</v>
          </cell>
          <cell r="G31">
            <v>29200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B32">
            <v>40418</v>
          </cell>
          <cell r="C32" t="str">
            <v>MIZONE APPLE GUAVA 500 ML</v>
          </cell>
          <cell r="D32">
            <v>259</v>
          </cell>
          <cell r="E32">
            <v>7562800</v>
          </cell>
          <cell r="G32">
            <v>29200</v>
          </cell>
          <cell r="H32">
            <v>8295</v>
          </cell>
          <cell r="I32">
            <v>242214000</v>
          </cell>
          <cell r="J32">
            <v>656</v>
          </cell>
          <cell r="K32">
            <v>19155200</v>
          </cell>
          <cell r="L32">
            <v>0</v>
          </cell>
          <cell r="M32">
            <v>0</v>
          </cell>
          <cell r="N32">
            <v>3514</v>
          </cell>
          <cell r="O32">
            <v>102608800</v>
          </cell>
          <cell r="P32">
            <v>0</v>
          </cell>
          <cell r="Q32">
            <v>0</v>
          </cell>
          <cell r="R32">
            <v>8335</v>
          </cell>
          <cell r="S32">
            <v>243382000</v>
          </cell>
          <cell r="T32">
            <v>0</v>
          </cell>
          <cell r="U32">
            <v>0</v>
          </cell>
          <cell r="V32">
            <v>583</v>
          </cell>
          <cell r="W32">
            <v>17023600</v>
          </cell>
          <cell r="X32">
            <v>3675</v>
          </cell>
          <cell r="Y32">
            <v>107310000</v>
          </cell>
          <cell r="Z32">
            <v>131</v>
          </cell>
          <cell r="AA32">
            <v>3825200</v>
          </cell>
          <cell r="AB32">
            <v>7551</v>
          </cell>
          <cell r="AC32">
            <v>220489200</v>
          </cell>
          <cell r="AD32">
            <v>7679</v>
          </cell>
          <cell r="AE32">
            <v>224226800</v>
          </cell>
          <cell r="AF32">
            <v>0</v>
          </cell>
        </row>
        <row r="33">
          <cell r="B33" t="str">
            <v>40419</v>
          </cell>
          <cell r="C33" t="str">
            <v>MIZONE MANGGO KWENI 500ML</v>
          </cell>
          <cell r="D33">
            <v>92</v>
          </cell>
          <cell r="E33">
            <v>2686400</v>
          </cell>
          <cell r="G33">
            <v>29200</v>
          </cell>
          <cell r="H33">
            <v>3675</v>
          </cell>
          <cell r="I33">
            <v>107310000</v>
          </cell>
          <cell r="J33">
            <v>836</v>
          </cell>
          <cell r="K33">
            <v>24411200</v>
          </cell>
          <cell r="L33">
            <v>0</v>
          </cell>
          <cell r="M33">
            <v>0</v>
          </cell>
          <cell r="N33">
            <v>4850</v>
          </cell>
          <cell r="O33">
            <v>141620000</v>
          </cell>
          <cell r="P33">
            <v>0</v>
          </cell>
          <cell r="Q33">
            <v>0</v>
          </cell>
          <cell r="R33">
            <v>8251</v>
          </cell>
          <cell r="S33">
            <v>240929200</v>
          </cell>
          <cell r="T33">
            <v>0</v>
          </cell>
          <cell r="U33">
            <v>0</v>
          </cell>
          <cell r="V33">
            <v>842</v>
          </cell>
          <cell r="W33">
            <v>24586400</v>
          </cell>
          <cell r="X33">
            <v>0</v>
          </cell>
          <cell r="Y33">
            <v>0</v>
          </cell>
          <cell r="Z33">
            <v>360</v>
          </cell>
          <cell r="AA33">
            <v>10512000</v>
          </cell>
          <cell r="AB33">
            <v>7683</v>
          </cell>
          <cell r="AC33">
            <v>224343600</v>
          </cell>
          <cell r="AD33">
            <v>7415</v>
          </cell>
          <cell r="AE33">
            <v>216518000</v>
          </cell>
          <cell r="AF33">
            <v>0</v>
          </cell>
        </row>
        <row r="34">
          <cell r="B34">
            <v>40420</v>
          </cell>
          <cell r="C34" t="str">
            <v>VITZON</v>
          </cell>
          <cell r="D34">
            <v>0</v>
          </cell>
          <cell r="E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5">
          <cell r="B35">
            <v>15510</v>
          </cell>
          <cell r="C35" t="str">
            <v>AQ.HC STAN/SEWA</v>
          </cell>
          <cell r="D35">
            <v>16</v>
          </cell>
          <cell r="E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2</v>
          </cell>
          <cell r="W35">
            <v>0</v>
          </cell>
          <cell r="Y35">
            <v>0</v>
          </cell>
          <cell r="Z35">
            <v>14</v>
          </cell>
          <cell r="AA35">
            <v>0</v>
          </cell>
          <cell r="AB35">
            <v>-2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</row>
        <row r="36">
          <cell r="B36">
            <v>15511</v>
          </cell>
          <cell r="C36" t="str">
            <v>PORTABLE</v>
          </cell>
          <cell r="D36">
            <v>11</v>
          </cell>
          <cell r="E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Y36">
            <v>0</v>
          </cell>
          <cell r="Z36">
            <v>11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7">
          <cell r="B37">
            <v>90002</v>
          </cell>
          <cell r="C37" t="str">
            <v>TRIPLEK/TRAY</v>
          </cell>
          <cell r="D37">
            <v>502</v>
          </cell>
          <cell r="E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Y37">
            <v>0</v>
          </cell>
          <cell r="Z37">
            <v>502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</row>
        <row r="38">
          <cell r="B38">
            <v>17110</v>
          </cell>
          <cell r="C38" t="str">
            <v>AQ.GUCI BIRU</v>
          </cell>
          <cell r="D38">
            <v>2</v>
          </cell>
          <cell r="E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50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25</v>
          </cell>
          <cell r="W38">
            <v>0</v>
          </cell>
          <cell r="Y38">
            <v>0</v>
          </cell>
          <cell r="Z38">
            <v>27</v>
          </cell>
          <cell r="AA38">
            <v>0</v>
          </cell>
          <cell r="AB38">
            <v>25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B39">
            <v>33115</v>
          </cell>
          <cell r="C39" t="str">
            <v>Chiller FV Mizone ada roda</v>
          </cell>
          <cell r="D39">
            <v>11</v>
          </cell>
          <cell r="E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Y39">
            <v>0</v>
          </cell>
          <cell r="Z39">
            <v>11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</row>
        <row r="41">
          <cell r="AB41">
            <v>0</v>
          </cell>
        </row>
        <row r="42">
          <cell r="C42" t="str">
            <v>TOTAL</v>
          </cell>
          <cell r="D42">
            <v>45669</v>
          </cell>
          <cell r="E42">
            <v>967080100</v>
          </cell>
          <cell r="F42">
            <v>452250</v>
          </cell>
          <cell r="G42">
            <v>456350</v>
          </cell>
          <cell r="H42">
            <v>466665</v>
          </cell>
          <cell r="I42">
            <v>11055136400</v>
          </cell>
          <cell r="J42">
            <v>120788</v>
          </cell>
          <cell r="K42">
            <v>3239574900</v>
          </cell>
          <cell r="L42">
            <v>299850</v>
          </cell>
          <cell r="M42">
            <v>6653269450</v>
          </cell>
          <cell r="N42">
            <v>36729</v>
          </cell>
          <cell r="O42">
            <v>998623950</v>
          </cell>
          <cell r="P42">
            <v>80005</v>
          </cell>
          <cell r="Q42">
            <v>2386109800</v>
          </cell>
          <cell r="R42">
            <v>445666</v>
          </cell>
          <cell r="S42">
            <v>10677322100</v>
          </cell>
          <cell r="T42">
            <v>299850</v>
          </cell>
          <cell r="U42">
            <v>6653269450</v>
          </cell>
          <cell r="V42">
            <v>61281</v>
          </cell>
          <cell r="W42">
            <v>1451993800</v>
          </cell>
          <cell r="X42">
            <v>28002</v>
          </cell>
          <cell r="Y42">
            <v>575077800</v>
          </cell>
          <cell r="Z42">
            <v>54897</v>
          </cell>
          <cell r="AA42">
            <v>1169911850</v>
          </cell>
          <cell r="AB42">
            <v>334106</v>
          </cell>
          <cell r="AC42">
            <v>7640578950</v>
          </cell>
          <cell r="AD42">
            <v>324878</v>
          </cell>
          <cell r="AE42">
            <v>7437747200</v>
          </cell>
          <cell r="AF42">
            <v>0</v>
          </cell>
        </row>
        <row r="43">
          <cell r="H43">
            <v>4</v>
          </cell>
          <cell r="J43">
            <v>5</v>
          </cell>
          <cell r="L43">
            <v>6</v>
          </cell>
          <cell r="N43">
            <v>7</v>
          </cell>
          <cell r="P43">
            <v>8</v>
          </cell>
          <cell r="R43">
            <v>9</v>
          </cell>
          <cell r="T43">
            <v>10</v>
          </cell>
          <cell r="V43">
            <v>11</v>
          </cell>
          <cell r="X43">
            <v>12</v>
          </cell>
        </row>
        <row r="44">
          <cell r="D44">
            <v>0</v>
          </cell>
          <cell r="E44">
            <v>0</v>
          </cell>
          <cell r="H44">
            <v>0</v>
          </cell>
          <cell r="J44">
            <v>0</v>
          </cell>
          <cell r="L44">
            <v>0</v>
          </cell>
          <cell r="N44">
            <v>0</v>
          </cell>
          <cell r="P44">
            <v>0</v>
          </cell>
          <cell r="R44">
            <v>0</v>
          </cell>
          <cell r="T44">
            <v>0</v>
          </cell>
          <cell r="V44">
            <v>0</v>
          </cell>
          <cell r="X44">
            <v>0</v>
          </cell>
          <cell r="Z44">
            <v>0</v>
          </cell>
          <cell r="AD44">
            <v>0</v>
          </cell>
        </row>
        <row r="46">
          <cell r="AA46">
            <v>0</v>
          </cell>
          <cell r="AC46">
            <v>7640578950</v>
          </cell>
        </row>
        <row r="47">
          <cell r="D47">
            <v>43235</v>
          </cell>
          <cell r="E47">
            <v>830547500</v>
          </cell>
          <cell r="F47">
            <v>452250</v>
          </cell>
          <cell r="G47">
            <v>456050</v>
          </cell>
          <cell r="H47">
            <v>470451</v>
          </cell>
          <cell r="I47">
            <v>11282033900</v>
          </cell>
          <cell r="J47">
            <v>157071</v>
          </cell>
          <cell r="K47">
            <v>3832365950</v>
          </cell>
          <cell r="L47">
            <v>0</v>
          </cell>
          <cell r="M47">
            <v>0</v>
          </cell>
          <cell r="N47">
            <v>76384</v>
          </cell>
          <cell r="O47">
            <v>1954768850</v>
          </cell>
          <cell r="P47">
            <v>73518</v>
          </cell>
          <cell r="Q47">
            <v>2185967800</v>
          </cell>
          <cell r="R47">
            <v>468827</v>
          </cell>
          <cell r="S47">
            <v>10960412250</v>
          </cell>
          <cell r="T47">
            <v>0</v>
          </cell>
          <cell r="U47">
            <v>0</v>
          </cell>
          <cell r="V47">
            <v>113519</v>
          </cell>
          <cell r="W47">
            <v>2855794100</v>
          </cell>
          <cell r="X47">
            <v>11325</v>
          </cell>
          <cell r="Y47">
            <v>236757300</v>
          </cell>
          <cell r="Z47">
            <v>79952</v>
          </cell>
          <cell r="AA47">
            <v>1660784750</v>
          </cell>
          <cell r="AB47">
            <v>348473</v>
          </cell>
          <cell r="AC47">
            <v>7958283550</v>
          </cell>
          <cell r="AD47">
            <v>311756</v>
          </cell>
          <cell r="AE47">
            <v>7128046300</v>
          </cell>
          <cell r="AF47">
            <v>0</v>
          </cell>
        </row>
        <row r="48">
          <cell r="D48">
            <v>2434</v>
          </cell>
          <cell r="AC48">
            <v>520536350</v>
          </cell>
        </row>
        <row r="49">
          <cell r="C49" t="str">
            <v>HPP</v>
          </cell>
          <cell r="E49" t="str">
            <v>HPP NEW APRIL</v>
          </cell>
          <cell r="O49">
            <v>-172122</v>
          </cell>
        </row>
        <row r="50">
          <cell r="C50" t="str">
            <v>Aqua 240 ml</v>
          </cell>
          <cell r="D50">
            <v>15300</v>
          </cell>
          <cell r="E50" t="str">
            <v>Aqua 240 ml</v>
          </cell>
          <cell r="G50">
            <v>15900</v>
          </cell>
          <cell r="I50">
            <v>33227550</v>
          </cell>
        </row>
        <row r="51">
          <cell r="C51" t="str">
            <v>Aqua 330 ml</v>
          </cell>
          <cell r="D51">
            <v>22450</v>
          </cell>
          <cell r="E51" t="str">
            <v>Aqua 330 ml</v>
          </cell>
          <cell r="G51">
            <v>23350</v>
          </cell>
          <cell r="I51">
            <v>326040000</v>
          </cell>
        </row>
        <row r="52">
          <cell r="C52" t="str">
            <v>Aqua 380 ml</v>
          </cell>
          <cell r="D52">
            <v>15000</v>
          </cell>
          <cell r="E52" t="str">
            <v>Aqua 380 ml</v>
          </cell>
          <cell r="G52">
            <v>17400</v>
          </cell>
          <cell r="I52">
            <v>21126000</v>
          </cell>
        </row>
        <row r="53">
          <cell r="C53" t="str">
            <v>Aqua 600 ml</v>
          </cell>
          <cell r="D53">
            <v>28700</v>
          </cell>
          <cell r="E53" t="str">
            <v>Aqua 600 ml</v>
          </cell>
          <cell r="G53">
            <v>29700</v>
          </cell>
          <cell r="I53">
            <v>0</v>
          </cell>
        </row>
        <row r="54">
          <cell r="C54" t="str">
            <v>Aqua 1500 ml</v>
          </cell>
          <cell r="D54">
            <v>28200</v>
          </cell>
          <cell r="E54" t="str">
            <v>Aqua 1500 ml</v>
          </cell>
          <cell r="G54">
            <v>29150</v>
          </cell>
          <cell r="I54">
            <v>0</v>
          </cell>
        </row>
        <row r="55">
          <cell r="C55" t="str">
            <v>MIZONE</v>
          </cell>
          <cell r="D55">
            <v>27450</v>
          </cell>
          <cell r="E55" t="str">
            <v>MIZONE</v>
          </cell>
          <cell r="G55">
            <v>29200</v>
          </cell>
          <cell r="I55">
            <v>0</v>
          </cell>
        </row>
        <row r="56">
          <cell r="C56" t="str">
            <v>MILKUAT</v>
          </cell>
          <cell r="E56" t="str">
            <v>MILKUAT</v>
          </cell>
          <cell r="I56">
            <v>1212600</v>
          </cell>
        </row>
        <row r="57">
          <cell r="C57" t="str">
            <v>MILKUAT CHC-135</v>
          </cell>
          <cell r="E57" t="str">
            <v>MILKUAT CHC-135</v>
          </cell>
          <cell r="I57">
            <v>114656500</v>
          </cell>
        </row>
        <row r="58">
          <cell r="C58" t="str">
            <v>MILKUAT CHC-70</v>
          </cell>
          <cell r="E58" t="str">
            <v>MILKUAT CHC-70</v>
          </cell>
          <cell r="I58">
            <v>3816500</v>
          </cell>
        </row>
        <row r="59">
          <cell r="C59" t="str">
            <v>MILKUAT PREB./40</v>
          </cell>
          <cell r="E59" t="str">
            <v>MILKUAT PREB./40</v>
          </cell>
          <cell r="I59">
            <v>22980600</v>
          </cell>
        </row>
        <row r="60">
          <cell r="C60" t="str">
            <v>Vit 240 ml</v>
          </cell>
          <cell r="D60">
            <v>11800</v>
          </cell>
          <cell r="E60" t="str">
            <v>Vit 240 ml</v>
          </cell>
          <cell r="G60">
            <v>12250</v>
          </cell>
          <cell r="I60">
            <v>53607400</v>
          </cell>
        </row>
        <row r="61">
          <cell r="C61" t="str">
            <v>Vit 600 ml</v>
          </cell>
          <cell r="D61">
            <v>19900</v>
          </cell>
          <cell r="E61" t="str">
            <v>Vit 600 ml</v>
          </cell>
          <cell r="G61">
            <v>20550</v>
          </cell>
          <cell r="I61">
            <v>53519400</v>
          </cell>
        </row>
        <row r="62">
          <cell r="C62" t="str">
            <v>Vit 1500 ml</v>
          </cell>
          <cell r="D62">
            <v>19000</v>
          </cell>
          <cell r="E62" t="str">
            <v>Vit 1500 ml</v>
          </cell>
          <cell r="G62">
            <v>19650</v>
          </cell>
          <cell r="I62">
            <v>0</v>
          </cell>
        </row>
        <row r="63">
          <cell r="I63">
            <v>2467600</v>
          </cell>
        </row>
        <row r="64">
          <cell r="C64" t="str">
            <v>Aqua 5 Gallon</v>
          </cell>
          <cell r="D64">
            <v>8150</v>
          </cell>
          <cell r="E64" t="str">
            <v>Aqua 5 Gallon</v>
          </cell>
          <cell r="G64">
            <v>8500</v>
          </cell>
          <cell r="I64">
            <v>21818200</v>
          </cell>
        </row>
        <row r="65">
          <cell r="C65" t="str">
            <v>Vit 5 Gallon</v>
          </cell>
          <cell r="D65">
            <v>5900</v>
          </cell>
          <cell r="E65" t="str">
            <v>Vit 5 Gallon</v>
          </cell>
          <cell r="G65">
            <v>6100</v>
          </cell>
          <cell r="I65">
            <v>149959350</v>
          </cell>
        </row>
        <row r="66">
          <cell r="I66">
            <v>804431700</v>
          </cell>
        </row>
        <row r="67">
          <cell r="I67">
            <v>967080100</v>
          </cell>
        </row>
        <row r="68">
          <cell r="I68">
            <v>-162648400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REKAP PERSEDIAAN"/>
      <sheetName val="REKAP PENJUALAN"/>
      <sheetName val="REKAP HPP"/>
      <sheetName val="PVT"/>
      <sheetName val="SD"/>
      <sheetName val="TBG"/>
      <sheetName val="MUT IN"/>
      <sheetName val="MUT OUT"/>
      <sheetName val="KB"/>
      <sheetName val="KO"/>
      <sheetName val="BD"/>
      <sheetName val="BP"/>
      <sheetName val="LKH"/>
      <sheetName val="CROSCEK"/>
      <sheetName val="RKP BIAYA"/>
      <sheetName val="BANK"/>
      <sheetName val="TP"/>
      <sheetName val="PIUTANG TIV"/>
      <sheetName val="PIUTANG PUSAT"/>
      <sheetName val="PIUTANG JAMSOSTEK"/>
      <sheetName val="PIUT MS SUPPORT"/>
      <sheetName val="PIUT MS SUPPORT DMS"/>
      <sheetName val="PIUT PUSAT DMS"/>
      <sheetName val="PIUT TIV DMS"/>
      <sheetName val="RINC TAG MS SUPPORT"/>
      <sheetName val="RKP TAG MS SUPPORT"/>
      <sheetName val="PIUT TIV PROGRAM"/>
      <sheetName val="GL PERHARI"/>
      <sheetName val="RKP GAJI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DEPO PASAR MODERN</v>
          </cell>
        </row>
        <row r="2">
          <cell r="A2" t="str">
            <v>NERACA LAJUR</v>
          </cell>
        </row>
        <row r="3">
          <cell r="A3" t="str">
            <v>PER 31 JULI 2015</v>
          </cell>
        </row>
        <row r="4">
          <cell r="A4" t="str">
            <v>NO.</v>
          </cell>
          <cell r="B4" t="str">
            <v>NAMA AKUN</v>
          </cell>
          <cell r="C4" t="str">
            <v>N/L</v>
          </cell>
          <cell r="D4" t="str">
            <v>D/K</v>
          </cell>
          <cell r="E4" t="str">
            <v>SALDO  AWAL</v>
          </cell>
          <cell r="G4" t="str">
            <v>MUTASI KAS BANK</v>
          </cell>
          <cell r="I4" t="str">
            <v>PENYESUAIAN</v>
          </cell>
          <cell r="K4" t="str">
            <v>SALDO AKHIR</v>
          </cell>
          <cell r="M4" t="str">
            <v>LABA - RUGI</v>
          </cell>
          <cell r="O4" t="str">
            <v>N E R A C A</v>
          </cell>
          <cell r="R4" t="str">
            <v>Neraca awal bulan berikut</v>
          </cell>
        </row>
        <row r="5">
          <cell r="A5" t="str">
            <v>AKUN</v>
          </cell>
          <cell r="E5" t="str">
            <v>DEBET</v>
          </cell>
          <cell r="F5" t="str">
            <v>KREDIT</v>
          </cell>
          <cell r="G5" t="str">
            <v>DEBET</v>
          </cell>
          <cell r="H5" t="str">
            <v>KREDIT</v>
          </cell>
          <cell r="I5" t="str">
            <v>DEBET</v>
          </cell>
          <cell r="J5" t="str">
            <v>KREDIT</v>
          </cell>
          <cell r="K5" t="str">
            <v>DEBET</v>
          </cell>
          <cell r="L5" t="str">
            <v>KREDIT</v>
          </cell>
          <cell r="M5" t="str">
            <v>DEBET</v>
          </cell>
          <cell r="N5" t="str">
            <v>KREDIT</v>
          </cell>
          <cell r="O5" t="str">
            <v>DEBET</v>
          </cell>
          <cell r="P5" t="str">
            <v>KREDIT</v>
          </cell>
          <cell r="R5" t="str">
            <v>DEBET</v>
          </cell>
          <cell r="S5" t="str">
            <v>KREDIT</v>
          </cell>
        </row>
        <row r="6">
          <cell r="A6">
            <v>110101</v>
          </cell>
          <cell r="B6" t="str">
            <v>KAS BESAR</v>
          </cell>
          <cell r="C6" t="str">
            <v>N</v>
          </cell>
          <cell r="D6" t="str">
            <v>D</v>
          </cell>
          <cell r="E6">
            <v>2606249</v>
          </cell>
          <cell r="F6">
            <v>0</v>
          </cell>
          <cell r="G6">
            <v>35473200</v>
          </cell>
          <cell r="H6">
            <v>36759150</v>
          </cell>
          <cell r="I6">
            <v>0</v>
          </cell>
          <cell r="J6">
            <v>0</v>
          </cell>
          <cell r="K6">
            <v>1320299</v>
          </cell>
          <cell r="L6">
            <v>0</v>
          </cell>
          <cell r="M6">
            <v>0</v>
          </cell>
          <cell r="N6">
            <v>0</v>
          </cell>
          <cell r="O6">
            <v>1320299</v>
          </cell>
          <cell r="P6">
            <v>0</v>
          </cell>
          <cell r="R6">
            <v>1320299</v>
          </cell>
          <cell r="S6">
            <v>0</v>
          </cell>
        </row>
        <row r="7">
          <cell r="A7">
            <v>110102</v>
          </cell>
          <cell r="B7" t="str">
            <v>KAS OPERASI</v>
          </cell>
          <cell r="C7" t="str">
            <v>N</v>
          </cell>
          <cell r="D7" t="str">
            <v>D</v>
          </cell>
          <cell r="E7">
            <v>0</v>
          </cell>
          <cell r="F7">
            <v>0</v>
          </cell>
          <cell r="G7">
            <v>1261197</v>
          </cell>
          <cell r="H7">
            <v>1261197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R7">
            <v>0</v>
          </cell>
          <cell r="S7">
            <v>0</v>
          </cell>
        </row>
        <row r="8">
          <cell r="A8">
            <v>110201</v>
          </cell>
          <cell r="B8" t="str">
            <v>BANK BCA DIREKSI</v>
          </cell>
          <cell r="C8" t="str">
            <v>N</v>
          </cell>
          <cell r="D8" t="str">
            <v>D</v>
          </cell>
          <cell r="E8">
            <v>2075231</v>
          </cell>
          <cell r="F8">
            <v>0</v>
          </cell>
          <cell r="G8">
            <v>48031953</v>
          </cell>
          <cell r="H8">
            <v>44813000</v>
          </cell>
          <cell r="I8">
            <v>0</v>
          </cell>
          <cell r="J8">
            <v>0</v>
          </cell>
          <cell r="K8">
            <v>5294184</v>
          </cell>
          <cell r="L8">
            <v>0</v>
          </cell>
          <cell r="M8">
            <v>0</v>
          </cell>
          <cell r="N8">
            <v>0</v>
          </cell>
          <cell r="O8">
            <v>5294184</v>
          </cell>
          <cell r="P8">
            <v>0</v>
          </cell>
          <cell r="R8">
            <v>5294184</v>
          </cell>
          <cell r="S8">
            <v>0</v>
          </cell>
        </row>
        <row r="9">
          <cell r="A9">
            <v>110202</v>
          </cell>
          <cell r="B9" t="str">
            <v>BANK PUSAT</v>
          </cell>
          <cell r="C9" t="str">
            <v>N</v>
          </cell>
          <cell r="D9" t="str">
            <v>D</v>
          </cell>
          <cell r="E9">
            <v>45897589</v>
          </cell>
          <cell r="F9">
            <v>0</v>
          </cell>
          <cell r="G9">
            <v>44800000</v>
          </cell>
          <cell r="H9">
            <v>12534000</v>
          </cell>
          <cell r="I9">
            <v>0</v>
          </cell>
          <cell r="J9">
            <v>6644876</v>
          </cell>
          <cell r="K9">
            <v>71518713</v>
          </cell>
          <cell r="L9">
            <v>0</v>
          </cell>
          <cell r="M9">
            <v>0</v>
          </cell>
          <cell r="N9">
            <v>0</v>
          </cell>
          <cell r="O9">
            <v>71518713</v>
          </cell>
          <cell r="P9">
            <v>0</v>
          </cell>
          <cell r="R9">
            <v>71518713</v>
          </cell>
          <cell r="S9">
            <v>0</v>
          </cell>
        </row>
        <row r="10">
          <cell r="A10">
            <v>130121</v>
          </cell>
          <cell r="B10" t="str">
            <v>PIUTANG DAGANG TUNAI</v>
          </cell>
          <cell r="C10" t="str">
            <v>N</v>
          </cell>
          <cell r="D10" t="str">
            <v>D</v>
          </cell>
          <cell r="E10">
            <v>0</v>
          </cell>
          <cell r="F10">
            <v>0</v>
          </cell>
          <cell r="G10">
            <v>0</v>
          </cell>
          <cell r="H10">
            <v>35396900</v>
          </cell>
          <cell r="I10">
            <v>35396900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0</v>
          </cell>
          <cell r="S10">
            <v>0</v>
          </cell>
        </row>
        <row r="11">
          <cell r="A11">
            <v>130120</v>
          </cell>
          <cell r="B11" t="str">
            <v>PIUTANG DAGANG KREDIT</v>
          </cell>
          <cell r="C11" t="str">
            <v>N</v>
          </cell>
          <cell r="D11" t="str">
            <v>D</v>
          </cell>
          <cell r="E11">
            <v>3450000</v>
          </cell>
          <cell r="F11">
            <v>0</v>
          </cell>
          <cell r="G11">
            <v>0</v>
          </cell>
          <cell r="H11">
            <v>60000</v>
          </cell>
          <cell r="I11">
            <v>420000</v>
          </cell>
          <cell r="J11">
            <v>0</v>
          </cell>
          <cell r="K11">
            <v>3810000</v>
          </cell>
          <cell r="L11">
            <v>0</v>
          </cell>
          <cell r="M11">
            <v>0</v>
          </cell>
          <cell r="N11">
            <v>0</v>
          </cell>
          <cell r="O11">
            <v>3810000</v>
          </cell>
          <cell r="P11">
            <v>0</v>
          </cell>
          <cell r="R11">
            <v>3810000</v>
          </cell>
          <cell r="S11">
            <v>0</v>
          </cell>
        </row>
        <row r="12">
          <cell r="A12">
            <v>130501</v>
          </cell>
          <cell r="B12" t="str">
            <v>PIUTANG MSSUPPORT</v>
          </cell>
          <cell r="C12" t="str">
            <v>N</v>
          </cell>
          <cell r="D12" t="str">
            <v>D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</row>
        <row r="13">
          <cell r="A13">
            <v>311100</v>
          </cell>
          <cell r="B13" t="str">
            <v>JAMINAN PELANGGAN</v>
          </cell>
          <cell r="C13" t="str">
            <v>N</v>
          </cell>
          <cell r="D13" t="str">
            <v>D</v>
          </cell>
          <cell r="E13">
            <v>0</v>
          </cell>
          <cell r="F13">
            <v>0</v>
          </cell>
          <cell r="G13">
            <v>60000</v>
          </cell>
          <cell r="H13">
            <v>0</v>
          </cell>
          <cell r="I13">
            <v>0</v>
          </cell>
          <cell r="J13">
            <v>60000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A14">
            <v>311110</v>
          </cell>
          <cell r="B14" t="str">
            <v>TITIPAN PELANGGAN</v>
          </cell>
          <cell r="C14" t="str">
            <v>N</v>
          </cell>
          <cell r="D14" t="str">
            <v>K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A15">
            <v>311111</v>
          </cell>
          <cell r="B15" t="str">
            <v>TITIPAN DENDA</v>
          </cell>
          <cell r="C15" t="str">
            <v>N</v>
          </cell>
          <cell r="D15" t="str">
            <v>K</v>
          </cell>
          <cell r="E15">
            <v>0</v>
          </cell>
          <cell r="F15">
            <v>244068</v>
          </cell>
          <cell r="G15">
            <v>0</v>
          </cell>
          <cell r="H15">
            <v>0</v>
          </cell>
          <cell r="I15">
            <v>244068</v>
          </cell>
          <cell r="J15">
            <v>267389</v>
          </cell>
          <cell r="K15">
            <v>0</v>
          </cell>
          <cell r="L15">
            <v>267389</v>
          </cell>
          <cell r="M15">
            <v>0</v>
          </cell>
          <cell r="N15">
            <v>0</v>
          </cell>
          <cell r="O15">
            <v>0</v>
          </cell>
          <cell r="P15">
            <v>267389</v>
          </cell>
          <cell r="R15">
            <v>0</v>
          </cell>
          <cell r="S15">
            <v>267389</v>
          </cell>
        </row>
        <row r="16">
          <cell r="A16">
            <v>311112</v>
          </cell>
          <cell r="B16" t="str">
            <v>TITIPAN KLAIM</v>
          </cell>
          <cell r="C16" t="str">
            <v>N</v>
          </cell>
          <cell r="D16" t="str">
            <v>K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A17">
            <v>311113</v>
          </cell>
          <cell r="B17" t="str">
            <v>TITIPAN KOPERASI</v>
          </cell>
          <cell r="C17" t="str">
            <v>N</v>
          </cell>
          <cell r="D17" t="str">
            <v>K</v>
          </cell>
          <cell r="E17">
            <v>0</v>
          </cell>
          <cell r="F17">
            <v>20000</v>
          </cell>
          <cell r="G17">
            <v>0</v>
          </cell>
          <cell r="H17">
            <v>0</v>
          </cell>
          <cell r="I17">
            <v>20000</v>
          </cell>
          <cell r="J17">
            <v>20000</v>
          </cell>
          <cell r="K17">
            <v>0</v>
          </cell>
          <cell r="L17">
            <v>20000</v>
          </cell>
          <cell r="M17">
            <v>0</v>
          </cell>
          <cell r="N17">
            <v>0</v>
          </cell>
          <cell r="O17">
            <v>0</v>
          </cell>
          <cell r="P17">
            <v>20000</v>
          </cell>
          <cell r="R17">
            <v>0</v>
          </cell>
          <cell r="S17">
            <v>20000</v>
          </cell>
        </row>
        <row r="18">
          <cell r="A18">
            <v>311114</v>
          </cell>
          <cell r="B18" t="str">
            <v>TITIPAN JAMSOSTEK</v>
          </cell>
          <cell r="C18" t="str">
            <v>N</v>
          </cell>
          <cell r="D18" t="str">
            <v>K</v>
          </cell>
          <cell r="E18">
            <v>0</v>
          </cell>
          <cell r="F18">
            <v>162600</v>
          </cell>
          <cell r="G18">
            <v>0</v>
          </cell>
          <cell r="H18">
            <v>0</v>
          </cell>
          <cell r="I18">
            <v>162600</v>
          </cell>
          <cell r="J18">
            <v>162600</v>
          </cell>
          <cell r="K18">
            <v>0</v>
          </cell>
          <cell r="L18">
            <v>162600</v>
          </cell>
          <cell r="M18">
            <v>0</v>
          </cell>
          <cell r="N18">
            <v>0</v>
          </cell>
          <cell r="O18">
            <v>0</v>
          </cell>
          <cell r="P18">
            <v>162600</v>
          </cell>
          <cell r="R18">
            <v>0</v>
          </cell>
          <cell r="S18">
            <v>162600</v>
          </cell>
        </row>
        <row r="19">
          <cell r="A19">
            <v>130131</v>
          </cell>
          <cell r="B19" t="str">
            <v>PIUTANG PUSAT</v>
          </cell>
          <cell r="C19" t="str">
            <v>N</v>
          </cell>
          <cell r="D19" t="str">
            <v>D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A20">
            <v>130130</v>
          </cell>
          <cell r="B20" t="str">
            <v>PIUTANG TIV</v>
          </cell>
          <cell r="C20" t="str">
            <v>N</v>
          </cell>
          <cell r="D20" t="str">
            <v>D</v>
          </cell>
          <cell r="E20">
            <v>471750</v>
          </cell>
          <cell r="F20">
            <v>0</v>
          </cell>
          <cell r="G20">
            <v>0</v>
          </cell>
          <cell r="H20">
            <v>0</v>
          </cell>
          <cell r="I20">
            <v>55000</v>
          </cell>
          <cell r="J20">
            <v>0</v>
          </cell>
          <cell r="K20">
            <v>526750</v>
          </cell>
          <cell r="L20">
            <v>0</v>
          </cell>
          <cell r="M20">
            <v>0</v>
          </cell>
          <cell r="N20">
            <v>0</v>
          </cell>
          <cell r="O20">
            <v>526750</v>
          </cell>
          <cell r="P20">
            <v>0</v>
          </cell>
          <cell r="R20">
            <v>526750</v>
          </cell>
          <cell r="S20">
            <v>0</v>
          </cell>
        </row>
        <row r="21">
          <cell r="A21">
            <v>114001</v>
          </cell>
          <cell r="B21" t="str">
            <v>PERSEDIAAN</v>
          </cell>
          <cell r="C21" t="str">
            <v>N</v>
          </cell>
          <cell r="D21" t="str">
            <v>D</v>
          </cell>
          <cell r="E21">
            <v>16018120</v>
          </cell>
          <cell r="F21">
            <v>0</v>
          </cell>
          <cell r="G21">
            <v>0</v>
          </cell>
          <cell r="H21">
            <v>0</v>
          </cell>
          <cell r="I21">
            <v>16661590</v>
          </cell>
          <cell r="J21">
            <v>16018120</v>
          </cell>
          <cell r="K21">
            <v>16661590</v>
          </cell>
          <cell r="L21">
            <v>0</v>
          </cell>
          <cell r="M21">
            <v>0</v>
          </cell>
          <cell r="N21">
            <v>0</v>
          </cell>
          <cell r="O21">
            <v>16661590</v>
          </cell>
          <cell r="P21">
            <v>0</v>
          </cell>
          <cell r="R21">
            <v>16661590</v>
          </cell>
          <cell r="S21">
            <v>0</v>
          </cell>
        </row>
        <row r="22">
          <cell r="A22">
            <v>211001</v>
          </cell>
          <cell r="B22" t="str">
            <v>HUTANG DAGANG</v>
          </cell>
          <cell r="C22" t="str">
            <v>N</v>
          </cell>
          <cell r="D22" t="str">
            <v>K</v>
          </cell>
          <cell r="E22">
            <v>0</v>
          </cell>
          <cell r="F22">
            <v>163533220</v>
          </cell>
          <cell r="G22">
            <v>0</v>
          </cell>
          <cell r="H22">
            <v>0</v>
          </cell>
          <cell r="I22">
            <v>0</v>
          </cell>
          <cell r="J22">
            <v>32716810</v>
          </cell>
          <cell r="K22">
            <v>0</v>
          </cell>
          <cell r="L22">
            <v>196250030</v>
          </cell>
          <cell r="M22">
            <v>0</v>
          </cell>
          <cell r="N22">
            <v>0</v>
          </cell>
          <cell r="O22">
            <v>0</v>
          </cell>
          <cell r="P22">
            <v>196250030</v>
          </cell>
          <cell r="R22">
            <v>0</v>
          </cell>
          <cell r="S22">
            <v>196250030</v>
          </cell>
        </row>
        <row r="23">
          <cell r="A23">
            <v>211101</v>
          </cell>
          <cell r="B23" t="str">
            <v>HUTANG GAJI</v>
          </cell>
          <cell r="C23" t="str">
            <v>N</v>
          </cell>
          <cell r="D23" t="str">
            <v>K</v>
          </cell>
          <cell r="E23">
            <v>0</v>
          </cell>
          <cell r="F23">
            <v>4972900</v>
          </cell>
          <cell r="G23">
            <v>0</v>
          </cell>
          <cell r="H23">
            <v>0</v>
          </cell>
          <cell r="I23">
            <v>4972900</v>
          </cell>
          <cell r="J23">
            <v>5392000</v>
          </cell>
          <cell r="K23">
            <v>0</v>
          </cell>
          <cell r="L23">
            <v>5392000</v>
          </cell>
          <cell r="M23">
            <v>0</v>
          </cell>
          <cell r="N23">
            <v>0</v>
          </cell>
          <cell r="O23">
            <v>0</v>
          </cell>
          <cell r="P23">
            <v>5392000</v>
          </cell>
          <cell r="R23">
            <v>0</v>
          </cell>
          <cell r="S23">
            <v>5392000</v>
          </cell>
        </row>
        <row r="24">
          <cell r="A24">
            <v>211201</v>
          </cell>
          <cell r="B24" t="str">
            <v>HUTANG MS SUPPORT</v>
          </cell>
          <cell r="C24" t="str">
            <v>N</v>
          </cell>
          <cell r="D24" t="str">
            <v>K</v>
          </cell>
          <cell r="E24">
            <v>0</v>
          </cell>
          <cell r="F24">
            <v>760400</v>
          </cell>
          <cell r="G24">
            <v>0</v>
          </cell>
          <cell r="H24">
            <v>0</v>
          </cell>
          <cell r="I24">
            <v>760400</v>
          </cell>
          <cell r="J24">
            <v>600901</v>
          </cell>
          <cell r="K24">
            <v>0</v>
          </cell>
          <cell r="L24">
            <v>600901</v>
          </cell>
          <cell r="M24">
            <v>0</v>
          </cell>
          <cell r="N24">
            <v>0</v>
          </cell>
          <cell r="O24">
            <v>0</v>
          </cell>
          <cell r="P24">
            <v>600901</v>
          </cell>
          <cell r="R24">
            <v>0</v>
          </cell>
          <cell r="S24">
            <v>600901</v>
          </cell>
        </row>
        <row r="25">
          <cell r="A25">
            <v>211103</v>
          </cell>
          <cell r="B25" t="str">
            <v>HUTANG INSENTIVE</v>
          </cell>
          <cell r="C25" t="str">
            <v>N</v>
          </cell>
          <cell r="D25" t="str">
            <v>K</v>
          </cell>
          <cell r="E25">
            <v>0</v>
          </cell>
          <cell r="F25">
            <v>65400</v>
          </cell>
          <cell r="G25">
            <v>0</v>
          </cell>
          <cell r="H25">
            <v>0</v>
          </cell>
          <cell r="I25">
            <v>65400</v>
          </cell>
          <cell r="J25">
            <v>91400</v>
          </cell>
          <cell r="K25">
            <v>0</v>
          </cell>
          <cell r="L25">
            <v>91400</v>
          </cell>
          <cell r="M25">
            <v>0</v>
          </cell>
          <cell r="N25">
            <v>0</v>
          </cell>
          <cell r="O25">
            <v>0</v>
          </cell>
          <cell r="P25">
            <v>91400</v>
          </cell>
          <cell r="R25">
            <v>0</v>
          </cell>
          <cell r="S25">
            <v>91400</v>
          </cell>
        </row>
        <row r="26">
          <cell r="A26">
            <v>211202</v>
          </cell>
          <cell r="B26" t="str">
            <v>HUTANG JAMSOSTEK</v>
          </cell>
          <cell r="C26" t="str">
            <v>N</v>
          </cell>
          <cell r="D26" t="str">
            <v>K</v>
          </cell>
          <cell r="E26">
            <v>0</v>
          </cell>
          <cell r="F26">
            <v>419508</v>
          </cell>
          <cell r="G26">
            <v>0</v>
          </cell>
          <cell r="H26">
            <v>0</v>
          </cell>
          <cell r="I26">
            <v>419508</v>
          </cell>
          <cell r="J26">
            <v>419508</v>
          </cell>
          <cell r="K26">
            <v>0</v>
          </cell>
          <cell r="L26">
            <v>419508</v>
          </cell>
          <cell r="M26">
            <v>0</v>
          </cell>
          <cell r="N26">
            <v>0</v>
          </cell>
          <cell r="O26">
            <v>0</v>
          </cell>
          <cell r="P26">
            <v>419508</v>
          </cell>
          <cell r="R26">
            <v>0</v>
          </cell>
          <cell r="S26">
            <v>419508</v>
          </cell>
        </row>
        <row r="27">
          <cell r="A27">
            <v>311001</v>
          </cell>
          <cell r="B27" t="str">
            <v>MODAL</v>
          </cell>
          <cell r="C27" t="str">
            <v>N</v>
          </cell>
          <cell r="D27" t="str">
            <v>K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A28">
            <v>311101</v>
          </cell>
          <cell r="B28" t="str">
            <v>LABA DITAHAN</v>
          </cell>
          <cell r="C28" t="str">
            <v>N</v>
          </cell>
          <cell r="D28" t="str">
            <v>K</v>
          </cell>
          <cell r="E28">
            <v>0</v>
          </cell>
          <cell r="F28">
            <v>-8111796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-8111796</v>
          </cell>
          <cell r="M28">
            <v>0</v>
          </cell>
          <cell r="N28">
            <v>0</v>
          </cell>
          <cell r="O28">
            <v>0</v>
          </cell>
          <cell r="P28">
            <v>-8111796</v>
          </cell>
          <cell r="R28">
            <v>0</v>
          </cell>
          <cell r="S28">
            <v>-8111796</v>
          </cell>
        </row>
        <row r="29">
          <cell r="A29">
            <v>311201</v>
          </cell>
          <cell r="B29" t="str">
            <v>LABA TAHUN TAHUN LALU</v>
          </cell>
          <cell r="C29" t="str">
            <v>N</v>
          </cell>
          <cell r="D29" t="str">
            <v>K</v>
          </cell>
          <cell r="E29">
            <v>0</v>
          </cell>
          <cell r="F29">
            <v>-49974278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-49974278</v>
          </cell>
          <cell r="M29">
            <v>0</v>
          </cell>
          <cell r="N29">
            <v>0</v>
          </cell>
          <cell r="O29">
            <v>0</v>
          </cell>
          <cell r="P29">
            <v>-49974278</v>
          </cell>
          <cell r="R29">
            <v>0</v>
          </cell>
          <cell r="S29">
            <v>-49974278</v>
          </cell>
        </row>
        <row r="30">
          <cell r="A30">
            <v>312002</v>
          </cell>
          <cell r="B30" t="str">
            <v>LABA  TAHUN BERJALAN</v>
          </cell>
          <cell r="C30" t="str">
            <v>N</v>
          </cell>
          <cell r="D30" t="str">
            <v>K</v>
          </cell>
          <cell r="E30">
            <v>0</v>
          </cell>
          <cell r="F30">
            <v>-41573083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-41573083</v>
          </cell>
          <cell r="M30">
            <v>0</v>
          </cell>
          <cell r="N30">
            <v>0</v>
          </cell>
          <cell r="O30">
            <v>0</v>
          </cell>
          <cell r="P30">
            <v>-41573083</v>
          </cell>
          <cell r="R30">
            <v>0</v>
          </cell>
          <cell r="S30">
            <v>-45986218</v>
          </cell>
        </row>
        <row r="31">
          <cell r="A31">
            <v>312003</v>
          </cell>
          <cell r="B31" t="str">
            <v>LABA BULAN BERJALAN</v>
          </cell>
          <cell r="C31" t="str">
            <v>N</v>
          </cell>
          <cell r="D31" t="str">
            <v>K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-4413135</v>
          </cell>
          <cell r="R31">
            <v>0</v>
          </cell>
          <cell r="S31">
            <v>0</v>
          </cell>
        </row>
        <row r="32">
          <cell r="A32">
            <v>411001</v>
          </cell>
          <cell r="B32" t="str">
            <v>PENJUALAN TUNAI</v>
          </cell>
          <cell r="C32" t="str">
            <v>L</v>
          </cell>
          <cell r="D32" t="str">
            <v>K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35336900</v>
          </cell>
          <cell r="K32">
            <v>0</v>
          </cell>
          <cell r="L32">
            <v>35336900</v>
          </cell>
          <cell r="M32">
            <v>0</v>
          </cell>
          <cell r="N32">
            <v>35336900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A33">
            <v>411101</v>
          </cell>
          <cell r="B33" t="str">
            <v>PENJUALAN KREDIT</v>
          </cell>
          <cell r="C33" t="str">
            <v>L</v>
          </cell>
          <cell r="D33" t="str">
            <v>K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475000</v>
          </cell>
          <cell r="K33">
            <v>0</v>
          </cell>
          <cell r="L33">
            <v>475000</v>
          </cell>
          <cell r="M33">
            <v>0</v>
          </cell>
          <cell r="N33">
            <v>475000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A34">
            <v>510001</v>
          </cell>
          <cell r="B34" t="str">
            <v>HPP</v>
          </cell>
          <cell r="C34" t="str">
            <v>L</v>
          </cell>
          <cell r="D34" t="str">
            <v>D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48734930</v>
          </cell>
          <cell r="J34">
            <v>16661590</v>
          </cell>
          <cell r="K34">
            <v>32073340</v>
          </cell>
          <cell r="L34">
            <v>0</v>
          </cell>
          <cell r="M34">
            <v>32073340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A35">
            <v>511001</v>
          </cell>
          <cell r="B35" t="str">
            <v>PEMBELIAN</v>
          </cell>
          <cell r="C35" t="str">
            <v>L</v>
          </cell>
          <cell r="D35" t="str">
            <v>D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32716810</v>
          </cell>
          <cell r="J35">
            <v>32716810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A36">
            <v>811001</v>
          </cell>
          <cell r="B36" t="str">
            <v>LEMBUR</v>
          </cell>
          <cell r="C36" t="str">
            <v>L</v>
          </cell>
          <cell r="D36" t="str">
            <v>D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</row>
        <row r="37">
          <cell r="A37">
            <v>811002</v>
          </cell>
          <cell r="B37" t="str">
            <v>INCENTIVE</v>
          </cell>
          <cell r="C37" t="str">
            <v>L</v>
          </cell>
          <cell r="D37" t="str">
            <v>D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91400</v>
          </cell>
          <cell r="J37">
            <v>0</v>
          </cell>
          <cell r="K37">
            <v>91400</v>
          </cell>
          <cell r="L37">
            <v>0</v>
          </cell>
          <cell r="M37">
            <v>91400</v>
          </cell>
          <cell r="N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</row>
        <row r="38">
          <cell r="A38">
            <v>811003</v>
          </cell>
          <cell r="B38" t="str">
            <v>BBM</v>
          </cell>
          <cell r="C38" t="str">
            <v>L</v>
          </cell>
          <cell r="D38" t="str">
            <v>D</v>
          </cell>
          <cell r="E38">
            <v>0</v>
          </cell>
          <cell r="F38">
            <v>0</v>
          </cell>
          <cell r="G38">
            <v>198200</v>
          </cell>
          <cell r="H38">
            <v>0</v>
          </cell>
          <cell r="I38">
            <v>0</v>
          </cell>
          <cell r="J38">
            <v>0</v>
          </cell>
          <cell r="K38">
            <v>198200</v>
          </cell>
          <cell r="L38">
            <v>0</v>
          </cell>
          <cell r="M38">
            <v>198200</v>
          </cell>
          <cell r="N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</row>
        <row r="39">
          <cell r="A39">
            <v>811004</v>
          </cell>
          <cell r="B39" t="str">
            <v>PEMELIHARAAN KENDARAAN</v>
          </cell>
          <cell r="C39" t="str">
            <v>L</v>
          </cell>
          <cell r="D39" t="str">
            <v>D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</row>
        <row r="40">
          <cell r="A40">
            <v>811005</v>
          </cell>
          <cell r="B40" t="str">
            <v>PARKIR &amp; TOL</v>
          </cell>
          <cell r="C40" t="str">
            <v>L</v>
          </cell>
          <cell r="D40" t="str">
            <v>D</v>
          </cell>
          <cell r="E40">
            <v>0</v>
          </cell>
          <cell r="F40">
            <v>0</v>
          </cell>
          <cell r="G40">
            <v>54500</v>
          </cell>
          <cell r="H40">
            <v>0</v>
          </cell>
          <cell r="I40">
            <v>0</v>
          </cell>
          <cell r="J40">
            <v>0</v>
          </cell>
          <cell r="K40">
            <v>54500</v>
          </cell>
          <cell r="L40">
            <v>0</v>
          </cell>
          <cell r="M40">
            <v>54500</v>
          </cell>
          <cell r="N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</row>
        <row r="41">
          <cell r="A41">
            <v>811006</v>
          </cell>
          <cell r="B41" t="str">
            <v>PAKET/PENGIRIMAN DOKUMEN</v>
          </cell>
          <cell r="C41" t="str">
            <v>L</v>
          </cell>
          <cell r="D41" t="str">
            <v>D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</row>
        <row r="42">
          <cell r="A42">
            <v>821000</v>
          </cell>
          <cell r="B42" t="str">
            <v>PERLENGKAPAN KANTOR</v>
          </cell>
          <cell r="C42" t="str">
            <v>L</v>
          </cell>
          <cell r="D42" t="str">
            <v>D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</row>
        <row r="43">
          <cell r="A43">
            <v>821001</v>
          </cell>
          <cell r="B43" t="str">
            <v>GAJI DAN TUNJANGAN</v>
          </cell>
          <cell r="C43" t="str">
            <v>L</v>
          </cell>
          <cell r="D43" t="str">
            <v>D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5841989</v>
          </cell>
          <cell r="J43">
            <v>0</v>
          </cell>
          <cell r="K43">
            <v>5841989</v>
          </cell>
          <cell r="L43">
            <v>0</v>
          </cell>
          <cell r="M43">
            <v>5841989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</row>
        <row r="44">
          <cell r="A44">
            <v>821002</v>
          </cell>
          <cell r="B44" t="str">
            <v>JAMSOSTEK</v>
          </cell>
          <cell r="C44" t="str">
            <v>L</v>
          </cell>
          <cell r="D44" t="str">
            <v>D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419508</v>
          </cell>
          <cell r="J44">
            <v>0</v>
          </cell>
          <cell r="K44">
            <v>419508</v>
          </cell>
          <cell r="L44">
            <v>0</v>
          </cell>
          <cell r="M44">
            <v>419508</v>
          </cell>
          <cell r="N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</row>
        <row r="45">
          <cell r="A45">
            <v>821004</v>
          </cell>
          <cell r="B45" t="str">
            <v>KONSUMSI</v>
          </cell>
          <cell r="C45" t="str">
            <v>L</v>
          </cell>
          <cell r="D45" t="str">
            <v>D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</row>
        <row r="46">
          <cell r="A46">
            <v>821005</v>
          </cell>
          <cell r="B46" t="str">
            <v>PENGOBATAN</v>
          </cell>
          <cell r="C46" t="str">
            <v>L</v>
          </cell>
          <cell r="D46" t="str">
            <v>D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</row>
        <row r="47">
          <cell r="A47">
            <v>821006</v>
          </cell>
          <cell r="B47" t="str">
            <v>THR/BONUS</v>
          </cell>
          <cell r="C47" t="str">
            <v>L</v>
          </cell>
          <cell r="D47" t="str">
            <v>D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</row>
        <row r="48">
          <cell r="A48">
            <v>822005</v>
          </cell>
          <cell r="B48" t="str">
            <v>PEMELIHARAAN KANTOR/BANGUNAN</v>
          </cell>
          <cell r="C48" t="str">
            <v>L</v>
          </cell>
          <cell r="D48" t="str">
            <v>D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</row>
        <row r="49">
          <cell r="A49">
            <v>822015</v>
          </cell>
          <cell r="B49" t="str">
            <v>PEMELIHARAAN INVENTARIS</v>
          </cell>
          <cell r="C49" t="str">
            <v>L</v>
          </cell>
          <cell r="D49" t="str">
            <v>D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200000</v>
          </cell>
          <cell r="J49">
            <v>0</v>
          </cell>
          <cell r="K49">
            <v>200000</v>
          </cell>
          <cell r="L49">
            <v>0</v>
          </cell>
          <cell r="M49">
            <v>200000</v>
          </cell>
          <cell r="N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</row>
        <row r="50">
          <cell r="A50">
            <v>824001</v>
          </cell>
          <cell r="B50" t="str">
            <v>LISTRIK</v>
          </cell>
          <cell r="C50" t="str">
            <v>L</v>
          </cell>
          <cell r="D50" t="str">
            <v>D</v>
          </cell>
          <cell r="E50">
            <v>0</v>
          </cell>
          <cell r="F50">
            <v>0</v>
          </cell>
          <cell r="G50">
            <v>118697</v>
          </cell>
          <cell r="H50">
            <v>0</v>
          </cell>
          <cell r="I50">
            <v>0</v>
          </cell>
          <cell r="J50">
            <v>0</v>
          </cell>
          <cell r="K50">
            <v>118697</v>
          </cell>
          <cell r="L50">
            <v>0</v>
          </cell>
          <cell r="M50">
            <v>118697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</row>
        <row r="51">
          <cell r="A51">
            <v>824002</v>
          </cell>
          <cell r="B51" t="str">
            <v>ALAT TULIS &amp; CETAKAN</v>
          </cell>
          <cell r="C51" t="str">
            <v>L</v>
          </cell>
          <cell r="D51" t="str">
            <v>D</v>
          </cell>
          <cell r="E51">
            <v>0</v>
          </cell>
          <cell r="F51">
            <v>0</v>
          </cell>
          <cell r="G51">
            <v>22500</v>
          </cell>
          <cell r="H51">
            <v>0</v>
          </cell>
          <cell r="I51">
            <v>0</v>
          </cell>
          <cell r="J51">
            <v>0</v>
          </cell>
          <cell r="K51">
            <v>22500</v>
          </cell>
          <cell r="L51">
            <v>0</v>
          </cell>
          <cell r="M51">
            <v>22500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A52">
            <v>824003</v>
          </cell>
          <cell r="B52" t="str">
            <v>TELEPHONE/FAX/SPEEDY</v>
          </cell>
          <cell r="C52" t="str">
            <v>L</v>
          </cell>
          <cell r="D52" t="str">
            <v>D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81501</v>
          </cell>
          <cell r="J52">
            <v>0</v>
          </cell>
          <cell r="K52">
            <v>81501</v>
          </cell>
          <cell r="L52">
            <v>0</v>
          </cell>
          <cell r="M52">
            <v>81501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A53">
            <v>824004</v>
          </cell>
          <cell r="B53" t="str">
            <v>SUMBANGAN/IURAN &amp; MAJALAH</v>
          </cell>
          <cell r="C53" t="str">
            <v>L</v>
          </cell>
          <cell r="D53" t="str">
            <v>D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A54">
            <v>824005</v>
          </cell>
          <cell r="B54" t="str">
            <v>PERJALANAN DINAS</v>
          </cell>
          <cell r="C54" t="str">
            <v>L</v>
          </cell>
          <cell r="D54" t="str">
            <v>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A55">
            <v>824006</v>
          </cell>
          <cell r="B55" t="str">
            <v>TRAINNING/SEMINAR/RAPAT</v>
          </cell>
          <cell r="C55" t="str">
            <v>L</v>
          </cell>
          <cell r="D55" t="str">
            <v>D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A56">
            <v>824007</v>
          </cell>
          <cell r="B56" t="str">
            <v>BIAYA RUMAH TANGGA</v>
          </cell>
          <cell r="C56" t="str">
            <v>L</v>
          </cell>
          <cell r="D56" t="str">
            <v>D</v>
          </cell>
          <cell r="E56">
            <v>0</v>
          </cell>
          <cell r="F56">
            <v>0</v>
          </cell>
          <cell r="G56">
            <v>21000</v>
          </cell>
          <cell r="H56">
            <v>0</v>
          </cell>
          <cell r="I56">
            <v>0</v>
          </cell>
          <cell r="J56">
            <v>0</v>
          </cell>
          <cell r="K56">
            <v>21000</v>
          </cell>
          <cell r="L56">
            <v>0</v>
          </cell>
          <cell r="M56">
            <v>21000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A57">
            <v>824008</v>
          </cell>
          <cell r="B57" t="str">
            <v>SEWA KENDARAAN</v>
          </cell>
          <cell r="C57" t="str">
            <v>L</v>
          </cell>
          <cell r="D57" t="str">
            <v>D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A58">
            <v>824009</v>
          </cell>
          <cell r="B58" t="str">
            <v>SEWA KANTOR</v>
          </cell>
          <cell r="C58" t="str">
            <v>L</v>
          </cell>
          <cell r="D58" t="str">
            <v>D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A59">
            <v>824010</v>
          </cell>
          <cell r="B59" t="str">
            <v>SEWA INVENTARIS</v>
          </cell>
          <cell r="C59" t="str">
            <v>L</v>
          </cell>
          <cell r="D59" t="str">
            <v>D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319400</v>
          </cell>
          <cell r="J59">
            <v>0</v>
          </cell>
          <cell r="K59">
            <v>319400</v>
          </cell>
          <cell r="L59">
            <v>0</v>
          </cell>
          <cell r="M59">
            <v>319400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A60">
            <v>824011</v>
          </cell>
          <cell r="B60" t="str">
            <v>PEMBELIAN TRIPLEK</v>
          </cell>
          <cell r="C60" t="str">
            <v>L</v>
          </cell>
          <cell r="D60" t="str">
            <v>D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A61">
            <v>824013</v>
          </cell>
          <cell r="B61" t="str">
            <v>PENGHAPUSAN PIUTANG</v>
          </cell>
          <cell r="C61" t="str">
            <v>L</v>
          </cell>
          <cell r="D61" t="str">
            <v>D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A62">
            <v>824019</v>
          </cell>
          <cell r="B62" t="str">
            <v>PERIJINAN DAN PBB</v>
          </cell>
          <cell r="C62" t="str">
            <v>L</v>
          </cell>
          <cell r="D62" t="str">
            <v>D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A63">
            <v>824021</v>
          </cell>
          <cell r="B63" t="str">
            <v>BIAYA STNK/KEUR/DISPENSASI</v>
          </cell>
          <cell r="C63" t="str">
            <v>L</v>
          </cell>
          <cell r="D63" t="str">
            <v>D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A64">
            <v>824033</v>
          </cell>
          <cell r="B64" t="str">
            <v>BIAYA KEAMANAN DAN KEBERSIHAN</v>
          </cell>
          <cell r="C64" t="str">
            <v>L</v>
          </cell>
          <cell r="D64" t="str">
            <v>D</v>
          </cell>
          <cell r="E64">
            <v>0</v>
          </cell>
          <cell r="F64">
            <v>0</v>
          </cell>
          <cell r="G64">
            <v>770000</v>
          </cell>
          <cell r="H64">
            <v>0</v>
          </cell>
          <cell r="I64">
            <v>0</v>
          </cell>
          <cell r="J64">
            <v>0</v>
          </cell>
          <cell r="K64">
            <v>770000</v>
          </cell>
          <cell r="L64">
            <v>0</v>
          </cell>
          <cell r="M64">
            <v>770000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A65">
            <v>824037</v>
          </cell>
          <cell r="B65" t="str">
            <v>BENDA POS/MATERAI</v>
          </cell>
          <cell r="C65" t="str">
            <v>L</v>
          </cell>
          <cell r="D65" t="str">
            <v>D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A66">
            <v>824041</v>
          </cell>
          <cell r="B66" t="str">
            <v>AIR ( PAM )</v>
          </cell>
          <cell r="C66" t="str">
            <v>L</v>
          </cell>
          <cell r="D66" t="str">
            <v>D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A67">
            <v>824042</v>
          </cell>
          <cell r="B67" t="str">
            <v>REPACKING , BONGKAR MUAT,dll</v>
          </cell>
          <cell r="C67" t="str">
            <v>L</v>
          </cell>
          <cell r="D67" t="str">
            <v>D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A68">
            <v>825011</v>
          </cell>
          <cell r="B68" t="str">
            <v>BIAYA  PAJAK</v>
          </cell>
          <cell r="C68" t="str">
            <v>L</v>
          </cell>
          <cell r="D68" t="str">
            <v>D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A69">
            <v>825012</v>
          </cell>
          <cell r="B69" t="str">
            <v>ADMINISTRASI BANK</v>
          </cell>
          <cell r="C69" t="str">
            <v>L</v>
          </cell>
          <cell r="D69" t="str">
            <v>D</v>
          </cell>
          <cell r="E69">
            <v>0</v>
          </cell>
          <cell r="F69">
            <v>0</v>
          </cell>
          <cell r="G69">
            <v>13000</v>
          </cell>
          <cell r="H69">
            <v>0</v>
          </cell>
          <cell r="I69">
            <v>0</v>
          </cell>
          <cell r="J69">
            <v>0</v>
          </cell>
          <cell r="K69">
            <v>13000</v>
          </cell>
          <cell r="L69">
            <v>0</v>
          </cell>
          <cell r="M69">
            <v>13000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A70">
            <v>825013</v>
          </cell>
          <cell r="B70" t="str">
            <v>BIAYA JASA MANAGEMENT</v>
          </cell>
          <cell r="C70" t="str">
            <v>L</v>
          </cell>
          <cell r="D70" t="str">
            <v>D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A71">
            <v>825015</v>
          </cell>
          <cell r="B71" t="str">
            <v>REKRUITMEN KARYAWAN</v>
          </cell>
          <cell r="C71" t="str">
            <v>L</v>
          </cell>
          <cell r="D71" t="str">
            <v>D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A72">
            <v>825099</v>
          </cell>
          <cell r="B72" t="str">
            <v>LAIN-LAIN</v>
          </cell>
          <cell r="C72" t="str">
            <v>L</v>
          </cell>
          <cell r="D72" t="str">
            <v>D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A73">
            <v>829207</v>
          </cell>
          <cell r="B73" t="str">
            <v>BIAYA PROMOSI DAGANG</v>
          </cell>
          <cell r="C73" t="str">
            <v>L</v>
          </cell>
          <cell r="D73" t="str">
            <v>D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A74">
            <v>910200</v>
          </cell>
          <cell r="B74" t="str">
            <v>PENDAPATAN BUNGA</v>
          </cell>
          <cell r="C74" t="str">
            <v>L</v>
          </cell>
          <cell r="D74" t="str">
            <v>D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</row>
        <row r="75">
          <cell r="A75">
            <v>910800</v>
          </cell>
          <cell r="B75" t="str">
            <v>PENJUALAN BARANG BEKAS/SISA BA</v>
          </cell>
          <cell r="C75" t="str">
            <v>L</v>
          </cell>
          <cell r="D75" t="str">
            <v>D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</row>
        <row r="76">
          <cell r="A76">
            <v>910900</v>
          </cell>
          <cell r="B76" t="str">
            <v>LABA PENJUALAN AKTIVA TETAP</v>
          </cell>
          <cell r="C76" t="str">
            <v>L</v>
          </cell>
          <cell r="D76" t="str">
            <v>D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</row>
        <row r="77">
          <cell r="A77">
            <v>919900</v>
          </cell>
          <cell r="B77" t="str">
            <v>PENDAPATAN LAIN-LAIN</v>
          </cell>
          <cell r="C77" t="str">
            <v>L</v>
          </cell>
          <cell r="D77" t="str">
            <v>D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</row>
        <row r="78">
          <cell r="A78">
            <v>920100</v>
          </cell>
          <cell r="B78" t="str">
            <v>BEBAN BUNGA</v>
          </cell>
          <cell r="C78" t="str">
            <v>L</v>
          </cell>
          <cell r="D78" t="str">
            <v>D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</row>
        <row r="79">
          <cell r="A79">
            <v>920500</v>
          </cell>
          <cell r="B79" t="str">
            <v>KERUGIAN PENJUALAN AKTIVA TETA</v>
          </cell>
          <cell r="C79" t="str">
            <v>L</v>
          </cell>
          <cell r="D79" t="str">
            <v>D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</row>
        <row r="80">
          <cell r="A80">
            <v>929900</v>
          </cell>
          <cell r="B80" t="str">
            <v>BEBAN LAIN-LAIN</v>
          </cell>
          <cell r="C80" t="str">
            <v>L</v>
          </cell>
          <cell r="D80" t="str">
            <v>D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</row>
        <row r="81">
          <cell r="A81" t="str">
            <v>Rugi Bulan Berjalan</v>
          </cell>
          <cell r="E81">
            <v>70518939</v>
          </cell>
          <cell r="F81">
            <v>70518939</v>
          </cell>
          <cell r="G81">
            <v>130824247</v>
          </cell>
          <cell r="H81">
            <v>130824247</v>
          </cell>
          <cell r="I81">
            <v>147583904</v>
          </cell>
          <cell r="J81">
            <v>147583904</v>
          </cell>
          <cell r="K81">
            <v>139356571</v>
          </cell>
          <cell r="L81">
            <v>139356571</v>
          </cell>
          <cell r="M81">
            <v>40225035</v>
          </cell>
          <cell r="N81">
            <v>35811900</v>
          </cell>
          <cell r="O81">
            <v>99131536</v>
          </cell>
          <cell r="P81">
            <v>99131536</v>
          </cell>
          <cell r="R81">
            <v>99131536</v>
          </cell>
          <cell r="S81">
            <v>99131536</v>
          </cell>
        </row>
        <row r="82">
          <cell r="F82">
            <v>0</v>
          </cell>
          <cell r="G82">
            <v>0</v>
          </cell>
          <cell r="I82">
            <v>0</v>
          </cell>
          <cell r="M82">
            <v>-4413135</v>
          </cell>
          <cell r="P82">
            <v>0</v>
          </cell>
          <cell r="S82">
            <v>0</v>
          </cell>
        </row>
        <row r="83">
          <cell r="E83">
            <v>70518939</v>
          </cell>
          <cell r="F83">
            <v>70518939</v>
          </cell>
          <cell r="G83">
            <v>130824247</v>
          </cell>
          <cell r="H83">
            <v>130824247</v>
          </cell>
          <cell r="I83">
            <v>147583904</v>
          </cell>
          <cell r="J83">
            <v>147583904</v>
          </cell>
          <cell r="K83">
            <v>139356571</v>
          </cell>
          <cell r="L83">
            <v>139356571</v>
          </cell>
          <cell r="M83">
            <v>35811900</v>
          </cell>
          <cell r="N83">
            <v>35811900</v>
          </cell>
          <cell r="O83">
            <v>99131536</v>
          </cell>
          <cell r="P83">
            <v>99131536</v>
          </cell>
          <cell r="R83">
            <v>99131536</v>
          </cell>
          <cell r="S83">
            <v>99131536</v>
          </cell>
        </row>
        <row r="85">
          <cell r="B85" t="str">
            <v>Ctrl Jumlah</v>
          </cell>
          <cell r="F85">
            <v>0</v>
          </cell>
          <cell r="H85">
            <v>0</v>
          </cell>
          <cell r="J85">
            <v>0</v>
          </cell>
          <cell r="L85">
            <v>0</v>
          </cell>
          <cell r="N85">
            <v>0</v>
          </cell>
          <cell r="P85">
            <v>0</v>
          </cell>
        </row>
        <row r="86">
          <cell r="B86" t="str">
            <v>Ctrl vs Rekap GL</v>
          </cell>
          <cell r="G86">
            <v>0</v>
          </cell>
          <cell r="H86">
            <v>0</v>
          </cell>
        </row>
        <row r="87">
          <cell r="B87" t="str">
            <v>Ctrl vs Memo Jurnal</v>
          </cell>
          <cell r="I87">
            <v>0</v>
          </cell>
          <cell r="J87">
            <v>0</v>
          </cell>
        </row>
        <row r="88">
          <cell r="B88" t="str">
            <v>Ctrl vs Rugi Laba</v>
          </cell>
          <cell r="M88">
            <v>0</v>
          </cell>
        </row>
        <row r="89">
          <cell r="B89" t="str">
            <v>Ctrl vs Neraca</v>
          </cell>
          <cell r="O89">
            <v>0</v>
          </cell>
          <cell r="P89">
            <v>0</v>
          </cell>
        </row>
        <row r="90">
          <cell r="B90" t="str">
            <v>Ctrl vs COGS</v>
          </cell>
          <cell r="K90">
            <v>0</v>
          </cell>
        </row>
        <row r="91">
          <cell r="B91" t="str">
            <v>Ctrl vs Analisa Piutang</v>
          </cell>
          <cell r="O91">
            <v>0</v>
          </cell>
        </row>
        <row r="92">
          <cell r="B92" t="str">
            <v>Ctrl vs So Persed Akir</v>
          </cell>
          <cell r="O92">
            <v>0</v>
          </cell>
        </row>
        <row r="97">
          <cell r="M97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-500 NEW APRIL"/>
      <sheetName val="SO-300"/>
      <sheetName val="SO-500"/>
      <sheetName val="SO-500 per Okt 2018"/>
      <sheetName val="HPP Depo"/>
      <sheetName val="HPP DEPO UPDATE"/>
      <sheetName val="FEB'19"/>
      <sheetName val="MRT'19"/>
      <sheetName val="SO PERDEP"/>
      <sheetName val="SO PERBLN"/>
      <sheetName val="PERW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A1" t="str">
            <v>Kode Produk</v>
          </cell>
        </row>
      </sheetData>
      <sheetData sheetId="6" refreshError="1"/>
      <sheetData sheetId="7" refreshError="1"/>
      <sheetData sheetId="8" refreshError="1"/>
      <sheetData sheetId="9">
        <row r="2">
          <cell r="C2" t="str">
            <v>Kode Produk</v>
          </cell>
          <cell r="D2" t="str">
            <v>Produk</v>
          </cell>
          <cell r="E2" t="str">
            <v>PER OKTOBER 2018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 t="str">
            <v>PER FEBRUARI 2019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 t="str">
            <v>PER MARET 2019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J2" t="str">
            <v>Kode Produk</v>
          </cell>
          <cell r="AK2" t="str">
            <v>Produk</v>
          </cell>
          <cell r="AL2">
            <v>0</v>
          </cell>
          <cell r="AM2">
            <v>0</v>
          </cell>
          <cell r="AN2" t="str">
            <v>SO -1000 PER MARET 2019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</row>
        <row r="3">
          <cell r="C3">
            <v>0</v>
          </cell>
          <cell r="D3">
            <v>0</v>
          </cell>
          <cell r="E3" t="str">
            <v>Pas</v>
          </cell>
          <cell r="F3" t="str">
            <v>Sukorejo</v>
          </cell>
          <cell r="G3" t="str">
            <v>Prob</v>
          </cell>
          <cell r="H3" t="str">
            <v>Paiton</v>
          </cell>
          <cell r="I3" t="str">
            <v>Stb</v>
          </cell>
          <cell r="J3" t="str">
            <v>Bws</v>
          </cell>
          <cell r="K3" t="str">
            <v>Jember</v>
          </cell>
          <cell r="L3" t="str">
            <v>Lmj</v>
          </cell>
          <cell r="M3" t="str">
            <v>Bwi</v>
          </cell>
          <cell r="N3" t="str">
            <v>Genteng</v>
          </cell>
          <cell r="O3" t="str">
            <v>Pas</v>
          </cell>
          <cell r="P3" t="str">
            <v>Sukorejo</v>
          </cell>
          <cell r="Q3" t="str">
            <v>Prob</v>
          </cell>
          <cell r="R3" t="str">
            <v>Paiton</v>
          </cell>
          <cell r="S3" t="str">
            <v>Stb</v>
          </cell>
          <cell r="T3" t="str">
            <v>Bws</v>
          </cell>
          <cell r="U3" t="str">
            <v>Jember</v>
          </cell>
          <cell r="V3" t="str">
            <v>Lmj</v>
          </cell>
          <cell r="W3" t="str">
            <v>Bwi</v>
          </cell>
          <cell r="X3" t="str">
            <v>Genteng</v>
          </cell>
          <cell r="Y3" t="str">
            <v>Pas</v>
          </cell>
          <cell r="Z3" t="str">
            <v>Sukorejo</v>
          </cell>
          <cell r="AA3" t="str">
            <v>Prob</v>
          </cell>
          <cell r="AB3" t="str">
            <v>Paiton</v>
          </cell>
          <cell r="AC3" t="str">
            <v>Stb</v>
          </cell>
          <cell r="AD3" t="str">
            <v>Bws</v>
          </cell>
          <cell r="AE3" t="str">
            <v>Jember</v>
          </cell>
          <cell r="AF3" t="str">
            <v>Lmj</v>
          </cell>
          <cell r="AG3" t="str">
            <v>Bwi</v>
          </cell>
          <cell r="AH3" t="str">
            <v>Genteng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 t="str">
            <v>Pas</v>
          </cell>
          <cell r="AO3" t="str">
            <v>Sukorejo</v>
          </cell>
          <cell r="AP3" t="str">
            <v>Prob</v>
          </cell>
          <cell r="AQ3" t="str">
            <v>Paiton</v>
          </cell>
          <cell r="AR3" t="str">
            <v>Stb</v>
          </cell>
          <cell r="AS3" t="str">
            <v>Bws</v>
          </cell>
          <cell r="AT3" t="str">
            <v>Jember</v>
          </cell>
          <cell r="AU3" t="str">
            <v>Lmj</v>
          </cell>
          <cell r="AV3" t="str">
            <v>Bwi</v>
          </cell>
          <cell r="AW3" t="str">
            <v>Genteng</v>
          </cell>
        </row>
        <row r="4">
          <cell r="C4">
            <v>74559</v>
          </cell>
          <cell r="D4" t="str">
            <v>AQ.5GALLON ISI</v>
          </cell>
          <cell r="E4">
            <v>12900</v>
          </cell>
          <cell r="F4">
            <v>12900</v>
          </cell>
          <cell r="G4">
            <v>12400</v>
          </cell>
          <cell r="H4">
            <v>12900</v>
          </cell>
          <cell r="I4">
            <v>13250</v>
          </cell>
          <cell r="J4">
            <v>13250</v>
          </cell>
          <cell r="K4">
            <v>13250</v>
          </cell>
          <cell r="L4">
            <v>12400</v>
          </cell>
          <cell r="M4">
            <v>11000</v>
          </cell>
          <cell r="N4">
            <v>11000</v>
          </cell>
          <cell r="O4">
            <v>12900</v>
          </cell>
          <cell r="P4">
            <v>12900</v>
          </cell>
          <cell r="Q4">
            <v>12400</v>
          </cell>
          <cell r="R4">
            <v>12900</v>
          </cell>
          <cell r="S4">
            <v>13250</v>
          </cell>
          <cell r="T4">
            <v>13250</v>
          </cell>
          <cell r="U4">
            <v>13250</v>
          </cell>
          <cell r="V4">
            <v>12400</v>
          </cell>
          <cell r="W4">
            <v>11000</v>
          </cell>
          <cell r="X4">
            <v>11000</v>
          </cell>
          <cell r="Y4">
            <v>13700</v>
          </cell>
          <cell r="Z4">
            <v>13700</v>
          </cell>
          <cell r="AA4">
            <v>13700</v>
          </cell>
          <cell r="AB4">
            <v>13700</v>
          </cell>
          <cell r="AC4">
            <v>13700</v>
          </cell>
          <cell r="AD4">
            <v>13700</v>
          </cell>
          <cell r="AE4">
            <v>13700</v>
          </cell>
          <cell r="AF4">
            <v>13700</v>
          </cell>
          <cell r="AG4">
            <v>12400</v>
          </cell>
          <cell r="AH4">
            <v>12400</v>
          </cell>
          <cell r="AJ4">
            <v>74559</v>
          </cell>
          <cell r="AK4" t="str">
            <v>AQ.5GALLON ISI</v>
          </cell>
          <cell r="AN4">
            <v>12700</v>
          </cell>
          <cell r="AO4">
            <v>12700</v>
          </cell>
          <cell r="AP4">
            <v>12700</v>
          </cell>
          <cell r="AQ4">
            <v>12700</v>
          </cell>
          <cell r="AR4">
            <v>12700</v>
          </cell>
          <cell r="AS4">
            <v>12700</v>
          </cell>
          <cell r="AT4">
            <v>12700</v>
          </cell>
          <cell r="AU4">
            <v>12700</v>
          </cell>
          <cell r="AV4">
            <v>11400</v>
          </cell>
          <cell r="AW4">
            <v>11400</v>
          </cell>
        </row>
        <row r="5">
          <cell r="C5" t="str">
            <v>74559G</v>
          </cell>
          <cell r="D5" t="str">
            <v>AQ.5GALLON BTL</v>
          </cell>
          <cell r="E5">
            <v>30000</v>
          </cell>
          <cell r="F5">
            <v>30000</v>
          </cell>
          <cell r="G5">
            <v>30000</v>
          </cell>
          <cell r="H5">
            <v>30000</v>
          </cell>
          <cell r="I5">
            <v>30000</v>
          </cell>
          <cell r="J5">
            <v>30000</v>
          </cell>
          <cell r="K5">
            <v>30000</v>
          </cell>
          <cell r="L5">
            <v>30000</v>
          </cell>
          <cell r="M5">
            <v>30000</v>
          </cell>
          <cell r="N5">
            <v>30000</v>
          </cell>
          <cell r="O5">
            <v>30000</v>
          </cell>
          <cell r="P5">
            <v>30000</v>
          </cell>
          <cell r="Q5">
            <v>30000</v>
          </cell>
          <cell r="R5">
            <v>30000</v>
          </cell>
          <cell r="S5">
            <v>30000</v>
          </cell>
          <cell r="T5">
            <v>30000</v>
          </cell>
          <cell r="U5">
            <v>30000</v>
          </cell>
          <cell r="V5">
            <v>30000</v>
          </cell>
          <cell r="W5">
            <v>30000</v>
          </cell>
          <cell r="X5">
            <v>30000</v>
          </cell>
          <cell r="Y5">
            <v>30000</v>
          </cell>
          <cell r="Z5">
            <v>30000</v>
          </cell>
          <cell r="AA5">
            <v>30000</v>
          </cell>
          <cell r="AB5">
            <v>30000</v>
          </cell>
          <cell r="AC5">
            <v>30000</v>
          </cell>
          <cell r="AD5">
            <v>30000</v>
          </cell>
          <cell r="AE5">
            <v>30000</v>
          </cell>
          <cell r="AF5">
            <v>30000</v>
          </cell>
          <cell r="AG5">
            <v>30000</v>
          </cell>
          <cell r="AH5">
            <v>30000</v>
          </cell>
          <cell r="AJ5" t="str">
            <v>74559G</v>
          </cell>
          <cell r="AK5" t="str">
            <v>AQ.5GALLON BTL</v>
          </cell>
          <cell r="AN5">
            <v>30000</v>
          </cell>
          <cell r="AO5">
            <v>30000</v>
          </cell>
          <cell r="AP5">
            <v>30000</v>
          </cell>
          <cell r="AQ5">
            <v>30000</v>
          </cell>
          <cell r="AR5">
            <v>30000</v>
          </cell>
          <cell r="AS5">
            <v>30000</v>
          </cell>
          <cell r="AT5">
            <v>30000</v>
          </cell>
          <cell r="AU5">
            <v>30000</v>
          </cell>
          <cell r="AV5">
            <v>30000</v>
          </cell>
          <cell r="AW5">
            <v>30000</v>
          </cell>
        </row>
        <row r="6">
          <cell r="C6">
            <v>74560</v>
          </cell>
          <cell r="D6" t="str">
            <v>VT.5GLN ISI</v>
          </cell>
          <cell r="E6">
            <v>9000</v>
          </cell>
          <cell r="F6">
            <v>9000</v>
          </cell>
          <cell r="G6">
            <v>10000</v>
          </cell>
          <cell r="H6">
            <v>11300</v>
          </cell>
          <cell r="I6">
            <v>10000</v>
          </cell>
          <cell r="J6">
            <v>10000</v>
          </cell>
          <cell r="K6">
            <v>10000</v>
          </cell>
          <cell r="L6">
            <v>10000</v>
          </cell>
          <cell r="M6">
            <v>9000</v>
          </cell>
          <cell r="N6">
            <v>9000</v>
          </cell>
          <cell r="O6">
            <v>11300</v>
          </cell>
          <cell r="P6">
            <v>11300</v>
          </cell>
          <cell r="Q6">
            <v>11300</v>
          </cell>
          <cell r="R6">
            <v>11300</v>
          </cell>
          <cell r="S6">
            <v>11300</v>
          </cell>
          <cell r="T6">
            <v>11300</v>
          </cell>
          <cell r="U6">
            <v>11300</v>
          </cell>
          <cell r="V6">
            <v>11300</v>
          </cell>
          <cell r="W6">
            <v>11300</v>
          </cell>
          <cell r="X6">
            <v>11300</v>
          </cell>
          <cell r="Y6">
            <v>11300</v>
          </cell>
          <cell r="Z6">
            <v>11300</v>
          </cell>
          <cell r="AA6">
            <v>11300</v>
          </cell>
          <cell r="AB6">
            <v>11300</v>
          </cell>
          <cell r="AC6">
            <v>11300</v>
          </cell>
          <cell r="AD6">
            <v>11300</v>
          </cell>
          <cell r="AE6">
            <v>11300</v>
          </cell>
          <cell r="AF6">
            <v>11300</v>
          </cell>
          <cell r="AG6">
            <v>11300</v>
          </cell>
          <cell r="AH6">
            <v>11300</v>
          </cell>
          <cell r="AJ6">
            <v>74560</v>
          </cell>
          <cell r="AK6" t="str">
            <v>VT.5GLN ISI</v>
          </cell>
          <cell r="AN6">
            <v>10300</v>
          </cell>
          <cell r="AO6">
            <v>10300</v>
          </cell>
          <cell r="AP6">
            <v>10300</v>
          </cell>
          <cell r="AQ6">
            <v>10300</v>
          </cell>
          <cell r="AR6">
            <v>10300</v>
          </cell>
          <cell r="AS6">
            <v>10300</v>
          </cell>
          <cell r="AT6">
            <v>10300</v>
          </cell>
          <cell r="AU6">
            <v>10300</v>
          </cell>
          <cell r="AV6">
            <v>10300</v>
          </cell>
          <cell r="AW6">
            <v>10300</v>
          </cell>
        </row>
        <row r="7">
          <cell r="C7" t="str">
            <v>74560G</v>
          </cell>
          <cell r="D7" t="str">
            <v>VT.5GALON BTL</v>
          </cell>
          <cell r="E7">
            <v>30000</v>
          </cell>
          <cell r="F7">
            <v>30000</v>
          </cell>
          <cell r="G7">
            <v>30000</v>
          </cell>
          <cell r="H7">
            <v>30000</v>
          </cell>
          <cell r="I7">
            <v>30000</v>
          </cell>
          <cell r="J7">
            <v>30000</v>
          </cell>
          <cell r="K7">
            <v>30000</v>
          </cell>
          <cell r="L7">
            <v>30000</v>
          </cell>
          <cell r="M7">
            <v>30000</v>
          </cell>
          <cell r="N7">
            <v>30000</v>
          </cell>
          <cell r="O7">
            <v>30000</v>
          </cell>
          <cell r="P7">
            <v>30000</v>
          </cell>
          <cell r="Q7">
            <v>30000</v>
          </cell>
          <cell r="R7">
            <v>30000</v>
          </cell>
          <cell r="S7">
            <v>30000</v>
          </cell>
          <cell r="T7">
            <v>30000</v>
          </cell>
          <cell r="U7">
            <v>30000</v>
          </cell>
          <cell r="V7">
            <v>30000</v>
          </cell>
          <cell r="W7">
            <v>30000</v>
          </cell>
          <cell r="X7">
            <v>30000</v>
          </cell>
          <cell r="Y7">
            <v>30000</v>
          </cell>
          <cell r="Z7">
            <v>30000</v>
          </cell>
          <cell r="AA7">
            <v>30000</v>
          </cell>
          <cell r="AB7">
            <v>30000</v>
          </cell>
          <cell r="AC7">
            <v>30000</v>
          </cell>
          <cell r="AD7">
            <v>30000</v>
          </cell>
          <cell r="AE7">
            <v>30000</v>
          </cell>
          <cell r="AF7">
            <v>30000</v>
          </cell>
          <cell r="AG7">
            <v>30000</v>
          </cell>
          <cell r="AH7">
            <v>30000</v>
          </cell>
          <cell r="AJ7" t="str">
            <v>74560G</v>
          </cell>
          <cell r="AK7" t="str">
            <v>VT.5GALON BTL</v>
          </cell>
          <cell r="AN7">
            <v>30000</v>
          </cell>
          <cell r="AO7">
            <v>30000</v>
          </cell>
          <cell r="AP7">
            <v>30000</v>
          </cell>
          <cell r="AQ7">
            <v>30000</v>
          </cell>
          <cell r="AR7">
            <v>30000</v>
          </cell>
          <cell r="AS7">
            <v>30000</v>
          </cell>
          <cell r="AT7">
            <v>30000</v>
          </cell>
          <cell r="AU7">
            <v>30000</v>
          </cell>
          <cell r="AV7">
            <v>30000</v>
          </cell>
          <cell r="AW7">
            <v>30000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J8">
            <v>0</v>
          </cell>
          <cell r="AK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</row>
        <row r="9">
          <cell r="C9">
            <v>12713</v>
          </cell>
          <cell r="D9" t="str">
            <v>AQ.220ML 1X48</v>
          </cell>
          <cell r="E9">
            <v>24300</v>
          </cell>
          <cell r="F9">
            <v>24300</v>
          </cell>
          <cell r="G9">
            <v>23300</v>
          </cell>
          <cell r="H9">
            <v>24300</v>
          </cell>
          <cell r="I9">
            <v>23500</v>
          </cell>
          <cell r="J9">
            <v>23500</v>
          </cell>
          <cell r="K9">
            <v>23500</v>
          </cell>
          <cell r="L9">
            <v>23300</v>
          </cell>
          <cell r="M9">
            <v>23300</v>
          </cell>
          <cell r="N9">
            <v>23300</v>
          </cell>
          <cell r="O9">
            <v>24300</v>
          </cell>
          <cell r="P9">
            <v>24300</v>
          </cell>
          <cell r="Q9">
            <v>23300</v>
          </cell>
          <cell r="R9">
            <v>24300</v>
          </cell>
          <cell r="S9">
            <v>23500</v>
          </cell>
          <cell r="T9">
            <v>23500</v>
          </cell>
          <cell r="U9">
            <v>23500</v>
          </cell>
          <cell r="V9">
            <v>23300</v>
          </cell>
          <cell r="W9">
            <v>23300</v>
          </cell>
          <cell r="X9">
            <v>23300</v>
          </cell>
          <cell r="Y9">
            <v>26700</v>
          </cell>
          <cell r="Z9">
            <v>26700</v>
          </cell>
          <cell r="AA9">
            <v>26700</v>
          </cell>
          <cell r="AB9">
            <v>26700</v>
          </cell>
          <cell r="AC9">
            <v>26700</v>
          </cell>
          <cell r="AD9">
            <v>26700</v>
          </cell>
          <cell r="AE9">
            <v>26700</v>
          </cell>
          <cell r="AF9">
            <v>26700</v>
          </cell>
          <cell r="AG9">
            <v>26700</v>
          </cell>
          <cell r="AH9">
            <v>26700</v>
          </cell>
          <cell r="AJ9">
            <v>12713</v>
          </cell>
          <cell r="AK9" t="str">
            <v>AQ.220ML 1X48</v>
          </cell>
          <cell r="AM9" t="str">
            <v>AQ220X48</v>
          </cell>
          <cell r="AN9">
            <v>25700</v>
          </cell>
          <cell r="AO9">
            <v>25700</v>
          </cell>
          <cell r="AP9">
            <v>25700</v>
          </cell>
          <cell r="AQ9">
            <v>25700</v>
          </cell>
          <cell r="AR9">
            <v>25700</v>
          </cell>
          <cell r="AS9">
            <v>25700</v>
          </cell>
          <cell r="AT9">
            <v>25700</v>
          </cell>
          <cell r="AU9">
            <v>25700</v>
          </cell>
          <cell r="AV9">
            <v>25700</v>
          </cell>
          <cell r="AW9">
            <v>25700</v>
          </cell>
        </row>
        <row r="10">
          <cell r="C10">
            <v>134578</v>
          </cell>
          <cell r="D10" t="str">
            <v>AQ.220ML LOCAL 1X48</v>
          </cell>
          <cell r="E10">
            <v>24300</v>
          </cell>
          <cell r="F10">
            <v>24300</v>
          </cell>
          <cell r="G10">
            <v>23300</v>
          </cell>
          <cell r="H10">
            <v>24300</v>
          </cell>
          <cell r="I10">
            <v>23500</v>
          </cell>
          <cell r="J10">
            <v>23500</v>
          </cell>
          <cell r="K10">
            <v>23500</v>
          </cell>
          <cell r="L10">
            <v>23300</v>
          </cell>
          <cell r="M10">
            <v>23300</v>
          </cell>
          <cell r="N10">
            <v>23300</v>
          </cell>
          <cell r="O10">
            <v>24300</v>
          </cell>
          <cell r="P10">
            <v>24300</v>
          </cell>
          <cell r="Q10">
            <v>23300</v>
          </cell>
          <cell r="R10">
            <v>24300</v>
          </cell>
          <cell r="S10">
            <v>23500</v>
          </cell>
          <cell r="T10">
            <v>23500</v>
          </cell>
          <cell r="U10">
            <v>23500</v>
          </cell>
          <cell r="V10">
            <v>23300</v>
          </cell>
          <cell r="W10">
            <v>23300</v>
          </cell>
          <cell r="X10">
            <v>23300</v>
          </cell>
          <cell r="Y10">
            <v>26700</v>
          </cell>
          <cell r="Z10">
            <v>26700</v>
          </cell>
          <cell r="AA10">
            <v>26700</v>
          </cell>
          <cell r="AB10">
            <v>26700</v>
          </cell>
          <cell r="AC10">
            <v>26700</v>
          </cell>
          <cell r="AD10">
            <v>26700</v>
          </cell>
          <cell r="AE10">
            <v>26700</v>
          </cell>
          <cell r="AF10">
            <v>26700</v>
          </cell>
          <cell r="AG10">
            <v>26700</v>
          </cell>
          <cell r="AH10">
            <v>26700</v>
          </cell>
          <cell r="AJ10">
            <v>134578</v>
          </cell>
          <cell r="AK10" t="str">
            <v>AQ.220ML LOCAL 1X48</v>
          </cell>
          <cell r="AM10" t="str">
            <v>AQ220X48</v>
          </cell>
          <cell r="AN10">
            <v>25700</v>
          </cell>
          <cell r="AO10">
            <v>25700</v>
          </cell>
          <cell r="AP10">
            <v>25700</v>
          </cell>
          <cell r="AQ10">
            <v>25700</v>
          </cell>
          <cell r="AR10">
            <v>25700</v>
          </cell>
          <cell r="AS10">
            <v>25700</v>
          </cell>
          <cell r="AT10">
            <v>25700</v>
          </cell>
          <cell r="AU10">
            <v>25700</v>
          </cell>
          <cell r="AV10">
            <v>25700</v>
          </cell>
          <cell r="AW10">
            <v>25700</v>
          </cell>
        </row>
        <row r="11">
          <cell r="C11" t="str">
            <v>134578R</v>
          </cell>
          <cell r="D11" t="str">
            <v>AQ.220ML LOCAL 1X48 REJECT</v>
          </cell>
          <cell r="E11">
            <v>24300</v>
          </cell>
          <cell r="F11">
            <v>24300</v>
          </cell>
          <cell r="G11">
            <v>23300</v>
          </cell>
          <cell r="H11">
            <v>24300</v>
          </cell>
          <cell r="I11">
            <v>23500</v>
          </cell>
          <cell r="J11">
            <v>23500</v>
          </cell>
          <cell r="K11">
            <v>23500</v>
          </cell>
          <cell r="L11">
            <v>23300</v>
          </cell>
          <cell r="M11">
            <v>23300</v>
          </cell>
          <cell r="N11">
            <v>23300</v>
          </cell>
          <cell r="O11">
            <v>24300</v>
          </cell>
          <cell r="P11">
            <v>24300</v>
          </cell>
          <cell r="Q11">
            <v>23300</v>
          </cell>
          <cell r="R11">
            <v>24300</v>
          </cell>
          <cell r="S11">
            <v>23500</v>
          </cell>
          <cell r="T11">
            <v>23500</v>
          </cell>
          <cell r="U11">
            <v>23500</v>
          </cell>
          <cell r="V11">
            <v>23300</v>
          </cell>
          <cell r="W11">
            <v>23300</v>
          </cell>
          <cell r="X11">
            <v>23300</v>
          </cell>
          <cell r="Y11">
            <v>26700</v>
          </cell>
          <cell r="Z11">
            <v>26700</v>
          </cell>
          <cell r="AA11">
            <v>26700</v>
          </cell>
          <cell r="AB11">
            <v>26700</v>
          </cell>
          <cell r="AC11">
            <v>26700</v>
          </cell>
          <cell r="AD11">
            <v>26700</v>
          </cell>
          <cell r="AE11">
            <v>26700</v>
          </cell>
          <cell r="AF11">
            <v>26700</v>
          </cell>
          <cell r="AG11">
            <v>26700</v>
          </cell>
          <cell r="AH11">
            <v>26700</v>
          </cell>
          <cell r="AJ11" t="str">
            <v>134578R</v>
          </cell>
          <cell r="AK11" t="str">
            <v>AQ.220ML LOCAL 1X48 REJECT</v>
          </cell>
          <cell r="AN11">
            <v>25700</v>
          </cell>
          <cell r="AO11">
            <v>25700</v>
          </cell>
          <cell r="AP11">
            <v>25700</v>
          </cell>
          <cell r="AQ11">
            <v>25700</v>
          </cell>
          <cell r="AR11">
            <v>25700</v>
          </cell>
          <cell r="AS11">
            <v>25700</v>
          </cell>
          <cell r="AT11">
            <v>25700</v>
          </cell>
          <cell r="AU11">
            <v>25700</v>
          </cell>
          <cell r="AV11">
            <v>25700</v>
          </cell>
          <cell r="AW11">
            <v>25700</v>
          </cell>
        </row>
        <row r="12">
          <cell r="C12">
            <v>74548</v>
          </cell>
          <cell r="D12" t="str">
            <v>AQ.240ML 1X48</v>
          </cell>
          <cell r="E12">
            <v>24300</v>
          </cell>
          <cell r="F12">
            <v>24300</v>
          </cell>
          <cell r="G12">
            <v>23300</v>
          </cell>
          <cell r="H12">
            <v>24300</v>
          </cell>
          <cell r="I12">
            <v>23500</v>
          </cell>
          <cell r="J12">
            <v>23500</v>
          </cell>
          <cell r="K12">
            <v>23500</v>
          </cell>
          <cell r="L12">
            <v>23300</v>
          </cell>
          <cell r="M12">
            <v>23300</v>
          </cell>
          <cell r="N12">
            <v>23300</v>
          </cell>
          <cell r="O12">
            <v>24300</v>
          </cell>
          <cell r="P12">
            <v>24300</v>
          </cell>
          <cell r="Q12">
            <v>23300</v>
          </cell>
          <cell r="R12">
            <v>24300</v>
          </cell>
          <cell r="S12">
            <v>23500</v>
          </cell>
          <cell r="T12">
            <v>23500</v>
          </cell>
          <cell r="U12">
            <v>23500</v>
          </cell>
          <cell r="V12">
            <v>23300</v>
          </cell>
          <cell r="W12">
            <v>23300</v>
          </cell>
          <cell r="X12">
            <v>23300</v>
          </cell>
          <cell r="Y12">
            <v>26700</v>
          </cell>
          <cell r="Z12">
            <v>26700</v>
          </cell>
          <cell r="AA12">
            <v>26700</v>
          </cell>
          <cell r="AB12">
            <v>26700</v>
          </cell>
          <cell r="AC12">
            <v>26700</v>
          </cell>
          <cell r="AD12">
            <v>26700</v>
          </cell>
          <cell r="AE12">
            <v>26700</v>
          </cell>
          <cell r="AF12">
            <v>26700</v>
          </cell>
          <cell r="AG12">
            <v>26700</v>
          </cell>
          <cell r="AH12">
            <v>26700</v>
          </cell>
          <cell r="AJ12">
            <v>74548</v>
          </cell>
          <cell r="AK12" t="str">
            <v>AQ.240ML 1X48</v>
          </cell>
          <cell r="AM12" t="str">
            <v>AQ240X48</v>
          </cell>
          <cell r="AN12">
            <v>25700</v>
          </cell>
          <cell r="AO12">
            <v>25700</v>
          </cell>
          <cell r="AP12">
            <v>25700</v>
          </cell>
          <cell r="AQ12">
            <v>25700</v>
          </cell>
          <cell r="AR12">
            <v>25700</v>
          </cell>
          <cell r="AS12">
            <v>25700</v>
          </cell>
          <cell r="AT12">
            <v>25700</v>
          </cell>
          <cell r="AU12">
            <v>25700</v>
          </cell>
          <cell r="AV12">
            <v>25700</v>
          </cell>
          <cell r="AW12">
            <v>25700</v>
          </cell>
        </row>
        <row r="13">
          <cell r="C13" t="str">
            <v>74548R</v>
          </cell>
          <cell r="D13" t="str">
            <v>AQ.240ML 1X48 REJECT</v>
          </cell>
          <cell r="E13">
            <v>24300</v>
          </cell>
          <cell r="F13">
            <v>24300</v>
          </cell>
          <cell r="G13">
            <v>23300</v>
          </cell>
          <cell r="H13">
            <v>24300</v>
          </cell>
          <cell r="I13">
            <v>23500</v>
          </cell>
          <cell r="J13">
            <v>23500</v>
          </cell>
          <cell r="K13">
            <v>23500</v>
          </cell>
          <cell r="L13">
            <v>23300</v>
          </cell>
          <cell r="M13">
            <v>23300</v>
          </cell>
          <cell r="N13">
            <v>23300</v>
          </cell>
          <cell r="O13">
            <v>24300</v>
          </cell>
          <cell r="P13">
            <v>24300</v>
          </cell>
          <cell r="Q13">
            <v>23300</v>
          </cell>
          <cell r="R13">
            <v>24300</v>
          </cell>
          <cell r="S13">
            <v>23500</v>
          </cell>
          <cell r="T13">
            <v>23500</v>
          </cell>
          <cell r="U13">
            <v>23500</v>
          </cell>
          <cell r="V13">
            <v>23300</v>
          </cell>
          <cell r="W13">
            <v>23300</v>
          </cell>
          <cell r="X13">
            <v>23300</v>
          </cell>
          <cell r="Y13">
            <v>26700</v>
          </cell>
          <cell r="Z13">
            <v>26700</v>
          </cell>
          <cell r="AA13">
            <v>26700</v>
          </cell>
          <cell r="AB13">
            <v>26700</v>
          </cell>
          <cell r="AC13">
            <v>26700</v>
          </cell>
          <cell r="AD13">
            <v>26700</v>
          </cell>
          <cell r="AE13">
            <v>26700</v>
          </cell>
          <cell r="AF13">
            <v>26700</v>
          </cell>
          <cell r="AG13">
            <v>26700</v>
          </cell>
          <cell r="AH13">
            <v>26700</v>
          </cell>
          <cell r="AJ13" t="str">
            <v>74548R</v>
          </cell>
          <cell r="AK13" t="str">
            <v>AQ.240ML 1X48 REJECT</v>
          </cell>
          <cell r="AM13" t="str">
            <v>AQ240X48</v>
          </cell>
          <cell r="AN13">
            <v>25700</v>
          </cell>
          <cell r="AO13">
            <v>25700</v>
          </cell>
          <cell r="AP13">
            <v>25700</v>
          </cell>
          <cell r="AQ13">
            <v>25700</v>
          </cell>
          <cell r="AR13">
            <v>25700</v>
          </cell>
          <cell r="AS13">
            <v>25700</v>
          </cell>
          <cell r="AT13">
            <v>25700</v>
          </cell>
          <cell r="AU13">
            <v>25700</v>
          </cell>
          <cell r="AV13">
            <v>25700</v>
          </cell>
          <cell r="AW13">
            <v>25700</v>
          </cell>
        </row>
        <row r="14">
          <cell r="C14">
            <v>74556</v>
          </cell>
          <cell r="D14" t="str">
            <v>AQ.330ML 1X24</v>
          </cell>
          <cell r="E14">
            <v>30700</v>
          </cell>
          <cell r="F14">
            <v>30700</v>
          </cell>
          <cell r="G14">
            <v>29450</v>
          </cell>
          <cell r="H14">
            <v>30700</v>
          </cell>
          <cell r="I14">
            <v>30150</v>
          </cell>
          <cell r="J14">
            <v>30150</v>
          </cell>
          <cell r="K14">
            <v>30150</v>
          </cell>
          <cell r="L14">
            <v>29450</v>
          </cell>
          <cell r="M14">
            <v>29450</v>
          </cell>
          <cell r="N14">
            <v>29450</v>
          </cell>
          <cell r="O14">
            <v>30700</v>
          </cell>
          <cell r="P14">
            <v>30700</v>
          </cell>
          <cell r="Q14">
            <v>29450</v>
          </cell>
          <cell r="R14">
            <v>30700</v>
          </cell>
          <cell r="S14">
            <v>30150</v>
          </cell>
          <cell r="T14">
            <v>30150</v>
          </cell>
          <cell r="U14">
            <v>30150</v>
          </cell>
          <cell r="V14">
            <v>29450</v>
          </cell>
          <cell r="W14">
            <v>29450</v>
          </cell>
          <cell r="X14">
            <v>29450</v>
          </cell>
          <cell r="Y14">
            <v>32500</v>
          </cell>
          <cell r="Z14">
            <v>32500</v>
          </cell>
          <cell r="AA14">
            <v>32500</v>
          </cell>
          <cell r="AB14">
            <v>32500</v>
          </cell>
          <cell r="AC14">
            <v>32500</v>
          </cell>
          <cell r="AD14">
            <v>32500</v>
          </cell>
          <cell r="AE14">
            <v>32500</v>
          </cell>
          <cell r="AF14">
            <v>32500</v>
          </cell>
          <cell r="AG14">
            <v>32500</v>
          </cell>
          <cell r="AH14">
            <v>32500</v>
          </cell>
          <cell r="AJ14">
            <v>74556</v>
          </cell>
          <cell r="AK14" t="str">
            <v>AQ.330ML 1X24</v>
          </cell>
          <cell r="AM14" t="str">
            <v>AQ330X24</v>
          </cell>
          <cell r="AN14">
            <v>31500</v>
          </cell>
          <cell r="AO14">
            <v>31500</v>
          </cell>
          <cell r="AP14">
            <v>31500</v>
          </cell>
          <cell r="AQ14">
            <v>31500</v>
          </cell>
          <cell r="AR14">
            <v>31500</v>
          </cell>
          <cell r="AS14">
            <v>31500</v>
          </cell>
          <cell r="AT14">
            <v>31500</v>
          </cell>
          <cell r="AU14">
            <v>31500</v>
          </cell>
          <cell r="AV14">
            <v>31500</v>
          </cell>
          <cell r="AW14">
            <v>31500</v>
          </cell>
        </row>
        <row r="15">
          <cell r="C15">
            <v>74557</v>
          </cell>
          <cell r="D15" t="str">
            <v>AQ.HOKBEN 330 ML 1X24</v>
          </cell>
          <cell r="E15">
            <v>30700</v>
          </cell>
          <cell r="F15">
            <v>30700</v>
          </cell>
          <cell r="G15">
            <v>29450</v>
          </cell>
          <cell r="H15">
            <v>30700</v>
          </cell>
          <cell r="I15">
            <v>30150</v>
          </cell>
          <cell r="J15">
            <v>30150</v>
          </cell>
          <cell r="K15">
            <v>30150</v>
          </cell>
          <cell r="L15">
            <v>29450</v>
          </cell>
          <cell r="M15">
            <v>29450</v>
          </cell>
          <cell r="N15">
            <v>29450</v>
          </cell>
          <cell r="O15">
            <v>30700</v>
          </cell>
          <cell r="P15">
            <v>30700</v>
          </cell>
          <cell r="Q15">
            <v>29450</v>
          </cell>
          <cell r="R15">
            <v>30700</v>
          </cell>
          <cell r="S15">
            <v>30150</v>
          </cell>
          <cell r="T15">
            <v>30150</v>
          </cell>
          <cell r="U15">
            <v>30150</v>
          </cell>
          <cell r="V15">
            <v>29450</v>
          </cell>
          <cell r="W15">
            <v>29450</v>
          </cell>
          <cell r="X15">
            <v>29450</v>
          </cell>
          <cell r="Y15">
            <v>32500</v>
          </cell>
          <cell r="Z15">
            <v>32500</v>
          </cell>
          <cell r="AA15">
            <v>32500</v>
          </cell>
          <cell r="AB15">
            <v>32500</v>
          </cell>
          <cell r="AC15">
            <v>32500</v>
          </cell>
          <cell r="AD15">
            <v>32500</v>
          </cell>
          <cell r="AE15">
            <v>32500</v>
          </cell>
          <cell r="AF15">
            <v>32500</v>
          </cell>
          <cell r="AG15">
            <v>32500</v>
          </cell>
          <cell r="AH15">
            <v>32500</v>
          </cell>
          <cell r="AJ15">
            <v>74557</v>
          </cell>
          <cell r="AK15" t="str">
            <v>AQ.HOKBEN 330 ML 1X24</v>
          </cell>
          <cell r="AM15" t="str">
            <v>AQ330X24</v>
          </cell>
          <cell r="AN15">
            <v>31500</v>
          </cell>
          <cell r="AO15">
            <v>31500</v>
          </cell>
          <cell r="AP15">
            <v>31500</v>
          </cell>
          <cell r="AQ15">
            <v>31500</v>
          </cell>
          <cell r="AR15">
            <v>31500</v>
          </cell>
          <cell r="AS15">
            <v>31500</v>
          </cell>
          <cell r="AT15">
            <v>31500</v>
          </cell>
          <cell r="AU15">
            <v>31500</v>
          </cell>
          <cell r="AV15">
            <v>31500</v>
          </cell>
          <cell r="AW15">
            <v>31500</v>
          </cell>
        </row>
        <row r="16">
          <cell r="C16" t="str">
            <v>1251A</v>
          </cell>
          <cell r="D16" t="str">
            <v>AQ.330ML 1X24 R</v>
          </cell>
          <cell r="E16">
            <v>30700</v>
          </cell>
          <cell r="F16">
            <v>30700</v>
          </cell>
          <cell r="G16">
            <v>29450</v>
          </cell>
          <cell r="H16">
            <v>30700</v>
          </cell>
          <cell r="I16">
            <v>30150</v>
          </cell>
          <cell r="J16">
            <v>30150</v>
          </cell>
          <cell r="K16">
            <v>30150</v>
          </cell>
          <cell r="L16">
            <v>29450</v>
          </cell>
          <cell r="M16">
            <v>29450</v>
          </cell>
          <cell r="N16">
            <v>29450</v>
          </cell>
          <cell r="O16">
            <v>30700</v>
          </cell>
          <cell r="P16">
            <v>30700</v>
          </cell>
          <cell r="Q16">
            <v>29450</v>
          </cell>
          <cell r="R16">
            <v>30700</v>
          </cell>
          <cell r="S16">
            <v>30150</v>
          </cell>
          <cell r="T16">
            <v>30150</v>
          </cell>
          <cell r="U16">
            <v>30150</v>
          </cell>
          <cell r="V16">
            <v>29450</v>
          </cell>
          <cell r="W16">
            <v>29450</v>
          </cell>
          <cell r="X16">
            <v>29450</v>
          </cell>
          <cell r="Y16">
            <v>32500</v>
          </cell>
          <cell r="Z16">
            <v>32500</v>
          </cell>
          <cell r="AA16">
            <v>32500</v>
          </cell>
          <cell r="AB16">
            <v>32500</v>
          </cell>
          <cell r="AC16">
            <v>32500</v>
          </cell>
          <cell r="AD16">
            <v>32500</v>
          </cell>
          <cell r="AE16">
            <v>32500</v>
          </cell>
          <cell r="AF16">
            <v>32500</v>
          </cell>
          <cell r="AG16">
            <v>32500</v>
          </cell>
          <cell r="AH16">
            <v>32500</v>
          </cell>
          <cell r="AJ16" t="str">
            <v>1251A</v>
          </cell>
          <cell r="AK16" t="str">
            <v>AQ.330ML 1X24 R</v>
          </cell>
          <cell r="AN16">
            <v>31500</v>
          </cell>
          <cell r="AO16">
            <v>31500</v>
          </cell>
          <cell r="AP16">
            <v>31500</v>
          </cell>
          <cell r="AQ16">
            <v>31500</v>
          </cell>
          <cell r="AR16">
            <v>31500</v>
          </cell>
          <cell r="AS16">
            <v>31500</v>
          </cell>
          <cell r="AT16">
            <v>31500</v>
          </cell>
          <cell r="AU16">
            <v>31500</v>
          </cell>
          <cell r="AV16">
            <v>31500</v>
          </cell>
          <cell r="AW16">
            <v>31500</v>
          </cell>
        </row>
        <row r="17">
          <cell r="C17">
            <v>12513</v>
          </cell>
          <cell r="D17" t="str">
            <v>AQ.330 ML 1 X 24 PCS</v>
          </cell>
          <cell r="E17">
            <v>30700</v>
          </cell>
          <cell r="F17">
            <v>30700</v>
          </cell>
          <cell r="G17">
            <v>29450</v>
          </cell>
          <cell r="H17">
            <v>30700</v>
          </cell>
          <cell r="I17">
            <v>30150</v>
          </cell>
          <cell r="J17">
            <v>30150</v>
          </cell>
          <cell r="K17">
            <v>30150</v>
          </cell>
          <cell r="L17">
            <v>29450</v>
          </cell>
          <cell r="M17">
            <v>29450</v>
          </cell>
          <cell r="N17">
            <v>29450</v>
          </cell>
          <cell r="O17">
            <v>30700</v>
          </cell>
          <cell r="P17">
            <v>30700</v>
          </cell>
          <cell r="Q17">
            <v>29450</v>
          </cell>
          <cell r="R17">
            <v>30700</v>
          </cell>
          <cell r="S17">
            <v>30150</v>
          </cell>
          <cell r="T17">
            <v>30150</v>
          </cell>
          <cell r="U17">
            <v>30150</v>
          </cell>
          <cell r="V17">
            <v>29450</v>
          </cell>
          <cell r="W17">
            <v>29450</v>
          </cell>
          <cell r="X17">
            <v>29450</v>
          </cell>
          <cell r="Y17">
            <v>32500</v>
          </cell>
          <cell r="Z17">
            <v>32500</v>
          </cell>
          <cell r="AA17">
            <v>32500</v>
          </cell>
          <cell r="AB17">
            <v>32500</v>
          </cell>
          <cell r="AC17">
            <v>32500</v>
          </cell>
          <cell r="AD17">
            <v>32500</v>
          </cell>
          <cell r="AE17">
            <v>32500</v>
          </cell>
          <cell r="AF17">
            <v>32500</v>
          </cell>
          <cell r="AG17">
            <v>32500</v>
          </cell>
          <cell r="AH17">
            <v>32500</v>
          </cell>
          <cell r="AJ17">
            <v>12513</v>
          </cell>
          <cell r="AK17" t="str">
            <v>AQ.330 ML 1 X 24 PCS</v>
          </cell>
          <cell r="AN17">
            <v>31500</v>
          </cell>
          <cell r="AO17">
            <v>31500</v>
          </cell>
          <cell r="AP17">
            <v>31500</v>
          </cell>
          <cell r="AQ17">
            <v>31500</v>
          </cell>
          <cell r="AR17">
            <v>31500</v>
          </cell>
          <cell r="AS17">
            <v>31500</v>
          </cell>
          <cell r="AT17">
            <v>31500</v>
          </cell>
          <cell r="AU17">
            <v>31500</v>
          </cell>
          <cell r="AV17">
            <v>31500</v>
          </cell>
          <cell r="AW17">
            <v>31500</v>
          </cell>
        </row>
        <row r="18">
          <cell r="C18">
            <v>113017</v>
          </cell>
          <cell r="D18" t="str">
            <v>AQ.330ML BOY 1X24</v>
          </cell>
          <cell r="E18">
            <v>77500</v>
          </cell>
          <cell r="F18">
            <v>77500</v>
          </cell>
          <cell r="G18">
            <v>77500</v>
          </cell>
          <cell r="H18">
            <v>77500</v>
          </cell>
          <cell r="I18">
            <v>79100</v>
          </cell>
          <cell r="J18">
            <v>79100</v>
          </cell>
          <cell r="K18">
            <v>79100</v>
          </cell>
          <cell r="L18">
            <v>79100</v>
          </cell>
          <cell r="M18">
            <v>79100</v>
          </cell>
          <cell r="N18">
            <v>79100</v>
          </cell>
          <cell r="O18">
            <v>77500</v>
          </cell>
          <cell r="P18">
            <v>77500</v>
          </cell>
          <cell r="Q18">
            <v>77500</v>
          </cell>
          <cell r="R18">
            <v>77500</v>
          </cell>
          <cell r="S18">
            <v>79100</v>
          </cell>
          <cell r="T18">
            <v>79100</v>
          </cell>
          <cell r="U18">
            <v>79100</v>
          </cell>
          <cell r="V18">
            <v>79100</v>
          </cell>
          <cell r="W18">
            <v>79100</v>
          </cell>
          <cell r="X18">
            <v>79100</v>
          </cell>
          <cell r="Y18">
            <v>82150</v>
          </cell>
          <cell r="Z18">
            <v>82150</v>
          </cell>
          <cell r="AA18">
            <v>82150</v>
          </cell>
          <cell r="AB18">
            <v>82150</v>
          </cell>
          <cell r="AC18">
            <v>82150</v>
          </cell>
          <cell r="AD18">
            <v>82150</v>
          </cell>
          <cell r="AE18">
            <v>82150</v>
          </cell>
          <cell r="AF18">
            <v>82150</v>
          </cell>
          <cell r="AG18">
            <v>83900</v>
          </cell>
          <cell r="AH18">
            <v>83900</v>
          </cell>
          <cell r="AJ18">
            <v>113017</v>
          </cell>
          <cell r="AK18" t="str">
            <v>AQ.330ML BOY 1X24</v>
          </cell>
          <cell r="AM18" t="str">
            <v>AQ330BX24</v>
          </cell>
          <cell r="AN18">
            <v>81150</v>
          </cell>
          <cell r="AO18">
            <v>81150</v>
          </cell>
          <cell r="AP18">
            <v>81150</v>
          </cell>
          <cell r="AQ18">
            <v>81150</v>
          </cell>
          <cell r="AR18">
            <v>81150</v>
          </cell>
          <cell r="AS18">
            <v>81150</v>
          </cell>
          <cell r="AT18">
            <v>81150</v>
          </cell>
          <cell r="AU18">
            <v>81150</v>
          </cell>
          <cell r="AV18">
            <v>82900</v>
          </cell>
          <cell r="AW18">
            <v>82900</v>
          </cell>
        </row>
        <row r="19">
          <cell r="C19" t="str">
            <v>113017R</v>
          </cell>
          <cell r="D19" t="str">
            <v>AQ.330ML BOY 1X24 REJECT</v>
          </cell>
          <cell r="E19">
            <v>77500</v>
          </cell>
          <cell r="F19">
            <v>77500</v>
          </cell>
          <cell r="G19">
            <v>77500</v>
          </cell>
          <cell r="H19">
            <v>77500</v>
          </cell>
          <cell r="I19">
            <v>79100</v>
          </cell>
          <cell r="J19">
            <v>79100</v>
          </cell>
          <cell r="K19">
            <v>79100</v>
          </cell>
          <cell r="L19">
            <v>79100</v>
          </cell>
          <cell r="M19">
            <v>79100</v>
          </cell>
          <cell r="N19">
            <v>79100</v>
          </cell>
          <cell r="O19">
            <v>77500</v>
          </cell>
          <cell r="P19">
            <v>77500</v>
          </cell>
          <cell r="Q19">
            <v>77500</v>
          </cell>
          <cell r="R19">
            <v>77500</v>
          </cell>
          <cell r="S19">
            <v>79100</v>
          </cell>
          <cell r="T19">
            <v>79100</v>
          </cell>
          <cell r="U19">
            <v>79100</v>
          </cell>
          <cell r="V19">
            <v>79100</v>
          </cell>
          <cell r="W19">
            <v>79100</v>
          </cell>
          <cell r="X19">
            <v>79100</v>
          </cell>
          <cell r="Y19">
            <v>82150</v>
          </cell>
          <cell r="Z19">
            <v>82150</v>
          </cell>
          <cell r="AA19">
            <v>82150</v>
          </cell>
          <cell r="AB19">
            <v>82150</v>
          </cell>
          <cell r="AC19">
            <v>82150</v>
          </cell>
          <cell r="AD19">
            <v>82150</v>
          </cell>
          <cell r="AE19">
            <v>82150</v>
          </cell>
          <cell r="AF19">
            <v>82150</v>
          </cell>
          <cell r="AG19">
            <v>83900</v>
          </cell>
          <cell r="AH19">
            <v>83900</v>
          </cell>
          <cell r="AJ19" t="str">
            <v>113017R</v>
          </cell>
          <cell r="AK19" t="str">
            <v>AQ.330ML BOY 1X24 REJECT</v>
          </cell>
          <cell r="AM19" t="str">
            <v>AQ330BX24</v>
          </cell>
          <cell r="AN19">
            <v>81150</v>
          </cell>
          <cell r="AO19">
            <v>81150</v>
          </cell>
          <cell r="AP19">
            <v>81150</v>
          </cell>
          <cell r="AQ19">
            <v>81150</v>
          </cell>
          <cell r="AR19">
            <v>81150</v>
          </cell>
          <cell r="AS19">
            <v>81150</v>
          </cell>
          <cell r="AT19">
            <v>81150</v>
          </cell>
          <cell r="AU19">
            <v>81150</v>
          </cell>
          <cell r="AV19">
            <v>82900</v>
          </cell>
          <cell r="AW19">
            <v>82900</v>
          </cell>
        </row>
        <row r="20">
          <cell r="C20">
            <v>113018</v>
          </cell>
          <cell r="D20" t="str">
            <v>AQ.330ML GIRL 1X24</v>
          </cell>
          <cell r="E20">
            <v>77500</v>
          </cell>
          <cell r="F20">
            <v>77500</v>
          </cell>
          <cell r="G20">
            <v>77500</v>
          </cell>
          <cell r="H20">
            <v>77500</v>
          </cell>
          <cell r="I20">
            <v>79100</v>
          </cell>
          <cell r="J20">
            <v>79100</v>
          </cell>
          <cell r="K20">
            <v>79100</v>
          </cell>
          <cell r="L20">
            <v>79100</v>
          </cell>
          <cell r="M20">
            <v>79100</v>
          </cell>
          <cell r="N20">
            <v>79100</v>
          </cell>
          <cell r="O20">
            <v>77500</v>
          </cell>
          <cell r="P20">
            <v>77500</v>
          </cell>
          <cell r="Q20">
            <v>77500</v>
          </cell>
          <cell r="R20">
            <v>77500</v>
          </cell>
          <cell r="S20">
            <v>79100</v>
          </cell>
          <cell r="T20">
            <v>79100</v>
          </cell>
          <cell r="U20">
            <v>79100</v>
          </cell>
          <cell r="V20">
            <v>79100</v>
          </cell>
          <cell r="W20">
            <v>79100</v>
          </cell>
          <cell r="X20">
            <v>79100</v>
          </cell>
          <cell r="Y20">
            <v>82150</v>
          </cell>
          <cell r="Z20">
            <v>82150</v>
          </cell>
          <cell r="AA20">
            <v>82150</v>
          </cell>
          <cell r="AB20">
            <v>82150</v>
          </cell>
          <cell r="AC20">
            <v>82150</v>
          </cell>
          <cell r="AD20">
            <v>82150</v>
          </cell>
          <cell r="AE20">
            <v>82150</v>
          </cell>
          <cell r="AF20">
            <v>82150</v>
          </cell>
          <cell r="AG20">
            <v>83900</v>
          </cell>
          <cell r="AH20">
            <v>83900</v>
          </cell>
          <cell r="AJ20">
            <v>113018</v>
          </cell>
          <cell r="AK20" t="str">
            <v>AQ.330ML GIRL 1X24</v>
          </cell>
          <cell r="AM20" t="str">
            <v>AQ330GX24</v>
          </cell>
          <cell r="AN20">
            <v>81150</v>
          </cell>
          <cell r="AO20">
            <v>81150</v>
          </cell>
          <cell r="AP20">
            <v>81150</v>
          </cell>
          <cell r="AQ20">
            <v>81150</v>
          </cell>
          <cell r="AR20">
            <v>81150</v>
          </cell>
          <cell r="AS20">
            <v>81150</v>
          </cell>
          <cell r="AT20">
            <v>81150</v>
          </cell>
          <cell r="AU20">
            <v>81150</v>
          </cell>
          <cell r="AV20">
            <v>82900</v>
          </cell>
          <cell r="AW20">
            <v>82900</v>
          </cell>
        </row>
        <row r="21">
          <cell r="C21" t="str">
            <v>113018R</v>
          </cell>
          <cell r="D21" t="str">
            <v>AQ.330ML GIRL 1X24 REJECT</v>
          </cell>
          <cell r="E21">
            <v>77500</v>
          </cell>
          <cell r="F21">
            <v>77500</v>
          </cell>
          <cell r="G21">
            <v>77500</v>
          </cell>
          <cell r="H21">
            <v>77500</v>
          </cell>
          <cell r="I21">
            <v>79100</v>
          </cell>
          <cell r="J21">
            <v>79100</v>
          </cell>
          <cell r="K21">
            <v>79100</v>
          </cell>
          <cell r="L21">
            <v>79100</v>
          </cell>
          <cell r="M21">
            <v>79100</v>
          </cell>
          <cell r="N21">
            <v>79100</v>
          </cell>
          <cell r="O21">
            <v>77500</v>
          </cell>
          <cell r="P21">
            <v>77500</v>
          </cell>
          <cell r="Q21">
            <v>77500</v>
          </cell>
          <cell r="R21">
            <v>77500</v>
          </cell>
          <cell r="S21">
            <v>79100</v>
          </cell>
          <cell r="T21">
            <v>79100</v>
          </cell>
          <cell r="U21">
            <v>79100</v>
          </cell>
          <cell r="V21">
            <v>79100</v>
          </cell>
          <cell r="W21">
            <v>79100</v>
          </cell>
          <cell r="X21">
            <v>79100</v>
          </cell>
          <cell r="Y21">
            <v>82150</v>
          </cell>
          <cell r="Z21">
            <v>82150</v>
          </cell>
          <cell r="AA21">
            <v>82150</v>
          </cell>
          <cell r="AB21">
            <v>82150</v>
          </cell>
          <cell r="AC21">
            <v>82150</v>
          </cell>
          <cell r="AD21">
            <v>82150</v>
          </cell>
          <cell r="AE21">
            <v>82150</v>
          </cell>
          <cell r="AF21">
            <v>82150</v>
          </cell>
          <cell r="AG21">
            <v>83900</v>
          </cell>
          <cell r="AH21">
            <v>83900</v>
          </cell>
          <cell r="AJ21" t="str">
            <v>113018R</v>
          </cell>
          <cell r="AK21" t="str">
            <v>AQ.330ML GIRL 1X24 REJECT</v>
          </cell>
          <cell r="AM21" t="str">
            <v>AQ330GX24</v>
          </cell>
          <cell r="AN21">
            <v>81150</v>
          </cell>
          <cell r="AO21">
            <v>81150</v>
          </cell>
          <cell r="AP21">
            <v>81150</v>
          </cell>
          <cell r="AQ21">
            <v>81150</v>
          </cell>
          <cell r="AR21">
            <v>81150</v>
          </cell>
          <cell r="AS21">
            <v>81150</v>
          </cell>
          <cell r="AT21">
            <v>81150</v>
          </cell>
          <cell r="AU21">
            <v>81150</v>
          </cell>
          <cell r="AV21">
            <v>82900</v>
          </cell>
          <cell r="AW21">
            <v>82900</v>
          </cell>
        </row>
        <row r="22">
          <cell r="C22">
            <v>74598</v>
          </cell>
          <cell r="D22" t="str">
            <v>AQ.380ML REFLECTIONS 1X12</v>
          </cell>
          <cell r="E22">
            <v>84500</v>
          </cell>
          <cell r="F22">
            <v>84500</v>
          </cell>
          <cell r="G22">
            <v>84500</v>
          </cell>
          <cell r="H22">
            <v>84500</v>
          </cell>
          <cell r="I22">
            <v>84500</v>
          </cell>
          <cell r="J22">
            <v>84500</v>
          </cell>
          <cell r="K22">
            <v>84500</v>
          </cell>
          <cell r="L22">
            <v>84500</v>
          </cell>
          <cell r="M22">
            <v>84500</v>
          </cell>
          <cell r="N22">
            <v>84500</v>
          </cell>
          <cell r="O22">
            <v>84500</v>
          </cell>
          <cell r="P22">
            <v>84500</v>
          </cell>
          <cell r="Q22">
            <v>84500</v>
          </cell>
          <cell r="R22">
            <v>84500</v>
          </cell>
          <cell r="S22">
            <v>84500</v>
          </cell>
          <cell r="T22">
            <v>84500</v>
          </cell>
          <cell r="U22">
            <v>84500</v>
          </cell>
          <cell r="V22">
            <v>84500</v>
          </cell>
          <cell r="W22">
            <v>84500</v>
          </cell>
          <cell r="X22">
            <v>84500</v>
          </cell>
          <cell r="Y22">
            <v>84500</v>
          </cell>
          <cell r="Z22">
            <v>84500</v>
          </cell>
          <cell r="AA22">
            <v>84500</v>
          </cell>
          <cell r="AB22">
            <v>84500</v>
          </cell>
          <cell r="AC22">
            <v>84500</v>
          </cell>
          <cell r="AD22">
            <v>84500</v>
          </cell>
          <cell r="AE22">
            <v>84500</v>
          </cell>
          <cell r="AF22">
            <v>84500</v>
          </cell>
          <cell r="AG22">
            <v>84500</v>
          </cell>
          <cell r="AH22">
            <v>84500</v>
          </cell>
          <cell r="AJ22">
            <v>74598</v>
          </cell>
          <cell r="AK22" t="str">
            <v>AQ.380ML REFLECTIONS 1X12</v>
          </cell>
          <cell r="AM22" t="str">
            <v>380REFX12</v>
          </cell>
          <cell r="AN22">
            <v>83500</v>
          </cell>
          <cell r="AO22">
            <v>83500</v>
          </cell>
          <cell r="AP22">
            <v>83500</v>
          </cell>
          <cell r="AQ22">
            <v>83500</v>
          </cell>
          <cell r="AR22">
            <v>83500</v>
          </cell>
          <cell r="AS22">
            <v>83500</v>
          </cell>
          <cell r="AT22">
            <v>83500</v>
          </cell>
          <cell r="AU22">
            <v>83500</v>
          </cell>
          <cell r="AV22">
            <v>83500</v>
          </cell>
          <cell r="AW22">
            <v>83500</v>
          </cell>
        </row>
        <row r="23">
          <cell r="C23">
            <v>132527</v>
          </cell>
          <cell r="D23" t="str">
            <v>AQ. 380ML REFLECTION SG 1X12</v>
          </cell>
          <cell r="E23">
            <v>84500</v>
          </cell>
          <cell r="F23">
            <v>84500</v>
          </cell>
          <cell r="G23">
            <v>84500</v>
          </cell>
          <cell r="H23">
            <v>84500</v>
          </cell>
          <cell r="I23">
            <v>84500</v>
          </cell>
          <cell r="J23">
            <v>84500</v>
          </cell>
          <cell r="K23">
            <v>84500</v>
          </cell>
          <cell r="L23">
            <v>84500</v>
          </cell>
          <cell r="M23">
            <v>84500</v>
          </cell>
          <cell r="N23">
            <v>84500</v>
          </cell>
          <cell r="O23">
            <v>84500</v>
          </cell>
          <cell r="P23">
            <v>84500</v>
          </cell>
          <cell r="Q23">
            <v>84500</v>
          </cell>
          <cell r="R23">
            <v>84500</v>
          </cell>
          <cell r="S23">
            <v>84500</v>
          </cell>
          <cell r="T23">
            <v>84500</v>
          </cell>
          <cell r="U23">
            <v>84500</v>
          </cell>
          <cell r="V23">
            <v>84500</v>
          </cell>
          <cell r="W23">
            <v>84500</v>
          </cell>
          <cell r="X23">
            <v>84500</v>
          </cell>
          <cell r="Y23">
            <v>84500</v>
          </cell>
          <cell r="Z23">
            <v>84500</v>
          </cell>
          <cell r="AA23">
            <v>84500</v>
          </cell>
          <cell r="AB23">
            <v>84500</v>
          </cell>
          <cell r="AC23">
            <v>84500</v>
          </cell>
          <cell r="AD23">
            <v>84500</v>
          </cell>
          <cell r="AE23">
            <v>84500</v>
          </cell>
          <cell r="AF23">
            <v>84500</v>
          </cell>
          <cell r="AG23">
            <v>84500</v>
          </cell>
          <cell r="AH23">
            <v>84500</v>
          </cell>
          <cell r="AJ23">
            <v>132527</v>
          </cell>
          <cell r="AK23" t="str">
            <v>AQ. 380ML REFLECTION SG 1X12</v>
          </cell>
          <cell r="AM23" t="str">
            <v>380REFX12</v>
          </cell>
          <cell r="AN23">
            <v>83500</v>
          </cell>
          <cell r="AO23">
            <v>83500</v>
          </cell>
          <cell r="AP23">
            <v>83500</v>
          </cell>
          <cell r="AQ23">
            <v>83500</v>
          </cell>
          <cell r="AR23">
            <v>83500</v>
          </cell>
          <cell r="AS23">
            <v>83500</v>
          </cell>
          <cell r="AT23">
            <v>83500</v>
          </cell>
          <cell r="AU23">
            <v>83500</v>
          </cell>
          <cell r="AV23">
            <v>83500</v>
          </cell>
          <cell r="AW23">
            <v>83500</v>
          </cell>
        </row>
        <row r="24">
          <cell r="C24">
            <v>80333</v>
          </cell>
          <cell r="D24" t="str">
            <v>AQ 380ML SPARKLING 1X12</v>
          </cell>
          <cell r="E24">
            <v>84500</v>
          </cell>
          <cell r="F24">
            <v>84500</v>
          </cell>
          <cell r="G24">
            <v>84500</v>
          </cell>
          <cell r="H24">
            <v>84500</v>
          </cell>
          <cell r="I24">
            <v>84500</v>
          </cell>
          <cell r="J24">
            <v>84500</v>
          </cell>
          <cell r="K24">
            <v>84500</v>
          </cell>
          <cell r="L24">
            <v>84500</v>
          </cell>
          <cell r="M24">
            <v>84500</v>
          </cell>
          <cell r="N24">
            <v>84500</v>
          </cell>
          <cell r="O24">
            <v>84500</v>
          </cell>
          <cell r="P24">
            <v>84500</v>
          </cell>
          <cell r="Q24">
            <v>84500</v>
          </cell>
          <cell r="R24">
            <v>84500</v>
          </cell>
          <cell r="S24">
            <v>84500</v>
          </cell>
          <cell r="T24">
            <v>84500</v>
          </cell>
          <cell r="U24">
            <v>84500</v>
          </cell>
          <cell r="V24">
            <v>84500</v>
          </cell>
          <cell r="W24">
            <v>84500</v>
          </cell>
          <cell r="X24">
            <v>84500</v>
          </cell>
          <cell r="Y24">
            <v>84500</v>
          </cell>
          <cell r="Z24">
            <v>84500</v>
          </cell>
          <cell r="AA24">
            <v>84500</v>
          </cell>
          <cell r="AB24">
            <v>84500</v>
          </cell>
          <cell r="AC24">
            <v>84500</v>
          </cell>
          <cell r="AD24">
            <v>84500</v>
          </cell>
          <cell r="AE24">
            <v>84500</v>
          </cell>
          <cell r="AF24">
            <v>84500</v>
          </cell>
          <cell r="AG24">
            <v>84500</v>
          </cell>
          <cell r="AH24">
            <v>84500</v>
          </cell>
          <cell r="AJ24">
            <v>80333</v>
          </cell>
          <cell r="AK24" t="str">
            <v>AQ 380ML SPARKLING 1X12</v>
          </cell>
          <cell r="AM24" t="str">
            <v>380SPARKX12</v>
          </cell>
          <cell r="AN24">
            <v>83500</v>
          </cell>
          <cell r="AO24">
            <v>83500</v>
          </cell>
          <cell r="AP24">
            <v>83500</v>
          </cell>
          <cell r="AQ24">
            <v>83500</v>
          </cell>
          <cell r="AR24">
            <v>83500</v>
          </cell>
          <cell r="AS24">
            <v>83500</v>
          </cell>
          <cell r="AT24">
            <v>83500</v>
          </cell>
          <cell r="AU24">
            <v>83500</v>
          </cell>
          <cell r="AV24">
            <v>83500</v>
          </cell>
          <cell r="AW24">
            <v>83500</v>
          </cell>
        </row>
        <row r="25">
          <cell r="C25">
            <v>133875</v>
          </cell>
          <cell r="D25" t="str">
            <v>AQ. 380ML SPARKLING SG 1X12</v>
          </cell>
          <cell r="E25">
            <v>84500</v>
          </cell>
          <cell r="F25">
            <v>84500</v>
          </cell>
          <cell r="G25">
            <v>84500</v>
          </cell>
          <cell r="H25">
            <v>84500</v>
          </cell>
          <cell r="I25">
            <v>84500</v>
          </cell>
          <cell r="J25">
            <v>84500</v>
          </cell>
          <cell r="K25">
            <v>84500</v>
          </cell>
          <cell r="L25">
            <v>84500</v>
          </cell>
          <cell r="M25">
            <v>84500</v>
          </cell>
          <cell r="N25">
            <v>84500</v>
          </cell>
          <cell r="O25">
            <v>84500</v>
          </cell>
          <cell r="P25">
            <v>84500</v>
          </cell>
          <cell r="Q25">
            <v>84500</v>
          </cell>
          <cell r="R25">
            <v>84500</v>
          </cell>
          <cell r="S25">
            <v>84500</v>
          </cell>
          <cell r="T25">
            <v>84500</v>
          </cell>
          <cell r="U25">
            <v>84500</v>
          </cell>
          <cell r="V25">
            <v>84500</v>
          </cell>
          <cell r="W25">
            <v>84500</v>
          </cell>
          <cell r="X25">
            <v>84500</v>
          </cell>
          <cell r="Y25">
            <v>84500</v>
          </cell>
          <cell r="Z25">
            <v>84500</v>
          </cell>
          <cell r="AA25">
            <v>84500</v>
          </cell>
          <cell r="AB25">
            <v>84500</v>
          </cell>
          <cell r="AC25">
            <v>84500</v>
          </cell>
          <cell r="AD25">
            <v>84500</v>
          </cell>
          <cell r="AE25">
            <v>84500</v>
          </cell>
          <cell r="AF25">
            <v>84500</v>
          </cell>
          <cell r="AG25">
            <v>84500</v>
          </cell>
          <cell r="AH25">
            <v>84500</v>
          </cell>
          <cell r="AJ25">
            <v>133875</v>
          </cell>
          <cell r="AK25" t="str">
            <v>AQ. 380ML SPARKLING SG 1X12</v>
          </cell>
          <cell r="AM25" t="str">
            <v>380SPARKX12</v>
          </cell>
          <cell r="AN25">
            <v>83500</v>
          </cell>
          <cell r="AO25">
            <v>83500</v>
          </cell>
          <cell r="AP25">
            <v>83500</v>
          </cell>
          <cell r="AQ25">
            <v>83500</v>
          </cell>
          <cell r="AR25">
            <v>83500</v>
          </cell>
          <cell r="AS25">
            <v>83500</v>
          </cell>
          <cell r="AT25">
            <v>83500</v>
          </cell>
          <cell r="AU25">
            <v>83500</v>
          </cell>
          <cell r="AV25">
            <v>83500</v>
          </cell>
          <cell r="AW25">
            <v>83500</v>
          </cell>
        </row>
        <row r="26">
          <cell r="C26">
            <v>122408</v>
          </cell>
          <cell r="D26" t="str">
            <v>AQ.450ML 1X24</v>
          </cell>
          <cell r="E26">
            <v>73500</v>
          </cell>
          <cell r="F26">
            <v>73500</v>
          </cell>
          <cell r="G26">
            <v>70600</v>
          </cell>
          <cell r="H26">
            <v>73500</v>
          </cell>
          <cell r="I26">
            <v>70850</v>
          </cell>
          <cell r="J26">
            <v>70850</v>
          </cell>
          <cell r="K26">
            <v>70850</v>
          </cell>
          <cell r="L26">
            <v>70650</v>
          </cell>
          <cell r="M26">
            <v>70650</v>
          </cell>
          <cell r="N26">
            <v>70650</v>
          </cell>
          <cell r="O26">
            <v>73500</v>
          </cell>
          <cell r="P26">
            <v>73500</v>
          </cell>
          <cell r="Q26">
            <v>70600</v>
          </cell>
          <cell r="R26">
            <v>73500</v>
          </cell>
          <cell r="S26">
            <v>70850</v>
          </cell>
          <cell r="T26">
            <v>70850</v>
          </cell>
          <cell r="U26">
            <v>70850</v>
          </cell>
          <cell r="V26">
            <v>70650</v>
          </cell>
          <cell r="W26">
            <v>70650</v>
          </cell>
          <cell r="X26">
            <v>70650</v>
          </cell>
          <cell r="Y26">
            <v>77900</v>
          </cell>
          <cell r="Z26">
            <v>77900</v>
          </cell>
          <cell r="AA26">
            <v>77900</v>
          </cell>
          <cell r="AB26">
            <v>77900</v>
          </cell>
          <cell r="AC26">
            <v>77900</v>
          </cell>
          <cell r="AD26">
            <v>77900</v>
          </cell>
          <cell r="AE26">
            <v>77900</v>
          </cell>
          <cell r="AF26">
            <v>77953</v>
          </cell>
          <cell r="AG26">
            <v>78000</v>
          </cell>
          <cell r="AH26">
            <v>78000</v>
          </cell>
          <cell r="AJ26">
            <v>122408</v>
          </cell>
          <cell r="AK26" t="str">
            <v>AQ.450ML 1X24</v>
          </cell>
          <cell r="AM26" t="str">
            <v>AQ450X24</v>
          </cell>
          <cell r="AN26">
            <v>76900</v>
          </cell>
          <cell r="AO26">
            <v>76900</v>
          </cell>
          <cell r="AP26">
            <v>76900</v>
          </cell>
          <cell r="AQ26">
            <v>76900</v>
          </cell>
          <cell r="AR26">
            <v>76900</v>
          </cell>
          <cell r="AS26">
            <v>76900</v>
          </cell>
          <cell r="AT26">
            <v>76900</v>
          </cell>
          <cell r="AU26">
            <v>76953</v>
          </cell>
          <cell r="AV26">
            <v>77000</v>
          </cell>
          <cell r="AW26">
            <v>77000</v>
          </cell>
        </row>
        <row r="27">
          <cell r="C27">
            <v>74561</v>
          </cell>
          <cell r="D27" t="str">
            <v>AQ.600ML 1X24</v>
          </cell>
          <cell r="E27">
            <v>39500</v>
          </cell>
          <cell r="F27">
            <v>39500</v>
          </cell>
          <cell r="G27">
            <v>39500</v>
          </cell>
          <cell r="H27">
            <v>39500</v>
          </cell>
          <cell r="I27">
            <v>40050</v>
          </cell>
          <cell r="J27">
            <v>40050</v>
          </cell>
          <cell r="K27">
            <v>40050</v>
          </cell>
          <cell r="L27">
            <v>39550</v>
          </cell>
          <cell r="M27">
            <v>39550</v>
          </cell>
          <cell r="N27">
            <v>39550</v>
          </cell>
          <cell r="O27">
            <v>39500</v>
          </cell>
          <cell r="P27">
            <v>39500</v>
          </cell>
          <cell r="Q27">
            <v>39500</v>
          </cell>
          <cell r="R27">
            <v>39500</v>
          </cell>
          <cell r="S27">
            <v>40050</v>
          </cell>
          <cell r="T27">
            <v>40050</v>
          </cell>
          <cell r="U27">
            <v>40050</v>
          </cell>
          <cell r="V27">
            <v>39550</v>
          </cell>
          <cell r="W27">
            <v>39550</v>
          </cell>
          <cell r="X27">
            <v>39550</v>
          </cell>
          <cell r="Y27">
            <v>41900</v>
          </cell>
          <cell r="Z27">
            <v>41900</v>
          </cell>
          <cell r="AA27">
            <v>41900</v>
          </cell>
          <cell r="AB27">
            <v>41900</v>
          </cell>
          <cell r="AC27">
            <v>41900</v>
          </cell>
          <cell r="AD27">
            <v>41900</v>
          </cell>
          <cell r="AE27">
            <v>41900</v>
          </cell>
          <cell r="AF27">
            <v>41953</v>
          </cell>
          <cell r="AG27">
            <v>41741</v>
          </cell>
          <cell r="AH27">
            <v>41741</v>
          </cell>
          <cell r="AJ27">
            <v>74561</v>
          </cell>
          <cell r="AK27" t="str">
            <v>AQ.600ML 1X24</v>
          </cell>
          <cell r="AM27" t="str">
            <v>AQ600X24</v>
          </cell>
          <cell r="AN27">
            <v>40900</v>
          </cell>
          <cell r="AO27">
            <v>40900</v>
          </cell>
          <cell r="AP27">
            <v>40900</v>
          </cell>
          <cell r="AQ27">
            <v>40900</v>
          </cell>
          <cell r="AR27">
            <v>40900</v>
          </cell>
          <cell r="AS27">
            <v>40900</v>
          </cell>
          <cell r="AT27">
            <v>40900</v>
          </cell>
          <cell r="AU27">
            <v>40953</v>
          </cell>
          <cell r="AV27">
            <v>40741</v>
          </cell>
          <cell r="AW27">
            <v>40741</v>
          </cell>
        </row>
        <row r="28">
          <cell r="C28">
            <v>12313</v>
          </cell>
          <cell r="D28" t="str">
            <v>AQ.600 ML  1 X 24 PCS</v>
          </cell>
          <cell r="E28">
            <v>39500</v>
          </cell>
          <cell r="F28">
            <v>39500</v>
          </cell>
          <cell r="G28">
            <v>39500</v>
          </cell>
          <cell r="H28">
            <v>39500</v>
          </cell>
          <cell r="I28">
            <v>40050</v>
          </cell>
          <cell r="J28">
            <v>40050</v>
          </cell>
          <cell r="K28">
            <v>40050</v>
          </cell>
          <cell r="L28">
            <v>39550</v>
          </cell>
          <cell r="M28">
            <v>39550</v>
          </cell>
          <cell r="N28">
            <v>39550</v>
          </cell>
          <cell r="O28">
            <v>39500</v>
          </cell>
          <cell r="P28">
            <v>39500</v>
          </cell>
          <cell r="Q28">
            <v>39500</v>
          </cell>
          <cell r="R28">
            <v>39500</v>
          </cell>
          <cell r="S28">
            <v>40050</v>
          </cell>
          <cell r="T28">
            <v>40050</v>
          </cell>
          <cell r="U28">
            <v>40050</v>
          </cell>
          <cell r="V28">
            <v>39550</v>
          </cell>
          <cell r="W28">
            <v>39550</v>
          </cell>
          <cell r="X28">
            <v>39550</v>
          </cell>
          <cell r="Y28">
            <v>41900</v>
          </cell>
          <cell r="Z28">
            <v>41900</v>
          </cell>
          <cell r="AA28">
            <v>41900</v>
          </cell>
          <cell r="AB28">
            <v>41900</v>
          </cell>
          <cell r="AC28">
            <v>41900</v>
          </cell>
          <cell r="AD28">
            <v>41900</v>
          </cell>
          <cell r="AE28">
            <v>41900</v>
          </cell>
          <cell r="AF28">
            <v>41953</v>
          </cell>
          <cell r="AG28">
            <v>41741</v>
          </cell>
          <cell r="AH28">
            <v>41741</v>
          </cell>
          <cell r="AJ28">
            <v>12313</v>
          </cell>
          <cell r="AK28" t="str">
            <v>AQ.600 ML  1 X 24 PCS</v>
          </cell>
          <cell r="AM28" t="str">
            <v>AQ600X24</v>
          </cell>
          <cell r="AN28">
            <v>40900</v>
          </cell>
          <cell r="AO28">
            <v>40900</v>
          </cell>
          <cell r="AP28">
            <v>40900</v>
          </cell>
          <cell r="AQ28">
            <v>40900</v>
          </cell>
          <cell r="AR28">
            <v>40900</v>
          </cell>
          <cell r="AS28">
            <v>40900</v>
          </cell>
          <cell r="AT28">
            <v>40900</v>
          </cell>
          <cell r="AU28">
            <v>40953</v>
          </cell>
          <cell r="AV28">
            <v>40741</v>
          </cell>
          <cell r="AW28">
            <v>40741</v>
          </cell>
        </row>
        <row r="29">
          <cell r="C29">
            <v>139188</v>
          </cell>
          <cell r="D29" t="str">
            <v>AQ.600 ML RESKA</v>
          </cell>
          <cell r="E29">
            <v>39500</v>
          </cell>
          <cell r="F29">
            <v>39500</v>
          </cell>
          <cell r="G29">
            <v>39500</v>
          </cell>
          <cell r="H29">
            <v>39500</v>
          </cell>
          <cell r="I29">
            <v>40050</v>
          </cell>
          <cell r="J29">
            <v>40050</v>
          </cell>
          <cell r="K29">
            <v>40050</v>
          </cell>
          <cell r="L29">
            <v>39550</v>
          </cell>
          <cell r="M29">
            <v>39550</v>
          </cell>
          <cell r="N29">
            <v>39550</v>
          </cell>
          <cell r="O29">
            <v>39500</v>
          </cell>
          <cell r="P29">
            <v>39500</v>
          </cell>
          <cell r="Q29">
            <v>39500</v>
          </cell>
          <cell r="R29">
            <v>39500</v>
          </cell>
          <cell r="S29">
            <v>40050</v>
          </cell>
          <cell r="T29">
            <v>40050</v>
          </cell>
          <cell r="U29">
            <v>40050</v>
          </cell>
          <cell r="V29">
            <v>39550</v>
          </cell>
          <cell r="W29">
            <v>39550</v>
          </cell>
          <cell r="X29">
            <v>39550</v>
          </cell>
          <cell r="Y29">
            <v>41900</v>
          </cell>
          <cell r="Z29">
            <v>41900</v>
          </cell>
          <cell r="AA29">
            <v>41900</v>
          </cell>
          <cell r="AB29">
            <v>41900</v>
          </cell>
          <cell r="AC29">
            <v>41900</v>
          </cell>
          <cell r="AD29">
            <v>41900</v>
          </cell>
          <cell r="AE29">
            <v>41900</v>
          </cell>
          <cell r="AF29">
            <v>41953</v>
          </cell>
          <cell r="AG29">
            <v>41741</v>
          </cell>
          <cell r="AH29">
            <v>41741</v>
          </cell>
          <cell r="AJ29">
            <v>139188</v>
          </cell>
          <cell r="AK29" t="str">
            <v>AQ.600 ML RESKA</v>
          </cell>
          <cell r="AN29">
            <v>40900</v>
          </cell>
          <cell r="AO29">
            <v>40900</v>
          </cell>
          <cell r="AP29">
            <v>40900</v>
          </cell>
          <cell r="AQ29">
            <v>40900</v>
          </cell>
          <cell r="AR29">
            <v>40900</v>
          </cell>
          <cell r="AS29">
            <v>40900</v>
          </cell>
          <cell r="AT29">
            <v>40900</v>
          </cell>
          <cell r="AU29">
            <v>40953</v>
          </cell>
          <cell r="AV29">
            <v>40741</v>
          </cell>
          <cell r="AW29">
            <v>40741</v>
          </cell>
        </row>
        <row r="30">
          <cell r="C30">
            <v>81681</v>
          </cell>
          <cell r="D30" t="str">
            <v>AQ.750ML 1X18</v>
          </cell>
          <cell r="E30">
            <v>68100</v>
          </cell>
          <cell r="F30">
            <v>68100</v>
          </cell>
          <cell r="G30">
            <v>65400</v>
          </cell>
          <cell r="H30">
            <v>68100</v>
          </cell>
          <cell r="I30">
            <v>65650</v>
          </cell>
          <cell r="J30">
            <v>65650</v>
          </cell>
          <cell r="K30">
            <v>65650</v>
          </cell>
          <cell r="L30">
            <v>65450</v>
          </cell>
          <cell r="M30">
            <v>65450</v>
          </cell>
          <cell r="N30">
            <v>65450</v>
          </cell>
          <cell r="O30">
            <v>68100</v>
          </cell>
          <cell r="P30">
            <v>68100</v>
          </cell>
          <cell r="Q30">
            <v>65400</v>
          </cell>
          <cell r="R30">
            <v>68100</v>
          </cell>
          <cell r="S30">
            <v>65650</v>
          </cell>
          <cell r="T30">
            <v>65650</v>
          </cell>
          <cell r="U30">
            <v>65650</v>
          </cell>
          <cell r="V30">
            <v>65450</v>
          </cell>
          <cell r="W30">
            <v>65450</v>
          </cell>
          <cell r="X30">
            <v>65450</v>
          </cell>
          <cell r="Y30">
            <v>72200</v>
          </cell>
          <cell r="Z30">
            <v>72200</v>
          </cell>
          <cell r="AA30">
            <v>72200</v>
          </cell>
          <cell r="AB30">
            <v>72200</v>
          </cell>
          <cell r="AC30">
            <v>72200</v>
          </cell>
          <cell r="AD30">
            <v>72200</v>
          </cell>
          <cell r="AE30">
            <v>72200</v>
          </cell>
          <cell r="AF30">
            <v>72253.100000000006</v>
          </cell>
          <cell r="AG30">
            <v>72300</v>
          </cell>
          <cell r="AH30">
            <v>72300</v>
          </cell>
          <cell r="AJ30">
            <v>81681</v>
          </cell>
          <cell r="AK30" t="str">
            <v>AQ.750ML 1X18</v>
          </cell>
          <cell r="AM30" t="str">
            <v>AQ750X18</v>
          </cell>
          <cell r="AN30">
            <v>71200</v>
          </cell>
          <cell r="AO30">
            <v>71200</v>
          </cell>
          <cell r="AP30">
            <v>71200</v>
          </cell>
          <cell r="AQ30">
            <v>71200</v>
          </cell>
          <cell r="AR30">
            <v>71200</v>
          </cell>
          <cell r="AS30">
            <v>71200</v>
          </cell>
          <cell r="AT30">
            <v>71200</v>
          </cell>
          <cell r="AU30">
            <v>71253.100000000006</v>
          </cell>
          <cell r="AV30">
            <v>71300</v>
          </cell>
          <cell r="AW30">
            <v>71300</v>
          </cell>
        </row>
        <row r="31">
          <cell r="C31" t="str">
            <v>81681R</v>
          </cell>
          <cell r="D31" t="str">
            <v>AQ.750ML 1X18 REJECT</v>
          </cell>
          <cell r="E31">
            <v>68100</v>
          </cell>
          <cell r="F31">
            <v>68100</v>
          </cell>
          <cell r="G31">
            <v>65400</v>
          </cell>
          <cell r="H31">
            <v>68100</v>
          </cell>
          <cell r="I31">
            <v>65650</v>
          </cell>
          <cell r="J31">
            <v>65650</v>
          </cell>
          <cell r="K31">
            <v>65650</v>
          </cell>
          <cell r="L31">
            <v>65450</v>
          </cell>
          <cell r="M31">
            <v>65450</v>
          </cell>
          <cell r="N31">
            <v>65450</v>
          </cell>
          <cell r="O31">
            <v>68100</v>
          </cell>
          <cell r="P31">
            <v>68100</v>
          </cell>
          <cell r="Q31">
            <v>65400</v>
          </cell>
          <cell r="R31">
            <v>68100</v>
          </cell>
          <cell r="S31">
            <v>65650</v>
          </cell>
          <cell r="T31">
            <v>65650</v>
          </cell>
          <cell r="U31">
            <v>65650</v>
          </cell>
          <cell r="V31">
            <v>65450</v>
          </cell>
          <cell r="W31">
            <v>65450</v>
          </cell>
          <cell r="X31">
            <v>65450</v>
          </cell>
          <cell r="Y31">
            <v>72200</v>
          </cell>
          <cell r="Z31">
            <v>72200</v>
          </cell>
          <cell r="AA31">
            <v>72200</v>
          </cell>
          <cell r="AB31">
            <v>72200</v>
          </cell>
          <cell r="AC31">
            <v>72200</v>
          </cell>
          <cell r="AD31">
            <v>72200</v>
          </cell>
          <cell r="AE31">
            <v>72200</v>
          </cell>
          <cell r="AF31">
            <v>72253.100000000006</v>
          </cell>
          <cell r="AG31">
            <v>72300</v>
          </cell>
          <cell r="AH31">
            <v>72300</v>
          </cell>
          <cell r="AJ31" t="str">
            <v>81681R</v>
          </cell>
          <cell r="AK31" t="str">
            <v>AQ.750ML 1X18 REJECT</v>
          </cell>
          <cell r="AM31" t="str">
            <v>AQ750X18</v>
          </cell>
          <cell r="AN31">
            <v>71200</v>
          </cell>
          <cell r="AO31">
            <v>71200</v>
          </cell>
          <cell r="AP31">
            <v>71200</v>
          </cell>
          <cell r="AQ31">
            <v>71200</v>
          </cell>
          <cell r="AR31">
            <v>71200</v>
          </cell>
          <cell r="AS31">
            <v>71200</v>
          </cell>
          <cell r="AT31">
            <v>71200</v>
          </cell>
          <cell r="AU31">
            <v>71253.100000000006</v>
          </cell>
          <cell r="AV31">
            <v>71300</v>
          </cell>
          <cell r="AW31">
            <v>71300</v>
          </cell>
        </row>
        <row r="32">
          <cell r="C32">
            <v>131178</v>
          </cell>
          <cell r="D32" t="str">
            <v>AQ 750 ML SPARKLING 1X6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103800</v>
          </cell>
          <cell r="Z32">
            <v>103800</v>
          </cell>
          <cell r="AA32">
            <v>103800</v>
          </cell>
          <cell r="AB32">
            <v>103800</v>
          </cell>
          <cell r="AC32">
            <v>103800</v>
          </cell>
          <cell r="AD32">
            <v>103800</v>
          </cell>
          <cell r="AE32">
            <v>103800</v>
          </cell>
          <cell r="AF32">
            <v>103800</v>
          </cell>
          <cell r="AG32">
            <v>103800</v>
          </cell>
          <cell r="AH32">
            <v>103800</v>
          </cell>
          <cell r="AJ32">
            <v>131178</v>
          </cell>
          <cell r="AK32" t="str">
            <v>AQ 750 ML SPARKLING 1X6</v>
          </cell>
          <cell r="AM32" t="str">
            <v>750SPARKX6</v>
          </cell>
          <cell r="AN32">
            <v>102800</v>
          </cell>
          <cell r="AO32">
            <v>102800</v>
          </cell>
          <cell r="AP32">
            <v>102800</v>
          </cell>
          <cell r="AQ32">
            <v>102800</v>
          </cell>
          <cell r="AR32">
            <v>102800</v>
          </cell>
          <cell r="AS32">
            <v>102800</v>
          </cell>
          <cell r="AT32">
            <v>102800</v>
          </cell>
          <cell r="AU32">
            <v>102800</v>
          </cell>
          <cell r="AV32">
            <v>102800</v>
          </cell>
          <cell r="AW32">
            <v>102800</v>
          </cell>
        </row>
        <row r="33">
          <cell r="C33">
            <v>131179</v>
          </cell>
          <cell r="D33" t="str">
            <v>AQ 750 ML REFLECTION 1X6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96000</v>
          </cell>
          <cell r="Z33">
            <v>96000</v>
          </cell>
          <cell r="AA33">
            <v>96000</v>
          </cell>
          <cell r="AB33">
            <v>96000</v>
          </cell>
          <cell r="AC33">
            <v>96000</v>
          </cell>
          <cell r="AD33">
            <v>96000</v>
          </cell>
          <cell r="AE33">
            <v>96000</v>
          </cell>
          <cell r="AF33">
            <v>96000</v>
          </cell>
          <cell r="AG33">
            <v>96000</v>
          </cell>
          <cell r="AH33">
            <v>96000</v>
          </cell>
          <cell r="AJ33">
            <v>131179</v>
          </cell>
          <cell r="AK33" t="str">
            <v>AQ 750 ML REFLECTION 1X6</v>
          </cell>
          <cell r="AM33" t="str">
            <v>750REFX6</v>
          </cell>
          <cell r="AN33">
            <v>95000</v>
          </cell>
          <cell r="AO33">
            <v>95000</v>
          </cell>
          <cell r="AP33">
            <v>95000</v>
          </cell>
          <cell r="AQ33">
            <v>95000</v>
          </cell>
          <cell r="AR33">
            <v>95000</v>
          </cell>
          <cell r="AS33">
            <v>95000</v>
          </cell>
          <cell r="AT33">
            <v>95000</v>
          </cell>
          <cell r="AU33">
            <v>95000</v>
          </cell>
          <cell r="AV33">
            <v>95000</v>
          </cell>
          <cell r="AW33">
            <v>95000</v>
          </cell>
        </row>
        <row r="34">
          <cell r="C34">
            <v>74553</v>
          </cell>
          <cell r="D34" t="str">
            <v>AQ.1500ML 1X12</v>
          </cell>
          <cell r="E34">
            <v>42600</v>
          </cell>
          <cell r="F34">
            <v>42600</v>
          </cell>
          <cell r="G34">
            <v>40550</v>
          </cell>
          <cell r="H34">
            <v>42600</v>
          </cell>
          <cell r="I34">
            <v>41050</v>
          </cell>
          <cell r="J34">
            <v>41050</v>
          </cell>
          <cell r="K34">
            <v>41050</v>
          </cell>
          <cell r="L34">
            <v>40550</v>
          </cell>
          <cell r="M34">
            <v>40550</v>
          </cell>
          <cell r="N34">
            <v>40550</v>
          </cell>
          <cell r="O34">
            <v>42600</v>
          </cell>
          <cell r="P34">
            <v>42600</v>
          </cell>
          <cell r="Q34">
            <v>40550</v>
          </cell>
          <cell r="R34">
            <v>42600</v>
          </cell>
          <cell r="S34">
            <v>41050</v>
          </cell>
          <cell r="T34">
            <v>41050</v>
          </cell>
          <cell r="U34">
            <v>41050</v>
          </cell>
          <cell r="V34">
            <v>40550</v>
          </cell>
          <cell r="W34">
            <v>40550</v>
          </cell>
          <cell r="X34">
            <v>40550</v>
          </cell>
          <cell r="Y34">
            <v>45200</v>
          </cell>
          <cell r="Z34">
            <v>45200</v>
          </cell>
          <cell r="AA34">
            <v>45200</v>
          </cell>
          <cell r="AB34">
            <v>45200</v>
          </cell>
          <cell r="AC34">
            <v>45200</v>
          </cell>
          <cell r="AD34">
            <v>45200</v>
          </cell>
          <cell r="AE34">
            <v>45200</v>
          </cell>
          <cell r="AF34">
            <v>45200</v>
          </cell>
          <cell r="AG34">
            <v>45000</v>
          </cell>
          <cell r="AH34">
            <v>45000</v>
          </cell>
          <cell r="AJ34">
            <v>74553</v>
          </cell>
          <cell r="AK34" t="str">
            <v>AQ.1500ML 1X12</v>
          </cell>
          <cell r="AM34" t="str">
            <v>AQ1500X12</v>
          </cell>
          <cell r="AN34">
            <v>44200</v>
          </cell>
          <cell r="AO34">
            <v>44200</v>
          </cell>
          <cell r="AP34">
            <v>44200</v>
          </cell>
          <cell r="AQ34">
            <v>44200</v>
          </cell>
          <cell r="AR34">
            <v>44200</v>
          </cell>
          <cell r="AS34">
            <v>44200</v>
          </cell>
          <cell r="AT34">
            <v>44200</v>
          </cell>
          <cell r="AU34">
            <v>44200</v>
          </cell>
          <cell r="AV34">
            <v>44000</v>
          </cell>
          <cell r="AW34">
            <v>44000</v>
          </cell>
        </row>
        <row r="35">
          <cell r="C35">
            <v>127210</v>
          </cell>
          <cell r="D35" t="str">
            <v>CAAYA JASMINE 350 ML 1X12</v>
          </cell>
          <cell r="E35">
            <v>50900</v>
          </cell>
          <cell r="F35">
            <v>50900</v>
          </cell>
          <cell r="G35">
            <v>50900</v>
          </cell>
          <cell r="H35">
            <v>50900</v>
          </cell>
          <cell r="I35">
            <v>50900</v>
          </cell>
          <cell r="J35">
            <v>50900</v>
          </cell>
          <cell r="K35">
            <v>50900</v>
          </cell>
          <cell r="L35">
            <v>50900</v>
          </cell>
          <cell r="M35">
            <v>50900</v>
          </cell>
          <cell r="N35">
            <v>50900</v>
          </cell>
          <cell r="O35">
            <v>50900</v>
          </cell>
          <cell r="P35">
            <v>50900</v>
          </cell>
          <cell r="Q35">
            <v>50900</v>
          </cell>
          <cell r="R35">
            <v>50900</v>
          </cell>
          <cell r="S35">
            <v>50900</v>
          </cell>
          <cell r="T35">
            <v>50900</v>
          </cell>
          <cell r="U35">
            <v>50900</v>
          </cell>
          <cell r="V35">
            <v>50900</v>
          </cell>
          <cell r="W35">
            <v>50900</v>
          </cell>
          <cell r="X35">
            <v>50900</v>
          </cell>
          <cell r="Y35">
            <v>50900</v>
          </cell>
          <cell r="Z35">
            <v>50900</v>
          </cell>
          <cell r="AA35">
            <v>50900</v>
          </cell>
          <cell r="AB35">
            <v>50900</v>
          </cell>
          <cell r="AC35">
            <v>50900</v>
          </cell>
          <cell r="AD35">
            <v>50900</v>
          </cell>
          <cell r="AE35">
            <v>50900</v>
          </cell>
          <cell r="AF35">
            <v>50900</v>
          </cell>
          <cell r="AG35">
            <v>50900</v>
          </cell>
          <cell r="AH35">
            <v>50900</v>
          </cell>
          <cell r="AJ35">
            <v>127210</v>
          </cell>
          <cell r="AK35" t="str">
            <v>CAAYA JASMINE 350 ML 1X12</v>
          </cell>
          <cell r="AL35">
            <v>0</v>
          </cell>
          <cell r="AM35" t="str">
            <v>CAAYAX12</v>
          </cell>
          <cell r="AN35">
            <v>49900</v>
          </cell>
          <cell r="AO35">
            <v>49900</v>
          </cell>
          <cell r="AP35">
            <v>49900</v>
          </cell>
          <cell r="AQ35">
            <v>49900</v>
          </cell>
          <cell r="AR35">
            <v>49900</v>
          </cell>
          <cell r="AS35">
            <v>49900</v>
          </cell>
          <cell r="AT35">
            <v>49900</v>
          </cell>
          <cell r="AU35">
            <v>49900</v>
          </cell>
          <cell r="AV35">
            <v>49900</v>
          </cell>
          <cell r="AW35">
            <v>49900</v>
          </cell>
        </row>
        <row r="36">
          <cell r="C36">
            <v>130376</v>
          </cell>
          <cell r="D36" t="str">
            <v>CAAYA TOASTED RICE 350 ML 1X12</v>
          </cell>
          <cell r="E36">
            <v>50900</v>
          </cell>
          <cell r="F36">
            <v>50900</v>
          </cell>
          <cell r="G36">
            <v>50900</v>
          </cell>
          <cell r="H36">
            <v>50900</v>
          </cell>
          <cell r="I36">
            <v>50900</v>
          </cell>
          <cell r="J36">
            <v>50900</v>
          </cell>
          <cell r="K36">
            <v>50900</v>
          </cell>
          <cell r="L36">
            <v>50900</v>
          </cell>
          <cell r="M36">
            <v>50900</v>
          </cell>
          <cell r="N36">
            <v>50900</v>
          </cell>
          <cell r="O36">
            <v>50900</v>
          </cell>
          <cell r="P36">
            <v>50900</v>
          </cell>
          <cell r="Q36">
            <v>50900</v>
          </cell>
          <cell r="R36">
            <v>50900</v>
          </cell>
          <cell r="S36">
            <v>50900</v>
          </cell>
          <cell r="T36">
            <v>50900</v>
          </cell>
          <cell r="U36">
            <v>50900</v>
          </cell>
          <cell r="V36">
            <v>50900</v>
          </cell>
          <cell r="W36">
            <v>50900</v>
          </cell>
          <cell r="X36">
            <v>50900</v>
          </cell>
          <cell r="Y36">
            <v>50900</v>
          </cell>
          <cell r="Z36">
            <v>50900</v>
          </cell>
          <cell r="AA36">
            <v>50900</v>
          </cell>
          <cell r="AB36">
            <v>50900</v>
          </cell>
          <cell r="AC36">
            <v>50900</v>
          </cell>
          <cell r="AD36">
            <v>50900</v>
          </cell>
          <cell r="AE36">
            <v>50900</v>
          </cell>
          <cell r="AF36">
            <v>50900</v>
          </cell>
          <cell r="AG36">
            <v>50900</v>
          </cell>
          <cell r="AH36">
            <v>50900</v>
          </cell>
          <cell r="AJ36">
            <v>130376</v>
          </cell>
          <cell r="AK36" t="str">
            <v>CAAYA TOASTED RICE 350 ML 1X12</v>
          </cell>
          <cell r="AL36">
            <v>0</v>
          </cell>
          <cell r="AM36">
            <v>0</v>
          </cell>
          <cell r="AN36">
            <v>49900</v>
          </cell>
          <cell r="AO36">
            <v>49900</v>
          </cell>
          <cell r="AP36">
            <v>49900</v>
          </cell>
          <cell r="AQ36">
            <v>49900</v>
          </cell>
          <cell r="AR36">
            <v>49900</v>
          </cell>
          <cell r="AS36">
            <v>49900</v>
          </cell>
          <cell r="AT36">
            <v>49900</v>
          </cell>
          <cell r="AU36">
            <v>49900</v>
          </cell>
          <cell r="AV36">
            <v>49900</v>
          </cell>
          <cell r="AW36">
            <v>49900</v>
          </cell>
        </row>
        <row r="37">
          <cell r="C37">
            <v>130377</v>
          </cell>
          <cell r="D37" t="str">
            <v>CAAYA VANILLA PANDAN 350 ML 1X12</v>
          </cell>
          <cell r="E37">
            <v>50900</v>
          </cell>
          <cell r="F37">
            <v>50900</v>
          </cell>
          <cell r="G37">
            <v>50900</v>
          </cell>
          <cell r="H37">
            <v>50900</v>
          </cell>
          <cell r="I37">
            <v>50900</v>
          </cell>
          <cell r="J37">
            <v>50900</v>
          </cell>
          <cell r="K37">
            <v>50900</v>
          </cell>
          <cell r="L37">
            <v>50900</v>
          </cell>
          <cell r="M37">
            <v>50900</v>
          </cell>
          <cell r="N37">
            <v>50900</v>
          </cell>
          <cell r="O37">
            <v>50900</v>
          </cell>
          <cell r="P37">
            <v>50900</v>
          </cell>
          <cell r="Q37">
            <v>50900</v>
          </cell>
          <cell r="R37">
            <v>50900</v>
          </cell>
          <cell r="S37">
            <v>50900</v>
          </cell>
          <cell r="T37">
            <v>50900</v>
          </cell>
          <cell r="U37">
            <v>50900</v>
          </cell>
          <cell r="V37">
            <v>50900</v>
          </cell>
          <cell r="W37">
            <v>50900</v>
          </cell>
          <cell r="X37">
            <v>50900</v>
          </cell>
          <cell r="Y37">
            <v>50900</v>
          </cell>
          <cell r="Z37">
            <v>50900</v>
          </cell>
          <cell r="AA37">
            <v>50900</v>
          </cell>
          <cell r="AB37">
            <v>50900</v>
          </cell>
          <cell r="AC37">
            <v>50900</v>
          </cell>
          <cell r="AD37">
            <v>50900</v>
          </cell>
          <cell r="AE37">
            <v>50900</v>
          </cell>
          <cell r="AF37">
            <v>50900</v>
          </cell>
          <cell r="AG37">
            <v>50900</v>
          </cell>
          <cell r="AH37">
            <v>50900</v>
          </cell>
          <cell r="AJ37">
            <v>130377</v>
          </cell>
          <cell r="AK37" t="str">
            <v>CAAYA VANILLA PANDAN 350 ML 1X12</v>
          </cell>
          <cell r="AL37">
            <v>0</v>
          </cell>
          <cell r="AM37">
            <v>0</v>
          </cell>
          <cell r="AN37">
            <v>49900</v>
          </cell>
          <cell r="AO37">
            <v>49900</v>
          </cell>
          <cell r="AP37">
            <v>49900</v>
          </cell>
          <cell r="AQ37">
            <v>49900</v>
          </cell>
          <cell r="AR37">
            <v>49900</v>
          </cell>
          <cell r="AS37">
            <v>49900</v>
          </cell>
          <cell r="AT37">
            <v>49900</v>
          </cell>
          <cell r="AU37">
            <v>49900</v>
          </cell>
          <cell r="AV37">
            <v>49900</v>
          </cell>
          <cell r="AW37">
            <v>49900</v>
          </cell>
        </row>
        <row r="38">
          <cell r="C38">
            <v>111998</v>
          </cell>
          <cell r="D38" t="str">
            <v>MIZONE ACTIVE 500ML 1X12</v>
          </cell>
          <cell r="E38">
            <v>33350</v>
          </cell>
          <cell r="F38">
            <v>33350</v>
          </cell>
          <cell r="G38">
            <v>33350</v>
          </cell>
          <cell r="H38">
            <v>33350</v>
          </cell>
          <cell r="I38">
            <v>33350</v>
          </cell>
          <cell r="J38">
            <v>33350</v>
          </cell>
          <cell r="K38">
            <v>33350</v>
          </cell>
          <cell r="L38">
            <v>33350</v>
          </cell>
          <cell r="M38">
            <v>33350</v>
          </cell>
          <cell r="N38">
            <v>33350</v>
          </cell>
          <cell r="O38">
            <v>33350</v>
          </cell>
          <cell r="P38">
            <v>33350</v>
          </cell>
          <cell r="Q38">
            <v>33350</v>
          </cell>
          <cell r="R38">
            <v>33350</v>
          </cell>
          <cell r="S38">
            <v>33350</v>
          </cell>
          <cell r="T38">
            <v>33350</v>
          </cell>
          <cell r="U38">
            <v>33350</v>
          </cell>
          <cell r="V38">
            <v>33350</v>
          </cell>
          <cell r="W38">
            <v>33350</v>
          </cell>
          <cell r="X38">
            <v>33350</v>
          </cell>
          <cell r="Y38">
            <v>36900</v>
          </cell>
          <cell r="Z38">
            <v>36900</v>
          </cell>
          <cell r="AA38">
            <v>36900</v>
          </cell>
          <cell r="AB38">
            <v>36900</v>
          </cell>
          <cell r="AC38">
            <v>36900</v>
          </cell>
          <cell r="AD38">
            <v>36900</v>
          </cell>
          <cell r="AE38">
            <v>36900</v>
          </cell>
          <cell r="AF38">
            <v>36900</v>
          </cell>
          <cell r="AG38">
            <v>36900</v>
          </cell>
          <cell r="AH38">
            <v>36900</v>
          </cell>
          <cell r="AJ38">
            <v>111998</v>
          </cell>
          <cell r="AK38" t="str">
            <v>MIZONE ACTIVE 500ML 1X12</v>
          </cell>
          <cell r="AL38">
            <v>0</v>
          </cell>
          <cell r="AM38" t="str">
            <v>MIZONEX12</v>
          </cell>
          <cell r="AN38">
            <v>35900</v>
          </cell>
          <cell r="AO38">
            <v>35900</v>
          </cell>
          <cell r="AP38">
            <v>35900</v>
          </cell>
          <cell r="AQ38">
            <v>35900</v>
          </cell>
          <cell r="AR38">
            <v>35900</v>
          </cell>
          <cell r="AS38">
            <v>35900</v>
          </cell>
          <cell r="AT38">
            <v>35900</v>
          </cell>
          <cell r="AU38">
            <v>35900</v>
          </cell>
          <cell r="AV38">
            <v>35900</v>
          </cell>
          <cell r="AW38">
            <v>35900</v>
          </cell>
        </row>
        <row r="39">
          <cell r="C39" t="str">
            <v>111998R</v>
          </cell>
          <cell r="D39" t="str">
            <v>MIZONE ACTIVE 500ML 1X12 REJECT</v>
          </cell>
          <cell r="E39">
            <v>33350</v>
          </cell>
          <cell r="F39">
            <v>33350</v>
          </cell>
          <cell r="G39">
            <v>33350</v>
          </cell>
          <cell r="H39">
            <v>33350</v>
          </cell>
          <cell r="I39">
            <v>33350</v>
          </cell>
          <cell r="J39">
            <v>33350</v>
          </cell>
          <cell r="K39">
            <v>33350</v>
          </cell>
          <cell r="L39">
            <v>33350</v>
          </cell>
          <cell r="M39">
            <v>33350</v>
          </cell>
          <cell r="N39">
            <v>33350</v>
          </cell>
          <cell r="O39">
            <v>33350</v>
          </cell>
          <cell r="P39">
            <v>33350</v>
          </cell>
          <cell r="Q39">
            <v>33350</v>
          </cell>
          <cell r="R39">
            <v>33350</v>
          </cell>
          <cell r="S39">
            <v>33350</v>
          </cell>
          <cell r="T39">
            <v>33350</v>
          </cell>
          <cell r="U39">
            <v>33350</v>
          </cell>
          <cell r="V39">
            <v>33350</v>
          </cell>
          <cell r="W39">
            <v>33350</v>
          </cell>
          <cell r="X39">
            <v>33350</v>
          </cell>
          <cell r="Y39">
            <v>36900</v>
          </cell>
          <cell r="Z39">
            <v>36900</v>
          </cell>
          <cell r="AA39">
            <v>36900</v>
          </cell>
          <cell r="AB39">
            <v>36900</v>
          </cell>
          <cell r="AC39">
            <v>36900</v>
          </cell>
          <cell r="AD39">
            <v>36900</v>
          </cell>
          <cell r="AE39">
            <v>36900</v>
          </cell>
          <cell r="AF39">
            <v>36900</v>
          </cell>
          <cell r="AG39">
            <v>36900</v>
          </cell>
          <cell r="AH39">
            <v>36900</v>
          </cell>
          <cell r="AJ39" t="str">
            <v>111998R</v>
          </cell>
          <cell r="AK39" t="str">
            <v>MIZONE ACTIVE 500ML 1X12 REJECT</v>
          </cell>
          <cell r="AM39" t="str">
            <v>MIZONEX12</v>
          </cell>
          <cell r="AN39">
            <v>35900</v>
          </cell>
          <cell r="AO39">
            <v>35900</v>
          </cell>
          <cell r="AP39">
            <v>35900</v>
          </cell>
          <cell r="AQ39">
            <v>35900</v>
          </cell>
          <cell r="AR39">
            <v>35900</v>
          </cell>
          <cell r="AS39">
            <v>35900</v>
          </cell>
          <cell r="AT39">
            <v>35900</v>
          </cell>
          <cell r="AU39">
            <v>35900</v>
          </cell>
          <cell r="AV39">
            <v>35900</v>
          </cell>
          <cell r="AW39">
            <v>35900</v>
          </cell>
        </row>
        <row r="40">
          <cell r="C40" t="str">
            <v>111998SM</v>
          </cell>
          <cell r="D40" t="str">
            <v>MIZONE ACTIVE SUPERMAN 500ML 1X12</v>
          </cell>
          <cell r="E40">
            <v>33350</v>
          </cell>
          <cell r="F40">
            <v>33350</v>
          </cell>
          <cell r="G40">
            <v>33350</v>
          </cell>
          <cell r="H40">
            <v>33350</v>
          </cell>
          <cell r="I40">
            <v>33350</v>
          </cell>
          <cell r="J40">
            <v>33350</v>
          </cell>
          <cell r="K40">
            <v>33350</v>
          </cell>
          <cell r="L40">
            <v>33350</v>
          </cell>
          <cell r="M40">
            <v>33350</v>
          </cell>
          <cell r="N40">
            <v>33350</v>
          </cell>
          <cell r="O40">
            <v>33350</v>
          </cell>
          <cell r="P40">
            <v>33350</v>
          </cell>
          <cell r="Q40">
            <v>33350</v>
          </cell>
          <cell r="R40">
            <v>33350</v>
          </cell>
          <cell r="S40">
            <v>33350</v>
          </cell>
          <cell r="T40">
            <v>33350</v>
          </cell>
          <cell r="U40">
            <v>33350</v>
          </cell>
          <cell r="V40">
            <v>33350</v>
          </cell>
          <cell r="W40">
            <v>33350</v>
          </cell>
          <cell r="X40">
            <v>33350</v>
          </cell>
          <cell r="Y40">
            <v>36900</v>
          </cell>
          <cell r="Z40">
            <v>36900</v>
          </cell>
          <cell r="AA40">
            <v>36900</v>
          </cell>
          <cell r="AB40">
            <v>36900</v>
          </cell>
          <cell r="AC40">
            <v>36900</v>
          </cell>
          <cell r="AD40">
            <v>36900</v>
          </cell>
          <cell r="AE40">
            <v>36900</v>
          </cell>
          <cell r="AF40">
            <v>36900</v>
          </cell>
          <cell r="AG40">
            <v>36900</v>
          </cell>
          <cell r="AH40">
            <v>36900</v>
          </cell>
          <cell r="AJ40" t="str">
            <v>111998SM</v>
          </cell>
          <cell r="AK40" t="str">
            <v>MIZONE ACTIVE SUPERMAN 500ML 1X12</v>
          </cell>
          <cell r="AN40">
            <v>35900</v>
          </cell>
          <cell r="AO40">
            <v>35900</v>
          </cell>
          <cell r="AP40">
            <v>35900</v>
          </cell>
          <cell r="AQ40">
            <v>35900</v>
          </cell>
          <cell r="AR40">
            <v>35900</v>
          </cell>
          <cell r="AS40">
            <v>35900</v>
          </cell>
          <cell r="AT40">
            <v>35900</v>
          </cell>
          <cell r="AU40">
            <v>35900</v>
          </cell>
          <cell r="AV40">
            <v>35900</v>
          </cell>
          <cell r="AW40">
            <v>35900</v>
          </cell>
        </row>
        <row r="41">
          <cell r="C41" t="str">
            <v>111998SP</v>
          </cell>
          <cell r="D41" t="str">
            <v>MIZONE ACTIVE SPIDERMAN 500ML 1X12</v>
          </cell>
          <cell r="E41">
            <v>33350</v>
          </cell>
          <cell r="F41">
            <v>33350</v>
          </cell>
          <cell r="G41">
            <v>33350</v>
          </cell>
          <cell r="H41">
            <v>33350</v>
          </cell>
          <cell r="I41">
            <v>33350</v>
          </cell>
          <cell r="J41">
            <v>33350</v>
          </cell>
          <cell r="K41">
            <v>33350</v>
          </cell>
          <cell r="L41">
            <v>33350</v>
          </cell>
          <cell r="M41">
            <v>33350</v>
          </cell>
          <cell r="N41">
            <v>33350</v>
          </cell>
          <cell r="O41">
            <v>33350</v>
          </cell>
          <cell r="P41">
            <v>33350</v>
          </cell>
          <cell r="Q41">
            <v>33350</v>
          </cell>
          <cell r="R41">
            <v>33350</v>
          </cell>
          <cell r="S41">
            <v>33350</v>
          </cell>
          <cell r="T41">
            <v>33350</v>
          </cell>
          <cell r="U41">
            <v>33350</v>
          </cell>
          <cell r="V41">
            <v>33350</v>
          </cell>
          <cell r="W41">
            <v>33350</v>
          </cell>
          <cell r="X41">
            <v>33350</v>
          </cell>
          <cell r="Y41">
            <v>36900</v>
          </cell>
          <cell r="Z41">
            <v>36900</v>
          </cell>
          <cell r="AA41">
            <v>36900</v>
          </cell>
          <cell r="AB41">
            <v>36900</v>
          </cell>
          <cell r="AC41">
            <v>36900</v>
          </cell>
          <cell r="AD41">
            <v>36900</v>
          </cell>
          <cell r="AE41">
            <v>36900</v>
          </cell>
          <cell r="AF41">
            <v>36900</v>
          </cell>
          <cell r="AG41">
            <v>36900</v>
          </cell>
          <cell r="AH41">
            <v>36900</v>
          </cell>
          <cell r="AJ41" t="str">
            <v>111998SP</v>
          </cell>
          <cell r="AK41" t="str">
            <v>MIZONE ACTIVE SPIDERMAN 500ML 1X12</v>
          </cell>
          <cell r="AN41">
            <v>35900</v>
          </cell>
          <cell r="AO41">
            <v>35900</v>
          </cell>
          <cell r="AP41">
            <v>35900</v>
          </cell>
          <cell r="AQ41">
            <v>35900</v>
          </cell>
          <cell r="AR41">
            <v>35900</v>
          </cell>
          <cell r="AS41">
            <v>35900</v>
          </cell>
          <cell r="AT41">
            <v>35900</v>
          </cell>
          <cell r="AU41">
            <v>35900</v>
          </cell>
          <cell r="AV41">
            <v>35900</v>
          </cell>
          <cell r="AW41">
            <v>35900</v>
          </cell>
        </row>
        <row r="42">
          <cell r="C42">
            <v>74567</v>
          </cell>
          <cell r="D42" t="str">
            <v>MIZONE LECHY LEMON 500ML 1X12</v>
          </cell>
          <cell r="E42">
            <v>33350</v>
          </cell>
          <cell r="F42">
            <v>33350</v>
          </cell>
          <cell r="G42">
            <v>33350</v>
          </cell>
          <cell r="H42">
            <v>33350</v>
          </cell>
          <cell r="I42">
            <v>33350</v>
          </cell>
          <cell r="J42">
            <v>33350</v>
          </cell>
          <cell r="K42">
            <v>33350</v>
          </cell>
          <cell r="L42">
            <v>33350</v>
          </cell>
          <cell r="M42">
            <v>33350</v>
          </cell>
          <cell r="N42">
            <v>33350</v>
          </cell>
          <cell r="O42">
            <v>33350</v>
          </cell>
          <cell r="P42">
            <v>33350</v>
          </cell>
          <cell r="Q42">
            <v>33350</v>
          </cell>
          <cell r="R42">
            <v>33350</v>
          </cell>
          <cell r="S42">
            <v>33350</v>
          </cell>
          <cell r="T42">
            <v>33350</v>
          </cell>
          <cell r="U42">
            <v>33350</v>
          </cell>
          <cell r="V42">
            <v>33350</v>
          </cell>
          <cell r="W42">
            <v>33350</v>
          </cell>
          <cell r="X42">
            <v>33350</v>
          </cell>
          <cell r="Y42">
            <v>36900</v>
          </cell>
          <cell r="Z42">
            <v>36900</v>
          </cell>
          <cell r="AA42">
            <v>36900</v>
          </cell>
          <cell r="AB42">
            <v>36900</v>
          </cell>
          <cell r="AC42">
            <v>36900</v>
          </cell>
          <cell r="AD42">
            <v>36900</v>
          </cell>
          <cell r="AE42">
            <v>36900</v>
          </cell>
          <cell r="AF42">
            <v>36900</v>
          </cell>
          <cell r="AG42">
            <v>36900</v>
          </cell>
          <cell r="AH42">
            <v>36900</v>
          </cell>
          <cell r="AJ42">
            <v>74567</v>
          </cell>
          <cell r="AK42" t="str">
            <v>MIZONE LECHY LEMON 500ML 1X12</v>
          </cell>
          <cell r="AN42">
            <v>35900</v>
          </cell>
          <cell r="AO42">
            <v>35900</v>
          </cell>
          <cell r="AP42">
            <v>35900</v>
          </cell>
          <cell r="AQ42">
            <v>35900</v>
          </cell>
          <cell r="AR42">
            <v>35900</v>
          </cell>
          <cell r="AS42">
            <v>35900</v>
          </cell>
          <cell r="AT42">
            <v>35900</v>
          </cell>
          <cell r="AU42">
            <v>35900</v>
          </cell>
          <cell r="AV42">
            <v>35900</v>
          </cell>
          <cell r="AW42">
            <v>35900</v>
          </cell>
        </row>
        <row r="43">
          <cell r="C43" t="str">
            <v>74567R</v>
          </cell>
          <cell r="D43" t="str">
            <v>MIZONE LECHY LEMON 500ML 1X12 REJECT</v>
          </cell>
          <cell r="E43">
            <v>33350</v>
          </cell>
          <cell r="F43">
            <v>33350</v>
          </cell>
          <cell r="G43">
            <v>33350</v>
          </cell>
          <cell r="H43">
            <v>33350</v>
          </cell>
          <cell r="I43">
            <v>33350</v>
          </cell>
          <cell r="J43">
            <v>33350</v>
          </cell>
          <cell r="K43">
            <v>33350</v>
          </cell>
          <cell r="L43">
            <v>33350</v>
          </cell>
          <cell r="M43">
            <v>33350</v>
          </cell>
          <cell r="N43">
            <v>33350</v>
          </cell>
          <cell r="O43">
            <v>33350</v>
          </cell>
          <cell r="P43">
            <v>33350</v>
          </cell>
          <cell r="Q43">
            <v>33350</v>
          </cell>
          <cell r="R43">
            <v>33350</v>
          </cell>
          <cell r="S43">
            <v>33350</v>
          </cell>
          <cell r="T43">
            <v>33350</v>
          </cell>
          <cell r="U43">
            <v>33350</v>
          </cell>
          <cell r="V43">
            <v>33350</v>
          </cell>
          <cell r="W43">
            <v>33350</v>
          </cell>
          <cell r="X43">
            <v>33350</v>
          </cell>
          <cell r="Y43">
            <v>36900</v>
          </cell>
          <cell r="Z43">
            <v>36900</v>
          </cell>
          <cell r="AA43">
            <v>36900</v>
          </cell>
          <cell r="AB43">
            <v>36900</v>
          </cell>
          <cell r="AC43">
            <v>36900</v>
          </cell>
          <cell r="AD43">
            <v>36900</v>
          </cell>
          <cell r="AE43">
            <v>36900</v>
          </cell>
          <cell r="AF43">
            <v>36900</v>
          </cell>
          <cell r="AG43">
            <v>36900</v>
          </cell>
          <cell r="AH43">
            <v>36900</v>
          </cell>
          <cell r="AJ43" t="str">
            <v>74567R</v>
          </cell>
          <cell r="AK43" t="str">
            <v>MIZONE LECHY LEMON 500ML 1X12 REJECT</v>
          </cell>
          <cell r="AN43">
            <v>35900</v>
          </cell>
          <cell r="AO43">
            <v>35900</v>
          </cell>
          <cell r="AP43">
            <v>35900</v>
          </cell>
          <cell r="AQ43">
            <v>35900</v>
          </cell>
          <cell r="AR43">
            <v>35900</v>
          </cell>
          <cell r="AS43">
            <v>35900</v>
          </cell>
          <cell r="AT43">
            <v>35900</v>
          </cell>
          <cell r="AU43">
            <v>35900</v>
          </cell>
          <cell r="AV43">
            <v>35900</v>
          </cell>
          <cell r="AW43">
            <v>35900</v>
          </cell>
        </row>
        <row r="44">
          <cell r="C44" t="str">
            <v>74567SM</v>
          </cell>
          <cell r="D44" t="str">
            <v>MIZONE LL-SUPERMAN 500ML 1X12</v>
          </cell>
          <cell r="E44">
            <v>33350</v>
          </cell>
          <cell r="F44">
            <v>33350</v>
          </cell>
          <cell r="G44">
            <v>33350</v>
          </cell>
          <cell r="H44">
            <v>33350</v>
          </cell>
          <cell r="I44">
            <v>33350</v>
          </cell>
          <cell r="J44">
            <v>33350</v>
          </cell>
          <cell r="K44">
            <v>33350</v>
          </cell>
          <cell r="L44">
            <v>33350</v>
          </cell>
          <cell r="M44">
            <v>33350</v>
          </cell>
          <cell r="N44">
            <v>33350</v>
          </cell>
          <cell r="O44">
            <v>33350</v>
          </cell>
          <cell r="P44">
            <v>33350</v>
          </cell>
          <cell r="Q44">
            <v>33350</v>
          </cell>
          <cell r="R44">
            <v>33350</v>
          </cell>
          <cell r="S44">
            <v>33350</v>
          </cell>
          <cell r="T44">
            <v>33350</v>
          </cell>
          <cell r="U44">
            <v>33350</v>
          </cell>
          <cell r="V44">
            <v>33350</v>
          </cell>
          <cell r="W44">
            <v>33350</v>
          </cell>
          <cell r="X44">
            <v>33350</v>
          </cell>
          <cell r="Y44">
            <v>36900</v>
          </cell>
          <cell r="Z44">
            <v>36900</v>
          </cell>
          <cell r="AA44">
            <v>36900</v>
          </cell>
          <cell r="AB44">
            <v>36900</v>
          </cell>
          <cell r="AC44">
            <v>36900</v>
          </cell>
          <cell r="AD44">
            <v>36900</v>
          </cell>
          <cell r="AE44">
            <v>36900</v>
          </cell>
          <cell r="AF44">
            <v>36900</v>
          </cell>
          <cell r="AG44">
            <v>36900</v>
          </cell>
          <cell r="AH44">
            <v>36900</v>
          </cell>
          <cell r="AJ44" t="str">
            <v>74567SM</v>
          </cell>
          <cell r="AK44" t="str">
            <v>MIZONE LL-SUPERMAN 500ML 1X12</v>
          </cell>
          <cell r="AN44">
            <v>35900</v>
          </cell>
          <cell r="AO44">
            <v>35900</v>
          </cell>
          <cell r="AP44">
            <v>35900</v>
          </cell>
          <cell r="AQ44">
            <v>35900</v>
          </cell>
          <cell r="AR44">
            <v>35900</v>
          </cell>
          <cell r="AS44">
            <v>35900</v>
          </cell>
          <cell r="AT44">
            <v>35900</v>
          </cell>
          <cell r="AU44">
            <v>35900</v>
          </cell>
          <cell r="AV44">
            <v>35900</v>
          </cell>
          <cell r="AW44">
            <v>35900</v>
          </cell>
        </row>
        <row r="45">
          <cell r="C45" t="str">
            <v>74567SP</v>
          </cell>
          <cell r="D45" t="str">
            <v>MIZONE LL-SPIDERMAN 500ML 1X12</v>
          </cell>
          <cell r="E45">
            <v>33350</v>
          </cell>
          <cell r="F45">
            <v>33350</v>
          </cell>
          <cell r="G45">
            <v>33350</v>
          </cell>
          <cell r="H45">
            <v>33350</v>
          </cell>
          <cell r="I45">
            <v>33350</v>
          </cell>
          <cell r="J45">
            <v>33350</v>
          </cell>
          <cell r="K45">
            <v>33350</v>
          </cell>
          <cell r="L45">
            <v>33350</v>
          </cell>
          <cell r="M45">
            <v>33350</v>
          </cell>
          <cell r="N45">
            <v>33350</v>
          </cell>
          <cell r="O45">
            <v>33350</v>
          </cell>
          <cell r="P45">
            <v>33350</v>
          </cell>
          <cell r="Q45">
            <v>33350</v>
          </cell>
          <cell r="R45">
            <v>33350</v>
          </cell>
          <cell r="S45">
            <v>33350</v>
          </cell>
          <cell r="T45">
            <v>33350</v>
          </cell>
          <cell r="U45">
            <v>33350</v>
          </cell>
          <cell r="V45">
            <v>33350</v>
          </cell>
          <cell r="W45">
            <v>33350</v>
          </cell>
          <cell r="X45">
            <v>33350</v>
          </cell>
          <cell r="Y45">
            <v>36900</v>
          </cell>
          <cell r="Z45">
            <v>36900</v>
          </cell>
          <cell r="AA45">
            <v>36900</v>
          </cell>
          <cell r="AB45">
            <v>36900</v>
          </cell>
          <cell r="AC45">
            <v>36900</v>
          </cell>
          <cell r="AD45">
            <v>36900</v>
          </cell>
          <cell r="AE45">
            <v>36900</v>
          </cell>
          <cell r="AF45">
            <v>36900</v>
          </cell>
          <cell r="AG45">
            <v>36900</v>
          </cell>
          <cell r="AH45">
            <v>36900</v>
          </cell>
          <cell r="AJ45" t="str">
            <v>74567SP</v>
          </cell>
          <cell r="AK45" t="str">
            <v>MIZONE LL-SPIDERMAN 500ML 1X12</v>
          </cell>
          <cell r="AN45">
            <v>35900</v>
          </cell>
          <cell r="AO45">
            <v>35900</v>
          </cell>
          <cell r="AP45">
            <v>35900</v>
          </cell>
          <cell r="AQ45">
            <v>35900</v>
          </cell>
          <cell r="AR45">
            <v>35900</v>
          </cell>
          <cell r="AS45">
            <v>35900</v>
          </cell>
          <cell r="AT45">
            <v>35900</v>
          </cell>
          <cell r="AU45">
            <v>35900</v>
          </cell>
          <cell r="AV45">
            <v>35900</v>
          </cell>
          <cell r="AW45">
            <v>35900</v>
          </cell>
        </row>
        <row r="46">
          <cell r="C46" t="str">
            <v>74567YL</v>
          </cell>
          <cell r="D46" t="str">
            <v>MIZONE YUZU LEMON 500ml 1X12</v>
          </cell>
          <cell r="E46">
            <v>33350</v>
          </cell>
          <cell r="F46">
            <v>33350</v>
          </cell>
          <cell r="G46">
            <v>33350</v>
          </cell>
          <cell r="H46">
            <v>33350</v>
          </cell>
          <cell r="I46">
            <v>33350</v>
          </cell>
          <cell r="J46">
            <v>33350</v>
          </cell>
          <cell r="K46">
            <v>33350</v>
          </cell>
          <cell r="L46">
            <v>33350</v>
          </cell>
          <cell r="M46">
            <v>33350</v>
          </cell>
          <cell r="N46">
            <v>33350</v>
          </cell>
          <cell r="O46">
            <v>33350</v>
          </cell>
          <cell r="P46">
            <v>33350</v>
          </cell>
          <cell r="Q46">
            <v>33350</v>
          </cell>
          <cell r="R46">
            <v>33350</v>
          </cell>
          <cell r="S46">
            <v>33350</v>
          </cell>
          <cell r="T46">
            <v>33350</v>
          </cell>
          <cell r="U46">
            <v>33350</v>
          </cell>
          <cell r="V46">
            <v>33350</v>
          </cell>
          <cell r="W46">
            <v>33350</v>
          </cell>
          <cell r="X46">
            <v>33350</v>
          </cell>
          <cell r="Y46">
            <v>36900</v>
          </cell>
          <cell r="Z46">
            <v>36900</v>
          </cell>
          <cell r="AA46">
            <v>36900</v>
          </cell>
          <cell r="AB46">
            <v>36900</v>
          </cell>
          <cell r="AC46">
            <v>36900</v>
          </cell>
          <cell r="AD46">
            <v>36900</v>
          </cell>
          <cell r="AE46">
            <v>36900</v>
          </cell>
          <cell r="AF46">
            <v>36900</v>
          </cell>
          <cell r="AG46">
            <v>36900</v>
          </cell>
          <cell r="AH46">
            <v>36900</v>
          </cell>
          <cell r="AJ46" t="str">
            <v>74567YL</v>
          </cell>
          <cell r="AK46" t="str">
            <v>MIZONE YUZU LEMON 500ml 1X12</v>
          </cell>
          <cell r="AN46">
            <v>35900</v>
          </cell>
          <cell r="AO46">
            <v>35900</v>
          </cell>
          <cell r="AP46">
            <v>35900</v>
          </cell>
          <cell r="AQ46">
            <v>35900</v>
          </cell>
          <cell r="AR46">
            <v>35900</v>
          </cell>
          <cell r="AS46">
            <v>35900</v>
          </cell>
          <cell r="AT46">
            <v>35900</v>
          </cell>
          <cell r="AU46">
            <v>35900</v>
          </cell>
          <cell r="AV46">
            <v>35900</v>
          </cell>
          <cell r="AW46">
            <v>35900</v>
          </cell>
        </row>
        <row r="47">
          <cell r="C47" t="str">
            <v>74567YLR</v>
          </cell>
          <cell r="D47" t="str">
            <v>MIZONE YUZU LEMON 500ml 1X12 REJECT</v>
          </cell>
          <cell r="E47">
            <v>33350</v>
          </cell>
          <cell r="F47">
            <v>33350</v>
          </cell>
          <cell r="G47">
            <v>33350</v>
          </cell>
          <cell r="H47">
            <v>33350</v>
          </cell>
          <cell r="I47">
            <v>33350</v>
          </cell>
          <cell r="J47">
            <v>33350</v>
          </cell>
          <cell r="K47">
            <v>33350</v>
          </cell>
          <cell r="L47">
            <v>33350</v>
          </cell>
          <cell r="M47">
            <v>33350</v>
          </cell>
          <cell r="N47">
            <v>33350</v>
          </cell>
          <cell r="O47">
            <v>33350</v>
          </cell>
          <cell r="P47">
            <v>33350</v>
          </cell>
          <cell r="Q47">
            <v>33350</v>
          </cell>
          <cell r="R47">
            <v>33350</v>
          </cell>
          <cell r="S47">
            <v>33350</v>
          </cell>
          <cell r="T47">
            <v>33350</v>
          </cell>
          <cell r="U47">
            <v>33350</v>
          </cell>
          <cell r="V47">
            <v>33350</v>
          </cell>
          <cell r="W47">
            <v>33350</v>
          </cell>
          <cell r="X47">
            <v>33350</v>
          </cell>
          <cell r="Y47">
            <v>36900</v>
          </cell>
          <cell r="Z47">
            <v>36900</v>
          </cell>
          <cell r="AA47">
            <v>36900</v>
          </cell>
          <cell r="AB47">
            <v>36900</v>
          </cell>
          <cell r="AC47">
            <v>36900</v>
          </cell>
          <cell r="AD47">
            <v>36900</v>
          </cell>
          <cell r="AE47">
            <v>36900</v>
          </cell>
          <cell r="AF47">
            <v>36900</v>
          </cell>
          <cell r="AG47">
            <v>36900</v>
          </cell>
          <cell r="AH47">
            <v>36900</v>
          </cell>
          <cell r="AJ47" t="str">
            <v>74567YLR</v>
          </cell>
          <cell r="AK47" t="str">
            <v>MIZONE YUZU LEMON 500ml 1X12 REJECT</v>
          </cell>
          <cell r="AN47">
            <v>35900</v>
          </cell>
          <cell r="AO47">
            <v>35900</v>
          </cell>
          <cell r="AP47">
            <v>35900</v>
          </cell>
          <cell r="AQ47">
            <v>35900</v>
          </cell>
          <cell r="AR47">
            <v>35900</v>
          </cell>
          <cell r="AS47">
            <v>35900</v>
          </cell>
          <cell r="AT47">
            <v>35900</v>
          </cell>
          <cell r="AU47">
            <v>35900</v>
          </cell>
          <cell r="AV47">
            <v>35900</v>
          </cell>
          <cell r="AW47">
            <v>35900</v>
          </cell>
        </row>
        <row r="48">
          <cell r="C48">
            <v>124771</v>
          </cell>
          <cell r="D48" t="str">
            <v>MIZONE YUZU LEMON 500ml 1X12</v>
          </cell>
          <cell r="E48">
            <v>33350</v>
          </cell>
          <cell r="F48">
            <v>33350</v>
          </cell>
          <cell r="G48">
            <v>33350</v>
          </cell>
          <cell r="H48">
            <v>33350</v>
          </cell>
          <cell r="I48">
            <v>33350</v>
          </cell>
          <cell r="J48">
            <v>33350</v>
          </cell>
          <cell r="K48">
            <v>33350</v>
          </cell>
          <cell r="L48">
            <v>33350</v>
          </cell>
          <cell r="M48">
            <v>33350</v>
          </cell>
          <cell r="N48">
            <v>33350</v>
          </cell>
          <cell r="O48">
            <v>33350</v>
          </cell>
          <cell r="P48">
            <v>33350</v>
          </cell>
          <cell r="Q48">
            <v>33350</v>
          </cell>
          <cell r="R48">
            <v>33350</v>
          </cell>
          <cell r="S48">
            <v>33350</v>
          </cell>
          <cell r="T48">
            <v>33350</v>
          </cell>
          <cell r="U48">
            <v>33350</v>
          </cell>
          <cell r="V48">
            <v>33350</v>
          </cell>
          <cell r="W48">
            <v>33350</v>
          </cell>
          <cell r="X48">
            <v>33350</v>
          </cell>
          <cell r="Y48">
            <v>36900</v>
          </cell>
          <cell r="Z48">
            <v>36900</v>
          </cell>
          <cell r="AA48">
            <v>36900</v>
          </cell>
          <cell r="AB48">
            <v>36900</v>
          </cell>
          <cell r="AC48">
            <v>36900</v>
          </cell>
          <cell r="AD48">
            <v>36900</v>
          </cell>
          <cell r="AE48">
            <v>36900</v>
          </cell>
          <cell r="AF48">
            <v>36900</v>
          </cell>
          <cell r="AG48">
            <v>36900</v>
          </cell>
          <cell r="AH48">
            <v>36900</v>
          </cell>
          <cell r="AJ48">
            <v>124771</v>
          </cell>
          <cell r="AK48" t="str">
            <v>MIZONE YUZU LEMON 500ml 1X12</v>
          </cell>
          <cell r="AN48">
            <v>35900</v>
          </cell>
          <cell r="AO48">
            <v>35900</v>
          </cell>
          <cell r="AP48">
            <v>35900</v>
          </cell>
          <cell r="AQ48">
            <v>35900</v>
          </cell>
          <cell r="AR48">
            <v>35900</v>
          </cell>
          <cell r="AS48">
            <v>35900</v>
          </cell>
          <cell r="AT48">
            <v>35900</v>
          </cell>
          <cell r="AU48">
            <v>35900</v>
          </cell>
          <cell r="AV48">
            <v>35900</v>
          </cell>
          <cell r="AW48">
            <v>35900</v>
          </cell>
        </row>
        <row r="49">
          <cell r="C49">
            <v>74568</v>
          </cell>
          <cell r="D49" t="str">
            <v>MIZONE ORANGE LIME 500ML 1X12</v>
          </cell>
          <cell r="E49">
            <v>33350</v>
          </cell>
          <cell r="F49">
            <v>33350</v>
          </cell>
          <cell r="G49">
            <v>33350</v>
          </cell>
          <cell r="H49">
            <v>33350</v>
          </cell>
          <cell r="I49">
            <v>33350</v>
          </cell>
          <cell r="J49">
            <v>33350</v>
          </cell>
          <cell r="K49">
            <v>33350</v>
          </cell>
          <cell r="L49">
            <v>33350</v>
          </cell>
          <cell r="M49">
            <v>33350</v>
          </cell>
          <cell r="N49">
            <v>33350</v>
          </cell>
          <cell r="O49">
            <v>33350</v>
          </cell>
          <cell r="P49">
            <v>33350</v>
          </cell>
          <cell r="Q49">
            <v>33350</v>
          </cell>
          <cell r="R49">
            <v>33350</v>
          </cell>
          <cell r="S49">
            <v>33350</v>
          </cell>
          <cell r="T49">
            <v>33350</v>
          </cell>
          <cell r="U49">
            <v>33350</v>
          </cell>
          <cell r="V49">
            <v>33350</v>
          </cell>
          <cell r="W49">
            <v>33350</v>
          </cell>
          <cell r="X49">
            <v>33350</v>
          </cell>
          <cell r="Y49">
            <v>36900</v>
          </cell>
          <cell r="Z49">
            <v>36900</v>
          </cell>
          <cell r="AA49">
            <v>36900</v>
          </cell>
          <cell r="AB49">
            <v>36900</v>
          </cell>
          <cell r="AC49">
            <v>36900</v>
          </cell>
          <cell r="AD49">
            <v>36900</v>
          </cell>
          <cell r="AE49">
            <v>36900</v>
          </cell>
          <cell r="AF49">
            <v>36900</v>
          </cell>
          <cell r="AG49">
            <v>36900</v>
          </cell>
          <cell r="AH49">
            <v>36900</v>
          </cell>
          <cell r="AJ49">
            <v>74568</v>
          </cell>
          <cell r="AK49" t="str">
            <v>MIZONE ORANGE LIME 500ML 1X12</v>
          </cell>
          <cell r="AN49">
            <v>35900</v>
          </cell>
          <cell r="AO49">
            <v>35900</v>
          </cell>
          <cell r="AP49">
            <v>35900</v>
          </cell>
          <cell r="AQ49">
            <v>35900</v>
          </cell>
          <cell r="AR49">
            <v>35900</v>
          </cell>
          <cell r="AS49">
            <v>35900</v>
          </cell>
          <cell r="AT49">
            <v>35900</v>
          </cell>
          <cell r="AU49">
            <v>35900</v>
          </cell>
          <cell r="AV49">
            <v>35900</v>
          </cell>
          <cell r="AW49">
            <v>35900</v>
          </cell>
        </row>
        <row r="50">
          <cell r="C50" t="str">
            <v>74568R</v>
          </cell>
          <cell r="D50" t="str">
            <v>MIZONE OL 1X12 REJECT</v>
          </cell>
          <cell r="E50">
            <v>33350</v>
          </cell>
          <cell r="F50">
            <v>33350</v>
          </cell>
          <cell r="G50">
            <v>33350</v>
          </cell>
          <cell r="H50">
            <v>33350</v>
          </cell>
          <cell r="I50">
            <v>33350</v>
          </cell>
          <cell r="J50">
            <v>33350</v>
          </cell>
          <cell r="K50">
            <v>33350</v>
          </cell>
          <cell r="L50">
            <v>33350</v>
          </cell>
          <cell r="M50">
            <v>33350</v>
          </cell>
          <cell r="N50">
            <v>33350</v>
          </cell>
          <cell r="O50">
            <v>33350</v>
          </cell>
          <cell r="P50">
            <v>33350</v>
          </cell>
          <cell r="Q50">
            <v>33350</v>
          </cell>
          <cell r="R50">
            <v>33350</v>
          </cell>
          <cell r="S50">
            <v>33350</v>
          </cell>
          <cell r="T50">
            <v>33350</v>
          </cell>
          <cell r="U50">
            <v>33350</v>
          </cell>
          <cell r="V50">
            <v>33350</v>
          </cell>
          <cell r="W50">
            <v>33350</v>
          </cell>
          <cell r="X50">
            <v>33350</v>
          </cell>
          <cell r="Y50">
            <v>36900</v>
          </cell>
          <cell r="Z50">
            <v>36900</v>
          </cell>
          <cell r="AA50">
            <v>36900</v>
          </cell>
          <cell r="AB50">
            <v>36900</v>
          </cell>
          <cell r="AC50">
            <v>36900</v>
          </cell>
          <cell r="AD50">
            <v>36900</v>
          </cell>
          <cell r="AE50">
            <v>36900</v>
          </cell>
          <cell r="AF50">
            <v>36900</v>
          </cell>
          <cell r="AG50">
            <v>36900</v>
          </cell>
          <cell r="AH50">
            <v>36900</v>
          </cell>
          <cell r="AJ50" t="str">
            <v>74568R</v>
          </cell>
          <cell r="AK50" t="str">
            <v>MIZONE OL 1X12 REJECT</v>
          </cell>
          <cell r="AN50">
            <v>35900</v>
          </cell>
          <cell r="AO50">
            <v>35900</v>
          </cell>
          <cell r="AP50">
            <v>35900</v>
          </cell>
          <cell r="AQ50">
            <v>35900</v>
          </cell>
          <cell r="AR50">
            <v>35900</v>
          </cell>
          <cell r="AS50">
            <v>35900</v>
          </cell>
          <cell r="AT50">
            <v>35900</v>
          </cell>
          <cell r="AU50">
            <v>35900</v>
          </cell>
          <cell r="AV50">
            <v>35900</v>
          </cell>
          <cell r="AW50">
            <v>35900</v>
          </cell>
        </row>
        <row r="51">
          <cell r="C51" t="str">
            <v>74568SM</v>
          </cell>
          <cell r="D51" t="str">
            <v>MIZONE OL.SPIDERMAN 1X12</v>
          </cell>
          <cell r="E51">
            <v>33350</v>
          </cell>
          <cell r="F51">
            <v>33350</v>
          </cell>
          <cell r="G51">
            <v>33350</v>
          </cell>
          <cell r="H51">
            <v>33350</v>
          </cell>
          <cell r="I51">
            <v>33350</v>
          </cell>
          <cell r="J51">
            <v>33350</v>
          </cell>
          <cell r="K51">
            <v>33350</v>
          </cell>
          <cell r="L51">
            <v>33350</v>
          </cell>
          <cell r="M51">
            <v>33350</v>
          </cell>
          <cell r="N51">
            <v>33350</v>
          </cell>
          <cell r="O51">
            <v>33350</v>
          </cell>
          <cell r="P51">
            <v>33350</v>
          </cell>
          <cell r="Q51">
            <v>33350</v>
          </cell>
          <cell r="R51">
            <v>33350</v>
          </cell>
          <cell r="S51">
            <v>33350</v>
          </cell>
          <cell r="T51">
            <v>33350</v>
          </cell>
          <cell r="U51">
            <v>33350</v>
          </cell>
          <cell r="V51">
            <v>33350</v>
          </cell>
          <cell r="W51">
            <v>33350</v>
          </cell>
          <cell r="X51">
            <v>33350</v>
          </cell>
          <cell r="Y51">
            <v>36900</v>
          </cell>
          <cell r="Z51">
            <v>36900</v>
          </cell>
          <cell r="AA51">
            <v>36900</v>
          </cell>
          <cell r="AB51">
            <v>36900</v>
          </cell>
          <cell r="AC51">
            <v>36900</v>
          </cell>
          <cell r="AD51">
            <v>36900</v>
          </cell>
          <cell r="AE51">
            <v>36900</v>
          </cell>
          <cell r="AF51">
            <v>36900</v>
          </cell>
          <cell r="AG51">
            <v>36900</v>
          </cell>
          <cell r="AH51">
            <v>36900</v>
          </cell>
          <cell r="AJ51" t="str">
            <v>74568SM</v>
          </cell>
          <cell r="AK51" t="str">
            <v>MIZONE OL.SPIDERMAN 1X12</v>
          </cell>
          <cell r="AN51">
            <v>35900</v>
          </cell>
          <cell r="AO51">
            <v>35900</v>
          </cell>
          <cell r="AP51">
            <v>35900</v>
          </cell>
          <cell r="AQ51">
            <v>35900</v>
          </cell>
          <cell r="AR51">
            <v>35900</v>
          </cell>
          <cell r="AS51">
            <v>35900</v>
          </cell>
          <cell r="AT51">
            <v>35900</v>
          </cell>
          <cell r="AU51">
            <v>35900</v>
          </cell>
          <cell r="AV51">
            <v>35900</v>
          </cell>
          <cell r="AW51">
            <v>35900</v>
          </cell>
        </row>
        <row r="52">
          <cell r="C52" t="str">
            <v>74568SP</v>
          </cell>
          <cell r="D52" t="str">
            <v>MIZONE OL-SPIDERMAN 500ML 1X12</v>
          </cell>
          <cell r="E52">
            <v>33350</v>
          </cell>
          <cell r="F52">
            <v>33350</v>
          </cell>
          <cell r="G52">
            <v>33350</v>
          </cell>
          <cell r="H52">
            <v>33350</v>
          </cell>
          <cell r="I52">
            <v>33350</v>
          </cell>
          <cell r="J52">
            <v>33350</v>
          </cell>
          <cell r="K52">
            <v>33350</v>
          </cell>
          <cell r="L52">
            <v>33350</v>
          </cell>
          <cell r="M52">
            <v>33350</v>
          </cell>
          <cell r="N52">
            <v>33350</v>
          </cell>
          <cell r="O52">
            <v>33350</v>
          </cell>
          <cell r="P52">
            <v>33350</v>
          </cell>
          <cell r="Q52">
            <v>33350</v>
          </cell>
          <cell r="R52">
            <v>33350</v>
          </cell>
          <cell r="S52">
            <v>33350</v>
          </cell>
          <cell r="T52">
            <v>33350</v>
          </cell>
          <cell r="U52">
            <v>33350</v>
          </cell>
          <cell r="V52">
            <v>33350</v>
          </cell>
          <cell r="W52">
            <v>33350</v>
          </cell>
          <cell r="X52">
            <v>33350</v>
          </cell>
          <cell r="Y52">
            <v>36900</v>
          </cell>
          <cell r="Z52">
            <v>36900</v>
          </cell>
          <cell r="AA52">
            <v>36900</v>
          </cell>
          <cell r="AB52">
            <v>36900</v>
          </cell>
          <cell r="AC52">
            <v>36900</v>
          </cell>
          <cell r="AD52">
            <v>36900</v>
          </cell>
          <cell r="AE52">
            <v>36900</v>
          </cell>
          <cell r="AF52">
            <v>36900</v>
          </cell>
          <cell r="AG52">
            <v>36900</v>
          </cell>
          <cell r="AH52">
            <v>36900</v>
          </cell>
          <cell r="AJ52" t="str">
            <v>74568SP</v>
          </cell>
          <cell r="AK52" t="str">
            <v>MIZONE OL-SPIDERMAN 500ML 1X12</v>
          </cell>
          <cell r="AN52">
            <v>35900</v>
          </cell>
          <cell r="AO52">
            <v>35900</v>
          </cell>
          <cell r="AP52">
            <v>35900</v>
          </cell>
          <cell r="AQ52">
            <v>35900</v>
          </cell>
          <cell r="AR52">
            <v>35900</v>
          </cell>
          <cell r="AS52">
            <v>35900</v>
          </cell>
          <cell r="AT52">
            <v>35900</v>
          </cell>
          <cell r="AU52">
            <v>35900</v>
          </cell>
          <cell r="AV52">
            <v>35900</v>
          </cell>
          <cell r="AW52">
            <v>35900</v>
          </cell>
        </row>
        <row r="53">
          <cell r="C53">
            <v>74593</v>
          </cell>
          <cell r="D53" t="str">
            <v>MIZONE APPLE GUAVA 500ML 1X12</v>
          </cell>
          <cell r="E53">
            <v>33350</v>
          </cell>
          <cell r="F53">
            <v>33350</v>
          </cell>
          <cell r="G53">
            <v>33350</v>
          </cell>
          <cell r="H53">
            <v>33350</v>
          </cell>
          <cell r="I53">
            <v>33350</v>
          </cell>
          <cell r="J53">
            <v>33350</v>
          </cell>
          <cell r="K53">
            <v>33350</v>
          </cell>
          <cell r="L53">
            <v>33350</v>
          </cell>
          <cell r="M53">
            <v>33350</v>
          </cell>
          <cell r="N53">
            <v>33350</v>
          </cell>
          <cell r="O53">
            <v>33350</v>
          </cell>
          <cell r="P53">
            <v>33350</v>
          </cell>
          <cell r="Q53">
            <v>33350</v>
          </cell>
          <cell r="R53">
            <v>33350</v>
          </cell>
          <cell r="S53">
            <v>33350</v>
          </cell>
          <cell r="T53">
            <v>33350</v>
          </cell>
          <cell r="U53">
            <v>33350</v>
          </cell>
          <cell r="V53">
            <v>33350</v>
          </cell>
          <cell r="W53">
            <v>33350</v>
          </cell>
          <cell r="X53">
            <v>33350</v>
          </cell>
          <cell r="Y53">
            <v>36900</v>
          </cell>
          <cell r="Z53">
            <v>36900</v>
          </cell>
          <cell r="AA53">
            <v>36900</v>
          </cell>
          <cell r="AB53">
            <v>36900</v>
          </cell>
          <cell r="AC53">
            <v>36900</v>
          </cell>
          <cell r="AD53">
            <v>36900</v>
          </cell>
          <cell r="AE53">
            <v>36900</v>
          </cell>
          <cell r="AF53">
            <v>36900</v>
          </cell>
          <cell r="AG53">
            <v>36900</v>
          </cell>
          <cell r="AH53">
            <v>36900</v>
          </cell>
          <cell r="AJ53">
            <v>74593</v>
          </cell>
          <cell r="AK53" t="str">
            <v>MIZONE APPLE GUAVA 500ML 1X12</v>
          </cell>
          <cell r="AN53">
            <v>35900</v>
          </cell>
          <cell r="AO53">
            <v>35900</v>
          </cell>
          <cell r="AP53">
            <v>35900</v>
          </cell>
          <cell r="AQ53">
            <v>35900</v>
          </cell>
          <cell r="AR53">
            <v>35900</v>
          </cell>
          <cell r="AS53">
            <v>35900</v>
          </cell>
          <cell r="AT53">
            <v>35900</v>
          </cell>
          <cell r="AU53">
            <v>35900</v>
          </cell>
          <cell r="AV53">
            <v>35900</v>
          </cell>
          <cell r="AW53">
            <v>35900</v>
          </cell>
        </row>
        <row r="54">
          <cell r="C54" t="str">
            <v>74593R</v>
          </cell>
          <cell r="D54" t="str">
            <v>MIZONE APPLE GUAVA 500ML 1X12 REJECT</v>
          </cell>
          <cell r="E54">
            <v>33350</v>
          </cell>
          <cell r="F54">
            <v>33350</v>
          </cell>
          <cell r="G54">
            <v>33350</v>
          </cell>
          <cell r="H54">
            <v>33350</v>
          </cell>
          <cell r="I54">
            <v>33350</v>
          </cell>
          <cell r="J54">
            <v>33350</v>
          </cell>
          <cell r="K54">
            <v>33350</v>
          </cell>
          <cell r="L54">
            <v>33350</v>
          </cell>
          <cell r="M54">
            <v>33350</v>
          </cell>
          <cell r="N54">
            <v>33350</v>
          </cell>
          <cell r="O54">
            <v>33350</v>
          </cell>
          <cell r="P54">
            <v>33350</v>
          </cell>
          <cell r="Q54">
            <v>33350</v>
          </cell>
          <cell r="R54">
            <v>33350</v>
          </cell>
          <cell r="S54">
            <v>33350</v>
          </cell>
          <cell r="T54">
            <v>33350</v>
          </cell>
          <cell r="U54">
            <v>33350</v>
          </cell>
          <cell r="V54">
            <v>33350</v>
          </cell>
          <cell r="W54">
            <v>33350</v>
          </cell>
          <cell r="X54">
            <v>33350</v>
          </cell>
          <cell r="Y54">
            <v>36900</v>
          </cell>
          <cell r="Z54">
            <v>36900</v>
          </cell>
          <cell r="AA54">
            <v>36900</v>
          </cell>
          <cell r="AB54">
            <v>36900</v>
          </cell>
          <cell r="AC54">
            <v>36900</v>
          </cell>
          <cell r="AD54">
            <v>36900</v>
          </cell>
          <cell r="AE54">
            <v>36900</v>
          </cell>
          <cell r="AF54">
            <v>36900</v>
          </cell>
          <cell r="AG54">
            <v>36900</v>
          </cell>
          <cell r="AH54">
            <v>36900</v>
          </cell>
          <cell r="AJ54" t="str">
            <v>74593R</v>
          </cell>
          <cell r="AK54" t="str">
            <v>MIZONE APPLE GUAVA 500ML 1X12 REJECT</v>
          </cell>
          <cell r="AN54">
            <v>35900</v>
          </cell>
          <cell r="AO54">
            <v>35900</v>
          </cell>
          <cell r="AP54">
            <v>35900</v>
          </cell>
          <cell r="AQ54">
            <v>35900</v>
          </cell>
          <cell r="AR54">
            <v>35900</v>
          </cell>
          <cell r="AS54">
            <v>35900</v>
          </cell>
          <cell r="AT54">
            <v>35900</v>
          </cell>
          <cell r="AU54">
            <v>35900</v>
          </cell>
          <cell r="AV54">
            <v>35900</v>
          </cell>
          <cell r="AW54">
            <v>35900</v>
          </cell>
        </row>
        <row r="55">
          <cell r="C55" t="str">
            <v>74593SM</v>
          </cell>
          <cell r="D55" t="str">
            <v>MIZONE AG-SUPERMAN 500ML 1X12</v>
          </cell>
          <cell r="E55">
            <v>33350</v>
          </cell>
          <cell r="F55">
            <v>33350</v>
          </cell>
          <cell r="G55">
            <v>33350</v>
          </cell>
          <cell r="H55">
            <v>33350</v>
          </cell>
          <cell r="I55">
            <v>33350</v>
          </cell>
          <cell r="J55">
            <v>33350</v>
          </cell>
          <cell r="K55">
            <v>33350</v>
          </cell>
          <cell r="L55">
            <v>33350</v>
          </cell>
          <cell r="M55">
            <v>33350</v>
          </cell>
          <cell r="N55">
            <v>33350</v>
          </cell>
          <cell r="O55">
            <v>33350</v>
          </cell>
          <cell r="P55">
            <v>33350</v>
          </cell>
          <cell r="Q55">
            <v>33350</v>
          </cell>
          <cell r="R55">
            <v>33350</v>
          </cell>
          <cell r="S55">
            <v>33350</v>
          </cell>
          <cell r="T55">
            <v>33350</v>
          </cell>
          <cell r="U55">
            <v>33350</v>
          </cell>
          <cell r="V55">
            <v>33350</v>
          </cell>
          <cell r="W55">
            <v>33350</v>
          </cell>
          <cell r="X55">
            <v>33350</v>
          </cell>
          <cell r="Y55">
            <v>36900</v>
          </cell>
          <cell r="Z55">
            <v>36900</v>
          </cell>
          <cell r="AA55">
            <v>36900</v>
          </cell>
          <cell r="AB55">
            <v>36900</v>
          </cell>
          <cell r="AC55">
            <v>36900</v>
          </cell>
          <cell r="AD55">
            <v>36900</v>
          </cell>
          <cell r="AE55">
            <v>36900</v>
          </cell>
          <cell r="AF55">
            <v>36900</v>
          </cell>
          <cell r="AG55">
            <v>36900</v>
          </cell>
          <cell r="AH55">
            <v>36900</v>
          </cell>
          <cell r="AJ55" t="str">
            <v>74593SM</v>
          </cell>
          <cell r="AK55" t="str">
            <v>MIZONE AG-SUPERMAN 500ML 1X12</v>
          </cell>
          <cell r="AN55">
            <v>35900</v>
          </cell>
          <cell r="AO55">
            <v>35900</v>
          </cell>
          <cell r="AP55">
            <v>35900</v>
          </cell>
          <cell r="AQ55">
            <v>35900</v>
          </cell>
          <cell r="AR55">
            <v>35900</v>
          </cell>
          <cell r="AS55">
            <v>35900</v>
          </cell>
          <cell r="AT55">
            <v>35900</v>
          </cell>
          <cell r="AU55">
            <v>35900</v>
          </cell>
          <cell r="AV55">
            <v>35900</v>
          </cell>
          <cell r="AW55">
            <v>35900</v>
          </cell>
        </row>
        <row r="56">
          <cell r="C56" t="str">
            <v>74593SP</v>
          </cell>
          <cell r="D56" t="str">
            <v>MIZONE AG SPIDERMAN 1X12</v>
          </cell>
          <cell r="E56">
            <v>33350</v>
          </cell>
          <cell r="F56">
            <v>33350</v>
          </cell>
          <cell r="G56">
            <v>33350</v>
          </cell>
          <cell r="H56">
            <v>33350</v>
          </cell>
          <cell r="I56">
            <v>33350</v>
          </cell>
          <cell r="J56">
            <v>33350</v>
          </cell>
          <cell r="K56">
            <v>33350</v>
          </cell>
          <cell r="L56">
            <v>33350</v>
          </cell>
          <cell r="M56">
            <v>33350</v>
          </cell>
          <cell r="N56">
            <v>33350</v>
          </cell>
          <cell r="O56">
            <v>33350</v>
          </cell>
          <cell r="P56">
            <v>33350</v>
          </cell>
          <cell r="Q56">
            <v>33350</v>
          </cell>
          <cell r="R56">
            <v>33350</v>
          </cell>
          <cell r="S56">
            <v>33350</v>
          </cell>
          <cell r="T56">
            <v>33350</v>
          </cell>
          <cell r="U56">
            <v>33350</v>
          </cell>
          <cell r="V56">
            <v>33350</v>
          </cell>
          <cell r="W56">
            <v>33350</v>
          </cell>
          <cell r="X56">
            <v>33350</v>
          </cell>
          <cell r="Y56">
            <v>36900</v>
          </cell>
          <cell r="Z56">
            <v>36900</v>
          </cell>
          <cell r="AA56">
            <v>36900</v>
          </cell>
          <cell r="AB56">
            <v>36900</v>
          </cell>
          <cell r="AC56">
            <v>36900</v>
          </cell>
          <cell r="AD56">
            <v>36900</v>
          </cell>
          <cell r="AE56">
            <v>36900</v>
          </cell>
          <cell r="AF56">
            <v>36900</v>
          </cell>
          <cell r="AG56">
            <v>36900</v>
          </cell>
          <cell r="AH56">
            <v>36900</v>
          </cell>
          <cell r="AJ56" t="str">
            <v>74593SP</v>
          </cell>
          <cell r="AK56" t="str">
            <v>MIZONE AG SPIDERMAN 1X12</v>
          </cell>
          <cell r="AN56">
            <v>35900</v>
          </cell>
          <cell r="AO56">
            <v>35900</v>
          </cell>
          <cell r="AP56">
            <v>35900</v>
          </cell>
          <cell r="AQ56">
            <v>35900</v>
          </cell>
          <cell r="AR56">
            <v>35900</v>
          </cell>
          <cell r="AS56">
            <v>35900</v>
          </cell>
          <cell r="AT56">
            <v>35900</v>
          </cell>
          <cell r="AU56">
            <v>35900</v>
          </cell>
          <cell r="AV56">
            <v>35900</v>
          </cell>
          <cell r="AW56">
            <v>35900</v>
          </cell>
        </row>
        <row r="57">
          <cell r="C57">
            <v>86405</v>
          </cell>
          <cell r="D57" t="str">
            <v>MIZONE COCOPINA 500ML 1X12</v>
          </cell>
          <cell r="E57">
            <v>33350</v>
          </cell>
          <cell r="F57">
            <v>33350</v>
          </cell>
          <cell r="G57">
            <v>33350</v>
          </cell>
          <cell r="H57">
            <v>33350</v>
          </cell>
          <cell r="I57">
            <v>33350</v>
          </cell>
          <cell r="J57">
            <v>33350</v>
          </cell>
          <cell r="K57">
            <v>33350</v>
          </cell>
          <cell r="L57">
            <v>33350</v>
          </cell>
          <cell r="M57">
            <v>33350</v>
          </cell>
          <cell r="N57">
            <v>33350</v>
          </cell>
          <cell r="O57">
            <v>33350</v>
          </cell>
          <cell r="P57">
            <v>33350</v>
          </cell>
          <cell r="Q57">
            <v>33350</v>
          </cell>
          <cell r="R57">
            <v>33350</v>
          </cell>
          <cell r="S57">
            <v>33350</v>
          </cell>
          <cell r="T57">
            <v>33350</v>
          </cell>
          <cell r="U57">
            <v>33350</v>
          </cell>
          <cell r="V57">
            <v>33350</v>
          </cell>
          <cell r="W57">
            <v>33350</v>
          </cell>
          <cell r="X57">
            <v>33350</v>
          </cell>
          <cell r="Y57">
            <v>36900</v>
          </cell>
          <cell r="Z57">
            <v>36900</v>
          </cell>
          <cell r="AA57">
            <v>36900</v>
          </cell>
          <cell r="AB57">
            <v>36900</v>
          </cell>
          <cell r="AC57">
            <v>36900</v>
          </cell>
          <cell r="AD57">
            <v>36900</v>
          </cell>
          <cell r="AE57">
            <v>36900</v>
          </cell>
          <cell r="AF57">
            <v>36900</v>
          </cell>
          <cell r="AG57">
            <v>36900</v>
          </cell>
          <cell r="AH57">
            <v>36900</v>
          </cell>
          <cell r="AJ57">
            <v>86405</v>
          </cell>
          <cell r="AK57" t="str">
            <v>MIZONE COCOPINA 500ML 1X12</v>
          </cell>
          <cell r="AN57">
            <v>35900</v>
          </cell>
          <cell r="AO57">
            <v>35900</v>
          </cell>
          <cell r="AP57">
            <v>35900</v>
          </cell>
          <cell r="AQ57">
            <v>35900</v>
          </cell>
          <cell r="AR57">
            <v>35900</v>
          </cell>
          <cell r="AS57">
            <v>35900</v>
          </cell>
          <cell r="AT57">
            <v>35900</v>
          </cell>
          <cell r="AU57">
            <v>35900</v>
          </cell>
          <cell r="AV57">
            <v>35900</v>
          </cell>
          <cell r="AW57">
            <v>35900</v>
          </cell>
        </row>
        <row r="58">
          <cell r="C58">
            <v>145141</v>
          </cell>
          <cell r="D58" t="str">
            <v>MIZONE ACTIVE LYCHEE LEMON 500ML 1X12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36900</v>
          </cell>
          <cell r="P58">
            <v>36900</v>
          </cell>
          <cell r="Q58">
            <v>36900</v>
          </cell>
          <cell r="R58">
            <v>36900</v>
          </cell>
          <cell r="S58">
            <v>36900</v>
          </cell>
          <cell r="T58">
            <v>36900</v>
          </cell>
          <cell r="U58">
            <v>36900</v>
          </cell>
          <cell r="V58">
            <v>36900</v>
          </cell>
          <cell r="W58">
            <v>36900</v>
          </cell>
          <cell r="X58">
            <v>36900</v>
          </cell>
          <cell r="Y58">
            <v>36900</v>
          </cell>
          <cell r="Z58">
            <v>36900</v>
          </cell>
          <cell r="AA58">
            <v>36900</v>
          </cell>
          <cell r="AB58">
            <v>36900</v>
          </cell>
          <cell r="AC58">
            <v>36900</v>
          </cell>
          <cell r="AD58">
            <v>36900</v>
          </cell>
          <cell r="AE58">
            <v>36900</v>
          </cell>
          <cell r="AF58">
            <v>36900</v>
          </cell>
          <cell r="AG58">
            <v>36900</v>
          </cell>
          <cell r="AH58">
            <v>36900</v>
          </cell>
          <cell r="AJ58">
            <v>145141</v>
          </cell>
          <cell r="AK58" t="str">
            <v>MIZONE ACTIVE LYCHEE LEMON 500ML 1X12</v>
          </cell>
          <cell r="AM58" t="str">
            <v>MIZNEWX12</v>
          </cell>
          <cell r="AN58">
            <v>35900</v>
          </cell>
          <cell r="AO58">
            <v>35900</v>
          </cell>
          <cell r="AP58">
            <v>35900</v>
          </cell>
          <cell r="AQ58">
            <v>35900</v>
          </cell>
          <cell r="AR58">
            <v>35900</v>
          </cell>
          <cell r="AS58">
            <v>35900</v>
          </cell>
          <cell r="AT58">
            <v>35900</v>
          </cell>
          <cell r="AU58">
            <v>35900</v>
          </cell>
          <cell r="AV58">
            <v>35900</v>
          </cell>
          <cell r="AW58">
            <v>35900</v>
          </cell>
        </row>
        <row r="59">
          <cell r="C59">
            <v>145142</v>
          </cell>
          <cell r="D59" t="str">
            <v>MIZONE MOOD UP LONGAN COCONUT 500ML 1X12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36900</v>
          </cell>
          <cell r="P59">
            <v>36900</v>
          </cell>
          <cell r="Q59">
            <v>36900</v>
          </cell>
          <cell r="R59">
            <v>36900</v>
          </cell>
          <cell r="S59">
            <v>36900</v>
          </cell>
          <cell r="T59">
            <v>36900</v>
          </cell>
          <cell r="U59">
            <v>36900</v>
          </cell>
          <cell r="V59">
            <v>36900</v>
          </cell>
          <cell r="W59">
            <v>36900</v>
          </cell>
          <cell r="X59">
            <v>36900</v>
          </cell>
          <cell r="Y59">
            <v>36900</v>
          </cell>
          <cell r="Z59">
            <v>36900</v>
          </cell>
          <cell r="AA59">
            <v>36900</v>
          </cell>
          <cell r="AB59">
            <v>36900</v>
          </cell>
          <cell r="AC59">
            <v>36900</v>
          </cell>
          <cell r="AD59">
            <v>36900</v>
          </cell>
          <cell r="AE59">
            <v>36900</v>
          </cell>
          <cell r="AF59">
            <v>36900</v>
          </cell>
          <cell r="AG59">
            <v>36900</v>
          </cell>
          <cell r="AH59">
            <v>36900</v>
          </cell>
          <cell r="AJ59">
            <v>145142</v>
          </cell>
          <cell r="AK59" t="str">
            <v>MIZONE MOOD UP LONGAN COCONUT 500ML 1X12</v>
          </cell>
          <cell r="AM59" t="str">
            <v>MIZ350X12</v>
          </cell>
          <cell r="AN59">
            <v>35900</v>
          </cell>
          <cell r="AO59">
            <v>35900</v>
          </cell>
          <cell r="AP59">
            <v>35900</v>
          </cell>
          <cell r="AQ59">
            <v>35900</v>
          </cell>
          <cell r="AR59">
            <v>35900</v>
          </cell>
          <cell r="AS59">
            <v>35900</v>
          </cell>
          <cell r="AT59">
            <v>35900</v>
          </cell>
          <cell r="AU59">
            <v>35900</v>
          </cell>
          <cell r="AV59">
            <v>35900</v>
          </cell>
          <cell r="AW59">
            <v>35900</v>
          </cell>
        </row>
        <row r="60">
          <cell r="C60">
            <v>145143</v>
          </cell>
          <cell r="D60" t="str">
            <v>MIZONE MOOD UP CRANBERRY 500ML 1X12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36900</v>
          </cell>
          <cell r="P60">
            <v>36900</v>
          </cell>
          <cell r="Q60">
            <v>36900</v>
          </cell>
          <cell r="R60">
            <v>36900</v>
          </cell>
          <cell r="S60">
            <v>36900</v>
          </cell>
          <cell r="T60">
            <v>36900</v>
          </cell>
          <cell r="U60">
            <v>36900</v>
          </cell>
          <cell r="V60">
            <v>36900</v>
          </cell>
          <cell r="W60">
            <v>36900</v>
          </cell>
          <cell r="X60">
            <v>36900</v>
          </cell>
          <cell r="Y60">
            <v>36900</v>
          </cell>
          <cell r="Z60">
            <v>36900</v>
          </cell>
          <cell r="AA60">
            <v>36900</v>
          </cell>
          <cell r="AB60">
            <v>36900</v>
          </cell>
          <cell r="AC60">
            <v>36900</v>
          </cell>
          <cell r="AD60">
            <v>36900</v>
          </cell>
          <cell r="AE60">
            <v>36900</v>
          </cell>
          <cell r="AF60">
            <v>36900</v>
          </cell>
          <cell r="AG60">
            <v>36900</v>
          </cell>
          <cell r="AH60">
            <v>36900</v>
          </cell>
          <cell r="AJ60">
            <v>145143</v>
          </cell>
          <cell r="AK60" t="str">
            <v>MIZONE MOOD UP CRANBERRY 500ML 1X12</v>
          </cell>
          <cell r="AM60" t="str">
            <v>MIZNEWX12</v>
          </cell>
          <cell r="AN60">
            <v>35900</v>
          </cell>
          <cell r="AO60">
            <v>35900</v>
          </cell>
          <cell r="AP60">
            <v>35900</v>
          </cell>
          <cell r="AQ60">
            <v>35900</v>
          </cell>
          <cell r="AR60">
            <v>35900</v>
          </cell>
          <cell r="AS60">
            <v>35900</v>
          </cell>
          <cell r="AT60">
            <v>35900</v>
          </cell>
          <cell r="AU60">
            <v>35900</v>
          </cell>
          <cell r="AV60">
            <v>35900</v>
          </cell>
          <cell r="AW60">
            <v>35900</v>
          </cell>
        </row>
        <row r="61">
          <cell r="C61">
            <v>145144</v>
          </cell>
          <cell r="D61" t="str">
            <v>MIZONE BREAK FREE CHERRY BLOSSOM 500ML 1x12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36900</v>
          </cell>
          <cell r="P61">
            <v>36900</v>
          </cell>
          <cell r="Q61">
            <v>36900</v>
          </cell>
          <cell r="R61">
            <v>36900</v>
          </cell>
          <cell r="S61">
            <v>36900</v>
          </cell>
          <cell r="T61">
            <v>36900</v>
          </cell>
          <cell r="U61">
            <v>36900</v>
          </cell>
          <cell r="V61">
            <v>36900</v>
          </cell>
          <cell r="W61">
            <v>36900</v>
          </cell>
          <cell r="X61">
            <v>36900</v>
          </cell>
          <cell r="Y61">
            <v>36900</v>
          </cell>
          <cell r="Z61">
            <v>36900</v>
          </cell>
          <cell r="AA61">
            <v>36900</v>
          </cell>
          <cell r="AB61">
            <v>36900</v>
          </cell>
          <cell r="AC61">
            <v>36900</v>
          </cell>
          <cell r="AD61">
            <v>36900</v>
          </cell>
          <cell r="AE61">
            <v>36900</v>
          </cell>
          <cell r="AF61">
            <v>36900</v>
          </cell>
          <cell r="AG61">
            <v>36900</v>
          </cell>
          <cell r="AH61">
            <v>36900</v>
          </cell>
          <cell r="AJ61">
            <v>145144</v>
          </cell>
          <cell r="AK61" t="str">
            <v>MIZONE BREAK FREE CHERRY BLOSSOM 500ML 1x12</v>
          </cell>
          <cell r="AN61">
            <v>35900</v>
          </cell>
          <cell r="AO61">
            <v>35900</v>
          </cell>
          <cell r="AP61">
            <v>35900</v>
          </cell>
          <cell r="AQ61">
            <v>35900</v>
          </cell>
          <cell r="AR61">
            <v>35900</v>
          </cell>
          <cell r="AS61">
            <v>35900</v>
          </cell>
          <cell r="AT61">
            <v>35900</v>
          </cell>
          <cell r="AU61">
            <v>35900</v>
          </cell>
          <cell r="AV61">
            <v>35900</v>
          </cell>
          <cell r="AW61">
            <v>35900</v>
          </cell>
        </row>
        <row r="62">
          <cell r="C62">
            <v>145679</v>
          </cell>
          <cell r="D62" t="str">
            <v>MIZONE MOVE ON STARFRUIT 500ML 1X12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36900</v>
          </cell>
          <cell r="P62">
            <v>36900</v>
          </cell>
          <cell r="Q62">
            <v>36900</v>
          </cell>
          <cell r="R62">
            <v>36900</v>
          </cell>
          <cell r="S62">
            <v>36900</v>
          </cell>
          <cell r="T62">
            <v>36900</v>
          </cell>
          <cell r="U62">
            <v>36900</v>
          </cell>
          <cell r="V62">
            <v>36900</v>
          </cell>
          <cell r="W62">
            <v>36900</v>
          </cell>
          <cell r="X62">
            <v>36900</v>
          </cell>
          <cell r="Y62">
            <v>36900</v>
          </cell>
          <cell r="Z62">
            <v>36900</v>
          </cell>
          <cell r="AA62">
            <v>36900</v>
          </cell>
          <cell r="AB62">
            <v>36900</v>
          </cell>
          <cell r="AC62">
            <v>36900</v>
          </cell>
          <cell r="AD62">
            <v>36900</v>
          </cell>
          <cell r="AE62">
            <v>36900</v>
          </cell>
          <cell r="AF62">
            <v>36900</v>
          </cell>
          <cell r="AG62">
            <v>36900</v>
          </cell>
          <cell r="AH62">
            <v>36900</v>
          </cell>
          <cell r="AJ62">
            <v>145679</v>
          </cell>
          <cell r="AK62" t="str">
            <v>MIZONE MOVE ON STARFRUIT 500ML 1X12</v>
          </cell>
          <cell r="AN62">
            <v>35900</v>
          </cell>
          <cell r="AO62">
            <v>35900</v>
          </cell>
          <cell r="AP62">
            <v>35900</v>
          </cell>
          <cell r="AQ62">
            <v>35900</v>
          </cell>
          <cell r="AR62">
            <v>35900</v>
          </cell>
          <cell r="AS62">
            <v>35900</v>
          </cell>
          <cell r="AT62">
            <v>35900</v>
          </cell>
          <cell r="AU62">
            <v>35900</v>
          </cell>
          <cell r="AV62">
            <v>35900</v>
          </cell>
          <cell r="AW62">
            <v>35900</v>
          </cell>
        </row>
        <row r="63">
          <cell r="C63">
            <v>87436</v>
          </cell>
          <cell r="D63" t="str">
            <v>FRES-IN CRISPY APPLE</v>
          </cell>
          <cell r="E63">
            <v>43500</v>
          </cell>
          <cell r="F63">
            <v>43500</v>
          </cell>
          <cell r="G63">
            <v>43500</v>
          </cell>
          <cell r="H63">
            <v>43500</v>
          </cell>
          <cell r="I63">
            <v>43500</v>
          </cell>
          <cell r="J63">
            <v>43500</v>
          </cell>
          <cell r="K63">
            <v>43500</v>
          </cell>
          <cell r="L63">
            <v>43500</v>
          </cell>
          <cell r="M63">
            <v>43500</v>
          </cell>
          <cell r="N63">
            <v>43500</v>
          </cell>
          <cell r="O63">
            <v>43500</v>
          </cell>
          <cell r="P63">
            <v>43500</v>
          </cell>
          <cell r="Q63">
            <v>43500</v>
          </cell>
          <cell r="R63">
            <v>43500</v>
          </cell>
          <cell r="S63">
            <v>43500</v>
          </cell>
          <cell r="T63">
            <v>43500</v>
          </cell>
          <cell r="U63">
            <v>43500</v>
          </cell>
          <cell r="V63">
            <v>43500</v>
          </cell>
          <cell r="W63">
            <v>43500</v>
          </cell>
          <cell r="X63">
            <v>43500</v>
          </cell>
          <cell r="Y63">
            <v>43500</v>
          </cell>
          <cell r="Z63">
            <v>43500</v>
          </cell>
          <cell r="AA63">
            <v>43500</v>
          </cell>
          <cell r="AB63">
            <v>43500</v>
          </cell>
          <cell r="AC63">
            <v>43500</v>
          </cell>
          <cell r="AD63">
            <v>43500</v>
          </cell>
          <cell r="AE63">
            <v>43500</v>
          </cell>
          <cell r="AF63">
            <v>43500</v>
          </cell>
          <cell r="AG63">
            <v>43500</v>
          </cell>
          <cell r="AH63">
            <v>43500</v>
          </cell>
          <cell r="AJ63">
            <v>87436</v>
          </cell>
          <cell r="AK63" t="str">
            <v>FRES-IN CRISPY APPLE</v>
          </cell>
          <cell r="AM63" t="str">
            <v>FRESINX12</v>
          </cell>
          <cell r="AN63">
            <v>42500</v>
          </cell>
          <cell r="AO63">
            <v>42500</v>
          </cell>
          <cell r="AP63">
            <v>42500</v>
          </cell>
          <cell r="AQ63">
            <v>42500</v>
          </cell>
          <cell r="AR63">
            <v>42500</v>
          </cell>
          <cell r="AS63">
            <v>42500</v>
          </cell>
          <cell r="AT63">
            <v>42500</v>
          </cell>
          <cell r="AU63">
            <v>42500</v>
          </cell>
          <cell r="AV63">
            <v>42500</v>
          </cell>
          <cell r="AW63">
            <v>42500</v>
          </cell>
        </row>
        <row r="64">
          <cell r="C64">
            <v>87625</v>
          </cell>
          <cell r="D64" t="str">
            <v>FRES-IN JC STRAWBERRY 500ML</v>
          </cell>
          <cell r="E64">
            <v>43500</v>
          </cell>
          <cell r="F64">
            <v>43500</v>
          </cell>
          <cell r="G64">
            <v>43500</v>
          </cell>
          <cell r="H64">
            <v>43500</v>
          </cell>
          <cell r="I64">
            <v>43500</v>
          </cell>
          <cell r="J64">
            <v>43500</v>
          </cell>
          <cell r="K64">
            <v>43500</v>
          </cell>
          <cell r="L64">
            <v>43500</v>
          </cell>
          <cell r="M64">
            <v>43500</v>
          </cell>
          <cell r="N64">
            <v>43500</v>
          </cell>
          <cell r="O64">
            <v>43500</v>
          </cell>
          <cell r="P64">
            <v>43500</v>
          </cell>
          <cell r="Q64">
            <v>43500</v>
          </cell>
          <cell r="R64">
            <v>43500</v>
          </cell>
          <cell r="S64">
            <v>43500</v>
          </cell>
          <cell r="T64">
            <v>43500</v>
          </cell>
          <cell r="U64">
            <v>43500</v>
          </cell>
          <cell r="V64">
            <v>43500</v>
          </cell>
          <cell r="W64">
            <v>43500</v>
          </cell>
          <cell r="X64">
            <v>43500</v>
          </cell>
          <cell r="Y64">
            <v>43500</v>
          </cell>
          <cell r="Z64">
            <v>43500</v>
          </cell>
          <cell r="AA64">
            <v>43500</v>
          </cell>
          <cell r="AB64">
            <v>43500</v>
          </cell>
          <cell r="AC64">
            <v>43500</v>
          </cell>
          <cell r="AD64">
            <v>43500</v>
          </cell>
          <cell r="AE64">
            <v>43500</v>
          </cell>
          <cell r="AF64">
            <v>43500</v>
          </cell>
          <cell r="AG64">
            <v>43500</v>
          </cell>
          <cell r="AH64">
            <v>43500</v>
          </cell>
          <cell r="AJ64">
            <v>87625</v>
          </cell>
          <cell r="AK64" t="str">
            <v>FRES-IN JC STRAWBERRY 500ML</v>
          </cell>
          <cell r="AM64">
            <v>0</v>
          </cell>
          <cell r="AN64">
            <v>42500</v>
          </cell>
          <cell r="AO64">
            <v>42500</v>
          </cell>
          <cell r="AP64">
            <v>42500</v>
          </cell>
          <cell r="AQ64">
            <v>42500</v>
          </cell>
          <cell r="AR64">
            <v>42500</v>
          </cell>
          <cell r="AS64">
            <v>42500</v>
          </cell>
          <cell r="AT64">
            <v>42500</v>
          </cell>
          <cell r="AU64">
            <v>42500</v>
          </cell>
          <cell r="AV64">
            <v>42500</v>
          </cell>
          <cell r="AW64">
            <v>42500</v>
          </cell>
        </row>
        <row r="65">
          <cell r="C65">
            <v>26000</v>
          </cell>
          <cell r="D65" t="str">
            <v>LEVITE ORANGE 350ML 1X12</v>
          </cell>
          <cell r="E65">
            <v>34650</v>
          </cell>
          <cell r="F65">
            <v>34650</v>
          </cell>
          <cell r="G65">
            <v>34650</v>
          </cell>
          <cell r="H65">
            <v>34650</v>
          </cell>
          <cell r="I65">
            <v>34650</v>
          </cell>
          <cell r="J65">
            <v>34650</v>
          </cell>
          <cell r="K65">
            <v>34650</v>
          </cell>
          <cell r="L65">
            <v>34650</v>
          </cell>
          <cell r="M65">
            <v>34650</v>
          </cell>
          <cell r="N65">
            <v>34650</v>
          </cell>
          <cell r="O65">
            <v>34650</v>
          </cell>
          <cell r="P65">
            <v>34650</v>
          </cell>
          <cell r="Q65">
            <v>34650</v>
          </cell>
          <cell r="R65">
            <v>34650</v>
          </cell>
          <cell r="S65">
            <v>34650</v>
          </cell>
          <cell r="T65">
            <v>34650</v>
          </cell>
          <cell r="U65">
            <v>34650</v>
          </cell>
          <cell r="V65">
            <v>34650</v>
          </cell>
          <cell r="W65">
            <v>34650</v>
          </cell>
          <cell r="X65">
            <v>34650</v>
          </cell>
          <cell r="Y65">
            <v>34650</v>
          </cell>
          <cell r="Z65">
            <v>34650</v>
          </cell>
          <cell r="AA65">
            <v>34650</v>
          </cell>
          <cell r="AB65">
            <v>34650</v>
          </cell>
          <cell r="AC65">
            <v>34650</v>
          </cell>
          <cell r="AD65">
            <v>34650</v>
          </cell>
          <cell r="AE65">
            <v>34650</v>
          </cell>
          <cell r="AF65">
            <v>34650</v>
          </cell>
          <cell r="AG65">
            <v>34650</v>
          </cell>
          <cell r="AH65">
            <v>34650</v>
          </cell>
          <cell r="AJ65">
            <v>26000</v>
          </cell>
          <cell r="AK65" t="str">
            <v>LEVITE ORANGE 350ML 1X12</v>
          </cell>
          <cell r="AM65" t="str">
            <v>LEVITEX12</v>
          </cell>
          <cell r="AN65">
            <v>33650</v>
          </cell>
          <cell r="AO65">
            <v>33650</v>
          </cell>
          <cell r="AP65">
            <v>33650</v>
          </cell>
          <cell r="AQ65">
            <v>33650</v>
          </cell>
          <cell r="AR65">
            <v>33650</v>
          </cell>
          <cell r="AS65">
            <v>33650</v>
          </cell>
          <cell r="AT65">
            <v>33650</v>
          </cell>
          <cell r="AU65">
            <v>33650</v>
          </cell>
          <cell r="AV65">
            <v>33650</v>
          </cell>
          <cell r="AW65">
            <v>33650</v>
          </cell>
        </row>
        <row r="66">
          <cell r="C66" t="str">
            <v>26000R</v>
          </cell>
          <cell r="D66" t="str">
            <v>LEVITE ORANGE 350ML 1X12 REJECT</v>
          </cell>
          <cell r="E66">
            <v>34650</v>
          </cell>
          <cell r="F66">
            <v>34650</v>
          </cell>
          <cell r="G66">
            <v>34650</v>
          </cell>
          <cell r="H66">
            <v>34650</v>
          </cell>
          <cell r="I66">
            <v>34650</v>
          </cell>
          <cell r="J66">
            <v>34650</v>
          </cell>
          <cell r="K66">
            <v>34650</v>
          </cell>
          <cell r="L66">
            <v>34650</v>
          </cell>
          <cell r="M66">
            <v>34650</v>
          </cell>
          <cell r="N66">
            <v>34650</v>
          </cell>
          <cell r="O66">
            <v>34650</v>
          </cell>
          <cell r="P66">
            <v>34650</v>
          </cell>
          <cell r="Q66">
            <v>34650</v>
          </cell>
          <cell r="R66">
            <v>34650</v>
          </cell>
          <cell r="S66">
            <v>34650</v>
          </cell>
          <cell r="T66">
            <v>34650</v>
          </cell>
          <cell r="U66">
            <v>34650</v>
          </cell>
          <cell r="V66">
            <v>34650</v>
          </cell>
          <cell r="W66">
            <v>34650</v>
          </cell>
          <cell r="X66">
            <v>34650</v>
          </cell>
          <cell r="Y66">
            <v>34650</v>
          </cell>
          <cell r="Z66">
            <v>34650</v>
          </cell>
          <cell r="AA66">
            <v>34650</v>
          </cell>
          <cell r="AB66">
            <v>34650</v>
          </cell>
          <cell r="AC66">
            <v>34650</v>
          </cell>
          <cell r="AD66">
            <v>34650</v>
          </cell>
          <cell r="AE66">
            <v>34650</v>
          </cell>
          <cell r="AF66">
            <v>34650</v>
          </cell>
          <cell r="AG66">
            <v>34650</v>
          </cell>
          <cell r="AH66">
            <v>34650</v>
          </cell>
          <cell r="AJ66" t="str">
            <v>26000R</v>
          </cell>
          <cell r="AK66" t="str">
            <v>LEVITE ORANGE 350ML 1X12 REJECT</v>
          </cell>
          <cell r="AM66">
            <v>0</v>
          </cell>
          <cell r="AN66">
            <v>33650</v>
          </cell>
          <cell r="AO66">
            <v>33650</v>
          </cell>
          <cell r="AP66">
            <v>33650</v>
          </cell>
          <cell r="AQ66">
            <v>33650</v>
          </cell>
          <cell r="AR66">
            <v>33650</v>
          </cell>
          <cell r="AS66">
            <v>33650</v>
          </cell>
          <cell r="AT66">
            <v>33650</v>
          </cell>
          <cell r="AU66">
            <v>33650</v>
          </cell>
          <cell r="AV66">
            <v>33650</v>
          </cell>
          <cell r="AW66">
            <v>33650</v>
          </cell>
        </row>
        <row r="67">
          <cell r="C67">
            <v>26001</v>
          </cell>
          <cell r="D67" t="str">
            <v>LEVITE JAMBU BIJI 350ML 1X12</v>
          </cell>
          <cell r="E67">
            <v>34650</v>
          </cell>
          <cell r="F67">
            <v>34650</v>
          </cell>
          <cell r="G67">
            <v>34650</v>
          </cell>
          <cell r="H67">
            <v>34650</v>
          </cell>
          <cell r="I67">
            <v>34650</v>
          </cell>
          <cell r="J67">
            <v>34650</v>
          </cell>
          <cell r="K67">
            <v>34650</v>
          </cell>
          <cell r="L67">
            <v>34650</v>
          </cell>
          <cell r="M67">
            <v>34650</v>
          </cell>
          <cell r="N67">
            <v>34650</v>
          </cell>
          <cell r="O67">
            <v>34650</v>
          </cell>
          <cell r="P67">
            <v>34650</v>
          </cell>
          <cell r="Q67">
            <v>34650</v>
          </cell>
          <cell r="R67">
            <v>34650</v>
          </cell>
          <cell r="S67">
            <v>34650</v>
          </cell>
          <cell r="T67">
            <v>34650</v>
          </cell>
          <cell r="U67">
            <v>34650</v>
          </cell>
          <cell r="V67">
            <v>34650</v>
          </cell>
          <cell r="W67">
            <v>34650</v>
          </cell>
          <cell r="X67">
            <v>34650</v>
          </cell>
          <cell r="Y67">
            <v>34650</v>
          </cell>
          <cell r="Z67">
            <v>34650</v>
          </cell>
          <cell r="AA67">
            <v>34650</v>
          </cell>
          <cell r="AB67">
            <v>34650</v>
          </cell>
          <cell r="AC67">
            <v>34650</v>
          </cell>
          <cell r="AD67">
            <v>34650</v>
          </cell>
          <cell r="AE67">
            <v>34650</v>
          </cell>
          <cell r="AF67">
            <v>34650</v>
          </cell>
          <cell r="AG67">
            <v>34650</v>
          </cell>
          <cell r="AH67">
            <v>34650</v>
          </cell>
          <cell r="AJ67">
            <v>26001</v>
          </cell>
          <cell r="AK67" t="str">
            <v>LEVITE JAMBU BIJI 350ML 1X12</v>
          </cell>
          <cell r="AM67" t="str">
            <v>LEVITEX12</v>
          </cell>
          <cell r="AN67">
            <v>33650</v>
          </cell>
          <cell r="AO67">
            <v>33650</v>
          </cell>
          <cell r="AP67">
            <v>33650</v>
          </cell>
          <cell r="AQ67">
            <v>33650</v>
          </cell>
          <cell r="AR67">
            <v>33650</v>
          </cell>
          <cell r="AS67">
            <v>33650</v>
          </cell>
          <cell r="AT67">
            <v>33650</v>
          </cell>
          <cell r="AU67">
            <v>33650</v>
          </cell>
          <cell r="AV67">
            <v>33650</v>
          </cell>
          <cell r="AW67">
            <v>33650</v>
          </cell>
        </row>
        <row r="68">
          <cell r="C68" t="str">
            <v>26001R</v>
          </cell>
          <cell r="D68" t="str">
            <v>LEVITE JAMBU BIJI 350ML 1X12 REJECT</v>
          </cell>
          <cell r="E68">
            <v>34650</v>
          </cell>
          <cell r="F68">
            <v>34650</v>
          </cell>
          <cell r="G68">
            <v>34650</v>
          </cell>
          <cell r="H68">
            <v>34650</v>
          </cell>
          <cell r="I68">
            <v>34650</v>
          </cell>
          <cell r="J68">
            <v>34650</v>
          </cell>
          <cell r="K68">
            <v>34650</v>
          </cell>
          <cell r="L68">
            <v>34650</v>
          </cell>
          <cell r="M68">
            <v>34650</v>
          </cell>
          <cell r="N68">
            <v>34650</v>
          </cell>
          <cell r="O68">
            <v>34650</v>
          </cell>
          <cell r="P68">
            <v>34650</v>
          </cell>
          <cell r="Q68">
            <v>34650</v>
          </cell>
          <cell r="R68">
            <v>34650</v>
          </cell>
          <cell r="S68">
            <v>34650</v>
          </cell>
          <cell r="T68">
            <v>34650</v>
          </cell>
          <cell r="U68">
            <v>34650</v>
          </cell>
          <cell r="V68">
            <v>34650</v>
          </cell>
          <cell r="W68">
            <v>34650</v>
          </cell>
          <cell r="X68">
            <v>34650</v>
          </cell>
          <cell r="Y68">
            <v>34650</v>
          </cell>
          <cell r="Z68">
            <v>34650</v>
          </cell>
          <cell r="AA68">
            <v>34650</v>
          </cell>
          <cell r="AB68">
            <v>34650</v>
          </cell>
          <cell r="AC68">
            <v>34650</v>
          </cell>
          <cell r="AD68">
            <v>34650</v>
          </cell>
          <cell r="AE68">
            <v>34650</v>
          </cell>
          <cell r="AF68">
            <v>34650</v>
          </cell>
          <cell r="AG68">
            <v>34650</v>
          </cell>
          <cell r="AH68">
            <v>34650</v>
          </cell>
          <cell r="AJ68" t="str">
            <v>26001R</v>
          </cell>
          <cell r="AK68" t="str">
            <v>LEVITE JAMBU BIJI 350ML 1X12 REJECT</v>
          </cell>
          <cell r="AN68">
            <v>33650</v>
          </cell>
          <cell r="AO68">
            <v>33650</v>
          </cell>
          <cell r="AP68">
            <v>33650</v>
          </cell>
          <cell r="AQ68">
            <v>33650</v>
          </cell>
          <cell r="AR68">
            <v>33650</v>
          </cell>
          <cell r="AS68">
            <v>33650</v>
          </cell>
          <cell r="AT68">
            <v>33650</v>
          </cell>
          <cell r="AU68">
            <v>33650</v>
          </cell>
          <cell r="AV68">
            <v>33650</v>
          </cell>
          <cell r="AW68">
            <v>33650</v>
          </cell>
        </row>
        <row r="69">
          <cell r="C69">
            <v>26002</v>
          </cell>
          <cell r="D69" t="str">
            <v>LEVITE COMBO 350ML 1X12</v>
          </cell>
          <cell r="E69">
            <v>34650</v>
          </cell>
          <cell r="F69">
            <v>34650</v>
          </cell>
          <cell r="G69">
            <v>34650</v>
          </cell>
          <cell r="H69">
            <v>34650</v>
          </cell>
          <cell r="I69">
            <v>34650</v>
          </cell>
          <cell r="J69">
            <v>34650</v>
          </cell>
          <cell r="K69">
            <v>34650</v>
          </cell>
          <cell r="L69">
            <v>34650</v>
          </cell>
          <cell r="M69">
            <v>34650</v>
          </cell>
          <cell r="N69">
            <v>34650</v>
          </cell>
          <cell r="O69">
            <v>34650</v>
          </cell>
          <cell r="P69">
            <v>34650</v>
          </cell>
          <cell r="Q69">
            <v>34650</v>
          </cell>
          <cell r="R69">
            <v>34650</v>
          </cell>
          <cell r="S69">
            <v>34650</v>
          </cell>
          <cell r="T69">
            <v>34650</v>
          </cell>
          <cell r="U69">
            <v>34650</v>
          </cell>
          <cell r="V69">
            <v>34650</v>
          </cell>
          <cell r="W69">
            <v>34650</v>
          </cell>
          <cell r="X69">
            <v>34650</v>
          </cell>
          <cell r="Y69">
            <v>34650</v>
          </cell>
          <cell r="Z69">
            <v>34650</v>
          </cell>
          <cell r="AA69">
            <v>34650</v>
          </cell>
          <cell r="AB69">
            <v>34650</v>
          </cell>
          <cell r="AC69">
            <v>34650</v>
          </cell>
          <cell r="AD69">
            <v>34650</v>
          </cell>
          <cell r="AE69">
            <v>34650</v>
          </cell>
          <cell r="AF69">
            <v>34650</v>
          </cell>
          <cell r="AG69">
            <v>34650</v>
          </cell>
          <cell r="AH69">
            <v>34650</v>
          </cell>
          <cell r="AJ69">
            <v>26002</v>
          </cell>
          <cell r="AK69" t="str">
            <v>LEVITE COMBO 350ML 1X12</v>
          </cell>
          <cell r="AN69">
            <v>33650</v>
          </cell>
          <cell r="AO69">
            <v>33650</v>
          </cell>
          <cell r="AP69">
            <v>33650</v>
          </cell>
          <cell r="AQ69">
            <v>33650</v>
          </cell>
          <cell r="AR69">
            <v>33650</v>
          </cell>
          <cell r="AS69">
            <v>33650</v>
          </cell>
          <cell r="AT69">
            <v>33650</v>
          </cell>
          <cell r="AU69">
            <v>33650</v>
          </cell>
          <cell r="AV69">
            <v>33650</v>
          </cell>
          <cell r="AW69">
            <v>33650</v>
          </cell>
        </row>
        <row r="70">
          <cell r="C70">
            <v>26004</v>
          </cell>
          <cell r="D70" t="str">
            <v>LEVITE SIRSAK 350ML 1X12</v>
          </cell>
          <cell r="E70">
            <v>34650</v>
          </cell>
          <cell r="F70">
            <v>34650</v>
          </cell>
          <cell r="G70">
            <v>34650</v>
          </cell>
          <cell r="H70">
            <v>34650</v>
          </cell>
          <cell r="I70">
            <v>34650</v>
          </cell>
          <cell r="J70">
            <v>34650</v>
          </cell>
          <cell r="K70">
            <v>34650</v>
          </cell>
          <cell r="L70">
            <v>34650</v>
          </cell>
          <cell r="M70">
            <v>34650</v>
          </cell>
          <cell r="N70">
            <v>34650</v>
          </cell>
          <cell r="O70">
            <v>34650</v>
          </cell>
          <cell r="P70">
            <v>34650</v>
          </cell>
          <cell r="Q70">
            <v>34650</v>
          </cell>
          <cell r="R70">
            <v>34650</v>
          </cell>
          <cell r="S70">
            <v>34650</v>
          </cell>
          <cell r="T70">
            <v>34650</v>
          </cell>
          <cell r="U70">
            <v>34650</v>
          </cell>
          <cell r="V70">
            <v>34650</v>
          </cell>
          <cell r="W70">
            <v>34650</v>
          </cell>
          <cell r="X70">
            <v>34650</v>
          </cell>
          <cell r="Y70">
            <v>34650</v>
          </cell>
          <cell r="Z70">
            <v>34650</v>
          </cell>
          <cell r="AA70">
            <v>34650</v>
          </cell>
          <cell r="AB70">
            <v>34650</v>
          </cell>
          <cell r="AC70">
            <v>34650</v>
          </cell>
          <cell r="AD70">
            <v>34650</v>
          </cell>
          <cell r="AE70">
            <v>34650</v>
          </cell>
          <cell r="AF70">
            <v>34650</v>
          </cell>
          <cell r="AG70">
            <v>34650</v>
          </cell>
          <cell r="AH70">
            <v>34650</v>
          </cell>
          <cell r="AJ70">
            <v>26004</v>
          </cell>
          <cell r="AK70" t="str">
            <v>LEVITE SIRSAK 350ML 1X12</v>
          </cell>
          <cell r="AN70">
            <v>33650</v>
          </cell>
          <cell r="AO70">
            <v>33650</v>
          </cell>
          <cell r="AP70">
            <v>33650</v>
          </cell>
          <cell r="AQ70">
            <v>33650</v>
          </cell>
          <cell r="AR70">
            <v>33650</v>
          </cell>
          <cell r="AS70">
            <v>33650</v>
          </cell>
          <cell r="AT70">
            <v>33650</v>
          </cell>
          <cell r="AU70">
            <v>33650</v>
          </cell>
          <cell r="AV70">
            <v>33650</v>
          </cell>
          <cell r="AW70">
            <v>33650</v>
          </cell>
        </row>
        <row r="71">
          <cell r="C71" t="str">
            <v>26004R</v>
          </cell>
          <cell r="D71" t="str">
            <v>LEVITE SIRSAK 350ML 1X12 REJECT</v>
          </cell>
          <cell r="E71">
            <v>34650</v>
          </cell>
          <cell r="F71">
            <v>34650</v>
          </cell>
          <cell r="G71">
            <v>34650</v>
          </cell>
          <cell r="H71">
            <v>34650</v>
          </cell>
          <cell r="I71">
            <v>34650</v>
          </cell>
          <cell r="J71">
            <v>34650</v>
          </cell>
          <cell r="K71">
            <v>34650</v>
          </cell>
          <cell r="L71">
            <v>34650</v>
          </cell>
          <cell r="M71">
            <v>34650</v>
          </cell>
          <cell r="N71">
            <v>34650</v>
          </cell>
          <cell r="O71">
            <v>34650</v>
          </cell>
          <cell r="P71">
            <v>34650</v>
          </cell>
          <cell r="Q71">
            <v>34650</v>
          </cell>
          <cell r="R71">
            <v>34650</v>
          </cell>
          <cell r="S71">
            <v>34650</v>
          </cell>
          <cell r="T71">
            <v>34650</v>
          </cell>
          <cell r="U71">
            <v>34650</v>
          </cell>
          <cell r="V71">
            <v>34650</v>
          </cell>
          <cell r="W71">
            <v>34650</v>
          </cell>
          <cell r="X71">
            <v>34650</v>
          </cell>
          <cell r="Y71">
            <v>34650</v>
          </cell>
          <cell r="Z71">
            <v>34650</v>
          </cell>
          <cell r="AA71">
            <v>34650</v>
          </cell>
          <cell r="AB71">
            <v>34650</v>
          </cell>
          <cell r="AC71">
            <v>34650</v>
          </cell>
          <cell r="AD71">
            <v>34650</v>
          </cell>
          <cell r="AE71">
            <v>34650</v>
          </cell>
          <cell r="AF71">
            <v>34650</v>
          </cell>
          <cell r="AG71">
            <v>34650</v>
          </cell>
          <cell r="AH71">
            <v>34650</v>
          </cell>
          <cell r="AJ71" t="str">
            <v>26004R</v>
          </cell>
          <cell r="AK71" t="str">
            <v>LEVITE SIRSAK 350ML 1X12 REJECT</v>
          </cell>
          <cell r="AN71">
            <v>33650</v>
          </cell>
          <cell r="AO71">
            <v>33650</v>
          </cell>
          <cell r="AP71">
            <v>33650</v>
          </cell>
          <cell r="AQ71">
            <v>33650</v>
          </cell>
          <cell r="AR71">
            <v>33650</v>
          </cell>
          <cell r="AS71">
            <v>33650</v>
          </cell>
          <cell r="AT71">
            <v>33650</v>
          </cell>
          <cell r="AU71">
            <v>33650</v>
          </cell>
          <cell r="AV71">
            <v>33650</v>
          </cell>
          <cell r="AW71">
            <v>33650</v>
          </cell>
        </row>
        <row r="72">
          <cell r="C72">
            <v>26012</v>
          </cell>
          <cell r="D72" t="str">
            <v>LEVITE ANGGUR HIJAU 1X12</v>
          </cell>
          <cell r="E72">
            <v>34650</v>
          </cell>
          <cell r="F72">
            <v>34650</v>
          </cell>
          <cell r="G72">
            <v>34650</v>
          </cell>
          <cell r="H72">
            <v>34650</v>
          </cell>
          <cell r="I72">
            <v>34650</v>
          </cell>
          <cell r="J72">
            <v>34650</v>
          </cell>
          <cell r="K72">
            <v>34650</v>
          </cell>
          <cell r="L72">
            <v>34650</v>
          </cell>
          <cell r="M72">
            <v>34650</v>
          </cell>
          <cell r="N72">
            <v>34650</v>
          </cell>
          <cell r="O72">
            <v>34650</v>
          </cell>
          <cell r="P72">
            <v>34650</v>
          </cell>
          <cell r="Q72">
            <v>34650</v>
          </cell>
          <cell r="R72">
            <v>34650</v>
          </cell>
          <cell r="S72">
            <v>34650</v>
          </cell>
          <cell r="T72">
            <v>34650</v>
          </cell>
          <cell r="U72">
            <v>34650</v>
          </cell>
          <cell r="V72">
            <v>34650</v>
          </cell>
          <cell r="W72">
            <v>34650</v>
          </cell>
          <cell r="X72">
            <v>34650</v>
          </cell>
          <cell r="Y72">
            <v>34650</v>
          </cell>
          <cell r="Z72">
            <v>34650</v>
          </cell>
          <cell r="AA72">
            <v>34650</v>
          </cell>
          <cell r="AB72">
            <v>34650</v>
          </cell>
          <cell r="AC72">
            <v>34650</v>
          </cell>
          <cell r="AD72">
            <v>34650</v>
          </cell>
          <cell r="AE72">
            <v>34650</v>
          </cell>
          <cell r="AF72">
            <v>34650</v>
          </cell>
          <cell r="AG72">
            <v>34650</v>
          </cell>
          <cell r="AH72">
            <v>34650</v>
          </cell>
          <cell r="AJ72">
            <v>26012</v>
          </cell>
          <cell r="AK72" t="str">
            <v>LEVITE ANGGUR HIJAU 1X12</v>
          </cell>
          <cell r="AN72">
            <v>33650</v>
          </cell>
          <cell r="AO72">
            <v>33650</v>
          </cell>
          <cell r="AP72">
            <v>33650</v>
          </cell>
          <cell r="AQ72">
            <v>33650</v>
          </cell>
          <cell r="AR72">
            <v>33650</v>
          </cell>
          <cell r="AS72">
            <v>33650</v>
          </cell>
          <cell r="AT72">
            <v>33650</v>
          </cell>
          <cell r="AU72">
            <v>33650</v>
          </cell>
          <cell r="AV72">
            <v>33650</v>
          </cell>
          <cell r="AW72">
            <v>33650</v>
          </cell>
        </row>
        <row r="73">
          <cell r="C73" t="str">
            <v>26012R</v>
          </cell>
          <cell r="D73" t="str">
            <v>LEVITE ANGGUR HIJAU 1X12 REJECT</v>
          </cell>
          <cell r="E73">
            <v>34650</v>
          </cell>
          <cell r="F73">
            <v>34650</v>
          </cell>
          <cell r="G73">
            <v>34650</v>
          </cell>
          <cell r="H73">
            <v>34650</v>
          </cell>
          <cell r="I73">
            <v>34650</v>
          </cell>
          <cell r="J73">
            <v>34650</v>
          </cell>
          <cell r="K73">
            <v>34650</v>
          </cell>
          <cell r="L73">
            <v>34650</v>
          </cell>
          <cell r="M73">
            <v>34650</v>
          </cell>
          <cell r="N73">
            <v>34650</v>
          </cell>
          <cell r="O73">
            <v>34650</v>
          </cell>
          <cell r="P73">
            <v>34650</v>
          </cell>
          <cell r="Q73">
            <v>34650</v>
          </cell>
          <cell r="R73">
            <v>34650</v>
          </cell>
          <cell r="S73">
            <v>34650</v>
          </cell>
          <cell r="T73">
            <v>34650</v>
          </cell>
          <cell r="U73">
            <v>34650</v>
          </cell>
          <cell r="V73">
            <v>34650</v>
          </cell>
          <cell r="W73">
            <v>34650</v>
          </cell>
          <cell r="X73">
            <v>34650</v>
          </cell>
          <cell r="Y73">
            <v>34650</v>
          </cell>
          <cell r="Z73">
            <v>34650</v>
          </cell>
          <cell r="AA73">
            <v>34650</v>
          </cell>
          <cell r="AB73">
            <v>34650</v>
          </cell>
          <cell r="AC73">
            <v>34650</v>
          </cell>
          <cell r="AD73">
            <v>34650</v>
          </cell>
          <cell r="AE73">
            <v>34650</v>
          </cell>
          <cell r="AF73">
            <v>34650</v>
          </cell>
          <cell r="AG73">
            <v>34650</v>
          </cell>
          <cell r="AH73">
            <v>34650</v>
          </cell>
          <cell r="AJ73" t="str">
            <v>26012R</v>
          </cell>
          <cell r="AK73" t="str">
            <v>LEVITE ANGGUR HIJAU 1X12 REJECT</v>
          </cell>
          <cell r="AN73">
            <v>33650</v>
          </cell>
          <cell r="AO73">
            <v>33650</v>
          </cell>
          <cell r="AP73">
            <v>33650</v>
          </cell>
          <cell r="AQ73">
            <v>33650</v>
          </cell>
          <cell r="AR73">
            <v>33650</v>
          </cell>
          <cell r="AS73">
            <v>33650</v>
          </cell>
          <cell r="AT73">
            <v>33650</v>
          </cell>
          <cell r="AU73">
            <v>33650</v>
          </cell>
          <cell r="AV73">
            <v>33650</v>
          </cell>
          <cell r="AW73">
            <v>33650</v>
          </cell>
        </row>
        <row r="74">
          <cell r="C74">
            <v>142193</v>
          </cell>
          <cell r="D74" t="str">
            <v>LEVITE LEMON CUCUMBER MINT 350ml 1X12</v>
          </cell>
          <cell r="E74">
            <v>34650</v>
          </cell>
          <cell r="F74">
            <v>34650</v>
          </cell>
          <cell r="G74">
            <v>34650</v>
          </cell>
          <cell r="H74">
            <v>34650</v>
          </cell>
          <cell r="I74">
            <v>34650</v>
          </cell>
          <cell r="J74">
            <v>34650</v>
          </cell>
          <cell r="K74">
            <v>34650</v>
          </cell>
          <cell r="L74">
            <v>34650</v>
          </cell>
          <cell r="M74">
            <v>34650</v>
          </cell>
          <cell r="N74">
            <v>34650</v>
          </cell>
          <cell r="O74">
            <v>34650</v>
          </cell>
          <cell r="P74">
            <v>34650</v>
          </cell>
          <cell r="Q74">
            <v>34650</v>
          </cell>
          <cell r="R74">
            <v>34650</v>
          </cell>
          <cell r="S74">
            <v>34650</v>
          </cell>
          <cell r="T74">
            <v>34650</v>
          </cell>
          <cell r="U74">
            <v>34650</v>
          </cell>
          <cell r="V74">
            <v>34650</v>
          </cell>
          <cell r="W74">
            <v>34650</v>
          </cell>
          <cell r="X74">
            <v>34650</v>
          </cell>
          <cell r="Y74">
            <v>34650</v>
          </cell>
          <cell r="Z74">
            <v>34650</v>
          </cell>
          <cell r="AA74">
            <v>34650</v>
          </cell>
          <cell r="AB74">
            <v>34650</v>
          </cell>
          <cell r="AC74">
            <v>34650</v>
          </cell>
          <cell r="AD74">
            <v>34650</v>
          </cell>
          <cell r="AE74">
            <v>34650</v>
          </cell>
          <cell r="AF74">
            <v>34650</v>
          </cell>
          <cell r="AG74">
            <v>34650</v>
          </cell>
          <cell r="AH74">
            <v>34650</v>
          </cell>
          <cell r="AJ74">
            <v>142193</v>
          </cell>
          <cell r="AK74" t="str">
            <v>LEVITE LEMON CUCUMBER MINT 350ml 1X12</v>
          </cell>
          <cell r="AN74">
            <v>33650</v>
          </cell>
          <cell r="AO74">
            <v>33650</v>
          </cell>
          <cell r="AP74">
            <v>33650</v>
          </cell>
          <cell r="AQ74">
            <v>33650</v>
          </cell>
          <cell r="AR74">
            <v>33650</v>
          </cell>
          <cell r="AS74">
            <v>33650</v>
          </cell>
          <cell r="AT74">
            <v>33650</v>
          </cell>
          <cell r="AU74">
            <v>33650</v>
          </cell>
          <cell r="AV74">
            <v>33650</v>
          </cell>
          <cell r="AW74">
            <v>33650</v>
          </cell>
        </row>
        <row r="75">
          <cell r="C75">
            <v>142194</v>
          </cell>
          <cell r="D75" t="str">
            <v>LEVITE LYCEE CITRUS MINT 350ml 1X12</v>
          </cell>
          <cell r="E75">
            <v>34650</v>
          </cell>
          <cell r="F75">
            <v>34650</v>
          </cell>
          <cell r="G75">
            <v>34650</v>
          </cell>
          <cell r="H75">
            <v>34650</v>
          </cell>
          <cell r="I75">
            <v>34650</v>
          </cell>
          <cell r="J75">
            <v>34650</v>
          </cell>
          <cell r="K75">
            <v>34650</v>
          </cell>
          <cell r="L75">
            <v>34650</v>
          </cell>
          <cell r="M75">
            <v>34650</v>
          </cell>
          <cell r="N75">
            <v>34650</v>
          </cell>
          <cell r="O75">
            <v>34650</v>
          </cell>
          <cell r="P75">
            <v>34650</v>
          </cell>
          <cell r="Q75">
            <v>34650</v>
          </cell>
          <cell r="R75">
            <v>34650</v>
          </cell>
          <cell r="S75">
            <v>34650</v>
          </cell>
          <cell r="T75">
            <v>34650</v>
          </cell>
          <cell r="U75">
            <v>34650</v>
          </cell>
          <cell r="V75">
            <v>34650</v>
          </cell>
          <cell r="W75">
            <v>34650</v>
          </cell>
          <cell r="X75">
            <v>34650</v>
          </cell>
          <cell r="Y75">
            <v>34650</v>
          </cell>
          <cell r="Z75">
            <v>34650</v>
          </cell>
          <cell r="AA75">
            <v>34650</v>
          </cell>
          <cell r="AB75">
            <v>34650</v>
          </cell>
          <cell r="AC75">
            <v>34650</v>
          </cell>
          <cell r="AD75">
            <v>34650</v>
          </cell>
          <cell r="AE75">
            <v>34650</v>
          </cell>
          <cell r="AF75">
            <v>34650</v>
          </cell>
          <cell r="AG75">
            <v>34650</v>
          </cell>
          <cell r="AH75">
            <v>34650</v>
          </cell>
          <cell r="AJ75">
            <v>142194</v>
          </cell>
          <cell r="AK75" t="str">
            <v>LEVITE LYCEE CITRUS MINT 350ml 1X12</v>
          </cell>
          <cell r="AN75">
            <v>33650</v>
          </cell>
          <cell r="AO75">
            <v>33650</v>
          </cell>
          <cell r="AP75">
            <v>33650</v>
          </cell>
          <cell r="AQ75">
            <v>33650</v>
          </cell>
          <cell r="AR75">
            <v>33650</v>
          </cell>
          <cell r="AS75">
            <v>33650</v>
          </cell>
          <cell r="AT75">
            <v>33650</v>
          </cell>
          <cell r="AU75">
            <v>33650</v>
          </cell>
          <cell r="AV75">
            <v>33650</v>
          </cell>
          <cell r="AW75">
            <v>33650</v>
          </cell>
        </row>
        <row r="76">
          <cell r="C76">
            <v>142196</v>
          </cell>
          <cell r="D76" t="str">
            <v>LEVITE WILDBERRIES LIME MINT 350ml 1X12</v>
          </cell>
          <cell r="E76">
            <v>34650</v>
          </cell>
          <cell r="F76">
            <v>34650</v>
          </cell>
          <cell r="G76">
            <v>34650</v>
          </cell>
          <cell r="H76">
            <v>34650</v>
          </cell>
          <cell r="I76">
            <v>34650</v>
          </cell>
          <cell r="J76">
            <v>34650</v>
          </cell>
          <cell r="K76">
            <v>34650</v>
          </cell>
          <cell r="L76">
            <v>34650</v>
          </cell>
          <cell r="M76">
            <v>34650</v>
          </cell>
          <cell r="N76">
            <v>34650</v>
          </cell>
          <cell r="O76">
            <v>34650</v>
          </cell>
          <cell r="P76">
            <v>34650</v>
          </cell>
          <cell r="Q76">
            <v>34650</v>
          </cell>
          <cell r="R76">
            <v>34650</v>
          </cell>
          <cell r="S76">
            <v>34650</v>
          </cell>
          <cell r="T76">
            <v>34650</v>
          </cell>
          <cell r="U76">
            <v>34650</v>
          </cell>
          <cell r="V76">
            <v>34650</v>
          </cell>
          <cell r="W76">
            <v>34650</v>
          </cell>
          <cell r="X76">
            <v>34650</v>
          </cell>
          <cell r="Y76">
            <v>34650</v>
          </cell>
          <cell r="Z76">
            <v>34650</v>
          </cell>
          <cell r="AA76">
            <v>34650</v>
          </cell>
          <cell r="AB76">
            <v>34650</v>
          </cell>
          <cell r="AC76">
            <v>34650</v>
          </cell>
          <cell r="AD76">
            <v>34650</v>
          </cell>
          <cell r="AE76">
            <v>34650</v>
          </cell>
          <cell r="AF76">
            <v>34650</v>
          </cell>
          <cell r="AG76">
            <v>34650</v>
          </cell>
          <cell r="AH76">
            <v>34650</v>
          </cell>
          <cell r="AJ76">
            <v>142196</v>
          </cell>
          <cell r="AK76" t="str">
            <v>LEVITE WILDBERRIES LIME MINT 350ml 1X12</v>
          </cell>
          <cell r="AN76">
            <v>33650</v>
          </cell>
          <cell r="AO76">
            <v>33650</v>
          </cell>
          <cell r="AP76">
            <v>33650</v>
          </cell>
          <cell r="AQ76">
            <v>33650</v>
          </cell>
          <cell r="AR76">
            <v>33650</v>
          </cell>
          <cell r="AS76">
            <v>33650</v>
          </cell>
          <cell r="AT76">
            <v>33650</v>
          </cell>
          <cell r="AU76">
            <v>33650</v>
          </cell>
          <cell r="AV76">
            <v>33650</v>
          </cell>
          <cell r="AW76">
            <v>33650</v>
          </cell>
        </row>
        <row r="77">
          <cell r="C77">
            <v>148136</v>
          </cell>
          <cell r="D77" t="str">
            <v>VIT.220ML LOCAL 1X42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16550</v>
          </cell>
          <cell r="Z77">
            <v>16550</v>
          </cell>
          <cell r="AA77">
            <v>16550</v>
          </cell>
          <cell r="AB77">
            <v>16550</v>
          </cell>
          <cell r="AC77">
            <v>16550</v>
          </cell>
          <cell r="AD77">
            <v>16550</v>
          </cell>
          <cell r="AE77">
            <v>16550</v>
          </cell>
          <cell r="AF77">
            <v>16550</v>
          </cell>
          <cell r="AG77">
            <v>16550</v>
          </cell>
          <cell r="AH77">
            <v>16550</v>
          </cell>
          <cell r="AJ77">
            <v>148136</v>
          </cell>
          <cell r="AK77" t="str">
            <v>VIT.220ML LOCAL 1X42</v>
          </cell>
          <cell r="AM77" t="str">
            <v>VIT220X42</v>
          </cell>
          <cell r="AN77">
            <v>15550</v>
          </cell>
          <cell r="AO77">
            <v>15550</v>
          </cell>
          <cell r="AP77">
            <v>15550</v>
          </cell>
          <cell r="AQ77">
            <v>15550</v>
          </cell>
          <cell r="AR77">
            <v>15550</v>
          </cell>
          <cell r="AS77">
            <v>15550</v>
          </cell>
          <cell r="AT77">
            <v>15550</v>
          </cell>
          <cell r="AU77">
            <v>15550</v>
          </cell>
          <cell r="AV77">
            <v>15550</v>
          </cell>
          <cell r="AW77">
            <v>15550</v>
          </cell>
        </row>
        <row r="78">
          <cell r="C78">
            <v>22713</v>
          </cell>
          <cell r="D78" t="str">
            <v>VIT.220ML 1X48</v>
          </cell>
          <cell r="E78">
            <v>15500</v>
          </cell>
          <cell r="F78">
            <v>15500</v>
          </cell>
          <cell r="G78">
            <v>16450</v>
          </cell>
          <cell r="H78">
            <v>18350</v>
          </cell>
          <cell r="I78">
            <v>16450</v>
          </cell>
          <cell r="J78">
            <v>16450</v>
          </cell>
          <cell r="K78">
            <v>16450</v>
          </cell>
          <cell r="L78">
            <v>16450</v>
          </cell>
          <cell r="M78">
            <v>15600</v>
          </cell>
          <cell r="N78">
            <v>15600</v>
          </cell>
          <cell r="O78">
            <v>18350</v>
          </cell>
          <cell r="P78">
            <v>18350</v>
          </cell>
          <cell r="Q78">
            <v>18350</v>
          </cell>
          <cell r="R78">
            <v>18350</v>
          </cell>
          <cell r="S78">
            <v>18350</v>
          </cell>
          <cell r="T78">
            <v>18350</v>
          </cell>
          <cell r="U78">
            <v>18350</v>
          </cell>
          <cell r="V78">
            <v>18350</v>
          </cell>
          <cell r="W78">
            <v>18350</v>
          </cell>
          <cell r="X78">
            <v>18350</v>
          </cell>
          <cell r="Y78">
            <v>18350</v>
          </cell>
          <cell r="Z78">
            <v>18350</v>
          </cell>
          <cell r="AA78">
            <v>18350</v>
          </cell>
          <cell r="AB78">
            <v>18350</v>
          </cell>
          <cell r="AC78">
            <v>18350</v>
          </cell>
          <cell r="AD78">
            <v>18350</v>
          </cell>
          <cell r="AE78">
            <v>18350</v>
          </cell>
          <cell r="AF78">
            <v>18350</v>
          </cell>
          <cell r="AG78">
            <v>18350</v>
          </cell>
          <cell r="AH78">
            <v>18350</v>
          </cell>
          <cell r="AJ78">
            <v>22713</v>
          </cell>
          <cell r="AK78" t="str">
            <v>VIT.220ML 1X48</v>
          </cell>
          <cell r="AM78" t="str">
            <v>VIT220X48</v>
          </cell>
          <cell r="AN78">
            <v>17350</v>
          </cell>
          <cell r="AO78">
            <v>17350</v>
          </cell>
          <cell r="AP78">
            <v>17350</v>
          </cell>
          <cell r="AQ78">
            <v>17350</v>
          </cell>
          <cell r="AR78">
            <v>17350</v>
          </cell>
          <cell r="AS78">
            <v>17350</v>
          </cell>
          <cell r="AT78">
            <v>17350</v>
          </cell>
          <cell r="AU78">
            <v>17350</v>
          </cell>
          <cell r="AV78">
            <v>17350</v>
          </cell>
          <cell r="AW78">
            <v>17350</v>
          </cell>
        </row>
        <row r="79">
          <cell r="C79">
            <v>96430</v>
          </cell>
          <cell r="D79" t="str">
            <v>VIT.220 ML 1X48</v>
          </cell>
          <cell r="E79">
            <v>15500</v>
          </cell>
          <cell r="F79">
            <v>15500</v>
          </cell>
          <cell r="G79">
            <v>16450</v>
          </cell>
          <cell r="H79">
            <v>18350</v>
          </cell>
          <cell r="I79">
            <v>16450</v>
          </cell>
          <cell r="J79">
            <v>16450</v>
          </cell>
          <cell r="K79">
            <v>16450</v>
          </cell>
          <cell r="L79">
            <v>16450</v>
          </cell>
          <cell r="M79">
            <v>15600</v>
          </cell>
          <cell r="N79">
            <v>15600</v>
          </cell>
          <cell r="O79">
            <v>18350</v>
          </cell>
          <cell r="P79">
            <v>18350</v>
          </cell>
          <cell r="Q79">
            <v>18350</v>
          </cell>
          <cell r="R79">
            <v>18350</v>
          </cell>
          <cell r="S79">
            <v>18350</v>
          </cell>
          <cell r="T79">
            <v>18350</v>
          </cell>
          <cell r="U79">
            <v>18350</v>
          </cell>
          <cell r="V79">
            <v>18350</v>
          </cell>
          <cell r="W79">
            <v>18350</v>
          </cell>
          <cell r="X79">
            <v>18350</v>
          </cell>
          <cell r="Y79">
            <v>18350</v>
          </cell>
          <cell r="Z79">
            <v>18350</v>
          </cell>
          <cell r="AA79">
            <v>18350</v>
          </cell>
          <cell r="AB79">
            <v>18350</v>
          </cell>
          <cell r="AC79">
            <v>18350</v>
          </cell>
          <cell r="AD79">
            <v>18350</v>
          </cell>
          <cell r="AE79">
            <v>18350</v>
          </cell>
          <cell r="AF79">
            <v>18350</v>
          </cell>
          <cell r="AG79">
            <v>18350</v>
          </cell>
          <cell r="AH79">
            <v>18350</v>
          </cell>
          <cell r="AJ79">
            <v>96430</v>
          </cell>
          <cell r="AK79" t="str">
            <v>VIT.220 ML 1X48</v>
          </cell>
          <cell r="AM79" t="str">
            <v>VIT220X48</v>
          </cell>
          <cell r="AN79">
            <v>17350</v>
          </cell>
          <cell r="AO79">
            <v>17350</v>
          </cell>
          <cell r="AP79">
            <v>17350</v>
          </cell>
          <cell r="AQ79">
            <v>17350</v>
          </cell>
          <cell r="AR79">
            <v>17350</v>
          </cell>
          <cell r="AS79">
            <v>17350</v>
          </cell>
          <cell r="AT79">
            <v>17350</v>
          </cell>
          <cell r="AU79">
            <v>17350</v>
          </cell>
          <cell r="AV79">
            <v>17350</v>
          </cell>
          <cell r="AW79">
            <v>17350</v>
          </cell>
        </row>
        <row r="80">
          <cell r="C80" t="str">
            <v>96430R</v>
          </cell>
          <cell r="D80" t="str">
            <v>VIT.220 ML 1X48 REJECT</v>
          </cell>
          <cell r="E80">
            <v>15500</v>
          </cell>
          <cell r="F80">
            <v>15500</v>
          </cell>
          <cell r="G80">
            <v>16450</v>
          </cell>
          <cell r="H80">
            <v>18350</v>
          </cell>
          <cell r="I80">
            <v>16450</v>
          </cell>
          <cell r="J80">
            <v>16450</v>
          </cell>
          <cell r="K80">
            <v>16450</v>
          </cell>
          <cell r="L80">
            <v>16450</v>
          </cell>
          <cell r="M80">
            <v>15600</v>
          </cell>
          <cell r="N80">
            <v>15600</v>
          </cell>
          <cell r="O80">
            <v>18350</v>
          </cell>
          <cell r="P80">
            <v>18350</v>
          </cell>
          <cell r="Q80">
            <v>18350</v>
          </cell>
          <cell r="R80">
            <v>18350</v>
          </cell>
          <cell r="S80">
            <v>18350</v>
          </cell>
          <cell r="T80">
            <v>18350</v>
          </cell>
          <cell r="U80">
            <v>18350</v>
          </cell>
          <cell r="V80">
            <v>18350</v>
          </cell>
          <cell r="W80">
            <v>18350</v>
          </cell>
          <cell r="X80">
            <v>18350</v>
          </cell>
          <cell r="Y80">
            <v>18350</v>
          </cell>
          <cell r="Z80">
            <v>18350</v>
          </cell>
          <cell r="AA80">
            <v>18350</v>
          </cell>
          <cell r="AB80">
            <v>18350</v>
          </cell>
          <cell r="AC80">
            <v>18350</v>
          </cell>
          <cell r="AD80">
            <v>18350</v>
          </cell>
          <cell r="AE80">
            <v>18350</v>
          </cell>
          <cell r="AF80">
            <v>18350</v>
          </cell>
          <cell r="AG80">
            <v>18350</v>
          </cell>
          <cell r="AH80">
            <v>18350</v>
          </cell>
          <cell r="AJ80" t="str">
            <v>96430R</v>
          </cell>
          <cell r="AK80" t="str">
            <v>VIT.220 ML 1X48 REJECT</v>
          </cell>
          <cell r="AM80">
            <v>0</v>
          </cell>
          <cell r="AN80">
            <v>17350</v>
          </cell>
          <cell r="AO80">
            <v>17350</v>
          </cell>
          <cell r="AP80">
            <v>17350</v>
          </cell>
          <cell r="AQ80">
            <v>17350</v>
          </cell>
          <cell r="AR80">
            <v>17350</v>
          </cell>
          <cell r="AS80">
            <v>17350</v>
          </cell>
          <cell r="AT80">
            <v>17350</v>
          </cell>
          <cell r="AU80">
            <v>17350</v>
          </cell>
          <cell r="AV80">
            <v>17350</v>
          </cell>
          <cell r="AW80">
            <v>17350</v>
          </cell>
        </row>
        <row r="81">
          <cell r="C81">
            <v>74554</v>
          </cell>
          <cell r="D81" t="str">
            <v>VIT.240ML 1X48</v>
          </cell>
          <cell r="E81">
            <v>15500</v>
          </cell>
          <cell r="F81">
            <v>15500</v>
          </cell>
          <cell r="G81">
            <v>16450</v>
          </cell>
          <cell r="H81">
            <v>18350</v>
          </cell>
          <cell r="I81">
            <v>16450</v>
          </cell>
          <cell r="J81">
            <v>16450</v>
          </cell>
          <cell r="K81">
            <v>16450</v>
          </cell>
          <cell r="L81">
            <v>16450</v>
          </cell>
          <cell r="M81">
            <v>15600</v>
          </cell>
          <cell r="N81">
            <v>15600</v>
          </cell>
          <cell r="O81">
            <v>18350</v>
          </cell>
          <cell r="P81">
            <v>18350</v>
          </cell>
          <cell r="Q81">
            <v>18350</v>
          </cell>
          <cell r="R81">
            <v>18350</v>
          </cell>
          <cell r="S81">
            <v>18350</v>
          </cell>
          <cell r="T81">
            <v>18350</v>
          </cell>
          <cell r="U81">
            <v>18350</v>
          </cell>
          <cell r="V81">
            <v>18350</v>
          </cell>
          <cell r="W81">
            <v>18350</v>
          </cell>
          <cell r="X81">
            <v>18350</v>
          </cell>
          <cell r="Y81">
            <v>18350</v>
          </cell>
          <cell r="Z81">
            <v>18350</v>
          </cell>
          <cell r="AA81">
            <v>18350</v>
          </cell>
          <cell r="AB81">
            <v>18350</v>
          </cell>
          <cell r="AC81">
            <v>18350</v>
          </cell>
          <cell r="AD81">
            <v>18350</v>
          </cell>
          <cell r="AE81">
            <v>18350</v>
          </cell>
          <cell r="AF81">
            <v>18350</v>
          </cell>
          <cell r="AG81">
            <v>18350</v>
          </cell>
          <cell r="AH81">
            <v>18350</v>
          </cell>
          <cell r="AJ81">
            <v>74554</v>
          </cell>
          <cell r="AK81" t="str">
            <v>VIT.240ML 1X48</v>
          </cell>
          <cell r="AM81" t="str">
            <v>VIT240X48</v>
          </cell>
          <cell r="AN81">
            <v>17350</v>
          </cell>
          <cell r="AO81">
            <v>17350</v>
          </cell>
          <cell r="AP81">
            <v>17350</v>
          </cell>
          <cell r="AQ81">
            <v>17350</v>
          </cell>
          <cell r="AR81">
            <v>17350</v>
          </cell>
          <cell r="AS81">
            <v>17350</v>
          </cell>
          <cell r="AT81">
            <v>17350</v>
          </cell>
          <cell r="AU81">
            <v>17350</v>
          </cell>
          <cell r="AV81">
            <v>17350</v>
          </cell>
          <cell r="AW81">
            <v>17350</v>
          </cell>
        </row>
        <row r="82">
          <cell r="C82" t="str">
            <v>74554R</v>
          </cell>
          <cell r="D82" t="str">
            <v>VIT.240ML 1X48/REJECT</v>
          </cell>
          <cell r="E82">
            <v>15500</v>
          </cell>
          <cell r="F82">
            <v>15500</v>
          </cell>
          <cell r="G82">
            <v>16450</v>
          </cell>
          <cell r="H82">
            <v>18350</v>
          </cell>
          <cell r="I82">
            <v>16450</v>
          </cell>
          <cell r="J82">
            <v>16450</v>
          </cell>
          <cell r="K82">
            <v>16450</v>
          </cell>
          <cell r="L82">
            <v>16450</v>
          </cell>
          <cell r="M82">
            <v>15600</v>
          </cell>
          <cell r="N82">
            <v>15600</v>
          </cell>
          <cell r="O82">
            <v>18350</v>
          </cell>
          <cell r="P82">
            <v>18350</v>
          </cell>
          <cell r="Q82">
            <v>18350</v>
          </cell>
          <cell r="R82">
            <v>18350</v>
          </cell>
          <cell r="S82">
            <v>18350</v>
          </cell>
          <cell r="T82">
            <v>18350</v>
          </cell>
          <cell r="U82">
            <v>18350</v>
          </cell>
          <cell r="V82">
            <v>18350</v>
          </cell>
          <cell r="W82">
            <v>18350</v>
          </cell>
          <cell r="X82">
            <v>18350</v>
          </cell>
          <cell r="Y82">
            <v>18350</v>
          </cell>
          <cell r="Z82">
            <v>18350</v>
          </cell>
          <cell r="AA82">
            <v>18350</v>
          </cell>
          <cell r="AB82">
            <v>18350</v>
          </cell>
          <cell r="AC82">
            <v>18350</v>
          </cell>
          <cell r="AD82">
            <v>18350</v>
          </cell>
          <cell r="AE82">
            <v>18350</v>
          </cell>
          <cell r="AF82">
            <v>18350</v>
          </cell>
          <cell r="AG82">
            <v>18350</v>
          </cell>
          <cell r="AH82">
            <v>18350</v>
          </cell>
          <cell r="AJ82" t="str">
            <v>74554R</v>
          </cell>
          <cell r="AK82" t="str">
            <v>VIT.240ML 1X48/REJECT</v>
          </cell>
          <cell r="AM82" t="str">
            <v>VIT240X48</v>
          </cell>
          <cell r="AN82">
            <v>17350</v>
          </cell>
          <cell r="AO82">
            <v>17350</v>
          </cell>
          <cell r="AP82">
            <v>17350</v>
          </cell>
          <cell r="AQ82">
            <v>17350</v>
          </cell>
          <cell r="AR82">
            <v>17350</v>
          </cell>
          <cell r="AS82">
            <v>17350</v>
          </cell>
          <cell r="AT82">
            <v>17350</v>
          </cell>
          <cell r="AU82">
            <v>17350</v>
          </cell>
          <cell r="AV82">
            <v>17350</v>
          </cell>
          <cell r="AW82">
            <v>17350</v>
          </cell>
        </row>
        <row r="83">
          <cell r="C83">
            <v>112839</v>
          </cell>
          <cell r="D83" t="str">
            <v>VIT.330ML 1X24</v>
          </cell>
          <cell r="E83">
            <v>26000</v>
          </cell>
          <cell r="F83">
            <v>26000</v>
          </cell>
          <cell r="G83">
            <v>26300</v>
          </cell>
          <cell r="H83">
            <v>27450</v>
          </cell>
          <cell r="I83">
            <v>26300</v>
          </cell>
          <cell r="J83">
            <v>26300</v>
          </cell>
          <cell r="K83">
            <v>26300</v>
          </cell>
          <cell r="L83">
            <v>26300</v>
          </cell>
          <cell r="M83">
            <v>26000</v>
          </cell>
          <cell r="N83">
            <v>26000</v>
          </cell>
          <cell r="O83">
            <v>27450</v>
          </cell>
          <cell r="P83">
            <v>27450</v>
          </cell>
          <cell r="Q83">
            <v>27450</v>
          </cell>
          <cell r="R83">
            <v>27450</v>
          </cell>
          <cell r="S83">
            <v>27450</v>
          </cell>
          <cell r="T83">
            <v>27450</v>
          </cell>
          <cell r="U83">
            <v>27450</v>
          </cell>
          <cell r="V83">
            <v>27450</v>
          </cell>
          <cell r="W83">
            <v>27450</v>
          </cell>
          <cell r="X83">
            <v>27450</v>
          </cell>
          <cell r="Y83">
            <v>27450</v>
          </cell>
          <cell r="Z83">
            <v>27450</v>
          </cell>
          <cell r="AA83">
            <v>27450</v>
          </cell>
          <cell r="AB83">
            <v>27450</v>
          </cell>
          <cell r="AC83">
            <v>27450</v>
          </cell>
          <cell r="AD83">
            <v>27450</v>
          </cell>
          <cell r="AE83">
            <v>27450</v>
          </cell>
          <cell r="AF83">
            <v>27450</v>
          </cell>
          <cell r="AG83">
            <v>27450</v>
          </cell>
          <cell r="AH83">
            <v>27450</v>
          </cell>
          <cell r="AJ83">
            <v>112839</v>
          </cell>
          <cell r="AK83" t="str">
            <v>VIT.330ML 1X24</v>
          </cell>
          <cell r="AM83" t="str">
            <v>VIT330X24</v>
          </cell>
          <cell r="AN83">
            <v>26450</v>
          </cell>
          <cell r="AO83">
            <v>26450</v>
          </cell>
          <cell r="AP83">
            <v>26450</v>
          </cell>
          <cell r="AQ83">
            <v>26450</v>
          </cell>
          <cell r="AR83">
            <v>26450</v>
          </cell>
          <cell r="AS83">
            <v>26450</v>
          </cell>
          <cell r="AT83">
            <v>26450</v>
          </cell>
          <cell r="AU83">
            <v>26450</v>
          </cell>
          <cell r="AV83">
            <v>26450</v>
          </cell>
          <cell r="AW83">
            <v>26450</v>
          </cell>
        </row>
        <row r="84">
          <cell r="C84">
            <v>74566</v>
          </cell>
          <cell r="D84" t="str">
            <v>VIT.600ML 1X24</v>
          </cell>
          <cell r="E84">
            <v>25600</v>
          </cell>
          <cell r="F84">
            <v>25600</v>
          </cell>
          <cell r="G84">
            <v>25900</v>
          </cell>
          <cell r="H84">
            <v>30650</v>
          </cell>
          <cell r="I84">
            <v>25900</v>
          </cell>
          <cell r="J84">
            <v>25900</v>
          </cell>
          <cell r="K84">
            <v>25900</v>
          </cell>
          <cell r="L84">
            <v>25900</v>
          </cell>
          <cell r="M84">
            <v>25600</v>
          </cell>
          <cell r="N84">
            <v>25600</v>
          </cell>
          <cell r="O84">
            <v>30650</v>
          </cell>
          <cell r="P84">
            <v>30650</v>
          </cell>
          <cell r="Q84">
            <v>30650</v>
          </cell>
          <cell r="R84">
            <v>30650</v>
          </cell>
          <cell r="S84">
            <v>30650</v>
          </cell>
          <cell r="T84">
            <v>30650</v>
          </cell>
          <cell r="U84">
            <v>30650</v>
          </cell>
          <cell r="V84">
            <v>30650</v>
          </cell>
          <cell r="W84">
            <v>30650</v>
          </cell>
          <cell r="X84">
            <v>30650</v>
          </cell>
          <cell r="Y84">
            <v>30650</v>
          </cell>
          <cell r="Z84">
            <v>30650</v>
          </cell>
          <cell r="AA84">
            <v>30650</v>
          </cell>
          <cell r="AB84">
            <v>30650</v>
          </cell>
          <cell r="AC84">
            <v>30650</v>
          </cell>
          <cell r="AD84">
            <v>30650</v>
          </cell>
          <cell r="AE84">
            <v>30650</v>
          </cell>
          <cell r="AF84">
            <v>30650</v>
          </cell>
          <cell r="AG84">
            <v>30650</v>
          </cell>
          <cell r="AH84">
            <v>30650</v>
          </cell>
          <cell r="AJ84">
            <v>74566</v>
          </cell>
          <cell r="AK84" t="str">
            <v>VIT.600ML 1X24</v>
          </cell>
          <cell r="AM84" t="str">
            <v>VIT600X24</v>
          </cell>
          <cell r="AN84">
            <v>29650</v>
          </cell>
          <cell r="AO84">
            <v>29650</v>
          </cell>
          <cell r="AP84">
            <v>29650</v>
          </cell>
          <cell r="AQ84">
            <v>29650</v>
          </cell>
          <cell r="AR84">
            <v>29650</v>
          </cell>
          <cell r="AS84">
            <v>29650</v>
          </cell>
          <cell r="AT84">
            <v>29650</v>
          </cell>
          <cell r="AU84">
            <v>29650</v>
          </cell>
          <cell r="AV84">
            <v>29650</v>
          </cell>
          <cell r="AW84">
            <v>29650</v>
          </cell>
        </row>
        <row r="85">
          <cell r="C85">
            <v>74565</v>
          </cell>
          <cell r="D85" t="str">
            <v>VIT.1500ML 1X12</v>
          </cell>
          <cell r="E85">
            <v>24700</v>
          </cell>
          <cell r="F85">
            <v>24700</v>
          </cell>
          <cell r="G85">
            <v>25000</v>
          </cell>
          <cell r="H85">
            <v>29700</v>
          </cell>
          <cell r="I85">
            <v>25000</v>
          </cell>
          <cell r="J85">
            <v>25000</v>
          </cell>
          <cell r="K85">
            <v>25000</v>
          </cell>
          <cell r="L85">
            <v>25000</v>
          </cell>
          <cell r="M85">
            <v>24700</v>
          </cell>
          <cell r="N85">
            <v>24700</v>
          </cell>
          <cell r="O85">
            <v>29700</v>
          </cell>
          <cell r="P85">
            <v>29700</v>
          </cell>
          <cell r="Q85">
            <v>29700</v>
          </cell>
          <cell r="R85">
            <v>29700</v>
          </cell>
          <cell r="S85">
            <v>29700</v>
          </cell>
          <cell r="T85">
            <v>29700</v>
          </cell>
          <cell r="U85">
            <v>29700</v>
          </cell>
          <cell r="V85">
            <v>29700</v>
          </cell>
          <cell r="W85">
            <v>29700</v>
          </cell>
          <cell r="X85">
            <v>29700</v>
          </cell>
          <cell r="Y85">
            <v>29700</v>
          </cell>
          <cell r="Z85">
            <v>29700</v>
          </cell>
          <cell r="AA85">
            <v>29700</v>
          </cell>
          <cell r="AB85">
            <v>29700</v>
          </cell>
          <cell r="AC85">
            <v>29700</v>
          </cell>
          <cell r="AD85">
            <v>29700</v>
          </cell>
          <cell r="AE85">
            <v>29700</v>
          </cell>
          <cell r="AF85">
            <v>29700</v>
          </cell>
          <cell r="AG85">
            <v>29700</v>
          </cell>
          <cell r="AH85">
            <v>29700</v>
          </cell>
          <cell r="AJ85">
            <v>74565</v>
          </cell>
          <cell r="AK85" t="str">
            <v>VIT.1500ML 1X12</v>
          </cell>
          <cell r="AM85" t="str">
            <v>VIT1500X12</v>
          </cell>
          <cell r="AN85">
            <v>28700</v>
          </cell>
          <cell r="AO85">
            <v>28700</v>
          </cell>
          <cell r="AP85">
            <v>28700</v>
          </cell>
          <cell r="AQ85">
            <v>28700</v>
          </cell>
          <cell r="AR85">
            <v>28700</v>
          </cell>
          <cell r="AS85">
            <v>28700</v>
          </cell>
          <cell r="AT85">
            <v>28700</v>
          </cell>
          <cell r="AU85">
            <v>28700</v>
          </cell>
          <cell r="AV85">
            <v>28700</v>
          </cell>
          <cell r="AW85">
            <v>28700</v>
          </cell>
        </row>
        <row r="86">
          <cell r="C86" t="str">
            <v>74565r</v>
          </cell>
          <cell r="D86" t="str">
            <v>VIT.1500ML 1X12 REJECT</v>
          </cell>
          <cell r="E86">
            <v>24700</v>
          </cell>
          <cell r="F86">
            <v>24700</v>
          </cell>
          <cell r="G86">
            <v>25000</v>
          </cell>
          <cell r="H86">
            <v>29700</v>
          </cell>
          <cell r="I86">
            <v>25000</v>
          </cell>
          <cell r="J86">
            <v>25000</v>
          </cell>
          <cell r="K86">
            <v>25000</v>
          </cell>
          <cell r="L86">
            <v>25000</v>
          </cell>
          <cell r="M86">
            <v>24700</v>
          </cell>
          <cell r="N86">
            <v>24700</v>
          </cell>
          <cell r="O86">
            <v>29700</v>
          </cell>
          <cell r="P86">
            <v>29700</v>
          </cell>
          <cell r="Q86">
            <v>29700</v>
          </cell>
          <cell r="R86">
            <v>29700</v>
          </cell>
          <cell r="S86">
            <v>29700</v>
          </cell>
          <cell r="T86">
            <v>29700</v>
          </cell>
          <cell r="U86">
            <v>29700</v>
          </cell>
          <cell r="V86">
            <v>29700</v>
          </cell>
          <cell r="W86">
            <v>29700</v>
          </cell>
          <cell r="X86">
            <v>29700</v>
          </cell>
          <cell r="Y86">
            <v>29700</v>
          </cell>
          <cell r="Z86">
            <v>29700</v>
          </cell>
          <cell r="AA86">
            <v>29700</v>
          </cell>
          <cell r="AB86">
            <v>29700</v>
          </cell>
          <cell r="AC86">
            <v>29700</v>
          </cell>
          <cell r="AD86">
            <v>29700</v>
          </cell>
          <cell r="AE86">
            <v>29700</v>
          </cell>
          <cell r="AF86">
            <v>29700</v>
          </cell>
          <cell r="AG86">
            <v>29700</v>
          </cell>
          <cell r="AH86">
            <v>29700</v>
          </cell>
          <cell r="AJ86" t="str">
            <v>74565r</v>
          </cell>
          <cell r="AK86" t="str">
            <v>VIT.1500ML 1X12 REJECT</v>
          </cell>
          <cell r="AM86" t="str">
            <v>VIT1500X12</v>
          </cell>
          <cell r="AN86">
            <v>28700</v>
          </cell>
          <cell r="AO86">
            <v>28700</v>
          </cell>
          <cell r="AP86">
            <v>28700</v>
          </cell>
          <cell r="AQ86">
            <v>28700</v>
          </cell>
          <cell r="AR86">
            <v>28700</v>
          </cell>
          <cell r="AS86">
            <v>28700</v>
          </cell>
          <cell r="AT86">
            <v>28700</v>
          </cell>
          <cell r="AU86">
            <v>28700</v>
          </cell>
          <cell r="AV86">
            <v>28700</v>
          </cell>
          <cell r="AW86">
            <v>28700</v>
          </cell>
        </row>
        <row r="87">
          <cell r="C87" t="str">
            <v>74565P-R</v>
          </cell>
          <cell r="D87" t="str">
            <v>VT.1500ML 1x12/PCS-RIJEK</v>
          </cell>
          <cell r="E87">
            <v>24700</v>
          </cell>
          <cell r="F87">
            <v>24700</v>
          </cell>
          <cell r="G87">
            <v>25000</v>
          </cell>
          <cell r="H87">
            <v>29700</v>
          </cell>
          <cell r="I87">
            <v>25000</v>
          </cell>
          <cell r="J87">
            <v>25000</v>
          </cell>
          <cell r="K87">
            <v>25000</v>
          </cell>
          <cell r="L87">
            <v>25000</v>
          </cell>
          <cell r="M87">
            <v>24700</v>
          </cell>
          <cell r="N87">
            <v>24700</v>
          </cell>
          <cell r="O87">
            <v>29700</v>
          </cell>
          <cell r="P87">
            <v>29700</v>
          </cell>
          <cell r="Q87">
            <v>29700</v>
          </cell>
          <cell r="R87">
            <v>29700</v>
          </cell>
          <cell r="S87">
            <v>29700</v>
          </cell>
          <cell r="T87">
            <v>29700</v>
          </cell>
          <cell r="U87">
            <v>29700</v>
          </cell>
          <cell r="V87">
            <v>29700</v>
          </cell>
          <cell r="W87">
            <v>29700</v>
          </cell>
          <cell r="X87">
            <v>29700</v>
          </cell>
          <cell r="Y87">
            <v>29700</v>
          </cell>
          <cell r="Z87">
            <v>29700</v>
          </cell>
          <cell r="AA87">
            <v>29700</v>
          </cell>
          <cell r="AB87">
            <v>29700</v>
          </cell>
          <cell r="AC87">
            <v>29700</v>
          </cell>
          <cell r="AD87">
            <v>29700</v>
          </cell>
          <cell r="AE87">
            <v>29700</v>
          </cell>
          <cell r="AF87">
            <v>29700</v>
          </cell>
          <cell r="AG87">
            <v>29700</v>
          </cell>
          <cell r="AH87">
            <v>29700</v>
          </cell>
          <cell r="AJ87" t="str">
            <v>74565P-R</v>
          </cell>
          <cell r="AK87" t="str">
            <v>VT.1500ML 1x12/PCS-RIJEK</v>
          </cell>
          <cell r="AM87" t="str">
            <v>VIT600X24</v>
          </cell>
          <cell r="AN87">
            <v>28700</v>
          </cell>
          <cell r="AO87">
            <v>28700</v>
          </cell>
          <cell r="AP87">
            <v>28700</v>
          </cell>
          <cell r="AQ87">
            <v>28700</v>
          </cell>
          <cell r="AR87">
            <v>28700</v>
          </cell>
          <cell r="AS87">
            <v>28700</v>
          </cell>
          <cell r="AT87">
            <v>28700</v>
          </cell>
          <cell r="AU87">
            <v>28700</v>
          </cell>
          <cell r="AV87">
            <v>28700</v>
          </cell>
          <cell r="AW87">
            <v>28700</v>
          </cell>
        </row>
        <row r="88">
          <cell r="C88">
            <v>122407</v>
          </cell>
          <cell r="D88" t="str">
            <v>AQ.450ML 1X6</v>
          </cell>
          <cell r="E88">
            <v>18500</v>
          </cell>
          <cell r="F88">
            <v>18500</v>
          </cell>
          <cell r="G88">
            <v>18500</v>
          </cell>
          <cell r="H88">
            <v>18500</v>
          </cell>
          <cell r="I88">
            <v>19000</v>
          </cell>
          <cell r="J88">
            <v>19000</v>
          </cell>
          <cell r="K88">
            <v>19000</v>
          </cell>
          <cell r="L88">
            <v>19000</v>
          </cell>
          <cell r="M88">
            <v>19000</v>
          </cell>
          <cell r="N88">
            <v>19000</v>
          </cell>
          <cell r="O88">
            <v>18500</v>
          </cell>
          <cell r="P88">
            <v>18500</v>
          </cell>
          <cell r="Q88">
            <v>18500</v>
          </cell>
          <cell r="R88">
            <v>18500</v>
          </cell>
          <cell r="S88">
            <v>19000</v>
          </cell>
          <cell r="T88">
            <v>19000</v>
          </cell>
          <cell r="U88">
            <v>19000</v>
          </cell>
          <cell r="V88">
            <v>19000</v>
          </cell>
          <cell r="W88">
            <v>19000</v>
          </cell>
          <cell r="X88">
            <v>19000</v>
          </cell>
          <cell r="Y88">
            <v>19610</v>
          </cell>
          <cell r="Z88">
            <v>19610</v>
          </cell>
          <cell r="AA88">
            <v>19610</v>
          </cell>
          <cell r="AB88">
            <v>19610</v>
          </cell>
          <cell r="AC88">
            <v>19610</v>
          </cell>
          <cell r="AD88">
            <v>19610</v>
          </cell>
          <cell r="AE88">
            <v>19610</v>
          </cell>
          <cell r="AF88">
            <v>18610</v>
          </cell>
          <cell r="AG88">
            <v>20200</v>
          </cell>
          <cell r="AH88">
            <v>20200</v>
          </cell>
          <cell r="AJ88">
            <v>122407</v>
          </cell>
          <cell r="AK88" t="str">
            <v>AQ.450ML 1X6</v>
          </cell>
          <cell r="AM88" t="str">
            <v>VIT1500X12</v>
          </cell>
          <cell r="AN88">
            <v>18610</v>
          </cell>
          <cell r="AO88">
            <v>18610</v>
          </cell>
          <cell r="AP88">
            <v>18610</v>
          </cell>
          <cell r="AQ88">
            <v>18610</v>
          </cell>
          <cell r="AR88">
            <v>18610</v>
          </cell>
          <cell r="AS88">
            <v>18610</v>
          </cell>
          <cell r="AT88">
            <v>18610</v>
          </cell>
          <cell r="AU88">
            <v>17610</v>
          </cell>
          <cell r="AV88">
            <v>19200</v>
          </cell>
          <cell r="AW88">
            <v>19200</v>
          </cell>
        </row>
        <row r="89">
          <cell r="C89" t="str">
            <v>122408MP</v>
          </cell>
          <cell r="D89" t="str">
            <v>AQ.450ML 1X6 MULTIPACK</v>
          </cell>
          <cell r="E89">
            <v>18500</v>
          </cell>
          <cell r="F89">
            <v>18500</v>
          </cell>
          <cell r="G89">
            <v>18500</v>
          </cell>
          <cell r="H89">
            <v>18500</v>
          </cell>
          <cell r="I89">
            <v>19000</v>
          </cell>
          <cell r="J89">
            <v>19000</v>
          </cell>
          <cell r="K89">
            <v>19000</v>
          </cell>
          <cell r="L89">
            <v>19000</v>
          </cell>
          <cell r="M89">
            <v>19000</v>
          </cell>
          <cell r="N89">
            <v>19000</v>
          </cell>
          <cell r="O89">
            <v>18500</v>
          </cell>
          <cell r="P89">
            <v>18500</v>
          </cell>
          <cell r="Q89">
            <v>18500</v>
          </cell>
          <cell r="R89">
            <v>18500</v>
          </cell>
          <cell r="S89">
            <v>19000</v>
          </cell>
          <cell r="T89">
            <v>19000</v>
          </cell>
          <cell r="U89">
            <v>19000</v>
          </cell>
          <cell r="V89">
            <v>19000</v>
          </cell>
          <cell r="W89">
            <v>19000</v>
          </cell>
          <cell r="X89">
            <v>19000</v>
          </cell>
          <cell r="Y89">
            <v>19610</v>
          </cell>
          <cell r="Z89">
            <v>19610</v>
          </cell>
          <cell r="AA89">
            <v>19610</v>
          </cell>
          <cell r="AB89">
            <v>19610</v>
          </cell>
          <cell r="AC89">
            <v>19610</v>
          </cell>
          <cell r="AD89">
            <v>19610</v>
          </cell>
          <cell r="AE89">
            <v>19610</v>
          </cell>
          <cell r="AF89">
            <v>18610</v>
          </cell>
          <cell r="AG89">
            <v>20200</v>
          </cell>
          <cell r="AH89">
            <v>20200</v>
          </cell>
          <cell r="AJ89" t="str">
            <v>122408MP</v>
          </cell>
          <cell r="AK89" t="str">
            <v>AQ.450ML 1X6 MULTIPACK</v>
          </cell>
          <cell r="AM89" t="str">
            <v>AQ450X6</v>
          </cell>
          <cell r="AN89">
            <v>18610</v>
          </cell>
          <cell r="AO89">
            <v>18610</v>
          </cell>
          <cell r="AP89">
            <v>18610</v>
          </cell>
          <cell r="AQ89">
            <v>18610</v>
          </cell>
          <cell r="AR89">
            <v>18610</v>
          </cell>
          <cell r="AS89">
            <v>18610</v>
          </cell>
          <cell r="AT89">
            <v>18610</v>
          </cell>
          <cell r="AU89">
            <v>17610</v>
          </cell>
          <cell r="AV89">
            <v>19200</v>
          </cell>
          <cell r="AW89">
            <v>19200</v>
          </cell>
        </row>
        <row r="90">
          <cell r="C90" t="str">
            <v>74561MP</v>
          </cell>
          <cell r="D90" t="str">
            <v>AQ.600ML 1X6</v>
          </cell>
          <cell r="E90">
            <v>19750</v>
          </cell>
          <cell r="F90">
            <v>19750</v>
          </cell>
          <cell r="G90">
            <v>19750</v>
          </cell>
          <cell r="H90">
            <v>19750</v>
          </cell>
          <cell r="I90">
            <v>20025</v>
          </cell>
          <cell r="J90">
            <v>20025</v>
          </cell>
          <cell r="K90">
            <v>20025</v>
          </cell>
          <cell r="L90">
            <v>19775</v>
          </cell>
          <cell r="M90">
            <v>19775</v>
          </cell>
          <cell r="N90">
            <v>19775</v>
          </cell>
          <cell r="O90">
            <v>19750</v>
          </cell>
          <cell r="P90">
            <v>19750</v>
          </cell>
          <cell r="Q90">
            <v>19750</v>
          </cell>
          <cell r="R90">
            <v>19750</v>
          </cell>
          <cell r="S90">
            <v>20025</v>
          </cell>
          <cell r="T90">
            <v>20025</v>
          </cell>
          <cell r="U90">
            <v>20025</v>
          </cell>
          <cell r="V90">
            <v>19775</v>
          </cell>
          <cell r="W90">
            <v>19775</v>
          </cell>
          <cell r="X90">
            <v>19775</v>
          </cell>
          <cell r="Y90">
            <v>13519</v>
          </cell>
          <cell r="Z90">
            <v>13519</v>
          </cell>
          <cell r="AA90">
            <v>13519</v>
          </cell>
          <cell r="AB90">
            <v>13519</v>
          </cell>
          <cell r="AC90">
            <v>13349.6</v>
          </cell>
          <cell r="AD90">
            <v>13349.6</v>
          </cell>
          <cell r="AE90">
            <v>13349.6</v>
          </cell>
          <cell r="AF90">
            <v>13349.6</v>
          </cell>
          <cell r="AG90">
            <v>13349.6</v>
          </cell>
          <cell r="AH90">
            <v>13349.6</v>
          </cell>
          <cell r="AJ90" t="str">
            <v>74561MP</v>
          </cell>
          <cell r="AK90" t="str">
            <v>AQ.600ML 1X6</v>
          </cell>
          <cell r="AM90" t="str">
            <v>AQ600X6</v>
          </cell>
          <cell r="AN90">
            <v>12519</v>
          </cell>
          <cell r="AO90">
            <v>12519</v>
          </cell>
          <cell r="AP90">
            <v>12519</v>
          </cell>
          <cell r="AQ90">
            <v>12519</v>
          </cell>
          <cell r="AR90">
            <v>12349.6</v>
          </cell>
          <cell r="AS90">
            <v>12349.6</v>
          </cell>
          <cell r="AT90">
            <v>12349.6</v>
          </cell>
          <cell r="AU90">
            <v>12349.6</v>
          </cell>
          <cell r="AV90">
            <v>12349.6</v>
          </cell>
          <cell r="AW90">
            <v>12349.6</v>
          </cell>
        </row>
        <row r="91">
          <cell r="C91" t="str">
            <v>81681MP</v>
          </cell>
          <cell r="D91" t="str">
            <v>AQ.750ML 1x4 MULTIPACK</v>
          </cell>
          <cell r="E91">
            <v>16700</v>
          </cell>
          <cell r="F91">
            <v>16700</v>
          </cell>
          <cell r="G91">
            <v>16700</v>
          </cell>
          <cell r="H91">
            <v>16700</v>
          </cell>
          <cell r="I91">
            <v>16700</v>
          </cell>
          <cell r="J91">
            <v>16700</v>
          </cell>
          <cell r="K91">
            <v>16700</v>
          </cell>
          <cell r="L91">
            <v>16700</v>
          </cell>
          <cell r="M91">
            <v>16700</v>
          </cell>
          <cell r="N91">
            <v>16700</v>
          </cell>
          <cell r="O91">
            <v>16700</v>
          </cell>
          <cell r="P91">
            <v>16700</v>
          </cell>
          <cell r="Q91">
            <v>16700</v>
          </cell>
          <cell r="R91">
            <v>16700</v>
          </cell>
          <cell r="S91">
            <v>16700</v>
          </cell>
          <cell r="T91">
            <v>16700</v>
          </cell>
          <cell r="U91">
            <v>16700</v>
          </cell>
          <cell r="V91">
            <v>16700</v>
          </cell>
          <cell r="W91">
            <v>16700</v>
          </cell>
          <cell r="X91">
            <v>16700</v>
          </cell>
          <cell r="Y91">
            <v>17700</v>
          </cell>
          <cell r="Z91">
            <v>17700</v>
          </cell>
          <cell r="AA91">
            <v>17700</v>
          </cell>
          <cell r="AB91">
            <v>17700</v>
          </cell>
          <cell r="AC91">
            <v>17700</v>
          </cell>
          <cell r="AD91">
            <v>17700</v>
          </cell>
          <cell r="AE91">
            <v>17700</v>
          </cell>
          <cell r="AF91">
            <v>17700</v>
          </cell>
          <cell r="AG91">
            <v>17700</v>
          </cell>
          <cell r="AH91">
            <v>17700</v>
          </cell>
          <cell r="AJ91" t="str">
            <v>81681MP</v>
          </cell>
          <cell r="AK91" t="str">
            <v>AQ.750ML 1x4 MULTIPACK</v>
          </cell>
          <cell r="AM91" t="str">
            <v>AQ600X6</v>
          </cell>
          <cell r="AN91">
            <v>16700</v>
          </cell>
          <cell r="AO91">
            <v>16700</v>
          </cell>
          <cell r="AP91">
            <v>16700</v>
          </cell>
          <cell r="AQ91">
            <v>16700</v>
          </cell>
          <cell r="AR91">
            <v>16700</v>
          </cell>
          <cell r="AS91">
            <v>16700</v>
          </cell>
          <cell r="AT91">
            <v>16700</v>
          </cell>
          <cell r="AU91">
            <v>16700</v>
          </cell>
          <cell r="AV91">
            <v>16700</v>
          </cell>
          <cell r="AW91">
            <v>16700</v>
          </cell>
        </row>
        <row r="92">
          <cell r="C92" t="str">
            <v>12814E</v>
          </cell>
          <cell r="D92" t="str">
            <v>AQ.750ML 1x4 MULTIPACK</v>
          </cell>
          <cell r="E92">
            <v>16700</v>
          </cell>
          <cell r="F92">
            <v>16700</v>
          </cell>
          <cell r="G92">
            <v>16700</v>
          </cell>
          <cell r="H92">
            <v>16700</v>
          </cell>
          <cell r="I92">
            <v>16700</v>
          </cell>
          <cell r="J92">
            <v>16700</v>
          </cell>
          <cell r="K92">
            <v>16700</v>
          </cell>
          <cell r="L92">
            <v>16700</v>
          </cell>
          <cell r="M92">
            <v>16700</v>
          </cell>
          <cell r="N92">
            <v>16700</v>
          </cell>
          <cell r="O92">
            <v>16700</v>
          </cell>
          <cell r="P92">
            <v>16700</v>
          </cell>
          <cell r="Q92">
            <v>16700</v>
          </cell>
          <cell r="R92">
            <v>16700</v>
          </cell>
          <cell r="S92">
            <v>16700</v>
          </cell>
          <cell r="T92">
            <v>16700</v>
          </cell>
          <cell r="U92">
            <v>16700</v>
          </cell>
          <cell r="V92">
            <v>16700</v>
          </cell>
          <cell r="W92">
            <v>16700</v>
          </cell>
          <cell r="X92">
            <v>16700</v>
          </cell>
          <cell r="Y92">
            <v>17700</v>
          </cell>
          <cell r="Z92">
            <v>17700</v>
          </cell>
          <cell r="AA92">
            <v>17700</v>
          </cell>
          <cell r="AB92">
            <v>17700</v>
          </cell>
          <cell r="AC92">
            <v>17700</v>
          </cell>
          <cell r="AD92">
            <v>17700</v>
          </cell>
          <cell r="AE92">
            <v>17700</v>
          </cell>
          <cell r="AF92">
            <v>17700</v>
          </cell>
          <cell r="AG92">
            <v>17700</v>
          </cell>
          <cell r="AH92">
            <v>17700</v>
          </cell>
          <cell r="AJ92" t="str">
            <v>12814E</v>
          </cell>
          <cell r="AK92" t="str">
            <v>AQ.750ML 1x4 MULTIPACK</v>
          </cell>
          <cell r="AM92" t="str">
            <v>AQ450X6</v>
          </cell>
          <cell r="AN92">
            <v>16700</v>
          </cell>
          <cell r="AO92">
            <v>16700</v>
          </cell>
          <cell r="AP92">
            <v>16700</v>
          </cell>
          <cell r="AQ92">
            <v>16700</v>
          </cell>
          <cell r="AR92">
            <v>16700</v>
          </cell>
          <cell r="AS92">
            <v>16700</v>
          </cell>
          <cell r="AT92">
            <v>16700</v>
          </cell>
          <cell r="AU92">
            <v>16700</v>
          </cell>
          <cell r="AV92">
            <v>16700</v>
          </cell>
          <cell r="AW92">
            <v>16700</v>
          </cell>
        </row>
        <row r="93"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J93" t="str">
            <v>12814E</v>
          </cell>
          <cell r="AK93" t="str">
            <v>AQ.750ML 1x4 MULTIPACK</v>
          </cell>
          <cell r="AM93" t="str">
            <v>AQ600X6</v>
          </cell>
          <cell r="AN93">
            <v>16700</v>
          </cell>
          <cell r="AO93">
            <v>16700</v>
          </cell>
          <cell r="AP93">
            <v>16700</v>
          </cell>
          <cell r="AQ93">
            <v>16700</v>
          </cell>
          <cell r="AR93">
            <v>16700</v>
          </cell>
          <cell r="AS93">
            <v>16700</v>
          </cell>
          <cell r="AT93">
            <v>16700</v>
          </cell>
          <cell r="AU93">
            <v>16700</v>
          </cell>
          <cell r="AV93">
            <v>16700</v>
          </cell>
          <cell r="AW93">
            <v>16700</v>
          </cell>
        </row>
        <row r="94"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</row>
        <row r="95">
          <cell r="C95">
            <v>12814</v>
          </cell>
          <cell r="D95" t="str">
            <v>AQUA CLICK N GO 750ML 1X6 WRAP PACK</v>
          </cell>
          <cell r="E95">
            <v>22700</v>
          </cell>
          <cell r="F95">
            <v>22700</v>
          </cell>
          <cell r="G95">
            <v>21800</v>
          </cell>
          <cell r="H95">
            <v>22700</v>
          </cell>
          <cell r="I95">
            <v>22700</v>
          </cell>
          <cell r="J95">
            <v>21883.333333333332</v>
          </cell>
          <cell r="K95">
            <v>21883.333333333332</v>
          </cell>
          <cell r="L95">
            <v>21816.666666666668</v>
          </cell>
          <cell r="M95">
            <v>21816.666666666668</v>
          </cell>
          <cell r="N95">
            <v>21816.666666666668</v>
          </cell>
          <cell r="O95">
            <v>22700</v>
          </cell>
          <cell r="P95">
            <v>22700</v>
          </cell>
          <cell r="Q95">
            <v>21800</v>
          </cell>
          <cell r="R95">
            <v>22700</v>
          </cell>
          <cell r="S95">
            <v>21883.333333333332</v>
          </cell>
          <cell r="T95">
            <v>21883.333333333332</v>
          </cell>
          <cell r="U95">
            <v>21883.333333333332</v>
          </cell>
          <cell r="V95">
            <v>21816.666666666668</v>
          </cell>
          <cell r="W95">
            <v>21816.666666666668</v>
          </cell>
          <cell r="X95">
            <v>21816.666666666668</v>
          </cell>
          <cell r="Y95">
            <v>24066.666666666668</v>
          </cell>
          <cell r="Z95">
            <v>24066.666666666668</v>
          </cell>
          <cell r="AA95">
            <v>24066.666666666668</v>
          </cell>
          <cell r="AB95">
            <v>24066.666666666668</v>
          </cell>
          <cell r="AC95">
            <v>24066.666666666668</v>
          </cell>
          <cell r="AD95">
            <v>24066.666666666668</v>
          </cell>
          <cell r="AE95">
            <v>24066.666666666668</v>
          </cell>
          <cell r="AF95">
            <v>24084.366666666669</v>
          </cell>
          <cell r="AG95">
            <v>24100</v>
          </cell>
          <cell r="AH95">
            <v>24100</v>
          </cell>
          <cell r="AJ95">
            <v>12814</v>
          </cell>
          <cell r="AK95" t="str">
            <v>AQUA CLICK N GO 750ML 1X6 WRAP PACK</v>
          </cell>
          <cell r="AL95">
            <v>3</v>
          </cell>
          <cell r="AM95" t="str">
            <v>AQ750X18</v>
          </cell>
          <cell r="AN95">
            <v>23733.333333333332</v>
          </cell>
          <cell r="AO95">
            <v>23733.333333333332</v>
          </cell>
          <cell r="AP95">
            <v>23733.333333333332</v>
          </cell>
          <cell r="AQ95">
            <v>23733.333333333332</v>
          </cell>
          <cell r="AR95">
            <v>23733.333333333332</v>
          </cell>
          <cell r="AS95">
            <v>23733.333333333332</v>
          </cell>
          <cell r="AT95">
            <v>23733.333333333332</v>
          </cell>
          <cell r="AU95">
            <v>23751.033333333336</v>
          </cell>
          <cell r="AV95">
            <v>23766.666666666668</v>
          </cell>
          <cell r="AW95">
            <v>23766.666666666668</v>
          </cell>
        </row>
        <row r="96">
          <cell r="C96" t="str">
            <v>74553MP</v>
          </cell>
          <cell r="D96" t="str">
            <v>AQ. 1500 ML 1X6 MP</v>
          </cell>
          <cell r="E96">
            <v>21300</v>
          </cell>
          <cell r="F96">
            <v>21300</v>
          </cell>
          <cell r="G96">
            <v>20275</v>
          </cell>
          <cell r="H96">
            <v>21300</v>
          </cell>
          <cell r="I96">
            <v>21300</v>
          </cell>
          <cell r="J96">
            <v>20525</v>
          </cell>
          <cell r="K96">
            <v>20525</v>
          </cell>
          <cell r="L96">
            <v>20275</v>
          </cell>
          <cell r="M96">
            <v>20275</v>
          </cell>
          <cell r="N96">
            <v>20275</v>
          </cell>
          <cell r="O96">
            <v>21300</v>
          </cell>
          <cell r="P96">
            <v>21300</v>
          </cell>
          <cell r="Q96">
            <v>20275</v>
          </cell>
          <cell r="R96">
            <v>21300</v>
          </cell>
          <cell r="S96">
            <v>20525</v>
          </cell>
          <cell r="T96">
            <v>20525</v>
          </cell>
          <cell r="U96">
            <v>20525</v>
          </cell>
          <cell r="V96">
            <v>20275</v>
          </cell>
          <cell r="W96">
            <v>20275</v>
          </cell>
          <cell r="X96">
            <v>20275</v>
          </cell>
          <cell r="Y96">
            <v>22600</v>
          </cell>
          <cell r="Z96">
            <v>22600</v>
          </cell>
          <cell r="AA96">
            <v>22600</v>
          </cell>
          <cell r="AB96">
            <v>22600</v>
          </cell>
          <cell r="AC96">
            <v>22600</v>
          </cell>
          <cell r="AD96">
            <v>22600</v>
          </cell>
          <cell r="AE96">
            <v>22600</v>
          </cell>
          <cell r="AF96">
            <v>22600</v>
          </cell>
          <cell r="AG96">
            <v>22500</v>
          </cell>
          <cell r="AH96">
            <v>22500</v>
          </cell>
          <cell r="AJ96" t="str">
            <v>74553MP</v>
          </cell>
          <cell r="AK96" t="str">
            <v>AQ. 1500 ML 1X6 MP</v>
          </cell>
          <cell r="AL96">
            <v>2</v>
          </cell>
          <cell r="AM96" t="str">
            <v>AQ1500X12</v>
          </cell>
          <cell r="AN96">
            <v>22100</v>
          </cell>
          <cell r="AO96">
            <v>22100</v>
          </cell>
          <cell r="AP96">
            <v>22100</v>
          </cell>
          <cell r="AQ96">
            <v>22100</v>
          </cell>
          <cell r="AR96">
            <v>22100</v>
          </cell>
          <cell r="AS96">
            <v>22100</v>
          </cell>
          <cell r="AT96">
            <v>22100</v>
          </cell>
          <cell r="AU96">
            <v>22100</v>
          </cell>
          <cell r="AV96">
            <v>22000</v>
          </cell>
          <cell r="AW96">
            <v>22000</v>
          </cell>
        </row>
        <row r="97">
          <cell r="C97">
            <v>95948</v>
          </cell>
          <cell r="D97" t="str">
            <v>FRES-IN STRAWBERRY 1x6</v>
          </cell>
          <cell r="E97">
            <v>21750</v>
          </cell>
          <cell r="F97">
            <v>21750</v>
          </cell>
          <cell r="G97">
            <v>21750</v>
          </cell>
          <cell r="H97">
            <v>21750</v>
          </cell>
          <cell r="I97">
            <v>21750</v>
          </cell>
          <cell r="J97">
            <v>21750</v>
          </cell>
          <cell r="K97">
            <v>21750</v>
          </cell>
          <cell r="L97">
            <v>21750</v>
          </cell>
          <cell r="M97">
            <v>21750</v>
          </cell>
          <cell r="N97">
            <v>21750</v>
          </cell>
          <cell r="O97">
            <v>21750</v>
          </cell>
          <cell r="P97">
            <v>21750</v>
          </cell>
          <cell r="Q97">
            <v>21750</v>
          </cell>
          <cell r="R97">
            <v>21750</v>
          </cell>
          <cell r="S97">
            <v>21750</v>
          </cell>
          <cell r="T97">
            <v>21750</v>
          </cell>
          <cell r="U97">
            <v>21750</v>
          </cell>
          <cell r="V97">
            <v>21750</v>
          </cell>
          <cell r="W97">
            <v>21750</v>
          </cell>
          <cell r="X97">
            <v>21750</v>
          </cell>
          <cell r="Y97">
            <v>21750</v>
          </cell>
          <cell r="Z97">
            <v>21750</v>
          </cell>
          <cell r="AA97">
            <v>21750</v>
          </cell>
          <cell r="AB97">
            <v>21750</v>
          </cell>
          <cell r="AC97">
            <v>21750</v>
          </cell>
          <cell r="AD97">
            <v>21750</v>
          </cell>
          <cell r="AE97">
            <v>21750</v>
          </cell>
          <cell r="AF97">
            <v>21750</v>
          </cell>
          <cell r="AG97">
            <v>21750</v>
          </cell>
          <cell r="AH97">
            <v>21750</v>
          </cell>
          <cell r="AJ97">
            <v>95948</v>
          </cell>
          <cell r="AK97" t="str">
            <v>FRES-IN STRAWBERRY 1x6</v>
          </cell>
          <cell r="AL97">
            <v>2</v>
          </cell>
          <cell r="AM97" t="str">
            <v>FRESINX12</v>
          </cell>
          <cell r="AN97">
            <v>21250</v>
          </cell>
          <cell r="AO97">
            <v>21250</v>
          </cell>
          <cell r="AP97">
            <v>21250</v>
          </cell>
          <cell r="AQ97">
            <v>21250</v>
          </cell>
          <cell r="AR97">
            <v>21250</v>
          </cell>
          <cell r="AS97">
            <v>21250</v>
          </cell>
          <cell r="AT97">
            <v>21250</v>
          </cell>
          <cell r="AU97">
            <v>21250</v>
          </cell>
          <cell r="AV97">
            <v>21250</v>
          </cell>
          <cell r="AW97">
            <v>21250</v>
          </cell>
        </row>
        <row r="98">
          <cell r="C98">
            <v>26005</v>
          </cell>
          <cell r="D98" t="str">
            <v>LEVITE ORANGE 350ML 1X6</v>
          </cell>
          <cell r="E98">
            <v>17325</v>
          </cell>
          <cell r="F98">
            <v>17325</v>
          </cell>
          <cell r="G98">
            <v>17325</v>
          </cell>
          <cell r="H98">
            <v>17325</v>
          </cell>
          <cell r="I98">
            <v>17325</v>
          </cell>
          <cell r="J98">
            <v>17325</v>
          </cell>
          <cell r="K98">
            <v>17325</v>
          </cell>
          <cell r="L98">
            <v>17325</v>
          </cell>
          <cell r="M98">
            <v>17325</v>
          </cell>
          <cell r="N98">
            <v>17325</v>
          </cell>
          <cell r="O98">
            <v>17325</v>
          </cell>
          <cell r="P98">
            <v>17325</v>
          </cell>
          <cell r="Q98">
            <v>17325</v>
          </cell>
          <cell r="R98">
            <v>17325</v>
          </cell>
          <cell r="S98">
            <v>17325</v>
          </cell>
          <cell r="T98">
            <v>17325</v>
          </cell>
          <cell r="U98">
            <v>17325</v>
          </cell>
          <cell r="V98">
            <v>17325</v>
          </cell>
          <cell r="W98">
            <v>17325</v>
          </cell>
          <cell r="X98">
            <v>17325</v>
          </cell>
          <cell r="Y98">
            <v>17325</v>
          </cell>
          <cell r="Z98">
            <v>17325</v>
          </cell>
          <cell r="AA98">
            <v>17325</v>
          </cell>
          <cell r="AB98">
            <v>17325</v>
          </cell>
          <cell r="AC98">
            <v>17325</v>
          </cell>
          <cell r="AD98">
            <v>17325</v>
          </cell>
          <cell r="AE98">
            <v>17325</v>
          </cell>
          <cell r="AF98">
            <v>17325</v>
          </cell>
          <cell r="AG98">
            <v>17325</v>
          </cell>
          <cell r="AH98">
            <v>17325</v>
          </cell>
          <cell r="AJ98">
            <v>26005</v>
          </cell>
          <cell r="AK98" t="str">
            <v>LEVITE ORANGE 350ML 1X6</v>
          </cell>
          <cell r="AL98">
            <v>2</v>
          </cell>
          <cell r="AM98" t="str">
            <v>LEVITEX12</v>
          </cell>
          <cell r="AN98">
            <v>16825</v>
          </cell>
          <cell r="AO98">
            <v>16825</v>
          </cell>
          <cell r="AP98">
            <v>16825</v>
          </cell>
          <cell r="AQ98">
            <v>16825</v>
          </cell>
          <cell r="AR98">
            <v>16825</v>
          </cell>
          <cell r="AS98">
            <v>16825</v>
          </cell>
          <cell r="AT98">
            <v>16825</v>
          </cell>
          <cell r="AU98">
            <v>16825</v>
          </cell>
          <cell r="AV98">
            <v>16825</v>
          </cell>
          <cell r="AW98">
            <v>16825</v>
          </cell>
        </row>
        <row r="99">
          <cell r="C99">
            <v>26006</v>
          </cell>
          <cell r="D99" t="str">
            <v>LEVITE JAMBU BIJI 350ML 1X6</v>
          </cell>
          <cell r="E99">
            <v>17325</v>
          </cell>
          <cell r="F99">
            <v>17325</v>
          </cell>
          <cell r="G99">
            <v>17325</v>
          </cell>
          <cell r="H99">
            <v>17325</v>
          </cell>
          <cell r="I99">
            <v>17325</v>
          </cell>
          <cell r="J99">
            <v>17325</v>
          </cell>
          <cell r="K99">
            <v>17325</v>
          </cell>
          <cell r="L99">
            <v>17325</v>
          </cell>
          <cell r="M99">
            <v>17325</v>
          </cell>
          <cell r="N99">
            <v>17325</v>
          </cell>
          <cell r="O99">
            <v>17325</v>
          </cell>
          <cell r="P99">
            <v>17325</v>
          </cell>
          <cell r="Q99">
            <v>17325</v>
          </cell>
          <cell r="R99">
            <v>17325</v>
          </cell>
          <cell r="S99">
            <v>17325</v>
          </cell>
          <cell r="T99">
            <v>17325</v>
          </cell>
          <cell r="U99">
            <v>17325</v>
          </cell>
          <cell r="V99">
            <v>17325</v>
          </cell>
          <cell r="W99">
            <v>17325</v>
          </cell>
          <cell r="X99">
            <v>17325</v>
          </cell>
          <cell r="Y99">
            <v>17325</v>
          </cell>
          <cell r="Z99">
            <v>17325</v>
          </cell>
          <cell r="AA99">
            <v>17325</v>
          </cell>
          <cell r="AB99">
            <v>17325</v>
          </cell>
          <cell r="AC99">
            <v>17325</v>
          </cell>
          <cell r="AD99">
            <v>17325</v>
          </cell>
          <cell r="AE99">
            <v>17325</v>
          </cell>
          <cell r="AF99">
            <v>17325</v>
          </cell>
          <cell r="AG99">
            <v>17325</v>
          </cell>
          <cell r="AH99">
            <v>17325</v>
          </cell>
          <cell r="AJ99">
            <v>26006</v>
          </cell>
          <cell r="AK99" t="str">
            <v>LEVITE JAMBU BIJI 350ML 1X6</v>
          </cell>
          <cell r="AL99">
            <v>2</v>
          </cell>
          <cell r="AM99" t="str">
            <v>LEVITEX12</v>
          </cell>
          <cell r="AN99">
            <v>16825</v>
          </cell>
          <cell r="AO99">
            <v>16825</v>
          </cell>
          <cell r="AP99">
            <v>16825</v>
          </cell>
          <cell r="AQ99">
            <v>16825</v>
          </cell>
          <cell r="AR99">
            <v>16825</v>
          </cell>
          <cell r="AS99">
            <v>16825</v>
          </cell>
          <cell r="AT99">
            <v>16825</v>
          </cell>
          <cell r="AU99">
            <v>16825</v>
          </cell>
          <cell r="AV99">
            <v>16825</v>
          </cell>
          <cell r="AW99">
            <v>16825</v>
          </cell>
        </row>
        <row r="100">
          <cell r="C100">
            <v>26003</v>
          </cell>
          <cell r="D100" t="str">
            <v>LEVITE COMBO 350ML 1X6</v>
          </cell>
          <cell r="E100">
            <v>17325</v>
          </cell>
          <cell r="F100">
            <v>17325</v>
          </cell>
          <cell r="G100">
            <v>17325</v>
          </cell>
          <cell r="H100">
            <v>17325</v>
          </cell>
          <cell r="I100">
            <v>17325</v>
          </cell>
          <cell r="J100">
            <v>17325</v>
          </cell>
          <cell r="K100">
            <v>17325</v>
          </cell>
          <cell r="L100">
            <v>17325</v>
          </cell>
          <cell r="M100">
            <v>17325</v>
          </cell>
          <cell r="N100">
            <v>17325</v>
          </cell>
          <cell r="O100">
            <v>17325</v>
          </cell>
          <cell r="P100">
            <v>17325</v>
          </cell>
          <cell r="Q100">
            <v>17325</v>
          </cell>
          <cell r="R100">
            <v>17325</v>
          </cell>
          <cell r="S100">
            <v>17325</v>
          </cell>
          <cell r="T100">
            <v>17325</v>
          </cell>
          <cell r="U100">
            <v>17325</v>
          </cell>
          <cell r="V100">
            <v>17325</v>
          </cell>
          <cell r="W100">
            <v>17325</v>
          </cell>
          <cell r="X100">
            <v>17325</v>
          </cell>
          <cell r="Y100">
            <v>17325</v>
          </cell>
          <cell r="Z100">
            <v>17325</v>
          </cell>
          <cell r="AA100">
            <v>17325</v>
          </cell>
          <cell r="AB100">
            <v>17325</v>
          </cell>
          <cell r="AC100">
            <v>17325</v>
          </cell>
          <cell r="AD100">
            <v>17325</v>
          </cell>
          <cell r="AE100">
            <v>17325</v>
          </cell>
          <cell r="AF100">
            <v>17325</v>
          </cell>
          <cell r="AG100">
            <v>17325</v>
          </cell>
          <cell r="AH100">
            <v>17325</v>
          </cell>
          <cell r="AJ100">
            <v>26003</v>
          </cell>
          <cell r="AK100" t="str">
            <v>LEVITE COMBO 350ML 1X6</v>
          </cell>
          <cell r="AL100">
            <v>2</v>
          </cell>
          <cell r="AM100" t="str">
            <v>LEVITEX12</v>
          </cell>
          <cell r="AN100">
            <v>16825</v>
          </cell>
          <cell r="AO100">
            <v>16825</v>
          </cell>
          <cell r="AP100">
            <v>16825</v>
          </cell>
          <cell r="AQ100">
            <v>16825</v>
          </cell>
          <cell r="AR100">
            <v>16825</v>
          </cell>
          <cell r="AS100">
            <v>16825</v>
          </cell>
          <cell r="AT100">
            <v>16825</v>
          </cell>
          <cell r="AU100">
            <v>16825</v>
          </cell>
          <cell r="AV100">
            <v>16825</v>
          </cell>
          <cell r="AW100">
            <v>16825</v>
          </cell>
        </row>
        <row r="101">
          <cell r="C101">
            <v>0</v>
          </cell>
          <cell r="D101" t="str">
            <v>LEVITE SIRSAK 350ML 1X6</v>
          </cell>
          <cell r="E101">
            <v>17325</v>
          </cell>
          <cell r="F101">
            <v>17325</v>
          </cell>
          <cell r="G101">
            <v>17325</v>
          </cell>
          <cell r="H101">
            <v>17325</v>
          </cell>
          <cell r="I101">
            <v>17325</v>
          </cell>
          <cell r="J101">
            <v>17325</v>
          </cell>
          <cell r="K101">
            <v>17325</v>
          </cell>
          <cell r="L101">
            <v>17325</v>
          </cell>
          <cell r="M101">
            <v>17325</v>
          </cell>
          <cell r="N101">
            <v>17325</v>
          </cell>
          <cell r="O101">
            <v>17325</v>
          </cell>
          <cell r="P101">
            <v>17325</v>
          </cell>
          <cell r="Q101">
            <v>17325</v>
          </cell>
          <cell r="R101">
            <v>17325</v>
          </cell>
          <cell r="S101">
            <v>17325</v>
          </cell>
          <cell r="T101">
            <v>17325</v>
          </cell>
          <cell r="U101">
            <v>17325</v>
          </cell>
          <cell r="V101">
            <v>17325</v>
          </cell>
          <cell r="W101">
            <v>17325</v>
          </cell>
          <cell r="X101">
            <v>17325</v>
          </cell>
          <cell r="Y101">
            <v>17325</v>
          </cell>
          <cell r="Z101">
            <v>17325</v>
          </cell>
          <cell r="AA101">
            <v>17325</v>
          </cell>
          <cell r="AB101">
            <v>17325</v>
          </cell>
          <cell r="AC101">
            <v>17325</v>
          </cell>
          <cell r="AD101">
            <v>17325</v>
          </cell>
          <cell r="AE101">
            <v>17325</v>
          </cell>
          <cell r="AF101">
            <v>17325</v>
          </cell>
          <cell r="AG101">
            <v>17325</v>
          </cell>
          <cell r="AH101">
            <v>17325</v>
          </cell>
          <cell r="AJ101">
            <v>0</v>
          </cell>
          <cell r="AK101" t="str">
            <v>LEVITE SIRSAK 350ML 1X6</v>
          </cell>
          <cell r="AL101">
            <v>2</v>
          </cell>
          <cell r="AM101" t="str">
            <v>LEVITEX12</v>
          </cell>
          <cell r="AN101">
            <v>16825</v>
          </cell>
          <cell r="AO101">
            <v>16825</v>
          </cell>
          <cell r="AP101">
            <v>16825</v>
          </cell>
          <cell r="AQ101">
            <v>16825</v>
          </cell>
          <cell r="AR101">
            <v>16825</v>
          </cell>
          <cell r="AS101">
            <v>16825</v>
          </cell>
          <cell r="AT101">
            <v>16825</v>
          </cell>
          <cell r="AU101">
            <v>16825</v>
          </cell>
          <cell r="AV101">
            <v>16825</v>
          </cell>
          <cell r="AW101">
            <v>16825</v>
          </cell>
        </row>
        <row r="102">
          <cell r="C102">
            <v>26011</v>
          </cell>
          <cell r="D102" t="str">
            <v>LEVITE ANGGUR HIJAU 1X6</v>
          </cell>
          <cell r="E102">
            <v>17325</v>
          </cell>
          <cell r="F102">
            <v>17325</v>
          </cell>
          <cell r="G102">
            <v>17325</v>
          </cell>
          <cell r="H102">
            <v>17325</v>
          </cell>
          <cell r="I102">
            <v>17325</v>
          </cell>
          <cell r="J102">
            <v>17325</v>
          </cell>
          <cell r="K102">
            <v>17325</v>
          </cell>
          <cell r="L102">
            <v>17325</v>
          </cell>
          <cell r="M102">
            <v>17325</v>
          </cell>
          <cell r="N102">
            <v>17325</v>
          </cell>
          <cell r="O102">
            <v>17325</v>
          </cell>
          <cell r="P102">
            <v>17325</v>
          </cell>
          <cell r="Q102">
            <v>17325</v>
          </cell>
          <cell r="R102">
            <v>17325</v>
          </cell>
          <cell r="S102">
            <v>17325</v>
          </cell>
          <cell r="T102">
            <v>17325</v>
          </cell>
          <cell r="U102">
            <v>17325</v>
          </cell>
          <cell r="V102">
            <v>17325</v>
          </cell>
          <cell r="W102">
            <v>17325</v>
          </cell>
          <cell r="X102">
            <v>17325</v>
          </cell>
          <cell r="Y102">
            <v>17325</v>
          </cell>
          <cell r="Z102">
            <v>17325</v>
          </cell>
          <cell r="AA102">
            <v>17325</v>
          </cell>
          <cell r="AB102">
            <v>17325</v>
          </cell>
          <cell r="AC102">
            <v>17325</v>
          </cell>
          <cell r="AD102">
            <v>17325</v>
          </cell>
          <cell r="AE102">
            <v>17325</v>
          </cell>
          <cell r="AF102">
            <v>17325</v>
          </cell>
          <cell r="AG102">
            <v>17325</v>
          </cell>
          <cell r="AH102">
            <v>17325</v>
          </cell>
          <cell r="AJ102">
            <v>26011</v>
          </cell>
          <cell r="AK102" t="str">
            <v>LEVITE ANGGUR HIJAU 1X6</v>
          </cell>
          <cell r="AL102">
            <v>2</v>
          </cell>
          <cell r="AM102" t="str">
            <v>LEVITEX12</v>
          </cell>
          <cell r="AN102">
            <v>16825</v>
          </cell>
          <cell r="AO102">
            <v>16825</v>
          </cell>
          <cell r="AP102">
            <v>16825</v>
          </cell>
          <cell r="AQ102">
            <v>16825</v>
          </cell>
          <cell r="AR102">
            <v>16825</v>
          </cell>
          <cell r="AS102">
            <v>16825</v>
          </cell>
          <cell r="AT102">
            <v>16825</v>
          </cell>
          <cell r="AU102">
            <v>16825</v>
          </cell>
          <cell r="AV102">
            <v>16825</v>
          </cell>
          <cell r="AW102">
            <v>16825</v>
          </cell>
        </row>
        <row r="103"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J103">
            <v>26011</v>
          </cell>
          <cell r="AK103" t="str">
            <v>LEVITE ANGGUR HIJAU 1X6</v>
          </cell>
          <cell r="AL103">
            <v>2</v>
          </cell>
          <cell r="AM103" t="str">
            <v>LEVITEX12</v>
          </cell>
          <cell r="AN103">
            <v>16825</v>
          </cell>
          <cell r="AO103">
            <v>16825</v>
          </cell>
          <cell r="AP103">
            <v>16825</v>
          </cell>
          <cell r="AQ103">
            <v>16825</v>
          </cell>
          <cell r="AR103">
            <v>16825</v>
          </cell>
          <cell r="AS103">
            <v>16825</v>
          </cell>
          <cell r="AT103">
            <v>16825</v>
          </cell>
          <cell r="AU103">
            <v>16825</v>
          </cell>
          <cell r="AV103">
            <v>16825</v>
          </cell>
          <cell r="AW103">
            <v>16825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L104">
            <v>2</v>
          </cell>
          <cell r="AM104" t="str">
            <v>LEVITEX12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</row>
        <row r="105">
          <cell r="C105" t="str">
            <v>134578P</v>
          </cell>
          <cell r="D105" t="str">
            <v>AQ.220ML LOCAL 1X1</v>
          </cell>
          <cell r="E105">
            <v>506.25</v>
          </cell>
          <cell r="F105">
            <v>506.25</v>
          </cell>
          <cell r="G105">
            <v>485.41666666666669</v>
          </cell>
          <cell r="H105">
            <v>506.25</v>
          </cell>
          <cell r="I105">
            <v>489.58333333333331</v>
          </cell>
          <cell r="J105">
            <v>489.58333333333331</v>
          </cell>
          <cell r="K105">
            <v>489.58333333333331</v>
          </cell>
          <cell r="L105">
            <v>485.41666666666669</v>
          </cell>
          <cell r="M105">
            <v>485.41666666666669</v>
          </cell>
          <cell r="N105">
            <v>485.41666666666669</v>
          </cell>
          <cell r="O105">
            <v>506.25</v>
          </cell>
          <cell r="P105">
            <v>506.25</v>
          </cell>
          <cell r="Q105">
            <v>485.41666666666669</v>
          </cell>
          <cell r="R105">
            <v>506.25</v>
          </cell>
          <cell r="S105">
            <v>489.58333333333331</v>
          </cell>
          <cell r="T105">
            <v>489.58333333333331</v>
          </cell>
          <cell r="U105">
            <v>489.58333333333331</v>
          </cell>
          <cell r="V105">
            <v>485.41666666666669</v>
          </cell>
          <cell r="W105">
            <v>485.41666666666669</v>
          </cell>
          <cell r="X105">
            <v>485.41666666666669</v>
          </cell>
          <cell r="Y105">
            <v>556.25</v>
          </cell>
          <cell r="Z105">
            <v>556.25</v>
          </cell>
          <cell r="AA105">
            <v>556.25</v>
          </cell>
          <cell r="AB105">
            <v>556.25</v>
          </cell>
          <cell r="AC105">
            <v>556.25</v>
          </cell>
          <cell r="AD105">
            <v>556.25</v>
          </cell>
          <cell r="AE105">
            <v>556.25</v>
          </cell>
          <cell r="AF105">
            <v>556.25</v>
          </cell>
          <cell r="AG105">
            <v>556.25</v>
          </cell>
          <cell r="AH105">
            <v>556.25</v>
          </cell>
          <cell r="AJ105" t="str">
            <v>134578P</v>
          </cell>
          <cell r="AK105" t="str">
            <v>AQ.220ML LOCAL 1X1</v>
          </cell>
          <cell r="AL105">
            <v>48</v>
          </cell>
          <cell r="AM105" t="str">
            <v>AQ220X48</v>
          </cell>
          <cell r="AN105">
            <v>535.41666666666663</v>
          </cell>
          <cell r="AO105">
            <v>535.41666666666663</v>
          </cell>
          <cell r="AP105">
            <v>535.41666666666663</v>
          </cell>
          <cell r="AQ105">
            <v>535.41666666666663</v>
          </cell>
          <cell r="AR105">
            <v>535.41666666666663</v>
          </cell>
          <cell r="AS105">
            <v>535.41666666666663</v>
          </cell>
          <cell r="AT105">
            <v>535.41666666666663</v>
          </cell>
          <cell r="AU105">
            <v>535.41666666666663</v>
          </cell>
          <cell r="AV105">
            <v>535.41666666666663</v>
          </cell>
          <cell r="AW105">
            <v>535.41666666666663</v>
          </cell>
        </row>
        <row r="106">
          <cell r="C106" t="str">
            <v>134578PR</v>
          </cell>
          <cell r="D106" t="str">
            <v>AQ.220ML LOCAL 1X1 PCS REJECT</v>
          </cell>
          <cell r="E106">
            <v>506.25</v>
          </cell>
          <cell r="F106">
            <v>506.25</v>
          </cell>
          <cell r="G106">
            <v>485.41666666666669</v>
          </cell>
          <cell r="H106">
            <v>506.25</v>
          </cell>
          <cell r="I106">
            <v>489.58333333333331</v>
          </cell>
          <cell r="J106">
            <v>489.58333333333331</v>
          </cell>
          <cell r="K106">
            <v>489.58333333333331</v>
          </cell>
          <cell r="L106">
            <v>485.41666666666669</v>
          </cell>
          <cell r="M106">
            <v>485.41666666666669</v>
          </cell>
          <cell r="N106">
            <v>485.41666666666669</v>
          </cell>
          <cell r="O106">
            <v>506.25</v>
          </cell>
          <cell r="P106">
            <v>506.25</v>
          </cell>
          <cell r="Q106">
            <v>485.41666666666669</v>
          </cell>
          <cell r="R106">
            <v>506.25</v>
          </cell>
          <cell r="S106">
            <v>489.58333333333331</v>
          </cell>
          <cell r="T106">
            <v>489.58333333333331</v>
          </cell>
          <cell r="U106">
            <v>489.58333333333331</v>
          </cell>
          <cell r="V106">
            <v>485.41666666666669</v>
          </cell>
          <cell r="W106">
            <v>485.41666666666669</v>
          </cell>
          <cell r="X106">
            <v>485.41666666666669</v>
          </cell>
          <cell r="Y106">
            <v>556.25</v>
          </cell>
          <cell r="Z106">
            <v>556.25</v>
          </cell>
          <cell r="AA106">
            <v>556.25</v>
          </cell>
          <cell r="AB106">
            <v>556.25</v>
          </cell>
          <cell r="AC106">
            <v>556.25</v>
          </cell>
          <cell r="AD106">
            <v>556.25</v>
          </cell>
          <cell r="AE106">
            <v>556.25</v>
          </cell>
          <cell r="AF106">
            <v>556.25</v>
          </cell>
          <cell r="AG106">
            <v>556.25</v>
          </cell>
          <cell r="AH106">
            <v>556.25</v>
          </cell>
          <cell r="AJ106" t="str">
            <v>134578PR</v>
          </cell>
          <cell r="AK106" t="str">
            <v>AQ.220ML LOCAL 1X1 PCS REJECT</v>
          </cell>
          <cell r="AL106">
            <v>48</v>
          </cell>
          <cell r="AM106" t="str">
            <v>AQ220X48</v>
          </cell>
          <cell r="AN106">
            <v>535.41666666666663</v>
          </cell>
          <cell r="AO106">
            <v>535.41666666666663</v>
          </cell>
          <cell r="AP106">
            <v>535.41666666666663</v>
          </cell>
          <cell r="AQ106">
            <v>535.41666666666663</v>
          </cell>
          <cell r="AR106">
            <v>535.41666666666663</v>
          </cell>
          <cell r="AS106">
            <v>535.41666666666663</v>
          </cell>
          <cell r="AT106">
            <v>535.41666666666663</v>
          </cell>
          <cell r="AU106">
            <v>535.41666666666663</v>
          </cell>
          <cell r="AV106">
            <v>535.41666666666663</v>
          </cell>
          <cell r="AW106">
            <v>535.41666666666663</v>
          </cell>
        </row>
        <row r="107">
          <cell r="C107" t="str">
            <v>74548P</v>
          </cell>
          <cell r="D107" t="str">
            <v>AQ.240ML 1X1 PCS</v>
          </cell>
          <cell r="E107">
            <v>506.25</v>
          </cell>
          <cell r="F107">
            <v>506.25</v>
          </cell>
          <cell r="G107">
            <v>485.41666666666669</v>
          </cell>
          <cell r="H107">
            <v>506.25</v>
          </cell>
          <cell r="I107">
            <v>489.58333333333331</v>
          </cell>
          <cell r="J107">
            <v>489.58333333333331</v>
          </cell>
          <cell r="K107">
            <v>489.58333333333331</v>
          </cell>
          <cell r="L107">
            <v>485.41666666666669</v>
          </cell>
          <cell r="M107">
            <v>485.41666666666669</v>
          </cell>
          <cell r="N107">
            <v>485.41666666666669</v>
          </cell>
          <cell r="O107">
            <v>506.25</v>
          </cell>
          <cell r="P107">
            <v>506.25</v>
          </cell>
          <cell r="Q107">
            <v>485.41666666666669</v>
          </cell>
          <cell r="R107">
            <v>506.25</v>
          </cell>
          <cell r="S107">
            <v>489.58333333333331</v>
          </cell>
          <cell r="T107">
            <v>489.58333333333331</v>
          </cell>
          <cell r="U107">
            <v>489.58333333333331</v>
          </cell>
          <cell r="V107">
            <v>485.41666666666669</v>
          </cell>
          <cell r="W107">
            <v>485.41666666666669</v>
          </cell>
          <cell r="X107">
            <v>485.41666666666669</v>
          </cell>
          <cell r="Y107">
            <v>556.25</v>
          </cell>
          <cell r="Z107">
            <v>556.25</v>
          </cell>
          <cell r="AA107">
            <v>556.25</v>
          </cell>
          <cell r="AB107">
            <v>556.25</v>
          </cell>
          <cell r="AC107">
            <v>556.25</v>
          </cell>
          <cell r="AD107">
            <v>556.25</v>
          </cell>
          <cell r="AE107">
            <v>556.25</v>
          </cell>
          <cell r="AF107">
            <v>556.25</v>
          </cell>
          <cell r="AG107">
            <v>556.25</v>
          </cell>
          <cell r="AH107">
            <v>556.25</v>
          </cell>
          <cell r="AJ107" t="str">
            <v>74548P</v>
          </cell>
          <cell r="AK107" t="str">
            <v>AQ.240ML 1X1 PCS</v>
          </cell>
          <cell r="AL107">
            <v>48</v>
          </cell>
          <cell r="AM107" t="str">
            <v>AQ240X48</v>
          </cell>
          <cell r="AN107">
            <v>535.41666666666663</v>
          </cell>
          <cell r="AO107">
            <v>535.41666666666663</v>
          </cell>
          <cell r="AP107">
            <v>535.41666666666663</v>
          </cell>
          <cell r="AQ107">
            <v>535.41666666666663</v>
          </cell>
          <cell r="AR107">
            <v>535.41666666666663</v>
          </cell>
          <cell r="AS107">
            <v>535.41666666666663</v>
          </cell>
          <cell r="AT107">
            <v>535.41666666666663</v>
          </cell>
          <cell r="AU107">
            <v>535.41666666666663</v>
          </cell>
          <cell r="AV107">
            <v>535.41666666666663</v>
          </cell>
          <cell r="AW107">
            <v>535.41666666666663</v>
          </cell>
        </row>
        <row r="108">
          <cell r="C108" t="str">
            <v>74556P</v>
          </cell>
          <cell r="D108" t="str">
            <v>AQ.330ML 1x1 PCS</v>
          </cell>
          <cell r="E108">
            <v>1279.1666666666667</v>
          </cell>
          <cell r="F108">
            <v>1279.1666666666667</v>
          </cell>
          <cell r="G108">
            <v>1227.0833333333333</v>
          </cell>
          <cell r="H108">
            <v>1279.1666666666667</v>
          </cell>
          <cell r="I108">
            <v>1256.25</v>
          </cell>
          <cell r="J108">
            <v>1256.25</v>
          </cell>
          <cell r="K108">
            <v>1256.25</v>
          </cell>
          <cell r="L108">
            <v>1227.0833333333333</v>
          </cell>
          <cell r="M108">
            <v>1227.0833333333333</v>
          </cell>
          <cell r="N108">
            <v>1227.0833333333333</v>
          </cell>
          <cell r="O108">
            <v>1279.1666666666667</v>
          </cell>
          <cell r="P108">
            <v>1279.1666666666667</v>
          </cell>
          <cell r="Q108">
            <v>1227.0833333333333</v>
          </cell>
          <cell r="R108">
            <v>1279.1666666666667</v>
          </cell>
          <cell r="S108">
            <v>1256.25</v>
          </cell>
          <cell r="T108">
            <v>1256.25</v>
          </cell>
          <cell r="U108">
            <v>1256.25</v>
          </cell>
          <cell r="V108">
            <v>1227.0833333333333</v>
          </cell>
          <cell r="W108">
            <v>1227.0833333333333</v>
          </cell>
          <cell r="X108">
            <v>1227.0833333333333</v>
          </cell>
          <cell r="Y108">
            <v>1354.1666666666667</v>
          </cell>
          <cell r="Z108">
            <v>1354.1666666666667</v>
          </cell>
          <cell r="AA108">
            <v>1354.1666666666667</v>
          </cell>
          <cell r="AB108">
            <v>1354.1666666666667</v>
          </cell>
          <cell r="AC108">
            <v>1354.1666666666667</v>
          </cell>
          <cell r="AD108">
            <v>1354.1666666666667</v>
          </cell>
          <cell r="AE108">
            <v>1354.1666666666667</v>
          </cell>
          <cell r="AF108">
            <v>1354.1666666666667</v>
          </cell>
          <cell r="AG108">
            <v>1354.1666666666667</v>
          </cell>
          <cell r="AH108">
            <v>1354.1666666666667</v>
          </cell>
          <cell r="AJ108" t="str">
            <v>74556P</v>
          </cell>
          <cell r="AK108" t="str">
            <v>AQ.330ML 1x1 PCS</v>
          </cell>
          <cell r="AL108">
            <v>24</v>
          </cell>
          <cell r="AM108" t="str">
            <v>AQ330X24</v>
          </cell>
          <cell r="AN108">
            <v>1312.5</v>
          </cell>
          <cell r="AO108">
            <v>1312.5</v>
          </cell>
          <cell r="AP108">
            <v>1312.5</v>
          </cell>
          <cell r="AQ108">
            <v>1312.5</v>
          </cell>
          <cell r="AR108">
            <v>1312.5</v>
          </cell>
          <cell r="AS108">
            <v>1312.5</v>
          </cell>
          <cell r="AT108">
            <v>1312.5</v>
          </cell>
          <cell r="AU108">
            <v>1312.5</v>
          </cell>
          <cell r="AV108">
            <v>1312.5</v>
          </cell>
          <cell r="AW108">
            <v>1312.5</v>
          </cell>
        </row>
        <row r="109">
          <cell r="C109" t="str">
            <v>74556PR</v>
          </cell>
          <cell r="D109" t="str">
            <v>AQ.330ML 1X1 PCS REJECT</v>
          </cell>
          <cell r="E109">
            <v>1279.1666666666667</v>
          </cell>
          <cell r="F109">
            <v>1279.1666666666667</v>
          </cell>
          <cell r="G109">
            <v>1227.0833333333333</v>
          </cell>
          <cell r="H109">
            <v>1279.1666666666667</v>
          </cell>
          <cell r="I109">
            <v>1256.25</v>
          </cell>
          <cell r="J109">
            <v>1256.25</v>
          </cell>
          <cell r="K109">
            <v>1256.25</v>
          </cell>
          <cell r="L109">
            <v>1227.0833333333333</v>
          </cell>
          <cell r="M109">
            <v>1227.0833333333333</v>
          </cell>
          <cell r="N109">
            <v>1227.0833333333333</v>
          </cell>
          <cell r="O109">
            <v>1279.1666666666667</v>
          </cell>
          <cell r="P109">
            <v>1279.1666666666667</v>
          </cell>
          <cell r="Q109">
            <v>1227.0833333333333</v>
          </cell>
          <cell r="R109">
            <v>1279.1666666666667</v>
          </cell>
          <cell r="S109">
            <v>1256.25</v>
          </cell>
          <cell r="T109">
            <v>1256.25</v>
          </cell>
          <cell r="U109">
            <v>1256.25</v>
          </cell>
          <cell r="V109">
            <v>1227.0833333333333</v>
          </cell>
          <cell r="W109">
            <v>1227.0833333333333</v>
          </cell>
          <cell r="X109">
            <v>1227.0833333333333</v>
          </cell>
          <cell r="Y109">
            <v>1354.1666666666667</v>
          </cell>
          <cell r="Z109">
            <v>1354.1666666666667</v>
          </cell>
          <cell r="AA109">
            <v>1354.1666666666667</v>
          </cell>
          <cell r="AB109">
            <v>1354.1666666666667</v>
          </cell>
          <cell r="AC109">
            <v>1354.1666666666667</v>
          </cell>
          <cell r="AD109">
            <v>1354.1666666666667</v>
          </cell>
          <cell r="AE109">
            <v>1354.1666666666667</v>
          </cell>
          <cell r="AF109">
            <v>1354.1666666666667</v>
          </cell>
          <cell r="AG109">
            <v>1354.1666666666667</v>
          </cell>
          <cell r="AH109">
            <v>1354.1666666666667</v>
          </cell>
          <cell r="AJ109" t="str">
            <v>74556PR</v>
          </cell>
          <cell r="AK109" t="str">
            <v>AQ.330ML 1X1 PCS REJECT</v>
          </cell>
          <cell r="AL109">
            <v>24</v>
          </cell>
          <cell r="AM109" t="str">
            <v>AQ330X24</v>
          </cell>
          <cell r="AN109">
            <v>1312.5</v>
          </cell>
          <cell r="AO109">
            <v>1312.5</v>
          </cell>
          <cell r="AP109">
            <v>1312.5</v>
          </cell>
          <cell r="AQ109">
            <v>1312.5</v>
          </cell>
          <cell r="AR109">
            <v>1312.5</v>
          </cell>
          <cell r="AS109">
            <v>1312.5</v>
          </cell>
          <cell r="AT109">
            <v>1312.5</v>
          </cell>
          <cell r="AU109">
            <v>1312.5</v>
          </cell>
          <cell r="AV109">
            <v>1312.5</v>
          </cell>
          <cell r="AW109">
            <v>1312.5</v>
          </cell>
        </row>
        <row r="110">
          <cell r="C110">
            <v>12511</v>
          </cell>
          <cell r="D110" t="str">
            <v>AQ.330ML 1X1</v>
          </cell>
          <cell r="E110">
            <v>1279.1666666666667</v>
          </cell>
          <cell r="F110">
            <v>1279.1666666666667</v>
          </cell>
          <cell r="G110">
            <v>1227.0833333333333</v>
          </cell>
          <cell r="H110">
            <v>1279.1666666666667</v>
          </cell>
          <cell r="I110">
            <v>1256.25</v>
          </cell>
          <cell r="J110">
            <v>1256.25</v>
          </cell>
          <cell r="K110">
            <v>1256.25</v>
          </cell>
          <cell r="L110">
            <v>1227.0833333333333</v>
          </cell>
          <cell r="M110">
            <v>1227.0833333333333</v>
          </cell>
          <cell r="N110">
            <v>1227.0833333333333</v>
          </cell>
          <cell r="O110">
            <v>1279.1666666666667</v>
          </cell>
          <cell r="P110">
            <v>1279.1666666666667</v>
          </cell>
          <cell r="Q110">
            <v>1227.0833333333333</v>
          </cell>
          <cell r="R110">
            <v>1279.1666666666667</v>
          </cell>
          <cell r="S110">
            <v>1256.25</v>
          </cell>
          <cell r="T110">
            <v>1256.25</v>
          </cell>
          <cell r="U110">
            <v>1256.25</v>
          </cell>
          <cell r="V110">
            <v>1227.0833333333333</v>
          </cell>
          <cell r="W110">
            <v>1227.0833333333333</v>
          </cell>
          <cell r="X110">
            <v>1227.0833333333333</v>
          </cell>
          <cell r="Y110">
            <v>1354.1666666666667</v>
          </cell>
          <cell r="Z110">
            <v>1354.1666666666667</v>
          </cell>
          <cell r="AA110">
            <v>1354.1666666666667</v>
          </cell>
          <cell r="AB110">
            <v>1354.1666666666667</v>
          </cell>
          <cell r="AC110">
            <v>1354.1666666666667</v>
          </cell>
          <cell r="AD110">
            <v>1354.1666666666667</v>
          </cell>
          <cell r="AE110">
            <v>1354.1666666666667</v>
          </cell>
          <cell r="AF110">
            <v>1354.1666666666667</v>
          </cell>
          <cell r="AG110">
            <v>1354.1666666666667</v>
          </cell>
          <cell r="AH110">
            <v>1354.1666666666667</v>
          </cell>
          <cell r="AJ110">
            <v>12511</v>
          </cell>
          <cell r="AK110" t="str">
            <v>AQ.330ML 1X1</v>
          </cell>
          <cell r="AL110">
            <v>24</v>
          </cell>
          <cell r="AM110" t="str">
            <v>AQ330X24</v>
          </cell>
          <cell r="AN110">
            <v>1312.5</v>
          </cell>
          <cell r="AO110">
            <v>1312.5</v>
          </cell>
          <cell r="AP110">
            <v>1312.5</v>
          </cell>
          <cell r="AQ110">
            <v>1312.5</v>
          </cell>
          <cell r="AR110">
            <v>1312.5</v>
          </cell>
          <cell r="AS110">
            <v>1312.5</v>
          </cell>
          <cell r="AT110">
            <v>1312.5</v>
          </cell>
          <cell r="AU110">
            <v>1312.5</v>
          </cell>
          <cell r="AV110">
            <v>1312.5</v>
          </cell>
          <cell r="AW110">
            <v>1312.5</v>
          </cell>
        </row>
        <row r="111">
          <cell r="C111" t="str">
            <v>12512P</v>
          </cell>
          <cell r="D111" t="str">
            <v>AQ.330ML 1X1</v>
          </cell>
          <cell r="E111">
            <v>1279.1666666666667</v>
          </cell>
          <cell r="F111">
            <v>1279.1666666666667</v>
          </cell>
          <cell r="G111">
            <v>1227.0833333333333</v>
          </cell>
          <cell r="H111">
            <v>1279.1666666666667</v>
          </cell>
          <cell r="I111">
            <v>1256.25</v>
          </cell>
          <cell r="J111">
            <v>1256.25</v>
          </cell>
          <cell r="K111">
            <v>1256.25</v>
          </cell>
          <cell r="L111">
            <v>1227.0833333333333</v>
          </cell>
          <cell r="M111">
            <v>1227.0833333333333</v>
          </cell>
          <cell r="N111">
            <v>1227.0833333333333</v>
          </cell>
          <cell r="O111">
            <v>1279.1666666666667</v>
          </cell>
          <cell r="P111">
            <v>1279.1666666666667</v>
          </cell>
          <cell r="Q111">
            <v>1227.0833333333333</v>
          </cell>
          <cell r="R111">
            <v>1279.1666666666667</v>
          </cell>
          <cell r="S111">
            <v>1256.25</v>
          </cell>
          <cell r="T111">
            <v>1256.25</v>
          </cell>
          <cell r="U111">
            <v>1256.25</v>
          </cell>
          <cell r="V111">
            <v>1227.0833333333333</v>
          </cell>
          <cell r="W111">
            <v>1227.0833333333333</v>
          </cell>
          <cell r="X111">
            <v>1227.0833333333333</v>
          </cell>
          <cell r="Y111">
            <v>1354.1666666666667</v>
          </cell>
          <cell r="Z111">
            <v>1354.1666666666667</v>
          </cell>
          <cell r="AA111">
            <v>1354.1666666666667</v>
          </cell>
          <cell r="AB111">
            <v>1354.1666666666667</v>
          </cell>
          <cell r="AC111">
            <v>1354.1666666666667</v>
          </cell>
          <cell r="AD111">
            <v>1354.1666666666667</v>
          </cell>
          <cell r="AE111">
            <v>1354.1666666666667</v>
          </cell>
          <cell r="AF111">
            <v>1354.1666666666667</v>
          </cell>
          <cell r="AG111">
            <v>1354.1666666666667</v>
          </cell>
          <cell r="AH111">
            <v>1354.1666666666667</v>
          </cell>
          <cell r="AJ111" t="str">
            <v>12512P</v>
          </cell>
          <cell r="AK111" t="str">
            <v>AQ.330ML 1X1</v>
          </cell>
          <cell r="AL111">
            <v>24</v>
          </cell>
          <cell r="AM111" t="str">
            <v>AQ330X24</v>
          </cell>
          <cell r="AN111">
            <v>1312.5</v>
          </cell>
          <cell r="AO111">
            <v>1312.5</v>
          </cell>
          <cell r="AP111">
            <v>1312.5</v>
          </cell>
          <cell r="AQ111">
            <v>1312.5</v>
          </cell>
          <cell r="AR111">
            <v>1312.5</v>
          </cell>
          <cell r="AS111">
            <v>1312.5</v>
          </cell>
          <cell r="AT111">
            <v>1312.5</v>
          </cell>
          <cell r="AU111">
            <v>1312.5</v>
          </cell>
          <cell r="AV111">
            <v>1312.5</v>
          </cell>
          <cell r="AW111">
            <v>1312.5</v>
          </cell>
        </row>
        <row r="112">
          <cell r="C112" t="str">
            <v>113017P</v>
          </cell>
          <cell r="D112" t="str">
            <v>AQ.330ML BOY 1X1</v>
          </cell>
          <cell r="E112">
            <v>3229.1666666666665</v>
          </cell>
          <cell r="F112">
            <v>3229.1666666666665</v>
          </cell>
          <cell r="G112">
            <v>3229.1666666666665</v>
          </cell>
          <cell r="H112">
            <v>3229.1666666666665</v>
          </cell>
          <cell r="I112">
            <v>3295.8333333333335</v>
          </cell>
          <cell r="J112">
            <v>3295.8333333333335</v>
          </cell>
          <cell r="K112">
            <v>3295.8333333333335</v>
          </cell>
          <cell r="L112">
            <v>3295.8333333333335</v>
          </cell>
          <cell r="M112">
            <v>3295.8333333333335</v>
          </cell>
          <cell r="N112">
            <v>3295.8333333333335</v>
          </cell>
          <cell r="O112">
            <v>3229.1666666666665</v>
          </cell>
          <cell r="P112">
            <v>3229.1666666666665</v>
          </cell>
          <cell r="Q112">
            <v>3229.1666666666665</v>
          </cell>
          <cell r="R112">
            <v>3229.1666666666665</v>
          </cell>
          <cell r="S112">
            <v>3295.8333333333335</v>
          </cell>
          <cell r="T112">
            <v>3295.8333333333335</v>
          </cell>
          <cell r="U112">
            <v>3295.8333333333335</v>
          </cell>
          <cell r="V112">
            <v>3295.8333333333335</v>
          </cell>
          <cell r="W112">
            <v>3295.8333333333335</v>
          </cell>
          <cell r="X112">
            <v>3295.8333333333335</v>
          </cell>
          <cell r="Y112">
            <v>3422.9166666666665</v>
          </cell>
          <cell r="Z112">
            <v>3422.9166666666665</v>
          </cell>
          <cell r="AA112">
            <v>3422.9166666666665</v>
          </cell>
          <cell r="AB112">
            <v>3422.9166666666665</v>
          </cell>
          <cell r="AC112">
            <v>3422.9166666666665</v>
          </cell>
          <cell r="AD112">
            <v>3422.9166666666665</v>
          </cell>
          <cell r="AE112">
            <v>3422.9166666666665</v>
          </cell>
          <cell r="AF112">
            <v>3422.9166666666665</v>
          </cell>
          <cell r="AG112">
            <v>3495.8333333333335</v>
          </cell>
          <cell r="AH112">
            <v>3495.8333333333335</v>
          </cell>
          <cell r="AJ112" t="str">
            <v>113017P</v>
          </cell>
          <cell r="AK112" t="str">
            <v>AQ.330ML BOY 1X1</v>
          </cell>
          <cell r="AL112">
            <v>24</v>
          </cell>
          <cell r="AM112" t="str">
            <v>AQ330BX24</v>
          </cell>
          <cell r="AN112">
            <v>3381.25</v>
          </cell>
          <cell r="AO112">
            <v>3381.25</v>
          </cell>
          <cell r="AP112">
            <v>3381.25</v>
          </cell>
          <cell r="AQ112">
            <v>3381.25</v>
          </cell>
          <cell r="AR112">
            <v>3381.25</v>
          </cell>
          <cell r="AS112">
            <v>3381.25</v>
          </cell>
          <cell r="AT112">
            <v>3381.25</v>
          </cell>
          <cell r="AU112">
            <v>3381.25</v>
          </cell>
          <cell r="AV112">
            <v>3454.1666666666665</v>
          </cell>
          <cell r="AW112">
            <v>3454.1666666666665</v>
          </cell>
        </row>
        <row r="113">
          <cell r="C113" t="str">
            <v>113017PR</v>
          </cell>
          <cell r="D113" t="str">
            <v>AQ.330ML BOY 1X1 PCS REJECT</v>
          </cell>
          <cell r="E113">
            <v>3229.1666666666665</v>
          </cell>
          <cell r="F113">
            <v>3229.1666666666665</v>
          </cell>
          <cell r="G113">
            <v>3229.1666666666665</v>
          </cell>
          <cell r="H113">
            <v>3229.1666666666665</v>
          </cell>
          <cell r="I113">
            <v>3295.8333333333335</v>
          </cell>
          <cell r="J113">
            <v>3295.8333333333335</v>
          </cell>
          <cell r="K113">
            <v>3295.8333333333335</v>
          </cell>
          <cell r="L113">
            <v>3295.8333333333335</v>
          </cell>
          <cell r="M113">
            <v>3295.8333333333335</v>
          </cell>
          <cell r="N113">
            <v>3295.8333333333335</v>
          </cell>
          <cell r="O113">
            <v>3229.1666666666665</v>
          </cell>
          <cell r="P113">
            <v>3229.1666666666665</v>
          </cell>
          <cell r="Q113">
            <v>3229.1666666666665</v>
          </cell>
          <cell r="R113">
            <v>3229.1666666666665</v>
          </cell>
          <cell r="S113">
            <v>3295.8333333333335</v>
          </cell>
          <cell r="T113">
            <v>3295.8333333333335</v>
          </cell>
          <cell r="U113">
            <v>3295.8333333333335</v>
          </cell>
          <cell r="V113">
            <v>3295.8333333333335</v>
          </cell>
          <cell r="W113">
            <v>3295.8333333333335</v>
          </cell>
          <cell r="X113">
            <v>3295.8333333333335</v>
          </cell>
          <cell r="Y113">
            <v>3422.9166666666665</v>
          </cell>
          <cell r="Z113">
            <v>3422.9166666666665</v>
          </cell>
          <cell r="AA113">
            <v>3422.9166666666665</v>
          </cell>
          <cell r="AB113">
            <v>3422.9166666666665</v>
          </cell>
          <cell r="AC113">
            <v>3422.9166666666665</v>
          </cell>
          <cell r="AD113">
            <v>3422.9166666666665</v>
          </cell>
          <cell r="AE113">
            <v>3422.9166666666665</v>
          </cell>
          <cell r="AF113">
            <v>3422.9166666666665</v>
          </cell>
          <cell r="AG113">
            <v>3495.8333333333335</v>
          </cell>
          <cell r="AH113">
            <v>3495.8333333333335</v>
          </cell>
          <cell r="AJ113" t="str">
            <v>113017PR</v>
          </cell>
          <cell r="AK113" t="str">
            <v>AQ.330ML BOY 1X1 PCS REJECT</v>
          </cell>
          <cell r="AL113">
            <v>24</v>
          </cell>
          <cell r="AM113" t="str">
            <v>AQ330BX24</v>
          </cell>
          <cell r="AN113">
            <v>3381.25</v>
          </cell>
          <cell r="AO113">
            <v>3381.25</v>
          </cell>
          <cell r="AP113">
            <v>3381.25</v>
          </cell>
          <cell r="AQ113">
            <v>3381.25</v>
          </cell>
          <cell r="AR113">
            <v>3381.25</v>
          </cell>
          <cell r="AS113">
            <v>3381.25</v>
          </cell>
          <cell r="AT113">
            <v>3381.25</v>
          </cell>
          <cell r="AU113">
            <v>3381.25</v>
          </cell>
          <cell r="AV113">
            <v>3454.1666666666665</v>
          </cell>
          <cell r="AW113">
            <v>3454.1666666666665</v>
          </cell>
        </row>
        <row r="114">
          <cell r="C114" t="str">
            <v>113018P</v>
          </cell>
          <cell r="D114" t="str">
            <v>AQ.330ML GIRL 1X1 / PCS</v>
          </cell>
          <cell r="E114">
            <v>3229.1666666666665</v>
          </cell>
          <cell r="F114">
            <v>3229.1666666666665</v>
          </cell>
          <cell r="G114">
            <v>3229.1666666666665</v>
          </cell>
          <cell r="H114">
            <v>3229.1666666666665</v>
          </cell>
          <cell r="I114">
            <v>3295.8333333333335</v>
          </cell>
          <cell r="J114">
            <v>3295.8333333333335</v>
          </cell>
          <cell r="K114">
            <v>3295.8333333333335</v>
          </cell>
          <cell r="L114">
            <v>3295.8333333333335</v>
          </cell>
          <cell r="M114">
            <v>3295.8333333333335</v>
          </cell>
          <cell r="N114">
            <v>3295.8333333333335</v>
          </cell>
          <cell r="O114">
            <v>3229.1666666666665</v>
          </cell>
          <cell r="P114">
            <v>3229.1666666666665</v>
          </cell>
          <cell r="Q114">
            <v>3229.1666666666665</v>
          </cell>
          <cell r="R114">
            <v>3229.1666666666665</v>
          </cell>
          <cell r="S114">
            <v>3295.8333333333335</v>
          </cell>
          <cell r="T114">
            <v>3295.8333333333335</v>
          </cell>
          <cell r="U114">
            <v>3295.8333333333335</v>
          </cell>
          <cell r="V114">
            <v>3295.8333333333335</v>
          </cell>
          <cell r="W114">
            <v>3295.8333333333335</v>
          </cell>
          <cell r="X114">
            <v>3295.8333333333335</v>
          </cell>
          <cell r="Y114">
            <v>3422.9166666666665</v>
          </cell>
          <cell r="Z114">
            <v>3422.9166666666665</v>
          </cell>
          <cell r="AA114">
            <v>3422.9166666666665</v>
          </cell>
          <cell r="AB114">
            <v>3422.9166666666665</v>
          </cell>
          <cell r="AC114">
            <v>3422.9166666666665</v>
          </cell>
          <cell r="AD114">
            <v>3422.9166666666665</v>
          </cell>
          <cell r="AE114">
            <v>3422.9166666666665</v>
          </cell>
          <cell r="AF114">
            <v>3422.9166666666665</v>
          </cell>
          <cell r="AG114">
            <v>3495.8333333333335</v>
          </cell>
          <cell r="AH114">
            <v>3495.8333333333335</v>
          </cell>
          <cell r="AJ114" t="str">
            <v>113018P</v>
          </cell>
          <cell r="AK114" t="str">
            <v>AQ.330ML GIRL 1X1 / PCS</v>
          </cell>
          <cell r="AL114">
            <v>24</v>
          </cell>
          <cell r="AM114" t="str">
            <v>AQ330GX24</v>
          </cell>
          <cell r="AN114">
            <v>3381.25</v>
          </cell>
          <cell r="AO114">
            <v>3381.25</v>
          </cell>
          <cell r="AP114">
            <v>3381.25</v>
          </cell>
          <cell r="AQ114">
            <v>3381.25</v>
          </cell>
          <cell r="AR114">
            <v>3381.25</v>
          </cell>
          <cell r="AS114">
            <v>3381.25</v>
          </cell>
          <cell r="AT114">
            <v>3381.25</v>
          </cell>
          <cell r="AU114">
            <v>3381.25</v>
          </cell>
          <cell r="AV114">
            <v>3454.1666666666665</v>
          </cell>
          <cell r="AW114">
            <v>3454.1666666666665</v>
          </cell>
        </row>
        <row r="115">
          <cell r="C115" t="str">
            <v>113018PR</v>
          </cell>
          <cell r="D115" t="str">
            <v>AQ.330ML GIRL 1X1 / PCS REJECT</v>
          </cell>
          <cell r="E115">
            <v>3229.1666666666665</v>
          </cell>
          <cell r="F115">
            <v>3229.1666666666665</v>
          </cell>
          <cell r="G115">
            <v>3229.1666666666665</v>
          </cell>
          <cell r="H115">
            <v>3229.1666666666665</v>
          </cell>
          <cell r="I115">
            <v>3295.8333333333335</v>
          </cell>
          <cell r="J115">
            <v>3295.8333333333335</v>
          </cell>
          <cell r="K115">
            <v>3295.8333333333335</v>
          </cell>
          <cell r="L115">
            <v>3295.8333333333335</v>
          </cell>
          <cell r="M115">
            <v>3295.8333333333335</v>
          </cell>
          <cell r="N115">
            <v>3295.8333333333335</v>
          </cell>
          <cell r="O115">
            <v>3229.1666666666665</v>
          </cell>
          <cell r="P115">
            <v>3229.1666666666665</v>
          </cell>
          <cell r="Q115">
            <v>3229.1666666666665</v>
          </cell>
          <cell r="R115">
            <v>3229.1666666666665</v>
          </cell>
          <cell r="S115">
            <v>3295.8333333333335</v>
          </cell>
          <cell r="T115">
            <v>3295.8333333333335</v>
          </cell>
          <cell r="U115">
            <v>3295.8333333333335</v>
          </cell>
          <cell r="V115">
            <v>3295.8333333333335</v>
          </cell>
          <cell r="W115">
            <v>3295.8333333333335</v>
          </cell>
          <cell r="X115">
            <v>3295.8333333333335</v>
          </cell>
          <cell r="Y115">
            <v>3422.9166666666665</v>
          </cell>
          <cell r="Z115">
            <v>3422.9166666666665</v>
          </cell>
          <cell r="AA115">
            <v>3422.9166666666665</v>
          </cell>
          <cell r="AB115">
            <v>3422.9166666666665</v>
          </cell>
          <cell r="AC115">
            <v>3422.9166666666665</v>
          </cell>
          <cell r="AD115">
            <v>3422.9166666666665</v>
          </cell>
          <cell r="AE115">
            <v>3422.9166666666665</v>
          </cell>
          <cell r="AF115">
            <v>3422.9166666666665</v>
          </cell>
          <cell r="AG115">
            <v>3495.8333333333335</v>
          </cell>
          <cell r="AH115">
            <v>3495.8333333333335</v>
          </cell>
          <cell r="AJ115" t="str">
            <v>113018PR</v>
          </cell>
          <cell r="AK115" t="str">
            <v>AQ.330ML GIRL 1X1 / PCS REJECT</v>
          </cell>
          <cell r="AL115">
            <v>24</v>
          </cell>
          <cell r="AM115" t="str">
            <v>AQ330GX24</v>
          </cell>
          <cell r="AN115">
            <v>3381.25</v>
          </cell>
          <cell r="AO115">
            <v>3381.25</v>
          </cell>
          <cell r="AP115">
            <v>3381.25</v>
          </cell>
          <cell r="AQ115">
            <v>3381.25</v>
          </cell>
          <cell r="AR115">
            <v>3381.25</v>
          </cell>
          <cell r="AS115">
            <v>3381.25</v>
          </cell>
          <cell r="AT115">
            <v>3381.25</v>
          </cell>
          <cell r="AU115">
            <v>3381.25</v>
          </cell>
          <cell r="AV115">
            <v>3454.1666666666665</v>
          </cell>
          <cell r="AW115">
            <v>3454.1666666666665</v>
          </cell>
        </row>
        <row r="116">
          <cell r="C116" t="str">
            <v>74598P</v>
          </cell>
          <cell r="D116" t="str">
            <v>AQ.380ML REFLECTIONS 1X1 PCS</v>
          </cell>
          <cell r="E116">
            <v>7041.666666666667</v>
          </cell>
          <cell r="F116">
            <v>7041.666666666667</v>
          </cell>
          <cell r="G116">
            <v>7041.666666666667</v>
          </cell>
          <cell r="H116">
            <v>7041.666666666667</v>
          </cell>
          <cell r="I116">
            <v>7041.666666666667</v>
          </cell>
          <cell r="J116">
            <v>7041.666666666667</v>
          </cell>
          <cell r="K116">
            <v>7041.666666666667</v>
          </cell>
          <cell r="L116">
            <v>7041.666666666667</v>
          </cell>
          <cell r="M116">
            <v>7041.666666666667</v>
          </cell>
          <cell r="N116">
            <v>7041.666666666667</v>
          </cell>
          <cell r="O116">
            <v>7041.666666666667</v>
          </cell>
          <cell r="P116">
            <v>7041.666666666667</v>
          </cell>
          <cell r="Q116">
            <v>7041.666666666667</v>
          </cell>
          <cell r="R116">
            <v>7041.666666666667</v>
          </cell>
          <cell r="S116">
            <v>7041.666666666667</v>
          </cell>
          <cell r="T116">
            <v>7041.666666666667</v>
          </cell>
          <cell r="U116">
            <v>7041.666666666667</v>
          </cell>
          <cell r="V116">
            <v>7041.666666666667</v>
          </cell>
          <cell r="W116">
            <v>7041.666666666667</v>
          </cell>
          <cell r="X116">
            <v>7041.666666666667</v>
          </cell>
          <cell r="Y116">
            <v>7041.666666666667</v>
          </cell>
          <cell r="Z116">
            <v>7041.666666666667</v>
          </cell>
          <cell r="AA116">
            <v>7041.666666666667</v>
          </cell>
          <cell r="AB116">
            <v>7041.666666666667</v>
          </cell>
          <cell r="AC116">
            <v>7041.666666666667</v>
          </cell>
          <cell r="AD116">
            <v>7041.666666666667</v>
          </cell>
          <cell r="AE116">
            <v>7041.666666666667</v>
          </cell>
          <cell r="AF116">
            <v>7041.666666666667</v>
          </cell>
          <cell r="AG116">
            <v>7041.666666666667</v>
          </cell>
          <cell r="AH116">
            <v>7041.666666666667</v>
          </cell>
          <cell r="AJ116" t="str">
            <v>74598P</v>
          </cell>
          <cell r="AK116" t="str">
            <v>AQ.380ML REFLECTIONS 1X1 PCS</v>
          </cell>
          <cell r="AL116">
            <v>12</v>
          </cell>
          <cell r="AM116" t="str">
            <v>380REFX12</v>
          </cell>
          <cell r="AN116">
            <v>6958.333333333333</v>
          </cell>
          <cell r="AO116">
            <v>6958.333333333333</v>
          </cell>
          <cell r="AP116">
            <v>6958.333333333333</v>
          </cell>
          <cell r="AQ116">
            <v>6958.333333333333</v>
          </cell>
          <cell r="AR116">
            <v>6958.333333333333</v>
          </cell>
          <cell r="AS116">
            <v>6958.333333333333</v>
          </cell>
          <cell r="AT116">
            <v>6958.333333333333</v>
          </cell>
          <cell r="AU116">
            <v>6958.333333333333</v>
          </cell>
          <cell r="AV116">
            <v>6958.333333333333</v>
          </cell>
          <cell r="AW116">
            <v>6958.333333333333</v>
          </cell>
        </row>
        <row r="117">
          <cell r="C117" t="str">
            <v>132527P</v>
          </cell>
          <cell r="D117" t="str">
            <v>AQ. 380ML REFLECTION SG 1X1</v>
          </cell>
          <cell r="E117">
            <v>7041.666666666667</v>
          </cell>
          <cell r="F117">
            <v>7041.666666666667</v>
          </cell>
          <cell r="G117">
            <v>7041.666666666667</v>
          </cell>
          <cell r="H117">
            <v>7041.666666666667</v>
          </cell>
          <cell r="I117">
            <v>7041.666666666667</v>
          </cell>
          <cell r="J117">
            <v>7041.666666666667</v>
          </cell>
          <cell r="K117">
            <v>7041.666666666667</v>
          </cell>
          <cell r="L117">
            <v>7041.666666666667</v>
          </cell>
          <cell r="M117">
            <v>7041.666666666667</v>
          </cell>
          <cell r="N117">
            <v>7041.666666666667</v>
          </cell>
          <cell r="O117">
            <v>7041.666666666667</v>
          </cell>
          <cell r="P117">
            <v>7041.666666666667</v>
          </cell>
          <cell r="Q117">
            <v>7041.666666666667</v>
          </cell>
          <cell r="R117">
            <v>7041.666666666667</v>
          </cell>
          <cell r="S117">
            <v>7041.666666666667</v>
          </cell>
          <cell r="T117">
            <v>7041.666666666667</v>
          </cell>
          <cell r="U117">
            <v>7041.666666666667</v>
          </cell>
          <cell r="V117">
            <v>7041.666666666667</v>
          </cell>
          <cell r="W117">
            <v>7041.666666666667</v>
          </cell>
          <cell r="X117">
            <v>7041.666666666667</v>
          </cell>
          <cell r="Y117">
            <v>7041.666666666667</v>
          </cell>
          <cell r="Z117">
            <v>7041.666666666667</v>
          </cell>
          <cell r="AA117">
            <v>7041.666666666667</v>
          </cell>
          <cell r="AB117">
            <v>7041.666666666667</v>
          </cell>
          <cell r="AC117">
            <v>7041.666666666667</v>
          </cell>
          <cell r="AD117">
            <v>7041.666666666667</v>
          </cell>
          <cell r="AE117">
            <v>7041.666666666667</v>
          </cell>
          <cell r="AF117">
            <v>7041.666666666667</v>
          </cell>
          <cell r="AG117">
            <v>7041.666666666667</v>
          </cell>
          <cell r="AH117">
            <v>7041.666666666667</v>
          </cell>
          <cell r="AJ117" t="str">
            <v>132527P</v>
          </cell>
          <cell r="AK117" t="str">
            <v>AQ. 380ML REFLECTION SG 1X1</v>
          </cell>
          <cell r="AL117">
            <v>12</v>
          </cell>
          <cell r="AM117" t="str">
            <v>380REFX12</v>
          </cell>
          <cell r="AN117">
            <v>6958.333333333333</v>
          </cell>
          <cell r="AO117">
            <v>6958.333333333333</v>
          </cell>
          <cell r="AP117">
            <v>6958.333333333333</v>
          </cell>
          <cell r="AQ117">
            <v>6958.333333333333</v>
          </cell>
          <cell r="AR117">
            <v>6958.333333333333</v>
          </cell>
          <cell r="AS117">
            <v>6958.333333333333</v>
          </cell>
          <cell r="AT117">
            <v>6958.333333333333</v>
          </cell>
          <cell r="AU117">
            <v>6958.333333333333</v>
          </cell>
          <cell r="AV117">
            <v>6958.333333333333</v>
          </cell>
          <cell r="AW117">
            <v>6958.333333333333</v>
          </cell>
        </row>
        <row r="118">
          <cell r="C118" t="str">
            <v>80333P</v>
          </cell>
          <cell r="D118" t="str">
            <v>AQ 380ML SPARKLING 1X1</v>
          </cell>
          <cell r="E118">
            <v>7041.666666666667</v>
          </cell>
          <cell r="F118">
            <v>7041.666666666667</v>
          </cell>
          <cell r="G118">
            <v>7041.666666666667</v>
          </cell>
          <cell r="H118">
            <v>7041.666666666667</v>
          </cell>
          <cell r="I118">
            <v>7041.666666666667</v>
          </cell>
          <cell r="J118">
            <v>7041.666666666667</v>
          </cell>
          <cell r="K118">
            <v>7041.666666666667</v>
          </cell>
          <cell r="L118">
            <v>7041.666666666667</v>
          </cell>
          <cell r="M118">
            <v>7041.666666666667</v>
          </cell>
          <cell r="N118">
            <v>7041.666666666667</v>
          </cell>
          <cell r="O118">
            <v>7041.666666666667</v>
          </cell>
          <cell r="P118">
            <v>7041.666666666667</v>
          </cell>
          <cell r="Q118">
            <v>7041.666666666667</v>
          </cell>
          <cell r="R118">
            <v>7041.666666666667</v>
          </cell>
          <cell r="S118">
            <v>7041.666666666667</v>
          </cell>
          <cell r="T118">
            <v>7041.666666666667</v>
          </cell>
          <cell r="U118">
            <v>7041.666666666667</v>
          </cell>
          <cell r="V118">
            <v>7041.666666666667</v>
          </cell>
          <cell r="W118">
            <v>7041.666666666667</v>
          </cell>
          <cell r="X118">
            <v>7041.666666666667</v>
          </cell>
          <cell r="Y118">
            <v>7041.666666666667</v>
          </cell>
          <cell r="Z118">
            <v>7041.666666666667</v>
          </cell>
          <cell r="AA118">
            <v>7041.666666666667</v>
          </cell>
          <cell r="AB118">
            <v>7041.666666666667</v>
          </cell>
          <cell r="AC118">
            <v>7041.666666666667</v>
          </cell>
          <cell r="AD118">
            <v>7041.666666666667</v>
          </cell>
          <cell r="AE118">
            <v>7041.666666666667</v>
          </cell>
          <cell r="AF118">
            <v>7041.666666666667</v>
          </cell>
          <cell r="AG118">
            <v>7041.666666666667</v>
          </cell>
          <cell r="AH118">
            <v>7041.666666666667</v>
          </cell>
          <cell r="AJ118" t="str">
            <v>80333P</v>
          </cell>
          <cell r="AK118" t="str">
            <v>AQ 380ML SPARKLING 1X1</v>
          </cell>
          <cell r="AL118">
            <v>12</v>
          </cell>
          <cell r="AM118" t="str">
            <v>380SPARKX12</v>
          </cell>
          <cell r="AN118">
            <v>6958.333333333333</v>
          </cell>
          <cell r="AO118">
            <v>6958.333333333333</v>
          </cell>
          <cell r="AP118">
            <v>6958.333333333333</v>
          </cell>
          <cell r="AQ118">
            <v>6958.333333333333</v>
          </cell>
          <cell r="AR118">
            <v>6958.333333333333</v>
          </cell>
          <cell r="AS118">
            <v>6958.333333333333</v>
          </cell>
          <cell r="AT118">
            <v>6958.333333333333</v>
          </cell>
          <cell r="AU118">
            <v>6958.333333333333</v>
          </cell>
          <cell r="AV118">
            <v>6958.333333333333</v>
          </cell>
          <cell r="AW118">
            <v>6958.333333333333</v>
          </cell>
        </row>
        <row r="119">
          <cell r="C119" t="str">
            <v>133875P</v>
          </cell>
          <cell r="D119" t="str">
            <v>AQ. 380ML SPARKLING SG 1X1</v>
          </cell>
          <cell r="E119">
            <v>7041.666666666667</v>
          </cell>
          <cell r="F119">
            <v>7041.666666666667</v>
          </cell>
          <cell r="G119">
            <v>7041.666666666667</v>
          </cell>
          <cell r="H119">
            <v>7041.666666666667</v>
          </cell>
          <cell r="I119">
            <v>7041.666666666667</v>
          </cell>
          <cell r="J119">
            <v>7041.666666666667</v>
          </cell>
          <cell r="K119">
            <v>7041.666666666667</v>
          </cell>
          <cell r="L119">
            <v>7041.666666666667</v>
          </cell>
          <cell r="M119">
            <v>7041.666666666667</v>
          </cell>
          <cell r="N119">
            <v>7041.666666666667</v>
          </cell>
          <cell r="O119">
            <v>7041.666666666667</v>
          </cell>
          <cell r="P119">
            <v>7041.666666666667</v>
          </cell>
          <cell r="Q119">
            <v>7041.666666666667</v>
          </cell>
          <cell r="R119">
            <v>7041.666666666667</v>
          </cell>
          <cell r="S119">
            <v>7041.666666666667</v>
          </cell>
          <cell r="T119">
            <v>7041.666666666667</v>
          </cell>
          <cell r="U119">
            <v>7041.666666666667</v>
          </cell>
          <cell r="V119">
            <v>7041.666666666667</v>
          </cell>
          <cell r="W119">
            <v>7041.666666666667</v>
          </cell>
          <cell r="X119">
            <v>7041.666666666667</v>
          </cell>
          <cell r="Y119">
            <v>7041.666666666667</v>
          </cell>
          <cell r="Z119">
            <v>7041.666666666667</v>
          </cell>
          <cell r="AA119">
            <v>7041.666666666667</v>
          </cell>
          <cell r="AB119">
            <v>7041.666666666667</v>
          </cell>
          <cell r="AC119">
            <v>7041.666666666667</v>
          </cell>
          <cell r="AD119">
            <v>7041.666666666667</v>
          </cell>
          <cell r="AE119">
            <v>7041.666666666667</v>
          </cell>
          <cell r="AF119">
            <v>7041.666666666667</v>
          </cell>
          <cell r="AG119">
            <v>7041.666666666667</v>
          </cell>
          <cell r="AH119">
            <v>7041.666666666667</v>
          </cell>
          <cell r="AJ119" t="str">
            <v>133875P</v>
          </cell>
          <cell r="AK119" t="str">
            <v>AQ. 380ML SPARKLING SG 1X1</v>
          </cell>
          <cell r="AL119">
            <v>12</v>
          </cell>
          <cell r="AM119" t="str">
            <v>380SPARKX12</v>
          </cell>
          <cell r="AN119">
            <v>6958.333333333333</v>
          </cell>
          <cell r="AO119">
            <v>6958.333333333333</v>
          </cell>
          <cell r="AP119">
            <v>6958.333333333333</v>
          </cell>
          <cell r="AQ119">
            <v>6958.333333333333</v>
          </cell>
          <cell r="AR119">
            <v>6958.333333333333</v>
          </cell>
          <cell r="AS119">
            <v>6958.333333333333</v>
          </cell>
          <cell r="AT119">
            <v>6958.333333333333</v>
          </cell>
          <cell r="AU119">
            <v>6958.333333333333</v>
          </cell>
          <cell r="AV119">
            <v>6958.333333333333</v>
          </cell>
          <cell r="AW119">
            <v>6958.333333333333</v>
          </cell>
        </row>
        <row r="120">
          <cell r="C120" t="str">
            <v>122408P</v>
          </cell>
          <cell r="D120" t="str">
            <v>AQ.450ML 1X1 PCS</v>
          </cell>
          <cell r="E120">
            <v>3062.5</v>
          </cell>
          <cell r="F120">
            <v>3062.5</v>
          </cell>
          <cell r="G120">
            <v>2941.6666666666665</v>
          </cell>
          <cell r="H120">
            <v>3062.5</v>
          </cell>
          <cell r="I120">
            <v>2952.0833333333335</v>
          </cell>
          <cell r="J120">
            <v>2952.0833333333335</v>
          </cell>
          <cell r="K120">
            <v>2952.0833333333335</v>
          </cell>
          <cell r="L120">
            <v>2943.75</v>
          </cell>
          <cell r="M120">
            <v>2943.75</v>
          </cell>
          <cell r="N120">
            <v>2943.75</v>
          </cell>
          <cell r="O120">
            <v>3062.5</v>
          </cell>
          <cell r="P120">
            <v>3062.5</v>
          </cell>
          <cell r="Q120">
            <v>2941.6666666666665</v>
          </cell>
          <cell r="R120">
            <v>3062.5</v>
          </cell>
          <cell r="S120">
            <v>2952.0833333333335</v>
          </cell>
          <cell r="T120">
            <v>2952.0833333333335</v>
          </cell>
          <cell r="U120">
            <v>2952.0833333333335</v>
          </cell>
          <cell r="V120">
            <v>2943.75</v>
          </cell>
          <cell r="W120">
            <v>2943.75</v>
          </cell>
          <cell r="X120">
            <v>2943.75</v>
          </cell>
          <cell r="Y120">
            <v>3245.8333333333335</v>
          </cell>
          <cell r="Z120">
            <v>3245.8333333333335</v>
          </cell>
          <cell r="AA120">
            <v>3245.8333333333335</v>
          </cell>
          <cell r="AB120">
            <v>3245.8333333333335</v>
          </cell>
          <cell r="AC120">
            <v>3245.8333333333335</v>
          </cell>
          <cell r="AD120">
            <v>3245.8333333333335</v>
          </cell>
          <cell r="AE120">
            <v>3245.8333333333335</v>
          </cell>
          <cell r="AF120">
            <v>3248.0416666666665</v>
          </cell>
          <cell r="AG120">
            <v>3250</v>
          </cell>
          <cell r="AH120">
            <v>3250</v>
          </cell>
          <cell r="AJ120" t="str">
            <v>122408P</v>
          </cell>
          <cell r="AK120" t="str">
            <v>AQ.450ML 1X1 PCS</v>
          </cell>
          <cell r="AL120">
            <v>24</v>
          </cell>
          <cell r="AM120" t="str">
            <v>AQ450X24</v>
          </cell>
          <cell r="AN120">
            <v>3204.1666666666665</v>
          </cell>
          <cell r="AO120">
            <v>3204.1666666666665</v>
          </cell>
          <cell r="AP120">
            <v>3204.1666666666665</v>
          </cell>
          <cell r="AQ120">
            <v>3204.1666666666665</v>
          </cell>
          <cell r="AR120">
            <v>3204.1666666666665</v>
          </cell>
          <cell r="AS120">
            <v>3204.1666666666665</v>
          </cell>
          <cell r="AT120">
            <v>3204.1666666666665</v>
          </cell>
          <cell r="AU120">
            <v>3206.375</v>
          </cell>
          <cell r="AV120">
            <v>3208.3333333333335</v>
          </cell>
          <cell r="AW120">
            <v>3208.3333333333335</v>
          </cell>
        </row>
        <row r="121">
          <cell r="C121" t="str">
            <v>122408PR</v>
          </cell>
          <cell r="D121" t="str">
            <v>AQ.450ML 1X1 PCS REJECT</v>
          </cell>
          <cell r="E121">
            <v>3062.5</v>
          </cell>
          <cell r="F121">
            <v>3062.5</v>
          </cell>
          <cell r="G121">
            <v>2941.6666666666665</v>
          </cell>
          <cell r="H121">
            <v>3062.5</v>
          </cell>
          <cell r="I121">
            <v>2952.0833333333335</v>
          </cell>
          <cell r="J121">
            <v>2952.0833333333335</v>
          </cell>
          <cell r="K121">
            <v>2952.0833333333335</v>
          </cell>
          <cell r="L121">
            <v>2943.75</v>
          </cell>
          <cell r="M121">
            <v>2943.75</v>
          </cell>
          <cell r="N121">
            <v>2943.75</v>
          </cell>
          <cell r="O121">
            <v>3062.5</v>
          </cell>
          <cell r="P121">
            <v>3062.5</v>
          </cell>
          <cell r="Q121">
            <v>2941.6666666666665</v>
          </cell>
          <cell r="R121">
            <v>3062.5</v>
          </cell>
          <cell r="S121">
            <v>2952.0833333333335</v>
          </cell>
          <cell r="T121">
            <v>2952.0833333333335</v>
          </cell>
          <cell r="U121">
            <v>2952.0833333333335</v>
          </cell>
          <cell r="V121">
            <v>2943.75</v>
          </cell>
          <cell r="W121">
            <v>2943.75</v>
          </cell>
          <cell r="X121">
            <v>2943.75</v>
          </cell>
          <cell r="Y121">
            <v>3245.8333333333335</v>
          </cell>
          <cell r="Z121">
            <v>3245.8333333333335</v>
          </cell>
          <cell r="AA121">
            <v>3245.8333333333335</v>
          </cell>
          <cell r="AB121">
            <v>3245.8333333333335</v>
          </cell>
          <cell r="AC121">
            <v>3245.8333333333335</v>
          </cell>
          <cell r="AD121">
            <v>3245.8333333333335</v>
          </cell>
          <cell r="AE121">
            <v>3245.8333333333335</v>
          </cell>
          <cell r="AF121">
            <v>3248.0416666666665</v>
          </cell>
          <cell r="AG121">
            <v>3250</v>
          </cell>
          <cell r="AH121">
            <v>3250</v>
          </cell>
          <cell r="AJ121" t="str">
            <v>122408PR</v>
          </cell>
          <cell r="AK121" t="str">
            <v>AQ.450ML 1X1 PCS REJECT</v>
          </cell>
          <cell r="AL121">
            <v>24</v>
          </cell>
          <cell r="AM121" t="str">
            <v>AQ450X24</v>
          </cell>
          <cell r="AN121">
            <v>3204.1666666666665</v>
          </cell>
          <cell r="AO121">
            <v>3204.1666666666665</v>
          </cell>
          <cell r="AP121">
            <v>3204.1666666666665</v>
          </cell>
          <cell r="AQ121">
            <v>3204.1666666666665</v>
          </cell>
          <cell r="AR121">
            <v>3204.1666666666665</v>
          </cell>
          <cell r="AS121">
            <v>3204.1666666666665</v>
          </cell>
          <cell r="AT121">
            <v>3204.1666666666665</v>
          </cell>
          <cell r="AU121">
            <v>3206.375</v>
          </cell>
          <cell r="AV121">
            <v>3208.3333333333335</v>
          </cell>
          <cell r="AW121">
            <v>3208.3333333333335</v>
          </cell>
        </row>
        <row r="122">
          <cell r="C122" t="str">
            <v>74561P</v>
          </cell>
          <cell r="D122" t="str">
            <v>AQ.600ML 1x1 PCS</v>
          </cell>
          <cell r="E122">
            <v>1645.8333333333333</v>
          </cell>
          <cell r="F122">
            <v>1645.8333333333333</v>
          </cell>
          <cell r="G122">
            <v>1645.8333333333333</v>
          </cell>
          <cell r="H122">
            <v>1645.8333333333333</v>
          </cell>
          <cell r="I122">
            <v>1668.75</v>
          </cell>
          <cell r="J122">
            <v>1668.75</v>
          </cell>
          <cell r="K122">
            <v>1668.75</v>
          </cell>
          <cell r="L122">
            <v>1647.9166666666667</v>
          </cell>
          <cell r="M122">
            <v>1647.9166666666667</v>
          </cell>
          <cell r="N122">
            <v>1647.9166666666667</v>
          </cell>
          <cell r="O122">
            <v>1645.8333333333333</v>
          </cell>
          <cell r="P122">
            <v>1645.8333333333333</v>
          </cell>
          <cell r="Q122">
            <v>1645.8333333333333</v>
          </cell>
          <cell r="R122">
            <v>1645.8333333333333</v>
          </cell>
          <cell r="S122">
            <v>1668.75</v>
          </cell>
          <cell r="T122">
            <v>1668.75</v>
          </cell>
          <cell r="U122">
            <v>1668.75</v>
          </cell>
          <cell r="V122">
            <v>1647.9166666666667</v>
          </cell>
          <cell r="W122">
            <v>1647.9166666666667</v>
          </cell>
          <cell r="X122">
            <v>1647.9166666666667</v>
          </cell>
          <cell r="Y122">
            <v>1745.8333333333333</v>
          </cell>
          <cell r="Z122">
            <v>1745.8333333333333</v>
          </cell>
          <cell r="AA122">
            <v>1745.8333333333333</v>
          </cell>
          <cell r="AB122">
            <v>1745.8333333333333</v>
          </cell>
          <cell r="AC122">
            <v>1745.8333333333333</v>
          </cell>
          <cell r="AD122">
            <v>1745.8333333333333</v>
          </cell>
          <cell r="AE122">
            <v>1745.8333333333333</v>
          </cell>
          <cell r="AF122">
            <v>1748.0416666666667</v>
          </cell>
          <cell r="AG122">
            <v>1739.2083333333333</v>
          </cell>
          <cell r="AH122">
            <v>1739.2083333333333</v>
          </cell>
          <cell r="AJ122" t="str">
            <v>74561P</v>
          </cell>
          <cell r="AK122" t="str">
            <v>AQ.600ML 1x1 PCS</v>
          </cell>
          <cell r="AL122">
            <v>24</v>
          </cell>
          <cell r="AM122" t="str">
            <v>AQ600X24</v>
          </cell>
          <cell r="AN122">
            <v>1704.1666666666667</v>
          </cell>
          <cell r="AO122">
            <v>1704.1666666666667</v>
          </cell>
          <cell r="AP122">
            <v>1704.1666666666667</v>
          </cell>
          <cell r="AQ122">
            <v>1704.1666666666667</v>
          </cell>
          <cell r="AR122">
            <v>1704.1666666666667</v>
          </cell>
          <cell r="AS122">
            <v>1704.1666666666667</v>
          </cell>
          <cell r="AT122">
            <v>1704.1666666666667</v>
          </cell>
          <cell r="AU122">
            <v>1706.375</v>
          </cell>
          <cell r="AV122">
            <v>1697.5416666666667</v>
          </cell>
          <cell r="AW122">
            <v>1697.5416666666667</v>
          </cell>
        </row>
        <row r="123">
          <cell r="C123" t="str">
            <v>74561PR</v>
          </cell>
          <cell r="D123" t="str">
            <v>AQ.600ML 1x1 PCS REJECT</v>
          </cell>
          <cell r="E123">
            <v>1645.8333333333333</v>
          </cell>
          <cell r="F123">
            <v>1645.8333333333333</v>
          </cell>
          <cell r="G123">
            <v>1645.8333333333333</v>
          </cell>
          <cell r="H123">
            <v>1645.8333333333333</v>
          </cell>
          <cell r="I123">
            <v>1668.75</v>
          </cell>
          <cell r="J123">
            <v>1668.75</v>
          </cell>
          <cell r="K123">
            <v>1668.75</v>
          </cell>
          <cell r="L123">
            <v>1647.9166666666667</v>
          </cell>
          <cell r="M123">
            <v>1647.9166666666667</v>
          </cell>
          <cell r="N123">
            <v>1647.9166666666667</v>
          </cell>
          <cell r="O123">
            <v>1645.8333333333333</v>
          </cell>
          <cell r="P123">
            <v>1645.8333333333333</v>
          </cell>
          <cell r="Q123">
            <v>1645.8333333333333</v>
          </cell>
          <cell r="R123">
            <v>1645.8333333333333</v>
          </cell>
          <cell r="S123">
            <v>1668.75</v>
          </cell>
          <cell r="T123">
            <v>1668.75</v>
          </cell>
          <cell r="U123">
            <v>1668.75</v>
          </cell>
          <cell r="V123">
            <v>1647.9166666666667</v>
          </cell>
          <cell r="W123">
            <v>1647.9166666666667</v>
          </cell>
          <cell r="X123">
            <v>1647.9166666666667</v>
          </cell>
          <cell r="Y123">
            <v>1745.8333333333333</v>
          </cell>
          <cell r="Z123">
            <v>1745.8333333333333</v>
          </cell>
          <cell r="AA123">
            <v>1745.8333333333333</v>
          </cell>
          <cell r="AB123">
            <v>1745.8333333333333</v>
          </cell>
          <cell r="AC123">
            <v>1745.8333333333333</v>
          </cell>
          <cell r="AD123">
            <v>1745.8333333333333</v>
          </cell>
          <cell r="AE123">
            <v>1745.8333333333333</v>
          </cell>
          <cell r="AF123">
            <v>1748.0416666666667</v>
          </cell>
          <cell r="AG123">
            <v>1739.2083333333333</v>
          </cell>
          <cell r="AH123">
            <v>1739.2083333333333</v>
          </cell>
          <cell r="AJ123" t="str">
            <v>74561PR</v>
          </cell>
          <cell r="AK123" t="str">
            <v>AQ.600ML 1x1 PCS REJECT</v>
          </cell>
          <cell r="AL123">
            <v>24</v>
          </cell>
          <cell r="AM123" t="str">
            <v>AQ600X24</v>
          </cell>
          <cell r="AN123">
            <v>1704.1666666666667</v>
          </cell>
          <cell r="AO123">
            <v>1704.1666666666667</v>
          </cell>
          <cell r="AP123">
            <v>1704.1666666666667</v>
          </cell>
          <cell r="AQ123">
            <v>1704.1666666666667</v>
          </cell>
          <cell r="AR123">
            <v>1704.1666666666667</v>
          </cell>
          <cell r="AS123">
            <v>1704.1666666666667</v>
          </cell>
          <cell r="AT123">
            <v>1704.1666666666667</v>
          </cell>
          <cell r="AU123">
            <v>1706.375</v>
          </cell>
          <cell r="AV123">
            <v>1697.5416666666667</v>
          </cell>
          <cell r="AW123">
            <v>1697.5416666666667</v>
          </cell>
        </row>
        <row r="124">
          <cell r="C124" t="str">
            <v>139188P</v>
          </cell>
          <cell r="D124" t="str">
            <v>AQ.600 ML RESKA 1X1</v>
          </cell>
          <cell r="E124">
            <v>1645.8333333333333</v>
          </cell>
          <cell r="F124">
            <v>1645.8333333333333</v>
          </cell>
          <cell r="G124">
            <v>1645.8333333333333</v>
          </cell>
          <cell r="H124">
            <v>1645.8333333333333</v>
          </cell>
          <cell r="I124">
            <v>1668.75</v>
          </cell>
          <cell r="J124">
            <v>1668.75</v>
          </cell>
          <cell r="K124">
            <v>1668.75</v>
          </cell>
          <cell r="L124">
            <v>1647.9166666666667</v>
          </cell>
          <cell r="M124">
            <v>1647.9166666666667</v>
          </cell>
          <cell r="N124">
            <v>1647.9166666666667</v>
          </cell>
          <cell r="O124">
            <v>1645.8333333333333</v>
          </cell>
          <cell r="P124">
            <v>1645.8333333333333</v>
          </cell>
          <cell r="Q124">
            <v>1645.8333333333333</v>
          </cell>
          <cell r="R124">
            <v>1645.8333333333333</v>
          </cell>
          <cell r="S124">
            <v>1668.75</v>
          </cell>
          <cell r="T124">
            <v>1668.75</v>
          </cell>
          <cell r="U124">
            <v>1668.75</v>
          </cell>
          <cell r="V124">
            <v>1647.9166666666667</v>
          </cell>
          <cell r="W124">
            <v>1647.9166666666667</v>
          </cell>
          <cell r="X124">
            <v>1647.9166666666667</v>
          </cell>
          <cell r="Y124">
            <v>1745.8333333333333</v>
          </cell>
          <cell r="Z124">
            <v>1745.8333333333333</v>
          </cell>
          <cell r="AA124">
            <v>1745.8333333333333</v>
          </cell>
          <cell r="AB124">
            <v>1745.8333333333333</v>
          </cell>
          <cell r="AC124">
            <v>1745.8333333333333</v>
          </cell>
          <cell r="AD124">
            <v>1745.8333333333333</v>
          </cell>
          <cell r="AE124">
            <v>1745.8333333333333</v>
          </cell>
          <cell r="AF124">
            <v>1748.0416666666667</v>
          </cell>
          <cell r="AG124">
            <v>1739.2083333333333</v>
          </cell>
          <cell r="AH124">
            <v>1739.2083333333333</v>
          </cell>
          <cell r="AJ124" t="str">
            <v>139188P</v>
          </cell>
          <cell r="AK124" t="str">
            <v>AQ.600 ML RESKA 1X1</v>
          </cell>
          <cell r="AL124">
            <v>24</v>
          </cell>
          <cell r="AM124" t="str">
            <v>AQ600X24</v>
          </cell>
          <cell r="AN124">
            <v>1704.1666666666667</v>
          </cell>
          <cell r="AO124">
            <v>1704.1666666666667</v>
          </cell>
          <cell r="AP124">
            <v>1704.1666666666667</v>
          </cell>
          <cell r="AQ124">
            <v>1704.1666666666667</v>
          </cell>
          <cell r="AR124">
            <v>1704.1666666666667</v>
          </cell>
          <cell r="AS124">
            <v>1704.1666666666667</v>
          </cell>
          <cell r="AT124">
            <v>1704.1666666666667</v>
          </cell>
          <cell r="AU124">
            <v>1706.375</v>
          </cell>
          <cell r="AV124">
            <v>1697.5416666666667</v>
          </cell>
          <cell r="AW124">
            <v>1697.5416666666667</v>
          </cell>
        </row>
        <row r="125">
          <cell r="C125" t="str">
            <v>81681P</v>
          </cell>
          <cell r="D125" t="str">
            <v>AQ.750ML 1X1 PCS</v>
          </cell>
          <cell r="E125">
            <v>3783.3333333333335</v>
          </cell>
          <cell r="F125">
            <v>3783.3333333333335</v>
          </cell>
          <cell r="G125">
            <v>3633.3333333333335</v>
          </cell>
          <cell r="H125">
            <v>3783.3333333333335</v>
          </cell>
          <cell r="I125">
            <v>3647.2222222222222</v>
          </cell>
          <cell r="J125">
            <v>3647.2222222222222</v>
          </cell>
          <cell r="K125">
            <v>3647.2222222222222</v>
          </cell>
          <cell r="L125">
            <v>3636.1111111111113</v>
          </cell>
          <cell r="M125">
            <v>3636.1111111111113</v>
          </cell>
          <cell r="N125">
            <v>3636.1111111111113</v>
          </cell>
          <cell r="O125">
            <v>3783.3333333333335</v>
          </cell>
          <cell r="P125">
            <v>3783.3333333333335</v>
          </cell>
          <cell r="Q125">
            <v>3633.3333333333335</v>
          </cell>
          <cell r="R125">
            <v>3783.3333333333335</v>
          </cell>
          <cell r="S125">
            <v>3647.2222222222222</v>
          </cell>
          <cell r="T125">
            <v>3647.2222222222222</v>
          </cell>
          <cell r="U125">
            <v>3647.2222222222222</v>
          </cell>
          <cell r="V125">
            <v>3636.1111111111113</v>
          </cell>
          <cell r="W125">
            <v>3636.1111111111113</v>
          </cell>
          <cell r="X125">
            <v>3636.1111111111113</v>
          </cell>
          <cell r="Y125">
            <v>4011.1111111111113</v>
          </cell>
          <cell r="Z125">
            <v>4011.1111111111113</v>
          </cell>
          <cell r="AA125">
            <v>4011.1111111111113</v>
          </cell>
          <cell r="AB125">
            <v>4011.1111111111113</v>
          </cell>
          <cell r="AC125">
            <v>4011.1111111111113</v>
          </cell>
          <cell r="AD125">
            <v>4011.1111111111113</v>
          </cell>
          <cell r="AE125">
            <v>4011.1111111111113</v>
          </cell>
          <cell r="AF125">
            <v>4014.0611111111116</v>
          </cell>
          <cell r="AG125">
            <v>4016.6666666666665</v>
          </cell>
          <cell r="AH125">
            <v>4016.6666666666665</v>
          </cell>
          <cell r="AJ125" t="str">
            <v>81681P</v>
          </cell>
          <cell r="AK125" t="str">
            <v>AQ.750ML 1X1 PCS</v>
          </cell>
          <cell r="AL125">
            <v>18</v>
          </cell>
          <cell r="AM125" t="str">
            <v>AQ750X18</v>
          </cell>
          <cell r="AN125">
            <v>3955.5555555555557</v>
          </cell>
          <cell r="AO125">
            <v>3955.5555555555557</v>
          </cell>
          <cell r="AP125">
            <v>3955.5555555555557</v>
          </cell>
          <cell r="AQ125">
            <v>3955.5555555555557</v>
          </cell>
          <cell r="AR125">
            <v>3955.5555555555557</v>
          </cell>
          <cell r="AS125">
            <v>3955.5555555555557</v>
          </cell>
          <cell r="AT125">
            <v>3955.5555555555557</v>
          </cell>
          <cell r="AU125">
            <v>3958.5055555555559</v>
          </cell>
          <cell r="AV125">
            <v>3961.1111111111113</v>
          </cell>
          <cell r="AW125">
            <v>3961.1111111111113</v>
          </cell>
        </row>
        <row r="126">
          <cell r="C126" t="str">
            <v>81681PR</v>
          </cell>
          <cell r="D126" t="str">
            <v>AQ.750ML 1X1 PCS REJECT</v>
          </cell>
          <cell r="E126">
            <v>3783.3333333333335</v>
          </cell>
          <cell r="F126">
            <v>3783.3333333333335</v>
          </cell>
          <cell r="G126">
            <v>3633.3333333333335</v>
          </cell>
          <cell r="H126">
            <v>3783.3333333333335</v>
          </cell>
          <cell r="I126">
            <v>3647.2222222222222</v>
          </cell>
          <cell r="J126">
            <v>3647.2222222222222</v>
          </cell>
          <cell r="K126">
            <v>3647.2222222222222</v>
          </cell>
          <cell r="L126">
            <v>3636.1111111111113</v>
          </cell>
          <cell r="M126">
            <v>3636.1111111111113</v>
          </cell>
          <cell r="N126">
            <v>3636.1111111111113</v>
          </cell>
          <cell r="O126">
            <v>3783.3333333333335</v>
          </cell>
          <cell r="P126">
            <v>3783.3333333333335</v>
          </cell>
          <cell r="Q126">
            <v>3633.3333333333335</v>
          </cell>
          <cell r="R126">
            <v>3783.3333333333335</v>
          </cell>
          <cell r="S126">
            <v>3647.2222222222222</v>
          </cell>
          <cell r="T126">
            <v>3647.2222222222222</v>
          </cell>
          <cell r="U126">
            <v>3647.2222222222222</v>
          </cell>
          <cell r="V126">
            <v>3636.1111111111113</v>
          </cell>
          <cell r="W126">
            <v>3636.1111111111113</v>
          </cell>
          <cell r="X126">
            <v>3636.1111111111113</v>
          </cell>
          <cell r="Y126">
            <v>4011.1111111111113</v>
          </cell>
          <cell r="Z126">
            <v>4011.1111111111113</v>
          </cell>
          <cell r="AA126">
            <v>4011.1111111111113</v>
          </cell>
          <cell r="AB126">
            <v>4011.1111111111113</v>
          </cell>
          <cell r="AC126">
            <v>4011.1111111111113</v>
          </cell>
          <cell r="AD126">
            <v>4011.1111111111113</v>
          </cell>
          <cell r="AE126">
            <v>4011.1111111111113</v>
          </cell>
          <cell r="AF126">
            <v>4014.0611111111116</v>
          </cell>
          <cell r="AG126">
            <v>4016.6666666666665</v>
          </cell>
          <cell r="AH126">
            <v>4016.6666666666665</v>
          </cell>
          <cell r="AJ126" t="str">
            <v>81681PR</v>
          </cell>
          <cell r="AK126" t="str">
            <v>AQ.750ML 1X1 PCS REJECT</v>
          </cell>
          <cell r="AL126">
            <v>18</v>
          </cell>
          <cell r="AM126" t="str">
            <v>AQ750X18</v>
          </cell>
          <cell r="AN126">
            <v>3955.5555555555557</v>
          </cell>
          <cell r="AO126">
            <v>3955.5555555555557</v>
          </cell>
          <cell r="AP126">
            <v>3955.5555555555557</v>
          </cell>
          <cell r="AQ126">
            <v>3955.5555555555557</v>
          </cell>
          <cell r="AR126">
            <v>3955.5555555555557</v>
          </cell>
          <cell r="AS126">
            <v>3955.5555555555557</v>
          </cell>
          <cell r="AT126">
            <v>3955.5555555555557</v>
          </cell>
          <cell r="AU126">
            <v>3958.5055555555559</v>
          </cell>
          <cell r="AV126">
            <v>3961.1111111111113</v>
          </cell>
          <cell r="AW126">
            <v>3961.1111111111113</v>
          </cell>
        </row>
        <row r="127">
          <cell r="C127" t="str">
            <v>74553P</v>
          </cell>
          <cell r="D127" t="str">
            <v>AQ.1500ML 1x1 PCS</v>
          </cell>
          <cell r="E127">
            <v>3550</v>
          </cell>
          <cell r="F127">
            <v>3550</v>
          </cell>
          <cell r="G127">
            <v>3379.1666666666665</v>
          </cell>
          <cell r="H127">
            <v>3550</v>
          </cell>
          <cell r="I127">
            <v>3420.8333333333335</v>
          </cell>
          <cell r="J127">
            <v>3420.8333333333335</v>
          </cell>
          <cell r="K127">
            <v>3420.8333333333335</v>
          </cell>
          <cell r="L127">
            <v>3379.1666666666665</v>
          </cell>
          <cell r="M127">
            <v>3379.1666666666665</v>
          </cell>
          <cell r="N127">
            <v>3379.1666666666665</v>
          </cell>
          <cell r="O127">
            <v>3550</v>
          </cell>
          <cell r="P127">
            <v>3550</v>
          </cell>
          <cell r="Q127">
            <v>3379.1666666666665</v>
          </cell>
          <cell r="R127">
            <v>3550</v>
          </cell>
          <cell r="S127">
            <v>3420.8333333333335</v>
          </cell>
          <cell r="T127">
            <v>3420.8333333333335</v>
          </cell>
          <cell r="U127">
            <v>3420.8333333333335</v>
          </cell>
          <cell r="V127">
            <v>3379.1666666666665</v>
          </cell>
          <cell r="W127">
            <v>3379.1666666666665</v>
          </cell>
          <cell r="X127">
            <v>3379.1666666666665</v>
          </cell>
          <cell r="Y127">
            <v>3766.6666666666665</v>
          </cell>
          <cell r="Z127">
            <v>3766.6666666666665</v>
          </cell>
          <cell r="AA127">
            <v>3766.6666666666665</v>
          </cell>
          <cell r="AB127">
            <v>3766.6666666666665</v>
          </cell>
          <cell r="AC127">
            <v>3766.6666666666665</v>
          </cell>
          <cell r="AD127">
            <v>3766.6666666666665</v>
          </cell>
          <cell r="AE127">
            <v>3766.6666666666665</v>
          </cell>
          <cell r="AF127">
            <v>3766.6666666666665</v>
          </cell>
          <cell r="AG127">
            <v>3750</v>
          </cell>
          <cell r="AH127">
            <v>3750</v>
          </cell>
          <cell r="AJ127" t="str">
            <v>74553P</v>
          </cell>
          <cell r="AK127" t="str">
            <v>AQ.1500ML 1x1 PCS</v>
          </cell>
          <cell r="AL127">
            <v>12</v>
          </cell>
          <cell r="AM127" t="str">
            <v>AQ1500X12</v>
          </cell>
          <cell r="AN127">
            <v>3683.3333333333335</v>
          </cell>
          <cell r="AO127">
            <v>3683.3333333333335</v>
          </cell>
          <cell r="AP127">
            <v>3683.3333333333335</v>
          </cell>
          <cell r="AQ127">
            <v>3683.3333333333335</v>
          </cell>
          <cell r="AR127">
            <v>3683.3333333333335</v>
          </cell>
          <cell r="AS127">
            <v>3683.3333333333335</v>
          </cell>
          <cell r="AT127">
            <v>3683.3333333333335</v>
          </cell>
          <cell r="AU127">
            <v>3683.3333333333335</v>
          </cell>
          <cell r="AV127">
            <v>3666.6666666666665</v>
          </cell>
          <cell r="AW127">
            <v>3666.6666666666665</v>
          </cell>
        </row>
        <row r="128">
          <cell r="C128" t="str">
            <v>74553PR</v>
          </cell>
          <cell r="D128" t="str">
            <v>AQ.1500ML 1X1 PCS REJECT</v>
          </cell>
          <cell r="E128">
            <v>3550</v>
          </cell>
          <cell r="F128">
            <v>3550</v>
          </cell>
          <cell r="G128">
            <v>3379.1666666666665</v>
          </cell>
          <cell r="H128">
            <v>3550</v>
          </cell>
          <cell r="I128">
            <v>3420.8333333333335</v>
          </cell>
          <cell r="J128">
            <v>3420.8333333333335</v>
          </cell>
          <cell r="K128">
            <v>3420.8333333333335</v>
          </cell>
          <cell r="L128">
            <v>3379.1666666666665</v>
          </cell>
          <cell r="M128">
            <v>3379.1666666666665</v>
          </cell>
          <cell r="N128">
            <v>3379.1666666666665</v>
          </cell>
          <cell r="O128">
            <v>3550</v>
          </cell>
          <cell r="P128">
            <v>3550</v>
          </cell>
          <cell r="Q128">
            <v>3379.1666666666665</v>
          </cell>
          <cell r="R128">
            <v>3550</v>
          </cell>
          <cell r="S128">
            <v>3420.8333333333335</v>
          </cell>
          <cell r="T128">
            <v>3420.8333333333335</v>
          </cell>
          <cell r="U128">
            <v>3420.8333333333335</v>
          </cell>
          <cell r="V128">
            <v>3379.1666666666665</v>
          </cell>
          <cell r="W128">
            <v>3379.1666666666665</v>
          </cell>
          <cell r="X128">
            <v>3379.1666666666665</v>
          </cell>
          <cell r="Y128">
            <v>3766.6666666666665</v>
          </cell>
          <cell r="Z128">
            <v>3766.6666666666665</v>
          </cell>
          <cell r="AA128">
            <v>3766.6666666666665</v>
          </cell>
          <cell r="AB128">
            <v>3766.6666666666665</v>
          </cell>
          <cell r="AC128">
            <v>3766.6666666666665</v>
          </cell>
          <cell r="AD128">
            <v>3766.6666666666665</v>
          </cell>
          <cell r="AE128">
            <v>3766.6666666666665</v>
          </cell>
          <cell r="AF128">
            <v>3766.6666666666665</v>
          </cell>
          <cell r="AG128">
            <v>3750</v>
          </cell>
          <cell r="AH128">
            <v>3750</v>
          </cell>
          <cell r="AJ128" t="str">
            <v>74553PR</v>
          </cell>
          <cell r="AK128" t="str">
            <v>AQ.1500ML 1X1 PCS REJECT</v>
          </cell>
          <cell r="AL128">
            <v>12</v>
          </cell>
          <cell r="AM128" t="str">
            <v>AQ1500X12</v>
          </cell>
          <cell r="AN128">
            <v>3683.3333333333335</v>
          </cell>
          <cell r="AO128">
            <v>3683.3333333333335</v>
          </cell>
          <cell r="AP128">
            <v>3683.3333333333335</v>
          </cell>
          <cell r="AQ128">
            <v>3683.3333333333335</v>
          </cell>
          <cell r="AR128">
            <v>3683.3333333333335</v>
          </cell>
          <cell r="AS128">
            <v>3683.3333333333335</v>
          </cell>
          <cell r="AT128">
            <v>3683.3333333333335</v>
          </cell>
          <cell r="AU128">
            <v>3683.3333333333335</v>
          </cell>
          <cell r="AV128">
            <v>3666.6666666666665</v>
          </cell>
          <cell r="AW128">
            <v>3666.6666666666665</v>
          </cell>
        </row>
        <row r="129">
          <cell r="C129" t="str">
            <v>127210P</v>
          </cell>
          <cell r="D129" t="str">
            <v>CAAYA JASMINE 350 ML 1X1</v>
          </cell>
          <cell r="E129">
            <v>4241.666666666667</v>
          </cell>
          <cell r="F129">
            <v>4241.666666666667</v>
          </cell>
          <cell r="G129">
            <v>4241.666666666667</v>
          </cell>
          <cell r="H129">
            <v>4241.666666666667</v>
          </cell>
          <cell r="I129">
            <v>4241.666666666667</v>
          </cell>
          <cell r="J129">
            <v>4241.666666666667</v>
          </cell>
          <cell r="K129">
            <v>4241.666666666667</v>
          </cell>
          <cell r="L129">
            <v>4241.666666666667</v>
          </cell>
          <cell r="M129">
            <v>4241.666666666667</v>
          </cell>
          <cell r="N129">
            <v>4241.666666666667</v>
          </cell>
          <cell r="O129">
            <v>4241.666666666667</v>
          </cell>
          <cell r="P129">
            <v>4241.666666666667</v>
          </cell>
          <cell r="Q129">
            <v>4241.666666666667</v>
          </cell>
          <cell r="R129">
            <v>4241.666666666667</v>
          </cell>
          <cell r="S129">
            <v>4241.666666666667</v>
          </cell>
          <cell r="T129">
            <v>4241.666666666667</v>
          </cell>
          <cell r="U129">
            <v>4241.666666666667</v>
          </cell>
          <cell r="V129">
            <v>4241.666666666667</v>
          </cell>
          <cell r="W129">
            <v>4241.666666666667</v>
          </cell>
          <cell r="X129">
            <v>4241.666666666667</v>
          </cell>
          <cell r="Y129">
            <v>4241.666666666667</v>
          </cell>
          <cell r="Z129">
            <v>4241.666666666667</v>
          </cell>
          <cell r="AA129">
            <v>4241.666666666667</v>
          </cell>
          <cell r="AB129">
            <v>4241.666666666667</v>
          </cell>
          <cell r="AC129">
            <v>4241.666666666667</v>
          </cell>
          <cell r="AD129">
            <v>4241.666666666667</v>
          </cell>
          <cell r="AE129">
            <v>4241.666666666667</v>
          </cell>
          <cell r="AF129">
            <v>4241.666666666667</v>
          </cell>
          <cell r="AG129">
            <v>4241.666666666667</v>
          </cell>
          <cell r="AH129">
            <v>4241.666666666667</v>
          </cell>
          <cell r="AJ129" t="str">
            <v>127210P</v>
          </cell>
          <cell r="AK129" t="str">
            <v>CAAYA JASMINE 350 ML 1X1</v>
          </cell>
          <cell r="AL129">
            <v>12</v>
          </cell>
          <cell r="AM129" t="str">
            <v>CAAYAX12</v>
          </cell>
          <cell r="AN129">
            <v>4158.333333333333</v>
          </cell>
          <cell r="AO129">
            <v>4158.333333333333</v>
          </cell>
          <cell r="AP129">
            <v>4158.333333333333</v>
          </cell>
          <cell r="AQ129">
            <v>4158.333333333333</v>
          </cell>
          <cell r="AR129">
            <v>4158.333333333333</v>
          </cell>
          <cell r="AS129">
            <v>4158.333333333333</v>
          </cell>
          <cell r="AT129">
            <v>4158.333333333333</v>
          </cell>
          <cell r="AU129">
            <v>4158.333333333333</v>
          </cell>
          <cell r="AV129">
            <v>4158.333333333333</v>
          </cell>
          <cell r="AW129">
            <v>4158.333333333333</v>
          </cell>
        </row>
        <row r="130">
          <cell r="C130" t="str">
            <v>127210PR</v>
          </cell>
          <cell r="D130" t="str">
            <v>CAAYA JASMINE 350 ML 1X1 PCS REJECT</v>
          </cell>
          <cell r="E130">
            <v>4241.666666666667</v>
          </cell>
          <cell r="F130">
            <v>4241.666666666667</v>
          </cell>
          <cell r="G130">
            <v>4241.666666666667</v>
          </cell>
          <cell r="H130">
            <v>4241.666666666667</v>
          </cell>
          <cell r="I130">
            <v>4241.666666666667</v>
          </cell>
          <cell r="J130">
            <v>4241.666666666667</v>
          </cell>
          <cell r="K130">
            <v>4241.666666666667</v>
          </cell>
          <cell r="L130">
            <v>4241.666666666667</v>
          </cell>
          <cell r="M130">
            <v>4241.666666666667</v>
          </cell>
          <cell r="N130">
            <v>4241.666666666667</v>
          </cell>
          <cell r="O130">
            <v>4241.666666666667</v>
          </cell>
          <cell r="P130">
            <v>4241.666666666667</v>
          </cell>
          <cell r="Q130">
            <v>4241.666666666667</v>
          </cell>
          <cell r="R130">
            <v>4241.666666666667</v>
          </cell>
          <cell r="S130">
            <v>4241.666666666667</v>
          </cell>
          <cell r="T130">
            <v>4241.666666666667</v>
          </cell>
          <cell r="U130">
            <v>4241.666666666667</v>
          </cell>
          <cell r="V130">
            <v>4241.666666666667</v>
          </cell>
          <cell r="W130">
            <v>4241.666666666667</v>
          </cell>
          <cell r="X130">
            <v>4241.666666666667</v>
          </cell>
          <cell r="Y130">
            <v>4241.666666666667</v>
          </cell>
          <cell r="Z130">
            <v>4241.666666666667</v>
          </cell>
          <cell r="AA130">
            <v>4241.666666666667</v>
          </cell>
          <cell r="AB130">
            <v>4241.666666666667</v>
          </cell>
          <cell r="AC130">
            <v>4241.666666666667</v>
          </cell>
          <cell r="AD130">
            <v>4241.666666666667</v>
          </cell>
          <cell r="AE130">
            <v>4241.666666666667</v>
          </cell>
          <cell r="AF130">
            <v>4241.666666666667</v>
          </cell>
          <cell r="AG130">
            <v>4241.666666666667</v>
          </cell>
          <cell r="AH130">
            <v>4241.666666666667</v>
          </cell>
          <cell r="AJ130" t="str">
            <v>127210PR</v>
          </cell>
          <cell r="AK130" t="str">
            <v>CAAYA JASMINE 350 ML 1X1 PCS REJECT</v>
          </cell>
          <cell r="AL130">
            <v>12</v>
          </cell>
          <cell r="AM130" t="str">
            <v>CAAYAX12</v>
          </cell>
          <cell r="AN130">
            <v>4158.333333333333</v>
          </cell>
          <cell r="AO130">
            <v>4158.333333333333</v>
          </cell>
          <cell r="AP130">
            <v>4158.333333333333</v>
          </cell>
          <cell r="AQ130">
            <v>4158.333333333333</v>
          </cell>
          <cell r="AR130">
            <v>4158.333333333333</v>
          </cell>
          <cell r="AS130">
            <v>4158.333333333333</v>
          </cell>
          <cell r="AT130">
            <v>4158.333333333333</v>
          </cell>
          <cell r="AU130">
            <v>4158.333333333333</v>
          </cell>
          <cell r="AV130">
            <v>4158.333333333333</v>
          </cell>
          <cell r="AW130">
            <v>4158.333333333333</v>
          </cell>
        </row>
        <row r="131">
          <cell r="C131" t="str">
            <v>130376P</v>
          </cell>
          <cell r="D131" t="str">
            <v>CAAYA TOASTED RICE 350 ML 1X1</v>
          </cell>
          <cell r="E131">
            <v>4241.666666666667</v>
          </cell>
          <cell r="F131">
            <v>4241.666666666667</v>
          </cell>
          <cell r="G131">
            <v>4241.666666666667</v>
          </cell>
          <cell r="H131">
            <v>4241.666666666667</v>
          </cell>
          <cell r="I131">
            <v>4241.666666666667</v>
          </cell>
          <cell r="J131">
            <v>4241.666666666667</v>
          </cell>
          <cell r="K131">
            <v>4241.666666666667</v>
          </cell>
          <cell r="L131">
            <v>4241.666666666667</v>
          </cell>
          <cell r="M131">
            <v>4241.666666666667</v>
          </cell>
          <cell r="N131">
            <v>4241.666666666667</v>
          </cell>
          <cell r="O131">
            <v>4241.666666666667</v>
          </cell>
          <cell r="P131">
            <v>4241.666666666667</v>
          </cell>
          <cell r="Q131">
            <v>4241.666666666667</v>
          </cell>
          <cell r="R131">
            <v>4241.666666666667</v>
          </cell>
          <cell r="S131">
            <v>4241.666666666667</v>
          </cell>
          <cell r="T131">
            <v>4241.666666666667</v>
          </cell>
          <cell r="U131">
            <v>4241.666666666667</v>
          </cell>
          <cell r="V131">
            <v>4241.666666666667</v>
          </cell>
          <cell r="W131">
            <v>4241.666666666667</v>
          </cell>
          <cell r="X131">
            <v>4241.666666666667</v>
          </cell>
          <cell r="Y131">
            <v>4241.666666666667</v>
          </cell>
          <cell r="Z131">
            <v>4241.666666666667</v>
          </cell>
          <cell r="AA131">
            <v>4241.666666666667</v>
          </cell>
          <cell r="AB131">
            <v>4241.666666666667</v>
          </cell>
          <cell r="AC131">
            <v>4241.666666666667</v>
          </cell>
          <cell r="AD131">
            <v>4241.666666666667</v>
          </cell>
          <cell r="AE131">
            <v>4241.666666666667</v>
          </cell>
          <cell r="AF131">
            <v>4241.666666666667</v>
          </cell>
          <cell r="AG131">
            <v>4241.666666666667</v>
          </cell>
          <cell r="AH131">
            <v>4241.666666666667</v>
          </cell>
          <cell r="AJ131" t="str">
            <v>130376P</v>
          </cell>
          <cell r="AK131" t="str">
            <v>CAAYA TOASTED RICE 350 ML 1X1</v>
          </cell>
          <cell r="AL131">
            <v>12</v>
          </cell>
          <cell r="AM131" t="str">
            <v>CAAYAX12</v>
          </cell>
          <cell r="AN131">
            <v>4158.333333333333</v>
          </cell>
          <cell r="AO131">
            <v>4158.333333333333</v>
          </cell>
          <cell r="AP131">
            <v>4158.333333333333</v>
          </cell>
          <cell r="AQ131">
            <v>4158.333333333333</v>
          </cell>
          <cell r="AR131">
            <v>4158.333333333333</v>
          </cell>
          <cell r="AS131">
            <v>4158.333333333333</v>
          </cell>
          <cell r="AT131">
            <v>4158.333333333333</v>
          </cell>
          <cell r="AU131">
            <v>4158.333333333333</v>
          </cell>
          <cell r="AV131">
            <v>4158.333333333333</v>
          </cell>
          <cell r="AW131">
            <v>4158.333333333333</v>
          </cell>
        </row>
        <row r="132">
          <cell r="C132" t="str">
            <v>130376PR</v>
          </cell>
          <cell r="D132" t="str">
            <v>CAAYA TOASTED RICE 350 ML 1X1 PCS REJECT</v>
          </cell>
          <cell r="E132">
            <v>4241.666666666667</v>
          </cell>
          <cell r="F132">
            <v>4241.666666666667</v>
          </cell>
          <cell r="G132">
            <v>4241.666666666667</v>
          </cell>
          <cell r="H132">
            <v>4241.666666666667</v>
          </cell>
          <cell r="I132">
            <v>4241.666666666667</v>
          </cell>
          <cell r="J132">
            <v>4241.666666666667</v>
          </cell>
          <cell r="K132">
            <v>4241.666666666667</v>
          </cell>
          <cell r="L132">
            <v>4241.666666666667</v>
          </cell>
          <cell r="M132">
            <v>4241.666666666667</v>
          </cell>
          <cell r="N132">
            <v>4241.666666666667</v>
          </cell>
          <cell r="O132">
            <v>4241.666666666667</v>
          </cell>
          <cell r="P132">
            <v>4241.666666666667</v>
          </cell>
          <cell r="Q132">
            <v>4241.666666666667</v>
          </cell>
          <cell r="R132">
            <v>4241.666666666667</v>
          </cell>
          <cell r="S132">
            <v>4241.666666666667</v>
          </cell>
          <cell r="T132">
            <v>4241.666666666667</v>
          </cell>
          <cell r="U132">
            <v>4241.666666666667</v>
          </cell>
          <cell r="V132">
            <v>4241.666666666667</v>
          </cell>
          <cell r="W132">
            <v>4241.666666666667</v>
          </cell>
          <cell r="X132">
            <v>4241.666666666667</v>
          </cell>
          <cell r="Y132">
            <v>4241.666666666667</v>
          </cell>
          <cell r="Z132">
            <v>4241.666666666667</v>
          </cell>
          <cell r="AA132">
            <v>4241.666666666667</v>
          </cell>
          <cell r="AB132">
            <v>4241.666666666667</v>
          </cell>
          <cell r="AC132">
            <v>4241.666666666667</v>
          </cell>
          <cell r="AD132">
            <v>4241.666666666667</v>
          </cell>
          <cell r="AE132">
            <v>4241.666666666667</v>
          </cell>
          <cell r="AF132">
            <v>4241.666666666667</v>
          </cell>
          <cell r="AG132">
            <v>4241.666666666667</v>
          </cell>
          <cell r="AH132">
            <v>4241.666666666667</v>
          </cell>
          <cell r="AJ132" t="str">
            <v>130376PR</v>
          </cell>
          <cell r="AK132" t="str">
            <v>CAAYA TOASTED RICE 350 ML 1X1 PCS REJECT</v>
          </cell>
          <cell r="AL132">
            <v>12</v>
          </cell>
          <cell r="AM132" t="str">
            <v>CAAYAX12</v>
          </cell>
          <cell r="AN132">
            <v>4158.333333333333</v>
          </cell>
          <cell r="AO132">
            <v>4158.333333333333</v>
          </cell>
          <cell r="AP132">
            <v>4158.333333333333</v>
          </cell>
          <cell r="AQ132">
            <v>4158.333333333333</v>
          </cell>
          <cell r="AR132">
            <v>4158.333333333333</v>
          </cell>
          <cell r="AS132">
            <v>4158.333333333333</v>
          </cell>
          <cell r="AT132">
            <v>4158.333333333333</v>
          </cell>
          <cell r="AU132">
            <v>4158.333333333333</v>
          </cell>
          <cell r="AV132">
            <v>4158.333333333333</v>
          </cell>
          <cell r="AW132">
            <v>4158.333333333333</v>
          </cell>
        </row>
        <row r="133">
          <cell r="C133" t="str">
            <v>130377P</v>
          </cell>
          <cell r="D133" t="str">
            <v>CAAYA VANILLA PANDAN 350 ML 1X1</v>
          </cell>
          <cell r="E133">
            <v>4241.666666666667</v>
          </cell>
          <cell r="F133">
            <v>4241.666666666667</v>
          </cell>
          <cell r="G133">
            <v>4241.666666666667</v>
          </cell>
          <cell r="H133">
            <v>4241.666666666667</v>
          </cell>
          <cell r="I133">
            <v>4241.666666666667</v>
          </cell>
          <cell r="J133">
            <v>4241.666666666667</v>
          </cell>
          <cell r="K133">
            <v>4241.666666666667</v>
          </cell>
          <cell r="L133">
            <v>4241.666666666667</v>
          </cell>
          <cell r="M133">
            <v>4241.666666666667</v>
          </cell>
          <cell r="N133">
            <v>4241.666666666667</v>
          </cell>
          <cell r="O133">
            <v>4241.666666666667</v>
          </cell>
          <cell r="P133">
            <v>4241.666666666667</v>
          </cell>
          <cell r="Q133">
            <v>4241.666666666667</v>
          </cell>
          <cell r="R133">
            <v>4241.666666666667</v>
          </cell>
          <cell r="S133">
            <v>4241.666666666667</v>
          </cell>
          <cell r="T133">
            <v>4241.666666666667</v>
          </cell>
          <cell r="U133">
            <v>4241.666666666667</v>
          </cell>
          <cell r="V133">
            <v>4241.666666666667</v>
          </cell>
          <cell r="W133">
            <v>4241.666666666667</v>
          </cell>
          <cell r="X133">
            <v>4241.666666666667</v>
          </cell>
          <cell r="Y133">
            <v>4241.666666666667</v>
          </cell>
          <cell r="Z133">
            <v>4241.666666666667</v>
          </cell>
          <cell r="AA133">
            <v>4241.666666666667</v>
          </cell>
          <cell r="AB133">
            <v>4241.666666666667</v>
          </cell>
          <cell r="AC133">
            <v>4241.666666666667</v>
          </cell>
          <cell r="AD133">
            <v>4241.666666666667</v>
          </cell>
          <cell r="AE133">
            <v>4241.666666666667</v>
          </cell>
          <cell r="AF133">
            <v>4241.666666666667</v>
          </cell>
          <cell r="AG133">
            <v>4241.666666666667</v>
          </cell>
          <cell r="AH133">
            <v>4241.666666666667</v>
          </cell>
          <cell r="AJ133" t="str">
            <v>130377P</v>
          </cell>
          <cell r="AK133" t="str">
            <v>CAAYA VANILLA PANDAN 350 ML 1X1</v>
          </cell>
          <cell r="AL133">
            <v>12</v>
          </cell>
          <cell r="AM133" t="str">
            <v>CAAYAX12</v>
          </cell>
          <cell r="AN133">
            <v>4158.333333333333</v>
          </cell>
          <cell r="AO133">
            <v>4158.333333333333</v>
          </cell>
          <cell r="AP133">
            <v>4158.333333333333</v>
          </cell>
          <cell r="AQ133">
            <v>4158.333333333333</v>
          </cell>
          <cell r="AR133">
            <v>4158.333333333333</v>
          </cell>
          <cell r="AS133">
            <v>4158.333333333333</v>
          </cell>
          <cell r="AT133">
            <v>4158.333333333333</v>
          </cell>
          <cell r="AU133">
            <v>4158.333333333333</v>
          </cell>
          <cell r="AV133">
            <v>4158.333333333333</v>
          </cell>
          <cell r="AW133">
            <v>4158.333333333333</v>
          </cell>
        </row>
        <row r="134">
          <cell r="C134" t="str">
            <v>130377PR</v>
          </cell>
          <cell r="D134" t="str">
            <v>CAAYA VANILLA PANDAN 350 ML 1X1 PCS REJECT</v>
          </cell>
          <cell r="E134">
            <v>4241.666666666667</v>
          </cell>
          <cell r="F134">
            <v>4241.666666666667</v>
          </cell>
          <cell r="G134">
            <v>4241.666666666667</v>
          </cell>
          <cell r="H134">
            <v>4241.666666666667</v>
          </cell>
          <cell r="I134">
            <v>4241.666666666667</v>
          </cell>
          <cell r="J134">
            <v>4241.666666666667</v>
          </cell>
          <cell r="K134">
            <v>4241.666666666667</v>
          </cell>
          <cell r="L134">
            <v>4241.666666666667</v>
          </cell>
          <cell r="M134">
            <v>4241.666666666667</v>
          </cell>
          <cell r="N134">
            <v>4241.666666666667</v>
          </cell>
          <cell r="O134">
            <v>4241.666666666667</v>
          </cell>
          <cell r="P134">
            <v>4241.666666666667</v>
          </cell>
          <cell r="Q134">
            <v>4241.666666666667</v>
          </cell>
          <cell r="R134">
            <v>4241.666666666667</v>
          </cell>
          <cell r="S134">
            <v>4241.666666666667</v>
          </cell>
          <cell r="T134">
            <v>4241.666666666667</v>
          </cell>
          <cell r="U134">
            <v>4241.666666666667</v>
          </cell>
          <cell r="V134">
            <v>4241.666666666667</v>
          </cell>
          <cell r="W134">
            <v>4241.666666666667</v>
          </cell>
          <cell r="X134">
            <v>4241.666666666667</v>
          </cell>
          <cell r="Y134">
            <v>4241.666666666667</v>
          </cell>
          <cell r="Z134">
            <v>4241.666666666667</v>
          </cell>
          <cell r="AA134">
            <v>4241.666666666667</v>
          </cell>
          <cell r="AB134">
            <v>4241.666666666667</v>
          </cell>
          <cell r="AC134">
            <v>4241.666666666667</v>
          </cell>
          <cell r="AD134">
            <v>4241.666666666667</v>
          </cell>
          <cell r="AE134">
            <v>4241.666666666667</v>
          </cell>
          <cell r="AF134">
            <v>4241.666666666667</v>
          </cell>
          <cell r="AG134">
            <v>4241.666666666667</v>
          </cell>
          <cell r="AH134">
            <v>4241.666666666667</v>
          </cell>
          <cell r="AJ134" t="str">
            <v>130377PR</v>
          </cell>
          <cell r="AK134" t="str">
            <v>CAAYA VANILLA PANDAN 350 ML 1X1 PCS REJECT</v>
          </cell>
          <cell r="AL134">
            <v>12</v>
          </cell>
          <cell r="AM134" t="str">
            <v>CAAYAX12</v>
          </cell>
          <cell r="AN134">
            <v>4158.333333333333</v>
          </cell>
          <cell r="AO134">
            <v>4158.333333333333</v>
          </cell>
          <cell r="AP134">
            <v>4158.333333333333</v>
          </cell>
          <cell r="AQ134">
            <v>4158.333333333333</v>
          </cell>
          <cell r="AR134">
            <v>4158.333333333333</v>
          </cell>
          <cell r="AS134">
            <v>4158.333333333333</v>
          </cell>
          <cell r="AT134">
            <v>4158.333333333333</v>
          </cell>
          <cell r="AU134">
            <v>4158.333333333333</v>
          </cell>
          <cell r="AV134">
            <v>4158.333333333333</v>
          </cell>
          <cell r="AW134">
            <v>4158.333333333333</v>
          </cell>
        </row>
        <row r="135">
          <cell r="C135" t="str">
            <v>111998P</v>
          </cell>
          <cell r="D135" t="str">
            <v>MIZONE ACTIVE 500ML 1X1</v>
          </cell>
          <cell r="E135">
            <v>2779.1666666666665</v>
          </cell>
          <cell r="F135">
            <v>2779.1666666666665</v>
          </cell>
          <cell r="G135">
            <v>2779.1666666666665</v>
          </cell>
          <cell r="H135">
            <v>2779.1666666666665</v>
          </cell>
          <cell r="I135">
            <v>2779.1666666666665</v>
          </cell>
          <cell r="J135">
            <v>2779.1666666666665</v>
          </cell>
          <cell r="K135">
            <v>2779.1666666666665</v>
          </cell>
          <cell r="L135">
            <v>2779.1666666666665</v>
          </cell>
          <cell r="M135">
            <v>2779.1666666666665</v>
          </cell>
          <cell r="N135">
            <v>2779.1666666666665</v>
          </cell>
          <cell r="O135">
            <v>2779.1666666666665</v>
          </cell>
          <cell r="P135">
            <v>2779.1666666666665</v>
          </cell>
          <cell r="Q135">
            <v>2779.1666666666665</v>
          </cell>
          <cell r="R135">
            <v>2779.1666666666665</v>
          </cell>
          <cell r="S135">
            <v>2779.1666666666665</v>
          </cell>
          <cell r="T135">
            <v>2779.1666666666665</v>
          </cell>
          <cell r="U135">
            <v>2779.1666666666665</v>
          </cell>
          <cell r="V135">
            <v>2779.1666666666665</v>
          </cell>
          <cell r="W135">
            <v>2779.1666666666665</v>
          </cell>
          <cell r="X135">
            <v>2779.1666666666665</v>
          </cell>
          <cell r="Y135">
            <v>3075</v>
          </cell>
          <cell r="Z135">
            <v>3075</v>
          </cell>
          <cell r="AA135">
            <v>3075</v>
          </cell>
          <cell r="AB135">
            <v>3075</v>
          </cell>
          <cell r="AC135">
            <v>3075</v>
          </cell>
          <cell r="AD135">
            <v>3075</v>
          </cell>
          <cell r="AE135">
            <v>3075</v>
          </cell>
          <cell r="AF135">
            <v>3075</v>
          </cell>
          <cell r="AG135">
            <v>3075</v>
          </cell>
          <cell r="AH135">
            <v>3075</v>
          </cell>
          <cell r="AJ135" t="str">
            <v>111998P</v>
          </cell>
          <cell r="AK135" t="str">
            <v>MIZONE ACTIVE 500ML 1X1</v>
          </cell>
          <cell r="AL135">
            <v>12</v>
          </cell>
          <cell r="AM135" t="str">
            <v>MIZONEX12</v>
          </cell>
          <cell r="AN135">
            <v>2991.6666666666665</v>
          </cell>
          <cell r="AO135">
            <v>2991.6666666666665</v>
          </cell>
          <cell r="AP135">
            <v>2991.6666666666665</v>
          </cell>
          <cell r="AQ135">
            <v>2991.6666666666665</v>
          </cell>
          <cell r="AR135">
            <v>2991.6666666666665</v>
          </cell>
          <cell r="AS135">
            <v>2991.6666666666665</v>
          </cell>
          <cell r="AT135">
            <v>2991.6666666666665</v>
          </cell>
          <cell r="AU135">
            <v>2991.6666666666665</v>
          </cell>
          <cell r="AV135">
            <v>2991.6666666666665</v>
          </cell>
          <cell r="AW135">
            <v>2991.6666666666665</v>
          </cell>
        </row>
        <row r="136">
          <cell r="C136" t="str">
            <v>111998PR</v>
          </cell>
          <cell r="D136" t="str">
            <v>MIZONE ACTIVE 1X1 REJECT</v>
          </cell>
          <cell r="E136">
            <v>2779.1666666666665</v>
          </cell>
          <cell r="F136">
            <v>2779.1666666666665</v>
          </cell>
          <cell r="G136">
            <v>2779.1666666666665</v>
          </cell>
          <cell r="H136">
            <v>2779.1666666666665</v>
          </cell>
          <cell r="I136">
            <v>2779.1666666666665</v>
          </cell>
          <cell r="J136">
            <v>2779.1666666666665</v>
          </cell>
          <cell r="K136">
            <v>2779.1666666666665</v>
          </cell>
          <cell r="L136">
            <v>2779.1666666666665</v>
          </cell>
          <cell r="M136">
            <v>2779.1666666666665</v>
          </cell>
          <cell r="N136">
            <v>2779.1666666666665</v>
          </cell>
          <cell r="O136">
            <v>2779.1666666666665</v>
          </cell>
          <cell r="P136">
            <v>2779.1666666666665</v>
          </cell>
          <cell r="Q136">
            <v>2779.1666666666665</v>
          </cell>
          <cell r="R136">
            <v>2779.1666666666665</v>
          </cell>
          <cell r="S136">
            <v>2779.1666666666665</v>
          </cell>
          <cell r="T136">
            <v>2779.1666666666665</v>
          </cell>
          <cell r="U136">
            <v>2779.1666666666665</v>
          </cell>
          <cell r="V136">
            <v>2779.1666666666665</v>
          </cell>
          <cell r="W136">
            <v>2779.1666666666665</v>
          </cell>
          <cell r="X136">
            <v>2779.1666666666665</v>
          </cell>
          <cell r="Y136">
            <v>3075</v>
          </cell>
          <cell r="Z136">
            <v>3075</v>
          </cell>
          <cell r="AA136">
            <v>3075</v>
          </cell>
          <cell r="AB136">
            <v>3075</v>
          </cell>
          <cell r="AC136">
            <v>3075</v>
          </cell>
          <cell r="AD136">
            <v>3075</v>
          </cell>
          <cell r="AE136">
            <v>3075</v>
          </cell>
          <cell r="AF136">
            <v>3075</v>
          </cell>
          <cell r="AG136">
            <v>3075</v>
          </cell>
          <cell r="AH136">
            <v>3075</v>
          </cell>
          <cell r="AJ136" t="str">
            <v>111998PR</v>
          </cell>
          <cell r="AK136" t="str">
            <v>MIZONE ACTIVE 1X1 REJECT</v>
          </cell>
          <cell r="AL136">
            <v>12</v>
          </cell>
          <cell r="AM136" t="str">
            <v>MIZONEX12</v>
          </cell>
          <cell r="AN136">
            <v>2991.6666666666665</v>
          </cell>
          <cell r="AO136">
            <v>2991.6666666666665</v>
          </cell>
          <cell r="AP136">
            <v>2991.6666666666665</v>
          </cell>
          <cell r="AQ136">
            <v>2991.6666666666665</v>
          </cell>
          <cell r="AR136">
            <v>2991.6666666666665</v>
          </cell>
          <cell r="AS136">
            <v>2991.6666666666665</v>
          </cell>
          <cell r="AT136">
            <v>2991.6666666666665</v>
          </cell>
          <cell r="AU136">
            <v>2991.6666666666665</v>
          </cell>
          <cell r="AV136">
            <v>2991.6666666666665</v>
          </cell>
          <cell r="AW136">
            <v>2991.6666666666665</v>
          </cell>
        </row>
        <row r="137">
          <cell r="C137" t="str">
            <v>111998SMP</v>
          </cell>
          <cell r="D137" t="str">
            <v>MIZONE ACTIVE SUPERMAN 500ML 1X1</v>
          </cell>
          <cell r="E137">
            <v>2779.1666666666665</v>
          </cell>
          <cell r="F137">
            <v>2779.1666666666665</v>
          </cell>
          <cell r="G137">
            <v>2779.1666666666665</v>
          </cell>
          <cell r="H137">
            <v>2779.1666666666665</v>
          </cell>
          <cell r="I137">
            <v>2779.1666666666665</v>
          </cell>
          <cell r="J137">
            <v>2779.1666666666665</v>
          </cell>
          <cell r="K137">
            <v>2779.1666666666665</v>
          </cell>
          <cell r="L137">
            <v>2779.1666666666665</v>
          </cell>
          <cell r="M137">
            <v>2779.1666666666665</v>
          </cell>
          <cell r="N137">
            <v>2779.1666666666665</v>
          </cell>
          <cell r="O137">
            <v>2779.1666666666665</v>
          </cell>
          <cell r="P137">
            <v>2779.1666666666665</v>
          </cell>
          <cell r="Q137">
            <v>2779.1666666666665</v>
          </cell>
          <cell r="R137">
            <v>2779.1666666666665</v>
          </cell>
          <cell r="S137">
            <v>2779.1666666666665</v>
          </cell>
          <cell r="T137">
            <v>2779.1666666666665</v>
          </cell>
          <cell r="U137">
            <v>2779.1666666666665</v>
          </cell>
          <cell r="V137">
            <v>2779.1666666666665</v>
          </cell>
          <cell r="W137">
            <v>2779.1666666666665</v>
          </cell>
          <cell r="X137">
            <v>2779.1666666666665</v>
          </cell>
          <cell r="Y137">
            <v>3075</v>
          </cell>
          <cell r="Z137">
            <v>3075</v>
          </cell>
          <cell r="AA137">
            <v>3075</v>
          </cell>
          <cell r="AB137">
            <v>3075</v>
          </cell>
          <cell r="AC137">
            <v>3075</v>
          </cell>
          <cell r="AD137">
            <v>3075</v>
          </cell>
          <cell r="AE137">
            <v>3075</v>
          </cell>
          <cell r="AF137">
            <v>3075</v>
          </cell>
          <cell r="AG137">
            <v>3075</v>
          </cell>
          <cell r="AH137">
            <v>3075</v>
          </cell>
          <cell r="AJ137" t="str">
            <v>111998SMP</v>
          </cell>
          <cell r="AK137" t="str">
            <v>MIZONE ACTIVE SUPERMAN 500ML 1X1</v>
          </cell>
          <cell r="AL137">
            <v>12</v>
          </cell>
          <cell r="AM137" t="str">
            <v>MIZONEX12</v>
          </cell>
          <cell r="AN137">
            <v>2991.6666666666665</v>
          </cell>
          <cell r="AO137">
            <v>2991.6666666666665</v>
          </cell>
          <cell r="AP137">
            <v>2991.6666666666665</v>
          </cell>
          <cell r="AQ137">
            <v>2991.6666666666665</v>
          </cell>
          <cell r="AR137">
            <v>2991.6666666666665</v>
          </cell>
          <cell r="AS137">
            <v>2991.6666666666665</v>
          </cell>
          <cell r="AT137">
            <v>2991.6666666666665</v>
          </cell>
          <cell r="AU137">
            <v>2991.6666666666665</v>
          </cell>
          <cell r="AV137">
            <v>2991.6666666666665</v>
          </cell>
          <cell r="AW137">
            <v>2991.6666666666665</v>
          </cell>
        </row>
        <row r="138">
          <cell r="C138" t="str">
            <v>111998SPP</v>
          </cell>
          <cell r="D138" t="str">
            <v>MIZONE ACTIVE SPIDERMAN 500ML 1X1</v>
          </cell>
          <cell r="E138">
            <v>2779.1666666666665</v>
          </cell>
          <cell r="F138">
            <v>2779.1666666666665</v>
          </cell>
          <cell r="G138">
            <v>2779.1666666666665</v>
          </cell>
          <cell r="H138">
            <v>2779.1666666666665</v>
          </cell>
          <cell r="I138">
            <v>2779.1666666666665</v>
          </cell>
          <cell r="J138">
            <v>2779.1666666666665</v>
          </cell>
          <cell r="K138">
            <v>2779.1666666666665</v>
          </cell>
          <cell r="L138">
            <v>2779.1666666666665</v>
          </cell>
          <cell r="M138">
            <v>2779.1666666666665</v>
          </cell>
          <cell r="N138">
            <v>2779.1666666666665</v>
          </cell>
          <cell r="O138">
            <v>2779.1666666666665</v>
          </cell>
          <cell r="P138">
            <v>2779.1666666666665</v>
          </cell>
          <cell r="Q138">
            <v>2779.1666666666665</v>
          </cell>
          <cell r="R138">
            <v>2779.1666666666665</v>
          </cell>
          <cell r="S138">
            <v>2779.1666666666665</v>
          </cell>
          <cell r="T138">
            <v>2779.1666666666665</v>
          </cell>
          <cell r="U138">
            <v>2779.1666666666665</v>
          </cell>
          <cell r="V138">
            <v>2779.1666666666665</v>
          </cell>
          <cell r="W138">
            <v>2779.1666666666665</v>
          </cell>
          <cell r="X138">
            <v>2779.1666666666665</v>
          </cell>
          <cell r="Y138">
            <v>3075</v>
          </cell>
          <cell r="Z138">
            <v>3075</v>
          </cell>
          <cell r="AA138">
            <v>3075</v>
          </cell>
          <cell r="AB138">
            <v>3075</v>
          </cell>
          <cell r="AC138">
            <v>3075</v>
          </cell>
          <cell r="AD138">
            <v>3075</v>
          </cell>
          <cell r="AE138">
            <v>3075</v>
          </cell>
          <cell r="AF138">
            <v>3075</v>
          </cell>
          <cell r="AG138">
            <v>3075</v>
          </cell>
          <cell r="AH138">
            <v>3075</v>
          </cell>
          <cell r="AJ138" t="str">
            <v>111998SPP</v>
          </cell>
          <cell r="AK138" t="str">
            <v>MIZONE ACTIVE SPIDERMAN 500ML 1X1</v>
          </cell>
          <cell r="AL138">
            <v>12</v>
          </cell>
          <cell r="AM138" t="str">
            <v>MIZONEX12</v>
          </cell>
          <cell r="AN138">
            <v>2991.6666666666665</v>
          </cell>
          <cell r="AO138">
            <v>2991.6666666666665</v>
          </cell>
          <cell r="AP138">
            <v>2991.6666666666665</v>
          </cell>
          <cell r="AQ138">
            <v>2991.6666666666665</v>
          </cell>
          <cell r="AR138">
            <v>2991.6666666666665</v>
          </cell>
          <cell r="AS138">
            <v>2991.6666666666665</v>
          </cell>
          <cell r="AT138">
            <v>2991.6666666666665</v>
          </cell>
          <cell r="AU138">
            <v>2991.6666666666665</v>
          </cell>
          <cell r="AV138">
            <v>2991.6666666666665</v>
          </cell>
          <cell r="AW138">
            <v>2991.6666666666665</v>
          </cell>
        </row>
        <row r="139">
          <cell r="C139" t="str">
            <v>74567P</v>
          </cell>
          <cell r="D139" t="str">
            <v>MIZONE LECHY LEMON 500ML 1X1</v>
          </cell>
          <cell r="E139">
            <v>2779.1666666666665</v>
          </cell>
          <cell r="F139">
            <v>2779.1666666666665</v>
          </cell>
          <cell r="G139">
            <v>2779.1666666666665</v>
          </cell>
          <cell r="H139">
            <v>2779.1666666666665</v>
          </cell>
          <cell r="I139">
            <v>2779.1666666666665</v>
          </cell>
          <cell r="J139">
            <v>2779.1666666666665</v>
          </cell>
          <cell r="K139">
            <v>2779.1666666666665</v>
          </cell>
          <cell r="L139">
            <v>2779.1666666666665</v>
          </cell>
          <cell r="M139">
            <v>2779.1666666666665</v>
          </cell>
          <cell r="N139">
            <v>2779.1666666666665</v>
          </cell>
          <cell r="O139">
            <v>2779.1666666666665</v>
          </cell>
          <cell r="P139">
            <v>2779.1666666666665</v>
          </cell>
          <cell r="Q139">
            <v>2779.1666666666665</v>
          </cell>
          <cell r="R139">
            <v>2779.1666666666665</v>
          </cell>
          <cell r="S139">
            <v>2779.1666666666665</v>
          </cell>
          <cell r="T139">
            <v>2779.1666666666665</v>
          </cell>
          <cell r="U139">
            <v>2779.1666666666665</v>
          </cell>
          <cell r="V139">
            <v>2779.1666666666665</v>
          </cell>
          <cell r="W139">
            <v>2779.1666666666665</v>
          </cell>
          <cell r="X139">
            <v>2779.1666666666665</v>
          </cell>
          <cell r="Y139">
            <v>3075</v>
          </cell>
          <cell r="Z139">
            <v>3075</v>
          </cell>
          <cell r="AA139">
            <v>3075</v>
          </cell>
          <cell r="AB139">
            <v>3075</v>
          </cell>
          <cell r="AC139">
            <v>3075</v>
          </cell>
          <cell r="AD139">
            <v>3075</v>
          </cell>
          <cell r="AE139">
            <v>3075</v>
          </cell>
          <cell r="AF139">
            <v>3075</v>
          </cell>
          <cell r="AG139">
            <v>3075</v>
          </cell>
          <cell r="AH139">
            <v>3075</v>
          </cell>
          <cell r="AJ139" t="str">
            <v>74567P</v>
          </cell>
          <cell r="AK139" t="str">
            <v>MIZONE LECHY LEMON 500ML 1X1</v>
          </cell>
          <cell r="AL139">
            <v>12</v>
          </cell>
          <cell r="AM139" t="str">
            <v>MIZONEX12</v>
          </cell>
          <cell r="AN139">
            <v>2991.6666666666665</v>
          </cell>
          <cell r="AO139">
            <v>2991.6666666666665</v>
          </cell>
          <cell r="AP139">
            <v>2991.6666666666665</v>
          </cell>
          <cell r="AQ139">
            <v>2991.6666666666665</v>
          </cell>
          <cell r="AR139">
            <v>2991.6666666666665</v>
          </cell>
          <cell r="AS139">
            <v>2991.6666666666665</v>
          </cell>
          <cell r="AT139">
            <v>2991.6666666666665</v>
          </cell>
          <cell r="AU139">
            <v>2991.6666666666665</v>
          </cell>
          <cell r="AV139">
            <v>2991.6666666666665</v>
          </cell>
          <cell r="AW139">
            <v>2991.6666666666665</v>
          </cell>
        </row>
        <row r="140">
          <cell r="C140" t="str">
            <v>74567PR</v>
          </cell>
          <cell r="D140" t="str">
            <v>MIZONE LECHY LEMON 500ML 1X1 REJECT</v>
          </cell>
          <cell r="E140">
            <v>2779.1666666666665</v>
          </cell>
          <cell r="F140">
            <v>2779.1666666666665</v>
          </cell>
          <cell r="G140">
            <v>2779.1666666666665</v>
          </cell>
          <cell r="H140">
            <v>2779.1666666666665</v>
          </cell>
          <cell r="I140">
            <v>2779.1666666666665</v>
          </cell>
          <cell r="J140">
            <v>2779.1666666666665</v>
          </cell>
          <cell r="K140">
            <v>2779.1666666666665</v>
          </cell>
          <cell r="L140">
            <v>2779.1666666666665</v>
          </cell>
          <cell r="M140">
            <v>2779.1666666666665</v>
          </cell>
          <cell r="N140">
            <v>2779.1666666666665</v>
          </cell>
          <cell r="O140">
            <v>2779.1666666666665</v>
          </cell>
          <cell r="P140">
            <v>2779.1666666666665</v>
          </cell>
          <cell r="Q140">
            <v>2779.1666666666665</v>
          </cell>
          <cell r="R140">
            <v>2779.1666666666665</v>
          </cell>
          <cell r="S140">
            <v>2779.1666666666665</v>
          </cell>
          <cell r="T140">
            <v>2779.1666666666665</v>
          </cell>
          <cell r="U140">
            <v>2779.1666666666665</v>
          </cell>
          <cell r="V140">
            <v>2779.1666666666665</v>
          </cell>
          <cell r="W140">
            <v>2779.1666666666665</v>
          </cell>
          <cell r="X140">
            <v>2779.1666666666665</v>
          </cell>
          <cell r="Y140">
            <v>3075</v>
          </cell>
          <cell r="Z140">
            <v>3075</v>
          </cell>
          <cell r="AA140">
            <v>3075</v>
          </cell>
          <cell r="AB140">
            <v>3075</v>
          </cell>
          <cell r="AC140">
            <v>3075</v>
          </cell>
          <cell r="AD140">
            <v>3075</v>
          </cell>
          <cell r="AE140">
            <v>3075</v>
          </cell>
          <cell r="AF140">
            <v>3075</v>
          </cell>
          <cell r="AG140">
            <v>3075</v>
          </cell>
          <cell r="AH140">
            <v>3075</v>
          </cell>
          <cell r="AJ140" t="str">
            <v>74567PR</v>
          </cell>
          <cell r="AK140" t="str">
            <v>MIZONE LECHY LEMON 500ML 1X1 REJECT</v>
          </cell>
          <cell r="AL140">
            <v>12</v>
          </cell>
          <cell r="AM140" t="str">
            <v>MIZONEX12</v>
          </cell>
          <cell r="AN140">
            <v>2991.6666666666665</v>
          </cell>
          <cell r="AO140">
            <v>2991.6666666666665</v>
          </cell>
          <cell r="AP140">
            <v>2991.6666666666665</v>
          </cell>
          <cell r="AQ140">
            <v>2991.6666666666665</v>
          </cell>
          <cell r="AR140">
            <v>2991.6666666666665</v>
          </cell>
          <cell r="AS140">
            <v>2991.6666666666665</v>
          </cell>
          <cell r="AT140">
            <v>2991.6666666666665</v>
          </cell>
          <cell r="AU140">
            <v>2991.6666666666665</v>
          </cell>
          <cell r="AV140">
            <v>2991.6666666666665</v>
          </cell>
          <cell r="AW140">
            <v>2991.6666666666665</v>
          </cell>
        </row>
        <row r="141">
          <cell r="C141" t="str">
            <v>74567SMP</v>
          </cell>
          <cell r="D141" t="str">
            <v>MIZONE LL-SUPERMAN 500ML 1X1</v>
          </cell>
          <cell r="E141">
            <v>2779.1666666666665</v>
          </cell>
          <cell r="F141">
            <v>2779.1666666666665</v>
          </cell>
          <cell r="G141">
            <v>2779.1666666666665</v>
          </cell>
          <cell r="H141">
            <v>2779.1666666666665</v>
          </cell>
          <cell r="I141">
            <v>2779.1666666666665</v>
          </cell>
          <cell r="J141">
            <v>2779.1666666666665</v>
          </cell>
          <cell r="K141">
            <v>2779.1666666666665</v>
          </cell>
          <cell r="L141">
            <v>2779.1666666666665</v>
          </cell>
          <cell r="M141">
            <v>2779.1666666666665</v>
          </cell>
          <cell r="N141">
            <v>2779.1666666666665</v>
          </cell>
          <cell r="O141">
            <v>2779.1666666666665</v>
          </cell>
          <cell r="P141">
            <v>2779.1666666666665</v>
          </cell>
          <cell r="Q141">
            <v>2779.1666666666665</v>
          </cell>
          <cell r="R141">
            <v>2779.1666666666665</v>
          </cell>
          <cell r="S141">
            <v>2779.1666666666665</v>
          </cell>
          <cell r="T141">
            <v>2779.1666666666665</v>
          </cell>
          <cell r="U141">
            <v>2779.1666666666665</v>
          </cell>
          <cell r="V141">
            <v>2779.1666666666665</v>
          </cell>
          <cell r="W141">
            <v>2779.1666666666665</v>
          </cell>
          <cell r="X141">
            <v>2779.1666666666665</v>
          </cell>
          <cell r="Y141">
            <v>3075</v>
          </cell>
          <cell r="Z141">
            <v>3075</v>
          </cell>
          <cell r="AA141">
            <v>3075</v>
          </cell>
          <cell r="AB141">
            <v>3075</v>
          </cell>
          <cell r="AC141">
            <v>3075</v>
          </cell>
          <cell r="AD141">
            <v>3075</v>
          </cell>
          <cell r="AE141">
            <v>3075</v>
          </cell>
          <cell r="AF141">
            <v>3075</v>
          </cell>
          <cell r="AG141">
            <v>3075</v>
          </cell>
          <cell r="AH141">
            <v>3075</v>
          </cell>
          <cell r="AJ141" t="str">
            <v>74567SMP</v>
          </cell>
          <cell r="AK141" t="str">
            <v>MIZONE LL-SUPERMAN 500ML 1X1</v>
          </cell>
          <cell r="AL141">
            <v>12</v>
          </cell>
          <cell r="AM141" t="str">
            <v>MIZONEX12</v>
          </cell>
          <cell r="AN141">
            <v>2991.6666666666665</v>
          </cell>
          <cell r="AO141">
            <v>2991.6666666666665</v>
          </cell>
          <cell r="AP141">
            <v>2991.6666666666665</v>
          </cell>
          <cell r="AQ141">
            <v>2991.6666666666665</v>
          </cell>
          <cell r="AR141">
            <v>2991.6666666666665</v>
          </cell>
          <cell r="AS141">
            <v>2991.6666666666665</v>
          </cell>
          <cell r="AT141">
            <v>2991.6666666666665</v>
          </cell>
          <cell r="AU141">
            <v>2991.6666666666665</v>
          </cell>
          <cell r="AV141">
            <v>2991.6666666666665</v>
          </cell>
          <cell r="AW141">
            <v>2991.6666666666665</v>
          </cell>
        </row>
        <row r="142">
          <cell r="C142" t="str">
            <v>74567SPP</v>
          </cell>
          <cell r="D142" t="str">
            <v>MIZONE LL-SPIDERMAN 500ML 1X1</v>
          </cell>
          <cell r="E142">
            <v>2779.1666666666665</v>
          </cell>
          <cell r="F142">
            <v>2779.1666666666665</v>
          </cell>
          <cell r="G142">
            <v>2779.1666666666665</v>
          </cell>
          <cell r="H142">
            <v>2779.1666666666665</v>
          </cell>
          <cell r="I142">
            <v>2779.1666666666665</v>
          </cell>
          <cell r="J142">
            <v>2779.1666666666665</v>
          </cell>
          <cell r="K142">
            <v>2779.1666666666665</v>
          </cell>
          <cell r="L142">
            <v>2779.1666666666665</v>
          </cell>
          <cell r="M142">
            <v>2779.1666666666665</v>
          </cell>
          <cell r="N142">
            <v>2779.1666666666665</v>
          </cell>
          <cell r="O142">
            <v>2779.1666666666665</v>
          </cell>
          <cell r="P142">
            <v>2779.1666666666665</v>
          </cell>
          <cell r="Q142">
            <v>2779.1666666666665</v>
          </cell>
          <cell r="R142">
            <v>2779.1666666666665</v>
          </cell>
          <cell r="S142">
            <v>2779.1666666666665</v>
          </cell>
          <cell r="T142">
            <v>2779.1666666666665</v>
          </cell>
          <cell r="U142">
            <v>2779.1666666666665</v>
          </cell>
          <cell r="V142">
            <v>2779.1666666666665</v>
          </cell>
          <cell r="W142">
            <v>2779.1666666666665</v>
          </cell>
          <cell r="X142">
            <v>2779.1666666666665</v>
          </cell>
          <cell r="Y142">
            <v>3075</v>
          </cell>
          <cell r="Z142">
            <v>3075</v>
          </cell>
          <cell r="AA142">
            <v>3075</v>
          </cell>
          <cell r="AB142">
            <v>3075</v>
          </cell>
          <cell r="AC142">
            <v>3075</v>
          </cell>
          <cell r="AD142">
            <v>3075</v>
          </cell>
          <cell r="AE142">
            <v>3075</v>
          </cell>
          <cell r="AF142">
            <v>3075</v>
          </cell>
          <cell r="AG142">
            <v>3075</v>
          </cell>
          <cell r="AH142">
            <v>3075</v>
          </cell>
          <cell r="AJ142" t="str">
            <v>74567SPP</v>
          </cell>
          <cell r="AK142" t="str">
            <v>MIZONE LL-SPIDERMAN 500ML 1X1</v>
          </cell>
          <cell r="AL142">
            <v>12</v>
          </cell>
          <cell r="AM142" t="str">
            <v>MIZONEX12</v>
          </cell>
          <cell r="AN142">
            <v>2991.6666666666665</v>
          </cell>
          <cell r="AO142">
            <v>2991.6666666666665</v>
          </cell>
          <cell r="AP142">
            <v>2991.6666666666665</v>
          </cell>
          <cell r="AQ142">
            <v>2991.6666666666665</v>
          </cell>
          <cell r="AR142">
            <v>2991.6666666666665</v>
          </cell>
          <cell r="AS142">
            <v>2991.6666666666665</v>
          </cell>
          <cell r="AT142">
            <v>2991.6666666666665</v>
          </cell>
          <cell r="AU142">
            <v>2991.6666666666665</v>
          </cell>
          <cell r="AV142">
            <v>2991.6666666666665</v>
          </cell>
          <cell r="AW142">
            <v>2991.6666666666665</v>
          </cell>
        </row>
        <row r="143">
          <cell r="C143" t="str">
            <v>74567SPR</v>
          </cell>
          <cell r="D143" t="str">
            <v>MIZONE LL-SPIDERMAN 500ML 1X1 REJECT</v>
          </cell>
          <cell r="E143">
            <v>2779.1666666666665</v>
          </cell>
          <cell r="F143">
            <v>2779.1666666666665</v>
          </cell>
          <cell r="G143">
            <v>2779.1666666666665</v>
          </cell>
          <cell r="H143">
            <v>2779.1666666666665</v>
          </cell>
          <cell r="I143">
            <v>2779.1666666666665</v>
          </cell>
          <cell r="J143">
            <v>2779.1666666666665</v>
          </cell>
          <cell r="K143">
            <v>2779.1666666666665</v>
          </cell>
          <cell r="L143">
            <v>2779.1666666666665</v>
          </cell>
          <cell r="M143">
            <v>2779.1666666666665</v>
          </cell>
          <cell r="N143">
            <v>2779.1666666666665</v>
          </cell>
          <cell r="O143">
            <v>2779.1666666666665</v>
          </cell>
          <cell r="P143">
            <v>2779.1666666666665</v>
          </cell>
          <cell r="Q143">
            <v>2779.1666666666665</v>
          </cell>
          <cell r="R143">
            <v>2779.1666666666665</v>
          </cell>
          <cell r="S143">
            <v>2779.1666666666665</v>
          </cell>
          <cell r="T143">
            <v>2779.1666666666665</v>
          </cell>
          <cell r="U143">
            <v>2779.1666666666665</v>
          </cell>
          <cell r="V143">
            <v>2779.1666666666665</v>
          </cell>
          <cell r="W143">
            <v>2779.1666666666665</v>
          </cell>
          <cell r="X143">
            <v>2779.1666666666665</v>
          </cell>
          <cell r="Y143">
            <v>3075</v>
          </cell>
          <cell r="Z143">
            <v>3075</v>
          </cell>
          <cell r="AA143">
            <v>3075</v>
          </cell>
          <cell r="AB143">
            <v>3075</v>
          </cell>
          <cell r="AC143">
            <v>3075</v>
          </cell>
          <cell r="AD143">
            <v>3075</v>
          </cell>
          <cell r="AE143">
            <v>3075</v>
          </cell>
          <cell r="AF143">
            <v>3075</v>
          </cell>
          <cell r="AG143">
            <v>3075</v>
          </cell>
          <cell r="AH143">
            <v>3075</v>
          </cell>
          <cell r="AJ143" t="str">
            <v>74567SPR</v>
          </cell>
          <cell r="AK143" t="str">
            <v>MIZONE LL-SPIDERMAN 500ML 1X1 REJECT</v>
          </cell>
          <cell r="AL143">
            <v>12</v>
          </cell>
          <cell r="AM143" t="str">
            <v>MIZONEX12</v>
          </cell>
          <cell r="AN143">
            <v>2991.6666666666665</v>
          </cell>
          <cell r="AO143">
            <v>2991.6666666666665</v>
          </cell>
          <cell r="AP143">
            <v>2991.6666666666665</v>
          </cell>
          <cell r="AQ143">
            <v>2991.6666666666665</v>
          </cell>
          <cell r="AR143">
            <v>2991.6666666666665</v>
          </cell>
          <cell r="AS143">
            <v>2991.6666666666665</v>
          </cell>
          <cell r="AT143">
            <v>2991.6666666666665</v>
          </cell>
          <cell r="AU143">
            <v>2991.6666666666665</v>
          </cell>
          <cell r="AV143">
            <v>2991.6666666666665</v>
          </cell>
          <cell r="AW143">
            <v>2991.6666666666665</v>
          </cell>
        </row>
        <row r="144">
          <cell r="C144" t="str">
            <v>74567YLP</v>
          </cell>
          <cell r="D144" t="str">
            <v>MIZONE YUZU LEMON 500ML 1X1</v>
          </cell>
          <cell r="E144">
            <v>2779.1666666666665</v>
          </cell>
          <cell r="F144">
            <v>2779.1666666666665</v>
          </cell>
          <cell r="G144">
            <v>2779.1666666666665</v>
          </cell>
          <cell r="H144">
            <v>2779.1666666666665</v>
          </cell>
          <cell r="I144">
            <v>2779.1666666666665</v>
          </cell>
          <cell r="J144">
            <v>2779.1666666666665</v>
          </cell>
          <cell r="K144">
            <v>2779.1666666666665</v>
          </cell>
          <cell r="L144">
            <v>2779.1666666666665</v>
          </cell>
          <cell r="M144">
            <v>2779.1666666666665</v>
          </cell>
          <cell r="N144">
            <v>2779.1666666666665</v>
          </cell>
          <cell r="O144">
            <v>2779.1666666666665</v>
          </cell>
          <cell r="P144">
            <v>2779.1666666666665</v>
          </cell>
          <cell r="Q144">
            <v>2779.1666666666665</v>
          </cell>
          <cell r="R144">
            <v>2779.1666666666665</v>
          </cell>
          <cell r="S144">
            <v>2779.1666666666665</v>
          </cell>
          <cell r="T144">
            <v>2779.1666666666665</v>
          </cell>
          <cell r="U144">
            <v>2779.1666666666665</v>
          </cell>
          <cell r="V144">
            <v>2779.1666666666665</v>
          </cell>
          <cell r="W144">
            <v>2779.1666666666665</v>
          </cell>
          <cell r="X144">
            <v>2779.1666666666665</v>
          </cell>
          <cell r="Y144">
            <v>3075</v>
          </cell>
          <cell r="Z144">
            <v>3075</v>
          </cell>
          <cell r="AA144">
            <v>3075</v>
          </cell>
          <cell r="AB144">
            <v>3075</v>
          </cell>
          <cell r="AC144">
            <v>3075</v>
          </cell>
          <cell r="AD144">
            <v>3075</v>
          </cell>
          <cell r="AE144">
            <v>3075</v>
          </cell>
          <cell r="AF144">
            <v>3075</v>
          </cell>
          <cell r="AG144">
            <v>3075</v>
          </cell>
          <cell r="AH144">
            <v>3075</v>
          </cell>
          <cell r="AJ144" t="str">
            <v>74567YLP</v>
          </cell>
          <cell r="AK144" t="str">
            <v>MIZONE YUZU LEMON 500ML 1X1</v>
          </cell>
          <cell r="AL144">
            <v>12</v>
          </cell>
          <cell r="AM144" t="str">
            <v>MIZONEX12</v>
          </cell>
          <cell r="AN144">
            <v>2991.6666666666665</v>
          </cell>
          <cell r="AO144">
            <v>2991.6666666666665</v>
          </cell>
          <cell r="AP144">
            <v>2991.6666666666665</v>
          </cell>
          <cell r="AQ144">
            <v>2991.6666666666665</v>
          </cell>
          <cell r="AR144">
            <v>2991.6666666666665</v>
          </cell>
          <cell r="AS144">
            <v>2991.6666666666665</v>
          </cell>
          <cell r="AT144">
            <v>2991.6666666666665</v>
          </cell>
          <cell r="AU144">
            <v>2991.6666666666665</v>
          </cell>
          <cell r="AV144">
            <v>2991.6666666666665</v>
          </cell>
          <cell r="AW144">
            <v>2991.6666666666665</v>
          </cell>
        </row>
        <row r="145">
          <cell r="C145" t="str">
            <v>124771P</v>
          </cell>
          <cell r="D145" t="str">
            <v>MIZONE YUZU LEMON 500ML 1X1</v>
          </cell>
          <cell r="E145">
            <v>2779.1666666666665</v>
          </cell>
          <cell r="F145">
            <v>2779.1666666666665</v>
          </cell>
          <cell r="G145">
            <v>2779.1666666666665</v>
          </cell>
          <cell r="H145">
            <v>2779.1666666666665</v>
          </cell>
          <cell r="I145">
            <v>2779.1666666666665</v>
          </cell>
          <cell r="J145">
            <v>2779.1666666666665</v>
          </cell>
          <cell r="K145">
            <v>2779.1666666666665</v>
          </cell>
          <cell r="L145">
            <v>2779.1666666666665</v>
          </cell>
          <cell r="M145">
            <v>2779.1666666666665</v>
          </cell>
          <cell r="N145">
            <v>2779.1666666666665</v>
          </cell>
          <cell r="O145">
            <v>2779.1666666666665</v>
          </cell>
          <cell r="P145">
            <v>2779.1666666666665</v>
          </cell>
          <cell r="Q145">
            <v>2779.1666666666665</v>
          </cell>
          <cell r="R145">
            <v>2779.1666666666665</v>
          </cell>
          <cell r="S145">
            <v>2779.1666666666665</v>
          </cell>
          <cell r="T145">
            <v>2779.1666666666665</v>
          </cell>
          <cell r="U145">
            <v>2779.1666666666665</v>
          </cell>
          <cell r="V145">
            <v>2779.1666666666665</v>
          </cell>
          <cell r="W145">
            <v>2779.1666666666665</v>
          </cell>
          <cell r="X145">
            <v>2779.1666666666665</v>
          </cell>
          <cell r="Y145">
            <v>3075</v>
          </cell>
          <cell r="Z145">
            <v>3075</v>
          </cell>
          <cell r="AA145">
            <v>3075</v>
          </cell>
          <cell r="AB145">
            <v>3075</v>
          </cell>
          <cell r="AC145">
            <v>3075</v>
          </cell>
          <cell r="AD145">
            <v>3075</v>
          </cell>
          <cell r="AE145">
            <v>3075</v>
          </cell>
          <cell r="AF145">
            <v>3075</v>
          </cell>
          <cell r="AG145">
            <v>3075</v>
          </cell>
          <cell r="AH145">
            <v>3075</v>
          </cell>
          <cell r="AJ145" t="str">
            <v>124771P</v>
          </cell>
          <cell r="AK145" t="str">
            <v>MIZONE YUZU LEMON 500ML 1X1</v>
          </cell>
          <cell r="AL145">
            <v>12</v>
          </cell>
          <cell r="AM145" t="str">
            <v>MIZONEX12</v>
          </cell>
          <cell r="AN145">
            <v>2991.6666666666665</v>
          </cell>
          <cell r="AO145">
            <v>2991.6666666666665</v>
          </cell>
          <cell r="AP145">
            <v>2991.6666666666665</v>
          </cell>
          <cell r="AQ145">
            <v>2991.6666666666665</v>
          </cell>
          <cell r="AR145">
            <v>2991.6666666666665</v>
          </cell>
          <cell r="AS145">
            <v>2991.6666666666665</v>
          </cell>
          <cell r="AT145">
            <v>2991.6666666666665</v>
          </cell>
          <cell r="AU145">
            <v>2991.6666666666665</v>
          </cell>
          <cell r="AV145">
            <v>2991.6666666666665</v>
          </cell>
          <cell r="AW145">
            <v>2991.6666666666665</v>
          </cell>
        </row>
        <row r="146">
          <cell r="C146" t="str">
            <v>124771PR</v>
          </cell>
          <cell r="D146" t="str">
            <v>MIZONE YUZU LEMON 500ml 1X1 PCS REJECT</v>
          </cell>
          <cell r="E146">
            <v>2779.1666666666665</v>
          </cell>
          <cell r="F146">
            <v>2779.1666666666665</v>
          </cell>
          <cell r="G146">
            <v>2779.1666666666665</v>
          </cell>
          <cell r="H146">
            <v>2779.1666666666665</v>
          </cell>
          <cell r="I146">
            <v>2779.1666666666665</v>
          </cell>
          <cell r="J146">
            <v>2779.1666666666665</v>
          </cell>
          <cell r="K146">
            <v>2779.1666666666665</v>
          </cell>
          <cell r="L146">
            <v>2779.1666666666665</v>
          </cell>
          <cell r="M146">
            <v>2779.1666666666665</v>
          </cell>
          <cell r="N146">
            <v>2779.1666666666665</v>
          </cell>
          <cell r="O146">
            <v>2779.1666666666665</v>
          </cell>
          <cell r="P146">
            <v>2779.1666666666665</v>
          </cell>
          <cell r="Q146">
            <v>2779.1666666666665</v>
          </cell>
          <cell r="R146">
            <v>2779.1666666666665</v>
          </cell>
          <cell r="S146">
            <v>2779.1666666666665</v>
          </cell>
          <cell r="T146">
            <v>2779.1666666666665</v>
          </cell>
          <cell r="U146">
            <v>2779.1666666666665</v>
          </cell>
          <cell r="V146">
            <v>2779.1666666666665</v>
          </cell>
          <cell r="W146">
            <v>2779.1666666666665</v>
          </cell>
          <cell r="X146">
            <v>2779.1666666666665</v>
          </cell>
          <cell r="Y146">
            <v>3075</v>
          </cell>
          <cell r="Z146">
            <v>3075</v>
          </cell>
          <cell r="AA146">
            <v>3075</v>
          </cell>
          <cell r="AB146">
            <v>3075</v>
          </cell>
          <cell r="AC146">
            <v>3075</v>
          </cell>
          <cell r="AD146">
            <v>3075</v>
          </cell>
          <cell r="AE146">
            <v>3075</v>
          </cell>
          <cell r="AF146">
            <v>3075</v>
          </cell>
          <cell r="AG146">
            <v>3075</v>
          </cell>
          <cell r="AH146">
            <v>3075</v>
          </cell>
          <cell r="AJ146" t="str">
            <v>124771PR</v>
          </cell>
          <cell r="AK146" t="str">
            <v>MIZONE YUZU LEMON 500ml 1X1 PCS REJECT</v>
          </cell>
          <cell r="AL146">
            <v>12</v>
          </cell>
          <cell r="AM146" t="str">
            <v>MIZONEX12</v>
          </cell>
          <cell r="AN146">
            <v>2991.6666666666665</v>
          </cell>
          <cell r="AO146">
            <v>2991.6666666666665</v>
          </cell>
          <cell r="AP146">
            <v>2991.6666666666665</v>
          </cell>
          <cell r="AQ146">
            <v>2991.6666666666665</v>
          </cell>
          <cell r="AR146">
            <v>2991.6666666666665</v>
          </cell>
          <cell r="AS146">
            <v>2991.6666666666665</v>
          </cell>
          <cell r="AT146">
            <v>2991.6666666666665</v>
          </cell>
          <cell r="AU146">
            <v>2991.6666666666665</v>
          </cell>
          <cell r="AV146">
            <v>2991.6666666666665</v>
          </cell>
          <cell r="AW146">
            <v>2991.6666666666665</v>
          </cell>
        </row>
        <row r="147">
          <cell r="C147" t="str">
            <v>74568P</v>
          </cell>
          <cell r="D147" t="str">
            <v>MIZONE ORANGE LIME 500ML 1X1</v>
          </cell>
          <cell r="E147">
            <v>2779.1666666666665</v>
          </cell>
          <cell r="F147">
            <v>2779.1666666666665</v>
          </cell>
          <cell r="G147">
            <v>2779.1666666666665</v>
          </cell>
          <cell r="H147">
            <v>2779.1666666666665</v>
          </cell>
          <cell r="I147">
            <v>2779.1666666666665</v>
          </cell>
          <cell r="J147">
            <v>2779.1666666666665</v>
          </cell>
          <cell r="K147">
            <v>2779.1666666666665</v>
          </cell>
          <cell r="L147">
            <v>2779.1666666666665</v>
          </cell>
          <cell r="M147">
            <v>2779.1666666666665</v>
          </cell>
          <cell r="N147">
            <v>2779.1666666666665</v>
          </cell>
          <cell r="O147">
            <v>2779.1666666666665</v>
          </cell>
          <cell r="P147">
            <v>2779.1666666666665</v>
          </cell>
          <cell r="Q147">
            <v>2779.1666666666665</v>
          </cell>
          <cell r="R147">
            <v>2779.1666666666665</v>
          </cell>
          <cell r="S147">
            <v>2779.1666666666665</v>
          </cell>
          <cell r="T147">
            <v>2779.1666666666665</v>
          </cell>
          <cell r="U147">
            <v>2779.1666666666665</v>
          </cell>
          <cell r="V147">
            <v>2779.1666666666665</v>
          </cell>
          <cell r="W147">
            <v>2779.1666666666665</v>
          </cell>
          <cell r="X147">
            <v>2779.1666666666665</v>
          </cell>
          <cell r="Y147">
            <v>3075</v>
          </cell>
          <cell r="Z147">
            <v>3075</v>
          </cell>
          <cell r="AA147">
            <v>3075</v>
          </cell>
          <cell r="AB147">
            <v>3075</v>
          </cell>
          <cell r="AC147">
            <v>3075</v>
          </cell>
          <cell r="AD147">
            <v>3075</v>
          </cell>
          <cell r="AE147">
            <v>3075</v>
          </cell>
          <cell r="AF147">
            <v>3075</v>
          </cell>
          <cell r="AG147">
            <v>3075</v>
          </cell>
          <cell r="AH147">
            <v>3075</v>
          </cell>
          <cell r="AJ147" t="str">
            <v>74568P</v>
          </cell>
          <cell r="AK147" t="str">
            <v>MIZONE ORANGE LIME 500ML 1X1</v>
          </cell>
          <cell r="AL147">
            <v>12</v>
          </cell>
          <cell r="AM147" t="str">
            <v>MIZONEX12</v>
          </cell>
          <cell r="AN147">
            <v>2991.6666666666665</v>
          </cell>
          <cell r="AO147">
            <v>2991.6666666666665</v>
          </cell>
          <cell r="AP147">
            <v>2991.6666666666665</v>
          </cell>
          <cell r="AQ147">
            <v>2991.6666666666665</v>
          </cell>
          <cell r="AR147">
            <v>2991.6666666666665</v>
          </cell>
          <cell r="AS147">
            <v>2991.6666666666665</v>
          </cell>
          <cell r="AT147">
            <v>2991.6666666666665</v>
          </cell>
          <cell r="AU147">
            <v>2991.6666666666665</v>
          </cell>
          <cell r="AV147">
            <v>2991.6666666666665</v>
          </cell>
          <cell r="AW147">
            <v>2991.6666666666665</v>
          </cell>
        </row>
        <row r="148">
          <cell r="C148" t="str">
            <v>74568SMP</v>
          </cell>
          <cell r="D148" t="str">
            <v>MIZONE OL SUPERMAN 500ML 1X1</v>
          </cell>
          <cell r="E148">
            <v>2779.1666666666665</v>
          </cell>
          <cell r="F148">
            <v>2779.1666666666665</v>
          </cell>
          <cell r="G148">
            <v>2779.1666666666665</v>
          </cell>
          <cell r="H148">
            <v>2779.1666666666665</v>
          </cell>
          <cell r="I148">
            <v>2779.1666666666665</v>
          </cell>
          <cell r="J148">
            <v>2779.1666666666665</v>
          </cell>
          <cell r="K148">
            <v>2779.1666666666665</v>
          </cell>
          <cell r="L148">
            <v>2779.1666666666665</v>
          </cell>
          <cell r="M148">
            <v>2779.1666666666665</v>
          </cell>
          <cell r="N148">
            <v>2779.1666666666665</v>
          </cell>
          <cell r="O148">
            <v>2779.1666666666665</v>
          </cell>
          <cell r="P148">
            <v>2779.1666666666665</v>
          </cell>
          <cell r="Q148">
            <v>2779.1666666666665</v>
          </cell>
          <cell r="R148">
            <v>2779.1666666666665</v>
          </cell>
          <cell r="S148">
            <v>2779.1666666666665</v>
          </cell>
          <cell r="T148">
            <v>2779.1666666666665</v>
          </cell>
          <cell r="U148">
            <v>2779.1666666666665</v>
          </cell>
          <cell r="V148">
            <v>2779.1666666666665</v>
          </cell>
          <cell r="W148">
            <v>2779.1666666666665</v>
          </cell>
          <cell r="X148">
            <v>2779.1666666666665</v>
          </cell>
          <cell r="Y148">
            <v>3075</v>
          </cell>
          <cell r="Z148">
            <v>3075</v>
          </cell>
          <cell r="AA148">
            <v>3075</v>
          </cell>
          <cell r="AB148">
            <v>3075</v>
          </cell>
          <cell r="AC148">
            <v>3075</v>
          </cell>
          <cell r="AD148">
            <v>3075</v>
          </cell>
          <cell r="AE148">
            <v>3075</v>
          </cell>
          <cell r="AF148">
            <v>3075</v>
          </cell>
          <cell r="AG148">
            <v>3075</v>
          </cell>
          <cell r="AH148">
            <v>3075</v>
          </cell>
          <cell r="AJ148" t="str">
            <v>74568SMP</v>
          </cell>
          <cell r="AK148" t="str">
            <v>MIZONE OL SUPERMAN 500ML 1X1</v>
          </cell>
          <cell r="AL148">
            <v>12</v>
          </cell>
          <cell r="AM148" t="str">
            <v>MIZONEX12</v>
          </cell>
          <cell r="AN148">
            <v>2991.6666666666665</v>
          </cell>
          <cell r="AO148">
            <v>2991.6666666666665</v>
          </cell>
          <cell r="AP148">
            <v>2991.6666666666665</v>
          </cell>
          <cell r="AQ148">
            <v>2991.6666666666665</v>
          </cell>
          <cell r="AR148">
            <v>2991.6666666666665</v>
          </cell>
          <cell r="AS148">
            <v>2991.6666666666665</v>
          </cell>
          <cell r="AT148">
            <v>2991.6666666666665</v>
          </cell>
          <cell r="AU148">
            <v>2991.6666666666665</v>
          </cell>
          <cell r="AV148">
            <v>2991.6666666666665</v>
          </cell>
          <cell r="AW148">
            <v>2991.6666666666665</v>
          </cell>
        </row>
        <row r="149">
          <cell r="C149" t="str">
            <v>74568SPP</v>
          </cell>
          <cell r="D149" t="str">
            <v>MIZONE OL-SPIDERMAN 500ML 1X1</v>
          </cell>
          <cell r="E149">
            <v>2779.1666666666665</v>
          </cell>
          <cell r="F149">
            <v>2779.1666666666665</v>
          </cell>
          <cell r="G149">
            <v>2779.1666666666665</v>
          </cell>
          <cell r="H149">
            <v>2779.1666666666665</v>
          </cell>
          <cell r="I149">
            <v>2779.1666666666665</v>
          </cell>
          <cell r="J149">
            <v>2779.1666666666665</v>
          </cell>
          <cell r="K149">
            <v>2779.1666666666665</v>
          </cell>
          <cell r="L149">
            <v>2779.1666666666665</v>
          </cell>
          <cell r="M149">
            <v>2779.1666666666665</v>
          </cell>
          <cell r="N149">
            <v>2779.1666666666665</v>
          </cell>
          <cell r="O149">
            <v>2779.1666666666665</v>
          </cell>
          <cell r="P149">
            <v>2779.1666666666665</v>
          </cell>
          <cell r="Q149">
            <v>2779.1666666666665</v>
          </cell>
          <cell r="R149">
            <v>2779.1666666666665</v>
          </cell>
          <cell r="S149">
            <v>2779.1666666666665</v>
          </cell>
          <cell r="T149">
            <v>2779.1666666666665</v>
          </cell>
          <cell r="U149">
            <v>2779.1666666666665</v>
          </cell>
          <cell r="V149">
            <v>2779.1666666666665</v>
          </cell>
          <cell r="W149">
            <v>2779.1666666666665</v>
          </cell>
          <cell r="X149">
            <v>2779.1666666666665</v>
          </cell>
          <cell r="Y149">
            <v>3075</v>
          </cell>
          <cell r="Z149">
            <v>3075</v>
          </cell>
          <cell r="AA149">
            <v>3075</v>
          </cell>
          <cell r="AB149">
            <v>3075</v>
          </cell>
          <cell r="AC149">
            <v>3075</v>
          </cell>
          <cell r="AD149">
            <v>3075</v>
          </cell>
          <cell r="AE149">
            <v>3075</v>
          </cell>
          <cell r="AF149">
            <v>3075</v>
          </cell>
          <cell r="AG149">
            <v>3075</v>
          </cell>
          <cell r="AH149">
            <v>3075</v>
          </cell>
          <cell r="AJ149" t="str">
            <v>74568SPP</v>
          </cell>
          <cell r="AK149" t="str">
            <v>MIZONE OL-SPIDERMAN 500ML 1X1</v>
          </cell>
          <cell r="AL149">
            <v>12</v>
          </cell>
          <cell r="AM149" t="str">
            <v>MIZONEX12</v>
          </cell>
          <cell r="AN149">
            <v>2991.6666666666665</v>
          </cell>
          <cell r="AO149">
            <v>2991.6666666666665</v>
          </cell>
          <cell r="AP149">
            <v>2991.6666666666665</v>
          </cell>
          <cell r="AQ149">
            <v>2991.6666666666665</v>
          </cell>
          <cell r="AR149">
            <v>2991.6666666666665</v>
          </cell>
          <cell r="AS149">
            <v>2991.6666666666665</v>
          </cell>
          <cell r="AT149">
            <v>2991.6666666666665</v>
          </cell>
          <cell r="AU149">
            <v>2991.6666666666665</v>
          </cell>
          <cell r="AV149">
            <v>2991.6666666666665</v>
          </cell>
          <cell r="AW149">
            <v>2991.6666666666665</v>
          </cell>
        </row>
        <row r="150">
          <cell r="C150" t="str">
            <v>74568PR</v>
          </cell>
          <cell r="D150" t="str">
            <v>MIZONE OL 1X1 REJECT</v>
          </cell>
          <cell r="E150">
            <v>2779.1666666666665</v>
          </cell>
          <cell r="F150">
            <v>2779.1666666666665</v>
          </cell>
          <cell r="G150">
            <v>2779.1666666666665</v>
          </cell>
          <cell r="H150">
            <v>2779.1666666666665</v>
          </cell>
          <cell r="I150">
            <v>2779.1666666666665</v>
          </cell>
          <cell r="J150">
            <v>2779.1666666666665</v>
          </cell>
          <cell r="K150">
            <v>2779.1666666666665</v>
          </cell>
          <cell r="L150">
            <v>2779.1666666666665</v>
          </cell>
          <cell r="M150">
            <v>2779.1666666666665</v>
          </cell>
          <cell r="N150">
            <v>2779.1666666666665</v>
          </cell>
          <cell r="O150">
            <v>2779.1666666666665</v>
          </cell>
          <cell r="P150">
            <v>2779.1666666666665</v>
          </cell>
          <cell r="Q150">
            <v>2779.1666666666665</v>
          </cell>
          <cell r="R150">
            <v>2779.1666666666665</v>
          </cell>
          <cell r="S150">
            <v>2779.1666666666665</v>
          </cell>
          <cell r="T150">
            <v>2779.1666666666665</v>
          </cell>
          <cell r="U150">
            <v>2779.1666666666665</v>
          </cell>
          <cell r="V150">
            <v>2779.1666666666665</v>
          </cell>
          <cell r="W150">
            <v>2779.1666666666665</v>
          </cell>
          <cell r="X150">
            <v>2779.1666666666665</v>
          </cell>
          <cell r="Y150">
            <v>3075</v>
          </cell>
          <cell r="Z150">
            <v>3075</v>
          </cell>
          <cell r="AA150">
            <v>3075</v>
          </cell>
          <cell r="AB150">
            <v>3075</v>
          </cell>
          <cell r="AC150">
            <v>3075</v>
          </cell>
          <cell r="AD150">
            <v>3075</v>
          </cell>
          <cell r="AE150">
            <v>3075</v>
          </cell>
          <cell r="AF150">
            <v>3075</v>
          </cell>
          <cell r="AG150">
            <v>3075</v>
          </cell>
          <cell r="AH150">
            <v>3075</v>
          </cell>
          <cell r="AJ150" t="str">
            <v>74568PR</v>
          </cell>
          <cell r="AK150" t="str">
            <v>MIZONE OL 1X1 REJECT</v>
          </cell>
          <cell r="AL150">
            <v>12</v>
          </cell>
          <cell r="AM150" t="str">
            <v>MIZONEX12</v>
          </cell>
          <cell r="AN150">
            <v>2991.6666666666665</v>
          </cell>
          <cell r="AO150">
            <v>2991.6666666666665</v>
          </cell>
          <cell r="AP150">
            <v>2991.6666666666665</v>
          </cell>
          <cell r="AQ150">
            <v>2991.6666666666665</v>
          </cell>
          <cell r="AR150">
            <v>2991.6666666666665</v>
          </cell>
          <cell r="AS150">
            <v>2991.6666666666665</v>
          </cell>
          <cell r="AT150">
            <v>2991.6666666666665</v>
          </cell>
          <cell r="AU150">
            <v>2991.6666666666665</v>
          </cell>
          <cell r="AV150">
            <v>2991.6666666666665</v>
          </cell>
          <cell r="AW150">
            <v>2991.6666666666665</v>
          </cell>
        </row>
        <row r="151">
          <cell r="C151" t="str">
            <v>74593P</v>
          </cell>
          <cell r="D151" t="str">
            <v>MIZONE APPLE GUAVA 500ML 1X1</v>
          </cell>
          <cell r="E151">
            <v>2779.1666666666665</v>
          </cell>
          <cell r="F151">
            <v>2779.1666666666665</v>
          </cell>
          <cell r="G151">
            <v>2779.1666666666665</v>
          </cell>
          <cell r="H151">
            <v>2779.1666666666665</v>
          </cell>
          <cell r="I151">
            <v>2779.1666666666665</v>
          </cell>
          <cell r="J151">
            <v>2779.1666666666665</v>
          </cell>
          <cell r="K151">
            <v>2779.1666666666665</v>
          </cell>
          <cell r="L151">
            <v>2779.1666666666665</v>
          </cell>
          <cell r="M151">
            <v>2779.1666666666665</v>
          </cell>
          <cell r="N151">
            <v>2779.1666666666665</v>
          </cell>
          <cell r="O151">
            <v>2779.1666666666665</v>
          </cell>
          <cell r="P151">
            <v>2779.1666666666665</v>
          </cell>
          <cell r="Q151">
            <v>2779.1666666666665</v>
          </cell>
          <cell r="R151">
            <v>2779.1666666666665</v>
          </cell>
          <cell r="S151">
            <v>2779.1666666666665</v>
          </cell>
          <cell r="T151">
            <v>2779.1666666666665</v>
          </cell>
          <cell r="U151">
            <v>2779.1666666666665</v>
          </cell>
          <cell r="V151">
            <v>2779.1666666666665</v>
          </cell>
          <cell r="W151">
            <v>2779.1666666666665</v>
          </cell>
          <cell r="X151">
            <v>2779.1666666666665</v>
          </cell>
          <cell r="Y151">
            <v>3075</v>
          </cell>
          <cell r="Z151">
            <v>3075</v>
          </cell>
          <cell r="AA151">
            <v>3075</v>
          </cell>
          <cell r="AB151">
            <v>3075</v>
          </cell>
          <cell r="AC151">
            <v>3075</v>
          </cell>
          <cell r="AD151">
            <v>3075</v>
          </cell>
          <cell r="AE151">
            <v>3075</v>
          </cell>
          <cell r="AF151">
            <v>3075</v>
          </cell>
          <cell r="AG151">
            <v>3075</v>
          </cell>
          <cell r="AH151">
            <v>3075</v>
          </cell>
          <cell r="AJ151" t="str">
            <v>74593P</v>
          </cell>
          <cell r="AK151" t="str">
            <v>MIZONE APPLE GUAVA 500ML 1X1</v>
          </cell>
          <cell r="AL151">
            <v>12</v>
          </cell>
          <cell r="AM151" t="str">
            <v>MIZONEX12</v>
          </cell>
          <cell r="AN151">
            <v>2991.6666666666665</v>
          </cell>
          <cell r="AO151">
            <v>2991.6666666666665</v>
          </cell>
          <cell r="AP151">
            <v>2991.6666666666665</v>
          </cell>
          <cell r="AQ151">
            <v>2991.6666666666665</v>
          </cell>
          <cell r="AR151">
            <v>2991.6666666666665</v>
          </cell>
          <cell r="AS151">
            <v>2991.6666666666665</v>
          </cell>
          <cell r="AT151">
            <v>2991.6666666666665</v>
          </cell>
          <cell r="AU151">
            <v>2991.6666666666665</v>
          </cell>
          <cell r="AV151">
            <v>2991.6666666666665</v>
          </cell>
          <cell r="AW151">
            <v>2991.6666666666665</v>
          </cell>
        </row>
        <row r="152">
          <cell r="C152" t="str">
            <v>74593PR</v>
          </cell>
          <cell r="D152" t="str">
            <v>MIZONE AG 1X1 REJECT</v>
          </cell>
          <cell r="E152">
            <v>2779.1666666666665</v>
          </cell>
          <cell r="F152">
            <v>2779.1666666666665</v>
          </cell>
          <cell r="G152">
            <v>2779.1666666666665</v>
          </cell>
          <cell r="H152">
            <v>2779.1666666666665</v>
          </cell>
          <cell r="I152">
            <v>2779.1666666666665</v>
          </cell>
          <cell r="J152">
            <v>2779.1666666666665</v>
          </cell>
          <cell r="K152">
            <v>2779.1666666666665</v>
          </cell>
          <cell r="L152">
            <v>2779.1666666666665</v>
          </cell>
          <cell r="M152">
            <v>2779.1666666666665</v>
          </cell>
          <cell r="N152">
            <v>2779.1666666666665</v>
          </cell>
          <cell r="O152">
            <v>2779.1666666666665</v>
          </cell>
          <cell r="P152">
            <v>2779.1666666666665</v>
          </cell>
          <cell r="Q152">
            <v>2779.1666666666665</v>
          </cell>
          <cell r="R152">
            <v>2779.1666666666665</v>
          </cell>
          <cell r="S152">
            <v>2779.1666666666665</v>
          </cell>
          <cell r="T152">
            <v>2779.1666666666665</v>
          </cell>
          <cell r="U152">
            <v>2779.1666666666665</v>
          </cell>
          <cell r="V152">
            <v>2779.1666666666665</v>
          </cell>
          <cell r="W152">
            <v>2779.1666666666665</v>
          </cell>
          <cell r="X152">
            <v>2779.1666666666665</v>
          </cell>
          <cell r="Y152">
            <v>3075</v>
          </cell>
          <cell r="Z152">
            <v>3075</v>
          </cell>
          <cell r="AA152">
            <v>3075</v>
          </cell>
          <cell r="AB152">
            <v>3075</v>
          </cell>
          <cell r="AC152">
            <v>3075</v>
          </cell>
          <cell r="AD152">
            <v>3075</v>
          </cell>
          <cell r="AE152">
            <v>3075</v>
          </cell>
          <cell r="AF152">
            <v>3075</v>
          </cell>
          <cell r="AG152">
            <v>3075</v>
          </cell>
          <cell r="AH152">
            <v>3075</v>
          </cell>
          <cell r="AJ152" t="str">
            <v>74593PR</v>
          </cell>
          <cell r="AK152" t="str">
            <v>MIZONE AG 1X1 REJECT</v>
          </cell>
          <cell r="AL152">
            <v>12</v>
          </cell>
          <cell r="AM152" t="str">
            <v>MIZONEX12</v>
          </cell>
          <cell r="AN152">
            <v>2991.6666666666665</v>
          </cell>
          <cell r="AO152">
            <v>2991.6666666666665</v>
          </cell>
          <cell r="AP152">
            <v>2991.6666666666665</v>
          </cell>
          <cell r="AQ152">
            <v>2991.6666666666665</v>
          </cell>
          <cell r="AR152">
            <v>2991.6666666666665</v>
          </cell>
          <cell r="AS152">
            <v>2991.6666666666665</v>
          </cell>
          <cell r="AT152">
            <v>2991.6666666666665</v>
          </cell>
          <cell r="AU152">
            <v>2991.6666666666665</v>
          </cell>
          <cell r="AV152">
            <v>2991.6666666666665</v>
          </cell>
          <cell r="AW152">
            <v>2991.6666666666665</v>
          </cell>
        </row>
        <row r="153">
          <cell r="C153" t="str">
            <v>74593SMP</v>
          </cell>
          <cell r="D153" t="str">
            <v>MIZONE AG SUPERMAN 500ML 1X1</v>
          </cell>
          <cell r="E153">
            <v>2779.1666666666665</v>
          </cell>
          <cell r="F153">
            <v>2779.1666666666665</v>
          </cell>
          <cell r="G153">
            <v>2779.1666666666665</v>
          </cell>
          <cell r="H153">
            <v>2779.1666666666665</v>
          </cell>
          <cell r="I153">
            <v>2779.1666666666665</v>
          </cell>
          <cell r="J153">
            <v>2779.1666666666665</v>
          </cell>
          <cell r="K153">
            <v>2779.1666666666665</v>
          </cell>
          <cell r="L153">
            <v>2779.1666666666665</v>
          </cell>
          <cell r="M153">
            <v>2779.1666666666665</v>
          </cell>
          <cell r="N153">
            <v>2779.1666666666665</v>
          </cell>
          <cell r="O153">
            <v>2779.1666666666665</v>
          </cell>
          <cell r="P153">
            <v>2779.1666666666665</v>
          </cell>
          <cell r="Q153">
            <v>2779.1666666666665</v>
          </cell>
          <cell r="R153">
            <v>2779.1666666666665</v>
          </cell>
          <cell r="S153">
            <v>2779.1666666666665</v>
          </cell>
          <cell r="T153">
            <v>2779.1666666666665</v>
          </cell>
          <cell r="U153">
            <v>2779.1666666666665</v>
          </cell>
          <cell r="V153">
            <v>2779.1666666666665</v>
          </cell>
          <cell r="W153">
            <v>2779.1666666666665</v>
          </cell>
          <cell r="X153">
            <v>2779.1666666666665</v>
          </cell>
          <cell r="Y153">
            <v>3075</v>
          </cell>
          <cell r="Z153">
            <v>3075</v>
          </cell>
          <cell r="AA153">
            <v>3075</v>
          </cell>
          <cell r="AB153">
            <v>3075</v>
          </cell>
          <cell r="AC153">
            <v>3075</v>
          </cell>
          <cell r="AD153">
            <v>3075</v>
          </cell>
          <cell r="AE153">
            <v>3075</v>
          </cell>
          <cell r="AF153">
            <v>3075</v>
          </cell>
          <cell r="AG153">
            <v>3075</v>
          </cell>
          <cell r="AH153">
            <v>3075</v>
          </cell>
          <cell r="AJ153" t="str">
            <v>74593SMP</v>
          </cell>
          <cell r="AK153" t="str">
            <v>MIZONE AG SUPERMAN 500ML 1X1</v>
          </cell>
          <cell r="AL153">
            <v>12</v>
          </cell>
          <cell r="AM153" t="str">
            <v>MIZONEX12</v>
          </cell>
          <cell r="AN153">
            <v>2991.6666666666665</v>
          </cell>
          <cell r="AO153">
            <v>2991.6666666666665</v>
          </cell>
          <cell r="AP153">
            <v>2991.6666666666665</v>
          </cell>
          <cell r="AQ153">
            <v>2991.6666666666665</v>
          </cell>
          <cell r="AR153">
            <v>2991.6666666666665</v>
          </cell>
          <cell r="AS153">
            <v>2991.6666666666665</v>
          </cell>
          <cell r="AT153">
            <v>2991.6666666666665</v>
          </cell>
          <cell r="AU153">
            <v>2991.6666666666665</v>
          </cell>
          <cell r="AV153">
            <v>2991.6666666666665</v>
          </cell>
          <cell r="AW153">
            <v>2991.6666666666665</v>
          </cell>
        </row>
        <row r="154">
          <cell r="C154" t="str">
            <v>74593SPP</v>
          </cell>
          <cell r="D154" t="str">
            <v>MIZONE AG SPIDERMAN 1X1</v>
          </cell>
          <cell r="E154">
            <v>2779.1666666666665</v>
          </cell>
          <cell r="F154">
            <v>2779.1666666666665</v>
          </cell>
          <cell r="G154">
            <v>2779.1666666666665</v>
          </cell>
          <cell r="H154">
            <v>2779.1666666666665</v>
          </cell>
          <cell r="I154">
            <v>2779.1666666666665</v>
          </cell>
          <cell r="J154">
            <v>2779.1666666666665</v>
          </cell>
          <cell r="K154">
            <v>2779.1666666666665</v>
          </cell>
          <cell r="L154">
            <v>2779.1666666666665</v>
          </cell>
          <cell r="M154">
            <v>2779.1666666666665</v>
          </cell>
          <cell r="N154">
            <v>2779.1666666666665</v>
          </cell>
          <cell r="O154">
            <v>2779.1666666666665</v>
          </cell>
          <cell r="P154">
            <v>2779.1666666666665</v>
          </cell>
          <cell r="Q154">
            <v>2779.1666666666665</v>
          </cell>
          <cell r="R154">
            <v>2779.1666666666665</v>
          </cell>
          <cell r="S154">
            <v>2779.1666666666665</v>
          </cell>
          <cell r="T154">
            <v>2779.1666666666665</v>
          </cell>
          <cell r="U154">
            <v>2779.1666666666665</v>
          </cell>
          <cell r="V154">
            <v>2779.1666666666665</v>
          </cell>
          <cell r="W154">
            <v>2779.1666666666665</v>
          </cell>
          <cell r="X154">
            <v>2779.1666666666665</v>
          </cell>
          <cell r="Y154">
            <v>3075</v>
          </cell>
          <cell r="Z154">
            <v>3075</v>
          </cell>
          <cell r="AA154">
            <v>3075</v>
          </cell>
          <cell r="AB154">
            <v>3075</v>
          </cell>
          <cell r="AC154">
            <v>3075</v>
          </cell>
          <cell r="AD154">
            <v>3075</v>
          </cell>
          <cell r="AE154">
            <v>3075</v>
          </cell>
          <cell r="AF154">
            <v>3075</v>
          </cell>
          <cell r="AG154">
            <v>3075</v>
          </cell>
          <cell r="AH154">
            <v>3075</v>
          </cell>
          <cell r="AJ154" t="str">
            <v>74593SPP</v>
          </cell>
          <cell r="AK154" t="str">
            <v>MIZONE AG SPIDERMAN 1X1</v>
          </cell>
          <cell r="AL154">
            <v>12</v>
          </cell>
          <cell r="AM154" t="str">
            <v>MIZONEX12</v>
          </cell>
          <cell r="AN154">
            <v>2991.6666666666665</v>
          </cell>
          <cell r="AO154">
            <v>2991.6666666666665</v>
          </cell>
          <cell r="AP154">
            <v>2991.6666666666665</v>
          </cell>
          <cell r="AQ154">
            <v>2991.6666666666665</v>
          </cell>
          <cell r="AR154">
            <v>2991.6666666666665</v>
          </cell>
          <cell r="AS154">
            <v>2991.6666666666665</v>
          </cell>
          <cell r="AT154">
            <v>2991.6666666666665</v>
          </cell>
          <cell r="AU154">
            <v>2991.6666666666665</v>
          </cell>
          <cell r="AV154">
            <v>2991.6666666666665</v>
          </cell>
          <cell r="AW154">
            <v>2991.6666666666665</v>
          </cell>
        </row>
        <row r="155">
          <cell r="C155" t="str">
            <v>145141P</v>
          </cell>
          <cell r="D155" t="str">
            <v>MIZONE ACTIVE LYCHEE LEMON 500ML 1X1 PCS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3075</v>
          </cell>
          <cell r="P155">
            <v>3075</v>
          </cell>
          <cell r="Q155">
            <v>3075</v>
          </cell>
          <cell r="R155">
            <v>3075</v>
          </cell>
          <cell r="S155">
            <v>3075</v>
          </cell>
          <cell r="T155">
            <v>3075</v>
          </cell>
          <cell r="U155">
            <v>3075</v>
          </cell>
          <cell r="V155">
            <v>3075</v>
          </cell>
          <cell r="W155">
            <v>3075</v>
          </cell>
          <cell r="X155">
            <v>3075</v>
          </cell>
          <cell r="Y155">
            <v>3075</v>
          </cell>
          <cell r="Z155">
            <v>3075</v>
          </cell>
          <cell r="AA155">
            <v>3075</v>
          </cell>
          <cell r="AB155">
            <v>3075</v>
          </cell>
          <cell r="AC155">
            <v>3075</v>
          </cell>
          <cell r="AD155">
            <v>3075</v>
          </cell>
          <cell r="AE155">
            <v>3075</v>
          </cell>
          <cell r="AF155">
            <v>3075</v>
          </cell>
          <cell r="AG155">
            <v>3075</v>
          </cell>
          <cell r="AH155">
            <v>3075</v>
          </cell>
          <cell r="AJ155" t="str">
            <v>145141P</v>
          </cell>
          <cell r="AK155" t="str">
            <v>MIZONE ACTIVE LYCHEE LEMON 500ML 1X1 PCS</v>
          </cell>
          <cell r="AL155">
            <v>12</v>
          </cell>
          <cell r="AM155" t="str">
            <v>MIZNEWX12</v>
          </cell>
          <cell r="AN155">
            <v>2991.6666666666665</v>
          </cell>
          <cell r="AO155">
            <v>2991.6666666666665</v>
          </cell>
          <cell r="AP155">
            <v>2991.6666666666665</v>
          </cell>
          <cell r="AQ155">
            <v>2991.6666666666665</v>
          </cell>
          <cell r="AR155">
            <v>2991.6666666666665</v>
          </cell>
          <cell r="AS155">
            <v>2991.6666666666665</v>
          </cell>
          <cell r="AT155">
            <v>2991.6666666666665</v>
          </cell>
          <cell r="AU155">
            <v>2991.6666666666665</v>
          </cell>
          <cell r="AV155">
            <v>2991.6666666666665</v>
          </cell>
          <cell r="AW155">
            <v>2991.6666666666665</v>
          </cell>
        </row>
        <row r="156">
          <cell r="C156" t="str">
            <v>145141PR</v>
          </cell>
          <cell r="D156" t="str">
            <v>MIZONE ACTIVE LYCHEE LEMON 500ML 1X1 PCS REJECT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3075</v>
          </cell>
          <cell r="P156">
            <v>3075</v>
          </cell>
          <cell r="Q156">
            <v>3075</v>
          </cell>
          <cell r="R156">
            <v>3075</v>
          </cell>
          <cell r="S156">
            <v>3075</v>
          </cell>
          <cell r="T156">
            <v>3075</v>
          </cell>
          <cell r="U156">
            <v>3075</v>
          </cell>
          <cell r="V156">
            <v>3075</v>
          </cell>
          <cell r="W156">
            <v>3075</v>
          </cell>
          <cell r="X156">
            <v>3075</v>
          </cell>
          <cell r="Y156">
            <v>3075</v>
          </cell>
          <cell r="Z156">
            <v>3075</v>
          </cell>
          <cell r="AA156">
            <v>3075</v>
          </cell>
          <cell r="AB156">
            <v>3075</v>
          </cell>
          <cell r="AC156">
            <v>3075</v>
          </cell>
          <cell r="AD156">
            <v>3075</v>
          </cell>
          <cell r="AE156">
            <v>3075</v>
          </cell>
          <cell r="AF156">
            <v>3075</v>
          </cell>
          <cell r="AG156">
            <v>3075</v>
          </cell>
          <cell r="AH156">
            <v>3075</v>
          </cell>
          <cell r="AJ156" t="str">
            <v>145141PR</v>
          </cell>
          <cell r="AK156" t="str">
            <v>MIZONE ACTIVE LYCHEE LEMON 500ML 1X1 PCS REJECT</v>
          </cell>
          <cell r="AL156">
            <v>12</v>
          </cell>
          <cell r="AM156" t="str">
            <v>MIZNEWX12</v>
          </cell>
          <cell r="AN156">
            <v>2991.6666666666665</v>
          </cell>
          <cell r="AO156">
            <v>2991.6666666666665</v>
          </cell>
          <cell r="AP156">
            <v>2991.6666666666665</v>
          </cell>
          <cell r="AQ156">
            <v>2991.6666666666665</v>
          </cell>
          <cell r="AR156">
            <v>2991.6666666666665</v>
          </cell>
          <cell r="AS156">
            <v>2991.6666666666665</v>
          </cell>
          <cell r="AT156">
            <v>2991.6666666666665</v>
          </cell>
          <cell r="AU156">
            <v>2991.6666666666665</v>
          </cell>
          <cell r="AV156">
            <v>2991.6666666666665</v>
          </cell>
          <cell r="AW156">
            <v>2991.6666666666665</v>
          </cell>
        </row>
        <row r="157">
          <cell r="C157" t="str">
            <v>145142P</v>
          </cell>
          <cell r="D157" t="str">
            <v>MIZONE MOOD UP LONGAN COCONUT 500ML 1X1 PCS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3075</v>
          </cell>
          <cell r="P157">
            <v>3075</v>
          </cell>
          <cell r="Q157">
            <v>3075</v>
          </cell>
          <cell r="R157">
            <v>3075</v>
          </cell>
          <cell r="S157">
            <v>3075</v>
          </cell>
          <cell r="T157">
            <v>3075</v>
          </cell>
          <cell r="U157">
            <v>3075</v>
          </cell>
          <cell r="V157">
            <v>3075</v>
          </cell>
          <cell r="W157">
            <v>3075</v>
          </cell>
          <cell r="X157">
            <v>3075</v>
          </cell>
          <cell r="Y157">
            <v>3075</v>
          </cell>
          <cell r="Z157">
            <v>3075</v>
          </cell>
          <cell r="AA157">
            <v>3075</v>
          </cell>
          <cell r="AB157">
            <v>3075</v>
          </cell>
          <cell r="AC157">
            <v>3075</v>
          </cell>
          <cell r="AD157">
            <v>3075</v>
          </cell>
          <cell r="AE157">
            <v>3075</v>
          </cell>
          <cell r="AF157">
            <v>3075</v>
          </cell>
          <cell r="AG157">
            <v>3075</v>
          </cell>
          <cell r="AH157">
            <v>3075</v>
          </cell>
          <cell r="AJ157" t="str">
            <v>145142P</v>
          </cell>
          <cell r="AK157" t="str">
            <v>MIZONE MOOD UP LONGAN COCONUT 500ML 1X1 PCS</v>
          </cell>
          <cell r="AL157">
            <v>12</v>
          </cell>
          <cell r="AM157" t="str">
            <v>MIZNEWX12</v>
          </cell>
          <cell r="AN157">
            <v>2991.6666666666665</v>
          </cell>
          <cell r="AO157">
            <v>2991.6666666666665</v>
          </cell>
          <cell r="AP157">
            <v>2991.6666666666665</v>
          </cell>
          <cell r="AQ157">
            <v>2991.6666666666665</v>
          </cell>
          <cell r="AR157">
            <v>2991.6666666666665</v>
          </cell>
          <cell r="AS157">
            <v>2991.6666666666665</v>
          </cell>
          <cell r="AT157">
            <v>2991.6666666666665</v>
          </cell>
          <cell r="AU157">
            <v>2991.6666666666665</v>
          </cell>
          <cell r="AV157">
            <v>2991.6666666666665</v>
          </cell>
          <cell r="AW157">
            <v>2991.6666666666665</v>
          </cell>
        </row>
        <row r="158">
          <cell r="C158" t="str">
            <v>145143P</v>
          </cell>
          <cell r="D158" t="str">
            <v>MIZONE MOOD UP CRANBERRY 500ML 1X1 PCS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3075</v>
          </cell>
          <cell r="P158">
            <v>3075</v>
          </cell>
          <cell r="Q158">
            <v>3075</v>
          </cell>
          <cell r="R158">
            <v>3075</v>
          </cell>
          <cell r="S158">
            <v>3075</v>
          </cell>
          <cell r="T158">
            <v>3075</v>
          </cell>
          <cell r="U158">
            <v>3075</v>
          </cell>
          <cell r="V158">
            <v>3075</v>
          </cell>
          <cell r="W158">
            <v>3075</v>
          </cell>
          <cell r="X158">
            <v>3075</v>
          </cell>
          <cell r="Y158">
            <v>3075</v>
          </cell>
          <cell r="Z158">
            <v>3075</v>
          </cell>
          <cell r="AA158">
            <v>3075</v>
          </cell>
          <cell r="AB158">
            <v>3075</v>
          </cell>
          <cell r="AC158">
            <v>3075</v>
          </cell>
          <cell r="AD158">
            <v>3075</v>
          </cell>
          <cell r="AE158">
            <v>3075</v>
          </cell>
          <cell r="AF158">
            <v>3075</v>
          </cell>
          <cell r="AG158">
            <v>3075</v>
          </cell>
          <cell r="AH158">
            <v>3075</v>
          </cell>
          <cell r="AJ158" t="str">
            <v>145143P</v>
          </cell>
          <cell r="AK158" t="str">
            <v>MIZONE MOOD UP CRANBERRY 500ML 1X1 PCS</v>
          </cell>
          <cell r="AL158">
            <v>12</v>
          </cell>
          <cell r="AM158" t="str">
            <v>MIZNEWX12</v>
          </cell>
          <cell r="AN158">
            <v>2991.6666666666665</v>
          </cell>
          <cell r="AO158">
            <v>2991.6666666666665</v>
          </cell>
          <cell r="AP158">
            <v>2991.6666666666665</v>
          </cell>
          <cell r="AQ158">
            <v>2991.6666666666665</v>
          </cell>
          <cell r="AR158">
            <v>2991.6666666666665</v>
          </cell>
          <cell r="AS158">
            <v>2991.6666666666665</v>
          </cell>
          <cell r="AT158">
            <v>2991.6666666666665</v>
          </cell>
          <cell r="AU158">
            <v>2991.6666666666665</v>
          </cell>
          <cell r="AV158">
            <v>2991.6666666666665</v>
          </cell>
          <cell r="AW158">
            <v>2991.6666666666665</v>
          </cell>
        </row>
        <row r="159">
          <cell r="C159" t="str">
            <v>145143PR</v>
          </cell>
          <cell r="D159" t="str">
            <v>MIZONE MOOD UP CRANBERRY 500ML PCS REJECT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3075</v>
          </cell>
          <cell r="P159">
            <v>3075</v>
          </cell>
          <cell r="Q159">
            <v>3075</v>
          </cell>
          <cell r="R159">
            <v>3075</v>
          </cell>
          <cell r="S159">
            <v>3075</v>
          </cell>
          <cell r="T159">
            <v>3075</v>
          </cell>
          <cell r="U159">
            <v>3075</v>
          </cell>
          <cell r="V159">
            <v>3075</v>
          </cell>
          <cell r="W159">
            <v>3075</v>
          </cell>
          <cell r="X159">
            <v>3075</v>
          </cell>
          <cell r="Y159">
            <v>3075</v>
          </cell>
          <cell r="Z159">
            <v>3075</v>
          </cell>
          <cell r="AA159">
            <v>3075</v>
          </cell>
          <cell r="AB159">
            <v>3075</v>
          </cell>
          <cell r="AC159">
            <v>3075</v>
          </cell>
          <cell r="AD159">
            <v>3075</v>
          </cell>
          <cell r="AE159">
            <v>3075</v>
          </cell>
          <cell r="AF159">
            <v>3075</v>
          </cell>
          <cell r="AG159">
            <v>3075</v>
          </cell>
          <cell r="AH159">
            <v>3075</v>
          </cell>
          <cell r="AJ159" t="str">
            <v>145143PR</v>
          </cell>
          <cell r="AK159" t="str">
            <v>MIZONE MOOD UP CRANBERRY 500ML PCS REJECT</v>
          </cell>
          <cell r="AL159">
            <v>12</v>
          </cell>
          <cell r="AM159" t="str">
            <v>MIZNEWX12</v>
          </cell>
          <cell r="AN159">
            <v>2991.6666666666665</v>
          </cell>
          <cell r="AO159">
            <v>2991.6666666666665</v>
          </cell>
          <cell r="AP159">
            <v>2991.6666666666665</v>
          </cell>
          <cell r="AQ159">
            <v>2991.6666666666665</v>
          </cell>
          <cell r="AR159">
            <v>2991.6666666666665</v>
          </cell>
          <cell r="AS159">
            <v>2991.6666666666665</v>
          </cell>
          <cell r="AT159">
            <v>2991.6666666666665</v>
          </cell>
          <cell r="AU159">
            <v>2991.6666666666665</v>
          </cell>
          <cell r="AV159">
            <v>2991.6666666666665</v>
          </cell>
          <cell r="AW159">
            <v>2991.6666666666665</v>
          </cell>
        </row>
        <row r="160">
          <cell r="C160" t="str">
            <v>145144P</v>
          </cell>
          <cell r="D160" t="str">
            <v>MIZONE BREAK FREE CHERRY BLOSSOM 500ML 1x1 PCS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3075</v>
          </cell>
          <cell r="P160">
            <v>3075</v>
          </cell>
          <cell r="Q160">
            <v>3075</v>
          </cell>
          <cell r="R160">
            <v>3075</v>
          </cell>
          <cell r="S160">
            <v>3075</v>
          </cell>
          <cell r="T160">
            <v>3075</v>
          </cell>
          <cell r="U160">
            <v>3075</v>
          </cell>
          <cell r="V160">
            <v>3075</v>
          </cell>
          <cell r="W160">
            <v>3075</v>
          </cell>
          <cell r="X160">
            <v>3075</v>
          </cell>
          <cell r="Y160">
            <v>3075</v>
          </cell>
          <cell r="Z160">
            <v>3075</v>
          </cell>
          <cell r="AA160">
            <v>3075</v>
          </cell>
          <cell r="AB160">
            <v>3075</v>
          </cell>
          <cell r="AC160">
            <v>3075</v>
          </cell>
          <cell r="AD160">
            <v>3075</v>
          </cell>
          <cell r="AE160">
            <v>3075</v>
          </cell>
          <cell r="AF160">
            <v>3075</v>
          </cell>
          <cell r="AG160">
            <v>3075</v>
          </cell>
          <cell r="AH160">
            <v>3075</v>
          </cell>
          <cell r="AJ160" t="str">
            <v>145144P</v>
          </cell>
          <cell r="AK160" t="str">
            <v>MIZONE BREAK FREE CHERRY BLOSSOM 500ML 1x1 PCS</v>
          </cell>
          <cell r="AL160">
            <v>12</v>
          </cell>
          <cell r="AM160" t="str">
            <v>MIZNEWX12</v>
          </cell>
          <cell r="AN160">
            <v>2991.6666666666665</v>
          </cell>
          <cell r="AO160">
            <v>2991.6666666666665</v>
          </cell>
          <cell r="AP160">
            <v>2991.6666666666665</v>
          </cell>
          <cell r="AQ160">
            <v>2991.6666666666665</v>
          </cell>
          <cell r="AR160">
            <v>2991.6666666666665</v>
          </cell>
          <cell r="AS160">
            <v>2991.6666666666665</v>
          </cell>
          <cell r="AT160">
            <v>2991.6666666666665</v>
          </cell>
          <cell r="AU160">
            <v>2991.6666666666665</v>
          </cell>
          <cell r="AV160">
            <v>2991.6666666666665</v>
          </cell>
          <cell r="AW160">
            <v>2991.6666666666665</v>
          </cell>
        </row>
        <row r="161">
          <cell r="C161" t="str">
            <v>145144PR</v>
          </cell>
          <cell r="D161" t="str">
            <v>MIZONE BREAK FREE CHERRY BLOSSOM 500ML PCS REJECT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3075</v>
          </cell>
          <cell r="P161">
            <v>3075</v>
          </cell>
          <cell r="Q161">
            <v>3075</v>
          </cell>
          <cell r="R161">
            <v>3075</v>
          </cell>
          <cell r="S161">
            <v>3075</v>
          </cell>
          <cell r="T161">
            <v>3075</v>
          </cell>
          <cell r="U161">
            <v>3075</v>
          </cell>
          <cell r="V161">
            <v>3075</v>
          </cell>
          <cell r="W161">
            <v>3075</v>
          </cell>
          <cell r="X161">
            <v>3075</v>
          </cell>
          <cell r="Y161">
            <v>3075</v>
          </cell>
          <cell r="Z161">
            <v>3075</v>
          </cell>
          <cell r="AA161">
            <v>3075</v>
          </cell>
          <cell r="AB161">
            <v>3075</v>
          </cell>
          <cell r="AC161">
            <v>3075</v>
          </cell>
          <cell r="AD161">
            <v>3075</v>
          </cell>
          <cell r="AE161">
            <v>3075</v>
          </cell>
          <cell r="AF161">
            <v>3075</v>
          </cell>
          <cell r="AG161">
            <v>3075</v>
          </cell>
          <cell r="AH161">
            <v>3075</v>
          </cell>
          <cell r="AJ161" t="str">
            <v>145144PR</v>
          </cell>
          <cell r="AK161" t="str">
            <v>MIZONE BREAK FREE CHERRY BLOSSOM 500ML PCS REJECT</v>
          </cell>
          <cell r="AL161">
            <v>12</v>
          </cell>
          <cell r="AM161" t="str">
            <v>MIZNEWX12</v>
          </cell>
          <cell r="AN161">
            <v>2991.6666666666665</v>
          </cell>
          <cell r="AO161">
            <v>2991.6666666666665</v>
          </cell>
          <cell r="AP161">
            <v>2991.6666666666665</v>
          </cell>
          <cell r="AQ161">
            <v>2991.6666666666665</v>
          </cell>
          <cell r="AR161">
            <v>2991.6666666666665</v>
          </cell>
          <cell r="AS161">
            <v>2991.6666666666665</v>
          </cell>
          <cell r="AT161">
            <v>2991.6666666666665</v>
          </cell>
          <cell r="AU161">
            <v>2991.6666666666665</v>
          </cell>
          <cell r="AV161">
            <v>2991.6666666666665</v>
          </cell>
          <cell r="AW161">
            <v>2991.6666666666665</v>
          </cell>
        </row>
        <row r="162">
          <cell r="C162" t="str">
            <v>145679P</v>
          </cell>
          <cell r="D162" t="str">
            <v>MIZONE MOVE ON STARFRUIT 500ML 1X1 PCS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3075</v>
          </cell>
          <cell r="P162">
            <v>3075</v>
          </cell>
          <cell r="Q162">
            <v>3075</v>
          </cell>
          <cell r="R162">
            <v>3075</v>
          </cell>
          <cell r="S162">
            <v>3075</v>
          </cell>
          <cell r="T162">
            <v>3075</v>
          </cell>
          <cell r="U162">
            <v>3075</v>
          </cell>
          <cell r="V162">
            <v>3075</v>
          </cell>
          <cell r="W162">
            <v>3075</v>
          </cell>
          <cell r="X162">
            <v>3075</v>
          </cell>
          <cell r="Y162">
            <v>3075</v>
          </cell>
          <cell r="Z162">
            <v>3075</v>
          </cell>
          <cell r="AA162">
            <v>3075</v>
          </cell>
          <cell r="AB162">
            <v>3075</v>
          </cell>
          <cell r="AC162">
            <v>3075</v>
          </cell>
          <cell r="AD162">
            <v>3075</v>
          </cell>
          <cell r="AE162">
            <v>3075</v>
          </cell>
          <cell r="AF162">
            <v>3075</v>
          </cell>
          <cell r="AG162">
            <v>3075</v>
          </cell>
          <cell r="AH162">
            <v>3075</v>
          </cell>
          <cell r="AJ162" t="str">
            <v>145679P</v>
          </cell>
          <cell r="AK162" t="str">
            <v>MIZONE MOVE ON STARFRUIT 500ML 1X1 PCS</v>
          </cell>
          <cell r="AL162">
            <v>12</v>
          </cell>
          <cell r="AM162" t="str">
            <v>MIZNEWX12</v>
          </cell>
          <cell r="AN162">
            <v>2991.6666666666665</v>
          </cell>
          <cell r="AO162">
            <v>2991.6666666666665</v>
          </cell>
          <cell r="AP162">
            <v>2991.6666666666665</v>
          </cell>
          <cell r="AQ162">
            <v>2991.6666666666665</v>
          </cell>
          <cell r="AR162">
            <v>2991.6666666666665</v>
          </cell>
          <cell r="AS162">
            <v>2991.6666666666665</v>
          </cell>
          <cell r="AT162">
            <v>2991.6666666666665</v>
          </cell>
          <cell r="AU162">
            <v>2991.6666666666665</v>
          </cell>
          <cell r="AV162">
            <v>2991.6666666666665</v>
          </cell>
          <cell r="AW162">
            <v>2991.6666666666665</v>
          </cell>
        </row>
        <row r="163">
          <cell r="C163" t="str">
            <v>145679PR</v>
          </cell>
          <cell r="D163" t="str">
            <v>MIZONE MOVE ON STARFRUIT 500ML PCS REJECT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3075</v>
          </cell>
          <cell r="P163">
            <v>3075</v>
          </cell>
          <cell r="Q163">
            <v>3075</v>
          </cell>
          <cell r="R163">
            <v>3075</v>
          </cell>
          <cell r="S163">
            <v>3075</v>
          </cell>
          <cell r="T163">
            <v>3075</v>
          </cell>
          <cell r="U163">
            <v>3075</v>
          </cell>
          <cell r="V163">
            <v>3075</v>
          </cell>
          <cell r="W163">
            <v>3075</v>
          </cell>
          <cell r="X163">
            <v>3075</v>
          </cell>
          <cell r="Y163">
            <v>3075</v>
          </cell>
          <cell r="Z163">
            <v>3075</v>
          </cell>
          <cell r="AA163">
            <v>3075</v>
          </cell>
          <cell r="AB163">
            <v>3075</v>
          </cell>
          <cell r="AC163">
            <v>3075</v>
          </cell>
          <cell r="AD163">
            <v>3075</v>
          </cell>
          <cell r="AE163">
            <v>3075</v>
          </cell>
          <cell r="AF163">
            <v>3075</v>
          </cell>
          <cell r="AG163">
            <v>3075</v>
          </cell>
          <cell r="AH163">
            <v>3075</v>
          </cell>
          <cell r="AJ163" t="str">
            <v>145679PR</v>
          </cell>
          <cell r="AK163" t="str">
            <v>MIZONE MOVE ON STARFRUIT 500ML PCS REJECT</v>
          </cell>
          <cell r="AL163">
            <v>12</v>
          </cell>
          <cell r="AM163" t="str">
            <v>MIZNEWX12</v>
          </cell>
          <cell r="AN163">
            <v>2991.6666666666665</v>
          </cell>
          <cell r="AO163">
            <v>2991.6666666666665</v>
          </cell>
          <cell r="AP163">
            <v>2991.6666666666665</v>
          </cell>
          <cell r="AQ163">
            <v>2991.6666666666665</v>
          </cell>
          <cell r="AR163">
            <v>2991.6666666666665</v>
          </cell>
          <cell r="AS163">
            <v>2991.6666666666665</v>
          </cell>
          <cell r="AT163">
            <v>2991.6666666666665</v>
          </cell>
          <cell r="AU163">
            <v>2991.6666666666665</v>
          </cell>
          <cell r="AV163">
            <v>2991.6666666666665</v>
          </cell>
          <cell r="AW163">
            <v>2991.6666666666665</v>
          </cell>
        </row>
        <row r="164">
          <cell r="C164" t="str">
            <v>87436P</v>
          </cell>
          <cell r="D164" t="str">
            <v>FRES-IN CRISPY APPLE/PCS</v>
          </cell>
          <cell r="E164">
            <v>3625</v>
          </cell>
          <cell r="F164">
            <v>3625</v>
          </cell>
          <cell r="G164">
            <v>3625</v>
          </cell>
          <cell r="H164">
            <v>3625</v>
          </cell>
          <cell r="I164">
            <v>3625</v>
          </cell>
          <cell r="J164">
            <v>3625</v>
          </cell>
          <cell r="K164">
            <v>3625</v>
          </cell>
          <cell r="L164">
            <v>3625</v>
          </cell>
          <cell r="M164">
            <v>3625</v>
          </cell>
          <cell r="N164">
            <v>3625</v>
          </cell>
          <cell r="O164">
            <v>3625</v>
          </cell>
          <cell r="P164">
            <v>3625</v>
          </cell>
          <cell r="Q164">
            <v>3625</v>
          </cell>
          <cell r="R164">
            <v>3625</v>
          </cell>
          <cell r="S164">
            <v>3625</v>
          </cell>
          <cell r="T164">
            <v>3625</v>
          </cell>
          <cell r="U164">
            <v>3625</v>
          </cell>
          <cell r="V164">
            <v>3625</v>
          </cell>
          <cell r="W164">
            <v>3625</v>
          </cell>
          <cell r="X164">
            <v>3625</v>
          </cell>
          <cell r="Y164">
            <v>3625</v>
          </cell>
          <cell r="Z164">
            <v>3625</v>
          </cell>
          <cell r="AA164">
            <v>3625</v>
          </cell>
          <cell r="AB164">
            <v>3625</v>
          </cell>
          <cell r="AC164">
            <v>3625</v>
          </cell>
          <cell r="AD164">
            <v>3625</v>
          </cell>
          <cell r="AE164">
            <v>3625</v>
          </cell>
          <cell r="AF164">
            <v>3625</v>
          </cell>
          <cell r="AG164">
            <v>3625</v>
          </cell>
          <cell r="AH164">
            <v>3625</v>
          </cell>
          <cell r="AJ164" t="str">
            <v>87436P</v>
          </cell>
          <cell r="AK164" t="str">
            <v>FRES-IN CRISPY APPLE/PCS</v>
          </cell>
          <cell r="AL164">
            <v>12</v>
          </cell>
          <cell r="AM164" t="str">
            <v>FRESINX12</v>
          </cell>
          <cell r="AN164">
            <v>3541.6666666666665</v>
          </cell>
          <cell r="AO164">
            <v>3541.6666666666665</v>
          </cell>
          <cell r="AP164">
            <v>3541.6666666666665</v>
          </cell>
          <cell r="AQ164">
            <v>3541.6666666666665</v>
          </cell>
          <cell r="AR164">
            <v>3541.6666666666665</v>
          </cell>
          <cell r="AS164">
            <v>3541.6666666666665</v>
          </cell>
          <cell r="AT164">
            <v>3541.6666666666665</v>
          </cell>
          <cell r="AU164">
            <v>3541.6666666666665</v>
          </cell>
          <cell r="AV164">
            <v>3541.6666666666665</v>
          </cell>
          <cell r="AW164">
            <v>3541.6666666666665</v>
          </cell>
        </row>
        <row r="165">
          <cell r="C165" t="str">
            <v>87625P</v>
          </cell>
          <cell r="D165" t="str">
            <v>FRES-IN JC STRAWBERRY 500ML 1X1</v>
          </cell>
          <cell r="E165">
            <v>3625</v>
          </cell>
          <cell r="F165">
            <v>3625</v>
          </cell>
          <cell r="G165">
            <v>3625</v>
          </cell>
          <cell r="H165">
            <v>3625</v>
          </cell>
          <cell r="I165">
            <v>3625</v>
          </cell>
          <cell r="J165">
            <v>3625</v>
          </cell>
          <cell r="K165">
            <v>3625</v>
          </cell>
          <cell r="L165">
            <v>3625</v>
          </cell>
          <cell r="M165">
            <v>3625</v>
          </cell>
          <cell r="N165">
            <v>3625</v>
          </cell>
          <cell r="O165">
            <v>3625</v>
          </cell>
          <cell r="P165">
            <v>3625</v>
          </cell>
          <cell r="Q165">
            <v>3625</v>
          </cell>
          <cell r="R165">
            <v>3625</v>
          </cell>
          <cell r="S165">
            <v>3625</v>
          </cell>
          <cell r="T165">
            <v>3625</v>
          </cell>
          <cell r="U165">
            <v>3625</v>
          </cell>
          <cell r="V165">
            <v>3625</v>
          </cell>
          <cell r="W165">
            <v>3625</v>
          </cell>
          <cell r="X165">
            <v>3625</v>
          </cell>
          <cell r="Y165">
            <v>3625</v>
          </cell>
          <cell r="Z165">
            <v>3625</v>
          </cell>
          <cell r="AA165">
            <v>3625</v>
          </cell>
          <cell r="AB165">
            <v>3625</v>
          </cell>
          <cell r="AC165">
            <v>3625</v>
          </cell>
          <cell r="AD165">
            <v>3625</v>
          </cell>
          <cell r="AE165">
            <v>3625</v>
          </cell>
          <cell r="AF165">
            <v>3625</v>
          </cell>
          <cell r="AG165">
            <v>3625</v>
          </cell>
          <cell r="AH165">
            <v>3625</v>
          </cell>
          <cell r="AJ165" t="str">
            <v>87625P</v>
          </cell>
          <cell r="AK165" t="str">
            <v>FRES-IN JC STRAWBERRY 500ML 1X1</v>
          </cell>
          <cell r="AL165">
            <v>12</v>
          </cell>
          <cell r="AM165" t="str">
            <v>FRESINX12</v>
          </cell>
          <cell r="AN165">
            <v>3541.6666666666665</v>
          </cell>
          <cell r="AO165">
            <v>3541.6666666666665</v>
          </cell>
          <cell r="AP165">
            <v>3541.6666666666665</v>
          </cell>
          <cell r="AQ165">
            <v>3541.6666666666665</v>
          </cell>
          <cell r="AR165">
            <v>3541.6666666666665</v>
          </cell>
          <cell r="AS165">
            <v>3541.6666666666665</v>
          </cell>
          <cell r="AT165">
            <v>3541.6666666666665</v>
          </cell>
          <cell r="AU165">
            <v>3541.6666666666665</v>
          </cell>
          <cell r="AV165">
            <v>3541.6666666666665</v>
          </cell>
          <cell r="AW165">
            <v>3541.6666666666665</v>
          </cell>
        </row>
        <row r="166">
          <cell r="C166" t="str">
            <v>26000P</v>
          </cell>
          <cell r="D166" t="str">
            <v>LEVITE ORANGE 350ML 1X1</v>
          </cell>
          <cell r="E166">
            <v>2887.5</v>
          </cell>
          <cell r="F166">
            <v>2887.5</v>
          </cell>
          <cell r="G166">
            <v>2887.5</v>
          </cell>
          <cell r="H166">
            <v>2887.5</v>
          </cell>
          <cell r="I166">
            <v>2887.5</v>
          </cell>
          <cell r="J166">
            <v>2887.5</v>
          </cell>
          <cell r="K166">
            <v>2887.5</v>
          </cell>
          <cell r="L166">
            <v>2887.5</v>
          </cell>
          <cell r="M166">
            <v>2887.5</v>
          </cell>
          <cell r="N166">
            <v>2887.5</v>
          </cell>
          <cell r="O166">
            <v>2887.5</v>
          </cell>
          <cell r="P166">
            <v>2887.5</v>
          </cell>
          <cell r="Q166">
            <v>2887.5</v>
          </cell>
          <cell r="R166">
            <v>2887.5</v>
          </cell>
          <cell r="S166">
            <v>2887.5</v>
          </cell>
          <cell r="T166">
            <v>2887.5</v>
          </cell>
          <cell r="U166">
            <v>2887.5</v>
          </cell>
          <cell r="V166">
            <v>2887.5</v>
          </cell>
          <cell r="W166">
            <v>2887.5</v>
          </cell>
          <cell r="X166">
            <v>2887.5</v>
          </cell>
          <cell r="Y166">
            <v>2887.5</v>
          </cell>
          <cell r="Z166">
            <v>2887.5</v>
          </cell>
          <cell r="AA166">
            <v>2887.5</v>
          </cell>
          <cell r="AB166">
            <v>2887.5</v>
          </cell>
          <cell r="AC166">
            <v>2887.5</v>
          </cell>
          <cell r="AD166">
            <v>2887.5</v>
          </cell>
          <cell r="AE166">
            <v>2887.5</v>
          </cell>
          <cell r="AF166">
            <v>2887.5</v>
          </cell>
          <cell r="AG166">
            <v>2887.5</v>
          </cell>
          <cell r="AH166">
            <v>2887.5</v>
          </cell>
          <cell r="AJ166" t="str">
            <v>26000P</v>
          </cell>
          <cell r="AK166" t="str">
            <v>LEVITE ORANGE 350ML 1X1</v>
          </cell>
          <cell r="AL166">
            <v>12</v>
          </cell>
          <cell r="AM166" t="str">
            <v>LEVITEX12</v>
          </cell>
          <cell r="AN166">
            <v>2804.1666666666665</v>
          </cell>
          <cell r="AO166">
            <v>2804.1666666666665</v>
          </cell>
          <cell r="AP166">
            <v>2804.1666666666665</v>
          </cell>
          <cell r="AQ166">
            <v>2804.1666666666665</v>
          </cell>
          <cell r="AR166">
            <v>2804.1666666666665</v>
          </cell>
          <cell r="AS166">
            <v>2804.1666666666665</v>
          </cell>
          <cell r="AT166">
            <v>2804.1666666666665</v>
          </cell>
          <cell r="AU166">
            <v>2804.1666666666665</v>
          </cell>
          <cell r="AV166">
            <v>2804.1666666666665</v>
          </cell>
          <cell r="AW166">
            <v>2804.1666666666665</v>
          </cell>
        </row>
        <row r="167">
          <cell r="C167" t="str">
            <v>26000PR</v>
          </cell>
          <cell r="D167" t="str">
            <v>LEVITE ORANGE 350ML 1X1 REJECT</v>
          </cell>
          <cell r="E167">
            <v>2887.5</v>
          </cell>
          <cell r="F167">
            <v>2887.5</v>
          </cell>
          <cell r="G167">
            <v>2887.5</v>
          </cell>
          <cell r="H167">
            <v>2887.5</v>
          </cell>
          <cell r="I167">
            <v>2887.5</v>
          </cell>
          <cell r="J167">
            <v>2887.5</v>
          </cell>
          <cell r="K167">
            <v>2887.5</v>
          </cell>
          <cell r="L167">
            <v>2887.5</v>
          </cell>
          <cell r="M167">
            <v>2887.5</v>
          </cell>
          <cell r="N167">
            <v>2887.5</v>
          </cell>
          <cell r="O167">
            <v>2887.5</v>
          </cell>
          <cell r="P167">
            <v>2887.5</v>
          </cell>
          <cell r="Q167">
            <v>2887.5</v>
          </cell>
          <cell r="R167">
            <v>2887.5</v>
          </cell>
          <cell r="S167">
            <v>2887.5</v>
          </cell>
          <cell r="T167">
            <v>2887.5</v>
          </cell>
          <cell r="U167">
            <v>2887.5</v>
          </cell>
          <cell r="V167">
            <v>2887.5</v>
          </cell>
          <cell r="W167">
            <v>2887.5</v>
          </cell>
          <cell r="X167">
            <v>2887.5</v>
          </cell>
          <cell r="Y167">
            <v>2887.5</v>
          </cell>
          <cell r="Z167">
            <v>2887.5</v>
          </cell>
          <cell r="AA167">
            <v>2887.5</v>
          </cell>
          <cell r="AB167">
            <v>2887.5</v>
          </cell>
          <cell r="AC167">
            <v>2887.5</v>
          </cell>
          <cell r="AD167">
            <v>2887.5</v>
          </cell>
          <cell r="AE167">
            <v>2887.5</v>
          </cell>
          <cell r="AF167">
            <v>2887.5</v>
          </cell>
          <cell r="AG167">
            <v>2887.5</v>
          </cell>
          <cell r="AH167">
            <v>2887.5</v>
          </cell>
          <cell r="AJ167" t="str">
            <v>26000PR</v>
          </cell>
          <cell r="AK167" t="str">
            <v>LEVITE ORANGE 350ML 1X1 REJECT</v>
          </cell>
          <cell r="AL167">
            <v>12</v>
          </cell>
          <cell r="AM167" t="str">
            <v>LEVITEX12</v>
          </cell>
          <cell r="AN167">
            <v>2804.1666666666665</v>
          </cell>
          <cell r="AO167">
            <v>2804.1666666666665</v>
          </cell>
          <cell r="AP167">
            <v>2804.1666666666665</v>
          </cell>
          <cell r="AQ167">
            <v>2804.1666666666665</v>
          </cell>
          <cell r="AR167">
            <v>2804.1666666666665</v>
          </cell>
          <cell r="AS167">
            <v>2804.1666666666665</v>
          </cell>
          <cell r="AT167">
            <v>2804.1666666666665</v>
          </cell>
          <cell r="AU167">
            <v>2804.1666666666665</v>
          </cell>
          <cell r="AV167">
            <v>2804.1666666666665</v>
          </cell>
          <cell r="AW167">
            <v>2804.1666666666665</v>
          </cell>
        </row>
        <row r="168">
          <cell r="C168" t="str">
            <v>26001P</v>
          </cell>
          <cell r="D168" t="str">
            <v>LEVITE JAMBU BIJI 350ML 1X1</v>
          </cell>
          <cell r="E168">
            <v>2887.5</v>
          </cell>
          <cell r="F168">
            <v>2887.5</v>
          </cell>
          <cell r="G168">
            <v>2887.5</v>
          </cell>
          <cell r="H168">
            <v>2887.5</v>
          </cell>
          <cell r="I168">
            <v>2887.5</v>
          </cell>
          <cell r="J168">
            <v>2887.5</v>
          </cell>
          <cell r="K168">
            <v>2887.5</v>
          </cell>
          <cell r="L168">
            <v>2887.5</v>
          </cell>
          <cell r="M168">
            <v>2887.5</v>
          </cell>
          <cell r="N168">
            <v>2887.5</v>
          </cell>
          <cell r="O168">
            <v>2887.5</v>
          </cell>
          <cell r="P168">
            <v>2887.5</v>
          </cell>
          <cell r="Q168">
            <v>2887.5</v>
          </cell>
          <cell r="R168">
            <v>2887.5</v>
          </cell>
          <cell r="S168">
            <v>2887.5</v>
          </cell>
          <cell r="T168">
            <v>2887.5</v>
          </cell>
          <cell r="U168">
            <v>2887.5</v>
          </cell>
          <cell r="V168">
            <v>2887.5</v>
          </cell>
          <cell r="W168">
            <v>2887.5</v>
          </cell>
          <cell r="X168">
            <v>2887.5</v>
          </cell>
          <cell r="Y168">
            <v>2887.5</v>
          </cell>
          <cell r="Z168">
            <v>2887.5</v>
          </cell>
          <cell r="AA168">
            <v>2887.5</v>
          </cell>
          <cell r="AB168">
            <v>2887.5</v>
          </cell>
          <cell r="AC168">
            <v>2887.5</v>
          </cell>
          <cell r="AD168">
            <v>2887.5</v>
          </cell>
          <cell r="AE168">
            <v>2887.5</v>
          </cell>
          <cell r="AF168">
            <v>2887.5</v>
          </cell>
          <cell r="AG168">
            <v>2887.5</v>
          </cell>
          <cell r="AH168">
            <v>2887.5</v>
          </cell>
          <cell r="AJ168" t="str">
            <v>26001P</v>
          </cell>
          <cell r="AK168" t="str">
            <v>LEVITE JAMBU BIJI 350ML 1X1</v>
          </cell>
          <cell r="AL168">
            <v>12</v>
          </cell>
          <cell r="AM168" t="str">
            <v>LEVITEX12</v>
          </cell>
          <cell r="AN168">
            <v>2804.1666666666665</v>
          </cell>
          <cell r="AO168">
            <v>2804.1666666666665</v>
          </cell>
          <cell r="AP168">
            <v>2804.1666666666665</v>
          </cell>
          <cell r="AQ168">
            <v>2804.1666666666665</v>
          </cell>
          <cell r="AR168">
            <v>2804.1666666666665</v>
          </cell>
          <cell r="AS168">
            <v>2804.1666666666665</v>
          </cell>
          <cell r="AT168">
            <v>2804.1666666666665</v>
          </cell>
          <cell r="AU168">
            <v>2804.1666666666665</v>
          </cell>
          <cell r="AV168">
            <v>2804.1666666666665</v>
          </cell>
          <cell r="AW168">
            <v>2804.1666666666665</v>
          </cell>
        </row>
        <row r="169">
          <cell r="C169" t="str">
            <v>26001PR</v>
          </cell>
          <cell r="D169" t="str">
            <v>LEVITE JAMBU BIJI 350ML 1X1 PCS REJECT</v>
          </cell>
          <cell r="E169">
            <v>2887.5</v>
          </cell>
          <cell r="F169">
            <v>2887.5</v>
          </cell>
          <cell r="G169">
            <v>2887.5</v>
          </cell>
          <cell r="H169">
            <v>2887.5</v>
          </cell>
          <cell r="I169">
            <v>2887.5</v>
          </cell>
          <cell r="J169">
            <v>2887.5</v>
          </cell>
          <cell r="K169">
            <v>2887.5</v>
          </cell>
          <cell r="L169">
            <v>2887.5</v>
          </cell>
          <cell r="M169">
            <v>2887.5</v>
          </cell>
          <cell r="N169">
            <v>2887.5</v>
          </cell>
          <cell r="O169">
            <v>2887.5</v>
          </cell>
          <cell r="P169">
            <v>2887.5</v>
          </cell>
          <cell r="Q169">
            <v>2887.5</v>
          </cell>
          <cell r="R169">
            <v>2887.5</v>
          </cell>
          <cell r="S169">
            <v>2887.5</v>
          </cell>
          <cell r="T169">
            <v>2887.5</v>
          </cell>
          <cell r="U169">
            <v>2887.5</v>
          </cell>
          <cell r="V169">
            <v>2887.5</v>
          </cell>
          <cell r="W169">
            <v>2887.5</v>
          </cell>
          <cell r="X169">
            <v>2887.5</v>
          </cell>
          <cell r="Y169">
            <v>2887.5</v>
          </cell>
          <cell r="Z169">
            <v>2887.5</v>
          </cell>
          <cell r="AA169">
            <v>2887.5</v>
          </cell>
          <cell r="AB169">
            <v>2887.5</v>
          </cell>
          <cell r="AC169">
            <v>2887.5</v>
          </cell>
          <cell r="AD169">
            <v>2887.5</v>
          </cell>
          <cell r="AE169">
            <v>2887.5</v>
          </cell>
          <cell r="AF169">
            <v>2887.5</v>
          </cell>
          <cell r="AG169">
            <v>2887.5</v>
          </cell>
          <cell r="AH169">
            <v>2887.5</v>
          </cell>
          <cell r="AJ169" t="str">
            <v>26001PR</v>
          </cell>
          <cell r="AK169" t="str">
            <v>LEVITE JAMBU BIJI 350ML 1X1 PCS REJECT</v>
          </cell>
          <cell r="AL169">
            <v>12</v>
          </cell>
          <cell r="AM169" t="str">
            <v>LEVITEX12</v>
          </cell>
          <cell r="AN169">
            <v>2804.1666666666665</v>
          </cell>
          <cell r="AO169">
            <v>2804.1666666666665</v>
          </cell>
          <cell r="AP169">
            <v>2804.1666666666665</v>
          </cell>
          <cell r="AQ169">
            <v>2804.1666666666665</v>
          </cell>
          <cell r="AR169">
            <v>2804.1666666666665</v>
          </cell>
          <cell r="AS169">
            <v>2804.1666666666665</v>
          </cell>
          <cell r="AT169">
            <v>2804.1666666666665</v>
          </cell>
          <cell r="AU169">
            <v>2804.1666666666665</v>
          </cell>
          <cell r="AV169">
            <v>2804.1666666666665</v>
          </cell>
          <cell r="AW169">
            <v>2804.1666666666665</v>
          </cell>
        </row>
        <row r="170">
          <cell r="C170" t="str">
            <v>26004P</v>
          </cell>
          <cell r="D170" t="str">
            <v>LEVITE SIRSAK 350ML 1X1</v>
          </cell>
          <cell r="E170">
            <v>2887.5</v>
          </cell>
          <cell r="F170">
            <v>2887.5</v>
          </cell>
          <cell r="G170">
            <v>2887.5</v>
          </cell>
          <cell r="H170">
            <v>2887.5</v>
          </cell>
          <cell r="I170">
            <v>2887.5</v>
          </cell>
          <cell r="J170">
            <v>2887.5</v>
          </cell>
          <cell r="K170">
            <v>2887.5</v>
          </cell>
          <cell r="L170">
            <v>2887.5</v>
          </cell>
          <cell r="M170">
            <v>2887.5</v>
          </cell>
          <cell r="N170">
            <v>2887.5</v>
          </cell>
          <cell r="O170">
            <v>2887.5</v>
          </cell>
          <cell r="P170">
            <v>2887.5</v>
          </cell>
          <cell r="Q170">
            <v>2887.5</v>
          </cell>
          <cell r="R170">
            <v>2887.5</v>
          </cell>
          <cell r="S170">
            <v>2887.5</v>
          </cell>
          <cell r="T170">
            <v>2887.5</v>
          </cell>
          <cell r="U170">
            <v>2887.5</v>
          </cell>
          <cell r="V170">
            <v>2887.5</v>
          </cell>
          <cell r="W170">
            <v>2887.5</v>
          </cell>
          <cell r="X170">
            <v>2887.5</v>
          </cell>
          <cell r="Y170">
            <v>2887.5</v>
          </cell>
          <cell r="Z170">
            <v>2887.5</v>
          </cell>
          <cell r="AA170">
            <v>2887.5</v>
          </cell>
          <cell r="AB170">
            <v>2887.5</v>
          </cell>
          <cell r="AC170">
            <v>2887.5</v>
          </cell>
          <cell r="AD170">
            <v>2887.5</v>
          </cell>
          <cell r="AE170">
            <v>2887.5</v>
          </cell>
          <cell r="AF170">
            <v>2887.5</v>
          </cell>
          <cell r="AG170">
            <v>2887.5</v>
          </cell>
          <cell r="AH170">
            <v>2887.5</v>
          </cell>
          <cell r="AJ170" t="str">
            <v>26004P</v>
          </cell>
          <cell r="AK170" t="str">
            <v>LEVITE SIRSAK 350ML 1X1</v>
          </cell>
          <cell r="AL170">
            <v>12</v>
          </cell>
          <cell r="AM170" t="str">
            <v>LEVITEX12</v>
          </cell>
          <cell r="AN170">
            <v>2804.1666666666665</v>
          </cell>
          <cell r="AO170">
            <v>2804.1666666666665</v>
          </cell>
          <cell r="AP170">
            <v>2804.1666666666665</v>
          </cell>
          <cell r="AQ170">
            <v>2804.1666666666665</v>
          </cell>
          <cell r="AR170">
            <v>2804.1666666666665</v>
          </cell>
          <cell r="AS170">
            <v>2804.1666666666665</v>
          </cell>
          <cell r="AT170">
            <v>2804.1666666666665</v>
          </cell>
          <cell r="AU170">
            <v>2804.1666666666665</v>
          </cell>
          <cell r="AV170">
            <v>2804.1666666666665</v>
          </cell>
          <cell r="AW170">
            <v>2804.1666666666665</v>
          </cell>
        </row>
        <row r="171">
          <cell r="C171" t="str">
            <v>26004PR</v>
          </cell>
          <cell r="D171" t="str">
            <v>LEVITE SIRSAK 350ML 1X1 REJECT</v>
          </cell>
          <cell r="E171">
            <v>2887.5</v>
          </cell>
          <cell r="F171">
            <v>2887.5</v>
          </cell>
          <cell r="G171">
            <v>2887.5</v>
          </cell>
          <cell r="H171">
            <v>2887.5</v>
          </cell>
          <cell r="I171">
            <v>2887.5</v>
          </cell>
          <cell r="J171">
            <v>2887.5</v>
          </cell>
          <cell r="K171">
            <v>2887.5</v>
          </cell>
          <cell r="L171">
            <v>2887.5</v>
          </cell>
          <cell r="M171">
            <v>2887.5</v>
          </cell>
          <cell r="N171">
            <v>2887.5</v>
          </cell>
          <cell r="O171">
            <v>2887.5</v>
          </cell>
          <cell r="P171">
            <v>2887.5</v>
          </cell>
          <cell r="Q171">
            <v>2887.5</v>
          </cell>
          <cell r="R171">
            <v>2887.5</v>
          </cell>
          <cell r="S171">
            <v>2887.5</v>
          </cell>
          <cell r="T171">
            <v>2887.5</v>
          </cell>
          <cell r="U171">
            <v>2887.5</v>
          </cell>
          <cell r="V171">
            <v>2887.5</v>
          </cell>
          <cell r="W171">
            <v>2887.5</v>
          </cell>
          <cell r="X171">
            <v>2887.5</v>
          </cell>
          <cell r="Y171">
            <v>2887.5</v>
          </cell>
          <cell r="Z171">
            <v>2887.5</v>
          </cell>
          <cell r="AA171">
            <v>2887.5</v>
          </cell>
          <cell r="AB171">
            <v>2887.5</v>
          </cell>
          <cell r="AC171">
            <v>2887.5</v>
          </cell>
          <cell r="AD171">
            <v>2887.5</v>
          </cell>
          <cell r="AE171">
            <v>2887.5</v>
          </cell>
          <cell r="AF171">
            <v>2887.5</v>
          </cell>
          <cell r="AG171">
            <v>2887.5</v>
          </cell>
          <cell r="AH171">
            <v>2887.5</v>
          </cell>
          <cell r="AJ171" t="str">
            <v>26004PR</v>
          </cell>
          <cell r="AK171" t="str">
            <v>LEVITE SIRSAK 350ML 1X1 REJECT</v>
          </cell>
          <cell r="AL171">
            <v>12</v>
          </cell>
          <cell r="AM171" t="str">
            <v>LEVITEX12</v>
          </cell>
          <cell r="AN171">
            <v>2804.1666666666665</v>
          </cell>
          <cell r="AO171">
            <v>2804.1666666666665</v>
          </cell>
          <cell r="AP171">
            <v>2804.1666666666665</v>
          </cell>
          <cell r="AQ171">
            <v>2804.1666666666665</v>
          </cell>
          <cell r="AR171">
            <v>2804.1666666666665</v>
          </cell>
          <cell r="AS171">
            <v>2804.1666666666665</v>
          </cell>
          <cell r="AT171">
            <v>2804.1666666666665</v>
          </cell>
          <cell r="AU171">
            <v>2804.1666666666665</v>
          </cell>
          <cell r="AV171">
            <v>2804.1666666666665</v>
          </cell>
          <cell r="AW171">
            <v>2804.1666666666665</v>
          </cell>
        </row>
        <row r="172">
          <cell r="C172" t="str">
            <v>26012P</v>
          </cell>
          <cell r="D172" t="str">
            <v>LEVITE ANGGUR HIJAU 1X1 PCS</v>
          </cell>
          <cell r="E172">
            <v>2887.5</v>
          </cell>
          <cell r="F172">
            <v>2887.5</v>
          </cell>
          <cell r="G172">
            <v>2887.5</v>
          </cell>
          <cell r="H172">
            <v>2887.5</v>
          </cell>
          <cell r="I172">
            <v>2887.5</v>
          </cell>
          <cell r="J172">
            <v>2887.5</v>
          </cell>
          <cell r="K172">
            <v>2887.5</v>
          </cell>
          <cell r="L172">
            <v>2887.5</v>
          </cell>
          <cell r="M172">
            <v>2887.5</v>
          </cell>
          <cell r="N172">
            <v>2887.5</v>
          </cell>
          <cell r="O172">
            <v>2887.5</v>
          </cell>
          <cell r="P172">
            <v>2887.5</v>
          </cell>
          <cell r="Q172">
            <v>2887.5</v>
          </cell>
          <cell r="R172">
            <v>2887.5</v>
          </cell>
          <cell r="S172">
            <v>2887.5</v>
          </cell>
          <cell r="T172">
            <v>2887.5</v>
          </cell>
          <cell r="U172">
            <v>2887.5</v>
          </cell>
          <cell r="V172">
            <v>2887.5</v>
          </cell>
          <cell r="W172">
            <v>2887.5</v>
          </cell>
          <cell r="X172">
            <v>2887.5</v>
          </cell>
          <cell r="Y172">
            <v>2887.5</v>
          </cell>
          <cell r="Z172">
            <v>2887.5</v>
          </cell>
          <cell r="AA172">
            <v>2887.5</v>
          </cell>
          <cell r="AB172">
            <v>2887.5</v>
          </cell>
          <cell r="AC172">
            <v>2887.5</v>
          </cell>
          <cell r="AD172">
            <v>2887.5</v>
          </cell>
          <cell r="AE172">
            <v>2887.5</v>
          </cell>
          <cell r="AF172">
            <v>2887.5</v>
          </cell>
          <cell r="AG172">
            <v>2887.5</v>
          </cell>
          <cell r="AH172">
            <v>2887.5</v>
          </cell>
          <cell r="AJ172" t="str">
            <v>26012P</v>
          </cell>
          <cell r="AK172" t="str">
            <v>LEVITE ANGGUR HIJAU 1X1 PCS</v>
          </cell>
          <cell r="AL172">
            <v>12</v>
          </cell>
          <cell r="AM172" t="str">
            <v>LEVITEX12</v>
          </cell>
          <cell r="AN172">
            <v>2804.1666666666665</v>
          </cell>
          <cell r="AO172">
            <v>2804.1666666666665</v>
          </cell>
          <cell r="AP172">
            <v>2804.1666666666665</v>
          </cell>
          <cell r="AQ172">
            <v>2804.1666666666665</v>
          </cell>
          <cell r="AR172">
            <v>2804.1666666666665</v>
          </cell>
          <cell r="AS172">
            <v>2804.1666666666665</v>
          </cell>
          <cell r="AT172">
            <v>2804.1666666666665</v>
          </cell>
          <cell r="AU172">
            <v>2804.1666666666665</v>
          </cell>
          <cell r="AV172">
            <v>2804.1666666666665</v>
          </cell>
          <cell r="AW172">
            <v>2804.1666666666665</v>
          </cell>
        </row>
        <row r="173">
          <cell r="C173" t="str">
            <v>26012PR</v>
          </cell>
          <cell r="D173" t="str">
            <v>LEVITE ANGGUR HIJAU 1X1 REJECT</v>
          </cell>
          <cell r="E173">
            <v>2887.5</v>
          </cell>
          <cell r="F173">
            <v>2887.5</v>
          </cell>
          <cell r="G173">
            <v>2887.5</v>
          </cell>
          <cell r="H173">
            <v>2887.5</v>
          </cell>
          <cell r="I173">
            <v>2887.5</v>
          </cell>
          <cell r="J173">
            <v>2887.5</v>
          </cell>
          <cell r="K173">
            <v>2887.5</v>
          </cell>
          <cell r="L173">
            <v>2887.5</v>
          </cell>
          <cell r="M173">
            <v>2887.5</v>
          </cell>
          <cell r="N173">
            <v>2887.5</v>
          </cell>
          <cell r="O173">
            <v>2887.5</v>
          </cell>
          <cell r="P173">
            <v>2887.5</v>
          </cell>
          <cell r="Q173">
            <v>2887.5</v>
          </cell>
          <cell r="R173">
            <v>2887.5</v>
          </cell>
          <cell r="S173">
            <v>2887.5</v>
          </cell>
          <cell r="T173">
            <v>2887.5</v>
          </cell>
          <cell r="U173">
            <v>2887.5</v>
          </cell>
          <cell r="V173">
            <v>2887.5</v>
          </cell>
          <cell r="W173">
            <v>2887.5</v>
          </cell>
          <cell r="X173">
            <v>2887.5</v>
          </cell>
          <cell r="Y173">
            <v>2887.5</v>
          </cell>
          <cell r="Z173">
            <v>2887.5</v>
          </cell>
          <cell r="AA173">
            <v>2887.5</v>
          </cell>
          <cell r="AB173">
            <v>2887.5</v>
          </cell>
          <cell r="AC173">
            <v>2887.5</v>
          </cell>
          <cell r="AD173">
            <v>2887.5</v>
          </cell>
          <cell r="AE173">
            <v>2887.5</v>
          </cell>
          <cell r="AF173">
            <v>2887.5</v>
          </cell>
          <cell r="AG173">
            <v>2887.5</v>
          </cell>
          <cell r="AH173">
            <v>2887.5</v>
          </cell>
          <cell r="AJ173" t="str">
            <v>26012PR</v>
          </cell>
          <cell r="AK173" t="str">
            <v>LEVITE ANGGUR HIJAU 1X1 REJECT</v>
          </cell>
          <cell r="AL173">
            <v>12</v>
          </cell>
          <cell r="AM173" t="str">
            <v>LEVITEX12</v>
          </cell>
          <cell r="AN173">
            <v>2804.1666666666665</v>
          </cell>
          <cell r="AO173">
            <v>2804.1666666666665</v>
          </cell>
          <cell r="AP173">
            <v>2804.1666666666665</v>
          </cell>
          <cell r="AQ173">
            <v>2804.1666666666665</v>
          </cell>
          <cell r="AR173">
            <v>2804.1666666666665</v>
          </cell>
          <cell r="AS173">
            <v>2804.1666666666665</v>
          </cell>
          <cell r="AT173">
            <v>2804.1666666666665</v>
          </cell>
          <cell r="AU173">
            <v>2804.1666666666665</v>
          </cell>
          <cell r="AV173">
            <v>2804.1666666666665</v>
          </cell>
          <cell r="AW173">
            <v>2804.1666666666665</v>
          </cell>
        </row>
        <row r="174">
          <cell r="C174" t="str">
            <v>142193p</v>
          </cell>
          <cell r="D174" t="str">
            <v>LEVITE LEMON CUCUMBER MINT 350ml 1X1</v>
          </cell>
          <cell r="E174">
            <v>2887.5</v>
          </cell>
          <cell r="F174">
            <v>2887.5</v>
          </cell>
          <cell r="G174">
            <v>2887.5</v>
          </cell>
          <cell r="H174">
            <v>2887.5</v>
          </cell>
          <cell r="I174">
            <v>2887.5</v>
          </cell>
          <cell r="J174">
            <v>2887.5</v>
          </cell>
          <cell r="K174">
            <v>2887.5</v>
          </cell>
          <cell r="L174">
            <v>2887.5</v>
          </cell>
          <cell r="M174">
            <v>2887.5</v>
          </cell>
          <cell r="N174">
            <v>2887.5</v>
          </cell>
          <cell r="O174">
            <v>2887.5</v>
          </cell>
          <cell r="P174">
            <v>2887.5</v>
          </cell>
          <cell r="Q174">
            <v>2887.5</v>
          </cell>
          <cell r="R174">
            <v>2887.5</v>
          </cell>
          <cell r="S174">
            <v>2887.5</v>
          </cell>
          <cell r="T174">
            <v>2887.5</v>
          </cell>
          <cell r="U174">
            <v>2887.5</v>
          </cell>
          <cell r="V174">
            <v>2887.5</v>
          </cell>
          <cell r="W174">
            <v>2887.5</v>
          </cell>
          <cell r="X174">
            <v>2887.5</v>
          </cell>
          <cell r="Y174">
            <v>2887.5</v>
          </cell>
          <cell r="Z174">
            <v>2887.5</v>
          </cell>
          <cell r="AA174">
            <v>2887.5</v>
          </cell>
          <cell r="AB174">
            <v>2887.5</v>
          </cell>
          <cell r="AC174">
            <v>2887.5</v>
          </cell>
          <cell r="AD174">
            <v>2887.5</v>
          </cell>
          <cell r="AE174">
            <v>2887.5</v>
          </cell>
          <cell r="AF174">
            <v>2887.5</v>
          </cell>
          <cell r="AG174">
            <v>2887.5</v>
          </cell>
          <cell r="AH174">
            <v>2887.5</v>
          </cell>
          <cell r="AJ174" t="str">
            <v>142193p</v>
          </cell>
          <cell r="AK174" t="str">
            <v>LEVITE LEMON CUCUMBER MINT 350ml 1X1</v>
          </cell>
          <cell r="AL174">
            <v>12</v>
          </cell>
          <cell r="AM174" t="str">
            <v>LEVITEX12</v>
          </cell>
          <cell r="AN174">
            <v>2804.1666666666665</v>
          </cell>
          <cell r="AO174">
            <v>2804.1666666666665</v>
          </cell>
          <cell r="AP174">
            <v>2804.1666666666665</v>
          </cell>
          <cell r="AQ174">
            <v>2804.1666666666665</v>
          </cell>
          <cell r="AR174">
            <v>2804.1666666666665</v>
          </cell>
          <cell r="AS174">
            <v>2804.1666666666665</v>
          </cell>
          <cell r="AT174">
            <v>2804.1666666666665</v>
          </cell>
          <cell r="AU174">
            <v>2804.1666666666665</v>
          </cell>
          <cell r="AV174">
            <v>2804.1666666666665</v>
          </cell>
          <cell r="AW174">
            <v>2804.1666666666665</v>
          </cell>
        </row>
        <row r="175">
          <cell r="C175" t="str">
            <v>142193PR</v>
          </cell>
          <cell r="D175" t="str">
            <v>LEVITE LEMON CUCUMBER MINT 350ml 1X1 PCS REJECT</v>
          </cell>
          <cell r="E175">
            <v>2887.5</v>
          </cell>
          <cell r="F175">
            <v>2887.5</v>
          </cell>
          <cell r="G175">
            <v>2887.5</v>
          </cell>
          <cell r="H175">
            <v>2887.5</v>
          </cell>
          <cell r="I175">
            <v>2887.5</v>
          </cell>
          <cell r="J175">
            <v>2887.5</v>
          </cell>
          <cell r="K175">
            <v>2887.5</v>
          </cell>
          <cell r="L175">
            <v>2887.5</v>
          </cell>
          <cell r="M175">
            <v>2887.5</v>
          </cell>
          <cell r="N175">
            <v>2887.5</v>
          </cell>
          <cell r="O175">
            <v>2887.5</v>
          </cell>
          <cell r="P175">
            <v>2887.5</v>
          </cell>
          <cell r="Q175">
            <v>2887.5</v>
          </cell>
          <cell r="R175">
            <v>2887.5</v>
          </cell>
          <cell r="S175">
            <v>2887.5</v>
          </cell>
          <cell r="T175">
            <v>2887.5</v>
          </cell>
          <cell r="U175">
            <v>2887.5</v>
          </cell>
          <cell r="V175">
            <v>2887.5</v>
          </cell>
          <cell r="W175">
            <v>2887.5</v>
          </cell>
          <cell r="X175">
            <v>2887.5</v>
          </cell>
          <cell r="Y175">
            <v>2887.5</v>
          </cell>
          <cell r="Z175">
            <v>2887.5</v>
          </cell>
          <cell r="AA175">
            <v>2887.5</v>
          </cell>
          <cell r="AB175">
            <v>2887.5</v>
          </cell>
          <cell r="AC175">
            <v>2887.5</v>
          </cell>
          <cell r="AD175">
            <v>2887.5</v>
          </cell>
          <cell r="AE175">
            <v>2887.5</v>
          </cell>
          <cell r="AF175">
            <v>2887.5</v>
          </cell>
          <cell r="AG175">
            <v>2887.5</v>
          </cell>
          <cell r="AH175">
            <v>2887.5</v>
          </cell>
          <cell r="AJ175" t="str">
            <v>142193PR</v>
          </cell>
          <cell r="AK175" t="str">
            <v>LEVITE LEMON CUCUMBER MINT 350ml 1X1 PCS REJECT</v>
          </cell>
          <cell r="AL175">
            <v>12</v>
          </cell>
          <cell r="AM175" t="str">
            <v>LEVITEX12</v>
          </cell>
          <cell r="AN175">
            <v>2804.1666666666665</v>
          </cell>
          <cell r="AO175">
            <v>2804.1666666666665</v>
          </cell>
          <cell r="AP175">
            <v>2804.1666666666665</v>
          </cell>
          <cell r="AQ175">
            <v>2804.1666666666665</v>
          </cell>
          <cell r="AR175">
            <v>2804.1666666666665</v>
          </cell>
          <cell r="AS175">
            <v>2804.1666666666665</v>
          </cell>
          <cell r="AT175">
            <v>2804.1666666666665</v>
          </cell>
          <cell r="AU175">
            <v>2804.1666666666665</v>
          </cell>
          <cell r="AV175">
            <v>2804.1666666666665</v>
          </cell>
          <cell r="AW175">
            <v>2804.1666666666665</v>
          </cell>
        </row>
        <row r="176">
          <cell r="C176" t="str">
            <v>142194P</v>
          </cell>
          <cell r="D176" t="str">
            <v>LEVITE LYCEE CITRUS MINT 350ml 1X1</v>
          </cell>
          <cell r="E176">
            <v>2887.5</v>
          </cell>
          <cell r="F176">
            <v>2887.5</v>
          </cell>
          <cell r="G176">
            <v>2887.5</v>
          </cell>
          <cell r="H176">
            <v>2887.5</v>
          </cell>
          <cell r="I176">
            <v>2887.5</v>
          </cell>
          <cell r="J176">
            <v>2887.5</v>
          </cell>
          <cell r="K176">
            <v>2887.5</v>
          </cell>
          <cell r="L176">
            <v>2887.5</v>
          </cell>
          <cell r="M176">
            <v>2887.5</v>
          </cell>
          <cell r="N176">
            <v>2887.5</v>
          </cell>
          <cell r="O176">
            <v>2887.5</v>
          </cell>
          <cell r="P176">
            <v>2887.5</v>
          </cell>
          <cell r="Q176">
            <v>2887.5</v>
          </cell>
          <cell r="R176">
            <v>2887.5</v>
          </cell>
          <cell r="S176">
            <v>2887.5</v>
          </cell>
          <cell r="T176">
            <v>2887.5</v>
          </cell>
          <cell r="U176">
            <v>2887.5</v>
          </cell>
          <cell r="V176">
            <v>2887.5</v>
          </cell>
          <cell r="W176">
            <v>2887.5</v>
          </cell>
          <cell r="X176">
            <v>2887.5</v>
          </cell>
          <cell r="Y176">
            <v>2887.5</v>
          </cell>
          <cell r="Z176">
            <v>2887.5</v>
          </cell>
          <cell r="AA176">
            <v>2887.5</v>
          </cell>
          <cell r="AB176">
            <v>2887.5</v>
          </cell>
          <cell r="AC176">
            <v>2887.5</v>
          </cell>
          <cell r="AD176">
            <v>2887.5</v>
          </cell>
          <cell r="AE176">
            <v>2887.5</v>
          </cell>
          <cell r="AF176">
            <v>2887.5</v>
          </cell>
          <cell r="AG176">
            <v>2887.5</v>
          </cell>
          <cell r="AH176">
            <v>2887.5</v>
          </cell>
          <cell r="AJ176" t="str">
            <v>142194P</v>
          </cell>
          <cell r="AK176" t="str">
            <v>LEVITE LYCEE CITRUS MINT 350ml 1X1</v>
          </cell>
          <cell r="AL176">
            <v>12</v>
          </cell>
          <cell r="AM176" t="str">
            <v>LEVITEX12</v>
          </cell>
          <cell r="AN176">
            <v>2804.1666666666665</v>
          </cell>
          <cell r="AO176">
            <v>2804.1666666666665</v>
          </cell>
          <cell r="AP176">
            <v>2804.1666666666665</v>
          </cell>
          <cell r="AQ176">
            <v>2804.1666666666665</v>
          </cell>
          <cell r="AR176">
            <v>2804.1666666666665</v>
          </cell>
          <cell r="AS176">
            <v>2804.1666666666665</v>
          </cell>
          <cell r="AT176">
            <v>2804.1666666666665</v>
          </cell>
          <cell r="AU176">
            <v>2804.1666666666665</v>
          </cell>
          <cell r="AV176">
            <v>2804.1666666666665</v>
          </cell>
          <cell r="AW176">
            <v>2804.1666666666665</v>
          </cell>
        </row>
        <row r="177">
          <cell r="C177" t="str">
            <v>142194PR</v>
          </cell>
          <cell r="D177" t="str">
            <v>LEVITE LYCEE CITRUS MINT 350ml 1X1 PCS REJECT</v>
          </cell>
          <cell r="E177">
            <v>2887.5</v>
          </cell>
          <cell r="F177">
            <v>2887.5</v>
          </cell>
          <cell r="G177">
            <v>2887.5</v>
          </cell>
          <cell r="H177">
            <v>2887.5</v>
          </cell>
          <cell r="I177">
            <v>2887.5</v>
          </cell>
          <cell r="J177">
            <v>2887.5</v>
          </cell>
          <cell r="K177">
            <v>2887.5</v>
          </cell>
          <cell r="L177">
            <v>2887.5</v>
          </cell>
          <cell r="M177">
            <v>2887.5</v>
          </cell>
          <cell r="N177">
            <v>2887.5</v>
          </cell>
          <cell r="O177">
            <v>2887.5</v>
          </cell>
          <cell r="P177">
            <v>2887.5</v>
          </cell>
          <cell r="Q177">
            <v>2887.5</v>
          </cell>
          <cell r="R177">
            <v>2887.5</v>
          </cell>
          <cell r="S177">
            <v>2887.5</v>
          </cell>
          <cell r="T177">
            <v>2887.5</v>
          </cell>
          <cell r="U177">
            <v>2887.5</v>
          </cell>
          <cell r="V177">
            <v>2887.5</v>
          </cell>
          <cell r="W177">
            <v>2887.5</v>
          </cell>
          <cell r="X177">
            <v>2887.5</v>
          </cell>
          <cell r="Y177">
            <v>2887.5</v>
          </cell>
          <cell r="Z177">
            <v>2887.5</v>
          </cell>
          <cell r="AA177">
            <v>2887.5</v>
          </cell>
          <cell r="AB177">
            <v>2887.5</v>
          </cell>
          <cell r="AC177">
            <v>2887.5</v>
          </cell>
          <cell r="AD177">
            <v>2887.5</v>
          </cell>
          <cell r="AE177">
            <v>2887.5</v>
          </cell>
          <cell r="AF177">
            <v>2887.5</v>
          </cell>
          <cell r="AG177">
            <v>2887.5</v>
          </cell>
          <cell r="AH177">
            <v>2887.5</v>
          </cell>
          <cell r="AJ177" t="str">
            <v>142194PR</v>
          </cell>
          <cell r="AK177" t="str">
            <v>LEVITE LYCEE CITRUS MINT 350ml 1X1 PCS REJECT</v>
          </cell>
          <cell r="AL177">
            <v>12</v>
          </cell>
          <cell r="AM177" t="str">
            <v>LEVITEX12</v>
          </cell>
          <cell r="AN177">
            <v>2804.1666666666665</v>
          </cell>
          <cell r="AO177">
            <v>2804.1666666666665</v>
          </cell>
          <cell r="AP177">
            <v>2804.1666666666665</v>
          </cell>
          <cell r="AQ177">
            <v>2804.1666666666665</v>
          </cell>
          <cell r="AR177">
            <v>2804.1666666666665</v>
          </cell>
          <cell r="AS177">
            <v>2804.1666666666665</v>
          </cell>
          <cell r="AT177">
            <v>2804.1666666666665</v>
          </cell>
          <cell r="AU177">
            <v>2804.1666666666665</v>
          </cell>
          <cell r="AV177">
            <v>2804.1666666666665</v>
          </cell>
          <cell r="AW177">
            <v>2804.1666666666665</v>
          </cell>
        </row>
        <row r="178">
          <cell r="C178" t="str">
            <v>142196P</v>
          </cell>
          <cell r="D178" t="str">
            <v>LEVITE WILDBERRIES LIME MINT 350ml 1X1</v>
          </cell>
          <cell r="E178">
            <v>2887.5</v>
          </cell>
          <cell r="F178">
            <v>2887.5</v>
          </cell>
          <cell r="G178">
            <v>2887.5</v>
          </cell>
          <cell r="H178">
            <v>2887.5</v>
          </cell>
          <cell r="I178">
            <v>2887.5</v>
          </cell>
          <cell r="J178">
            <v>2887.5</v>
          </cell>
          <cell r="K178">
            <v>2887.5</v>
          </cell>
          <cell r="L178">
            <v>2887.5</v>
          </cell>
          <cell r="M178">
            <v>2887.5</v>
          </cell>
          <cell r="N178">
            <v>2887.5</v>
          </cell>
          <cell r="O178">
            <v>2887.5</v>
          </cell>
          <cell r="P178">
            <v>2887.5</v>
          </cell>
          <cell r="Q178">
            <v>2887.5</v>
          </cell>
          <cell r="R178">
            <v>2887.5</v>
          </cell>
          <cell r="S178">
            <v>2887.5</v>
          </cell>
          <cell r="T178">
            <v>2887.5</v>
          </cell>
          <cell r="U178">
            <v>2887.5</v>
          </cell>
          <cell r="V178">
            <v>2887.5</v>
          </cell>
          <cell r="W178">
            <v>2887.5</v>
          </cell>
          <cell r="X178">
            <v>2887.5</v>
          </cell>
          <cell r="Y178">
            <v>2887.5</v>
          </cell>
          <cell r="Z178">
            <v>2887.5</v>
          </cell>
          <cell r="AA178">
            <v>2887.5</v>
          </cell>
          <cell r="AB178">
            <v>2887.5</v>
          </cell>
          <cell r="AC178">
            <v>2887.5</v>
          </cell>
          <cell r="AD178">
            <v>2887.5</v>
          </cell>
          <cell r="AE178">
            <v>2887.5</v>
          </cell>
          <cell r="AF178">
            <v>2887.5</v>
          </cell>
          <cell r="AG178">
            <v>2887.5</v>
          </cell>
          <cell r="AH178">
            <v>2887.5</v>
          </cell>
          <cell r="AJ178" t="str">
            <v>142196P</v>
          </cell>
          <cell r="AK178" t="str">
            <v>LEVITE WILDBERRIES LIME MINT 350ml 1X1</v>
          </cell>
          <cell r="AL178">
            <v>12</v>
          </cell>
          <cell r="AM178" t="str">
            <v>LEVITEX12</v>
          </cell>
          <cell r="AN178">
            <v>2804.1666666666665</v>
          </cell>
          <cell r="AO178">
            <v>2804.1666666666665</v>
          </cell>
          <cell r="AP178">
            <v>2804.1666666666665</v>
          </cell>
          <cell r="AQ178">
            <v>2804.1666666666665</v>
          </cell>
          <cell r="AR178">
            <v>2804.1666666666665</v>
          </cell>
          <cell r="AS178">
            <v>2804.1666666666665</v>
          </cell>
          <cell r="AT178">
            <v>2804.1666666666665</v>
          </cell>
          <cell r="AU178">
            <v>2804.1666666666665</v>
          </cell>
          <cell r="AV178">
            <v>2804.1666666666665</v>
          </cell>
          <cell r="AW178">
            <v>2804.1666666666665</v>
          </cell>
        </row>
        <row r="179">
          <cell r="C179" t="str">
            <v>142196PR</v>
          </cell>
          <cell r="D179" t="str">
            <v>LEVITE WILDBERRIES LIME MINT 350ml 1X1 PCS REJECT</v>
          </cell>
          <cell r="E179">
            <v>2887.5</v>
          </cell>
          <cell r="F179">
            <v>2887.5</v>
          </cell>
          <cell r="G179">
            <v>2887.5</v>
          </cell>
          <cell r="H179">
            <v>2887.5</v>
          </cell>
          <cell r="I179">
            <v>2887.5</v>
          </cell>
          <cell r="J179">
            <v>2887.5</v>
          </cell>
          <cell r="K179">
            <v>2887.5</v>
          </cell>
          <cell r="L179">
            <v>2887.5</v>
          </cell>
          <cell r="M179">
            <v>2887.5</v>
          </cell>
          <cell r="N179">
            <v>2887.5</v>
          </cell>
          <cell r="O179">
            <v>2887.5</v>
          </cell>
          <cell r="P179">
            <v>2887.5</v>
          </cell>
          <cell r="Q179">
            <v>2887.5</v>
          </cell>
          <cell r="R179">
            <v>2887.5</v>
          </cell>
          <cell r="S179">
            <v>2887.5</v>
          </cell>
          <cell r="T179">
            <v>2887.5</v>
          </cell>
          <cell r="U179">
            <v>2887.5</v>
          </cell>
          <cell r="V179">
            <v>2887.5</v>
          </cell>
          <cell r="W179">
            <v>2887.5</v>
          </cell>
          <cell r="X179">
            <v>2887.5</v>
          </cell>
          <cell r="Y179">
            <v>2887.5</v>
          </cell>
          <cell r="Z179">
            <v>2887.5</v>
          </cell>
          <cell r="AA179">
            <v>2887.5</v>
          </cell>
          <cell r="AB179">
            <v>2887.5</v>
          </cell>
          <cell r="AC179">
            <v>2887.5</v>
          </cell>
          <cell r="AD179">
            <v>2887.5</v>
          </cell>
          <cell r="AE179">
            <v>2887.5</v>
          </cell>
          <cell r="AF179">
            <v>2887.5</v>
          </cell>
          <cell r="AG179">
            <v>2887.5</v>
          </cell>
          <cell r="AH179">
            <v>2887.5</v>
          </cell>
          <cell r="AJ179" t="str">
            <v>142196PR</v>
          </cell>
          <cell r="AK179" t="str">
            <v>LEVITE WILDBERRIES LIME MINT 350ml 1X1 PCS REJECT</v>
          </cell>
          <cell r="AL179">
            <v>12</v>
          </cell>
          <cell r="AM179" t="str">
            <v>LEVITEX12</v>
          </cell>
          <cell r="AN179">
            <v>2804.1666666666665</v>
          </cell>
          <cell r="AO179">
            <v>2804.1666666666665</v>
          </cell>
          <cell r="AP179">
            <v>2804.1666666666665</v>
          </cell>
          <cell r="AQ179">
            <v>2804.1666666666665</v>
          </cell>
          <cell r="AR179">
            <v>2804.1666666666665</v>
          </cell>
          <cell r="AS179">
            <v>2804.1666666666665</v>
          </cell>
          <cell r="AT179">
            <v>2804.1666666666665</v>
          </cell>
          <cell r="AU179">
            <v>2804.1666666666665</v>
          </cell>
          <cell r="AV179">
            <v>2804.1666666666665</v>
          </cell>
          <cell r="AW179">
            <v>2804.1666666666665</v>
          </cell>
        </row>
        <row r="180">
          <cell r="C180" t="str">
            <v>96430P</v>
          </cell>
          <cell r="D180" t="str">
            <v>VIT.220 ML 1X1</v>
          </cell>
          <cell r="E180">
            <v>322.91666666666669</v>
          </cell>
          <cell r="F180">
            <v>322.91666666666669</v>
          </cell>
          <cell r="G180">
            <v>342.70833333333331</v>
          </cell>
          <cell r="H180">
            <v>382.29166666666669</v>
          </cell>
          <cell r="I180">
            <v>342.70833333333331</v>
          </cell>
          <cell r="J180">
            <v>342.70833333333331</v>
          </cell>
          <cell r="K180">
            <v>342.70833333333331</v>
          </cell>
          <cell r="L180">
            <v>342.70833333333331</v>
          </cell>
          <cell r="M180">
            <v>325</v>
          </cell>
          <cell r="N180">
            <v>325</v>
          </cell>
          <cell r="O180">
            <v>382.29166666666669</v>
          </cell>
          <cell r="P180">
            <v>382.29166666666669</v>
          </cell>
          <cell r="Q180">
            <v>382.29166666666669</v>
          </cell>
          <cell r="R180">
            <v>382.29166666666669</v>
          </cell>
          <cell r="S180">
            <v>382.29166666666669</v>
          </cell>
          <cell r="T180">
            <v>382.29166666666669</v>
          </cell>
          <cell r="U180">
            <v>382.29166666666669</v>
          </cell>
          <cell r="V180">
            <v>382.29166666666669</v>
          </cell>
          <cell r="W180">
            <v>382.29166666666669</v>
          </cell>
          <cell r="X180">
            <v>382.29166666666669</v>
          </cell>
          <cell r="Y180">
            <v>382.29166666666669</v>
          </cell>
          <cell r="Z180">
            <v>382.29166666666669</v>
          </cell>
          <cell r="AA180">
            <v>382.29166666666669</v>
          </cell>
          <cell r="AB180">
            <v>382.29166666666669</v>
          </cell>
          <cell r="AC180">
            <v>382.29166666666669</v>
          </cell>
          <cell r="AD180">
            <v>382.29166666666669</v>
          </cell>
          <cell r="AE180">
            <v>382.29166666666669</v>
          </cell>
          <cell r="AF180">
            <v>382.29166666666669</v>
          </cell>
          <cell r="AG180">
            <v>382.29166666666669</v>
          </cell>
          <cell r="AH180">
            <v>382.29166666666669</v>
          </cell>
          <cell r="AJ180" t="str">
            <v>96430P</v>
          </cell>
          <cell r="AK180" t="str">
            <v>VIT.220 ML 1X1</v>
          </cell>
          <cell r="AL180">
            <v>48</v>
          </cell>
          <cell r="AM180" t="str">
            <v>VIT220X48</v>
          </cell>
          <cell r="AN180">
            <v>361.45833333333331</v>
          </cell>
          <cell r="AO180">
            <v>361.45833333333331</v>
          </cell>
          <cell r="AP180">
            <v>361.45833333333331</v>
          </cell>
          <cell r="AQ180">
            <v>361.45833333333331</v>
          </cell>
          <cell r="AR180">
            <v>361.45833333333331</v>
          </cell>
          <cell r="AS180">
            <v>361.45833333333331</v>
          </cell>
          <cell r="AT180">
            <v>361.45833333333331</v>
          </cell>
          <cell r="AU180">
            <v>361.45833333333331</v>
          </cell>
          <cell r="AV180">
            <v>361.45833333333331</v>
          </cell>
          <cell r="AW180">
            <v>361.45833333333331</v>
          </cell>
        </row>
        <row r="181">
          <cell r="C181" t="str">
            <v>96430PR</v>
          </cell>
          <cell r="D181" t="str">
            <v>VIT.220 ML 1X1 PCS REJECT</v>
          </cell>
          <cell r="E181">
            <v>322.91666666666669</v>
          </cell>
          <cell r="F181">
            <v>322.91666666666669</v>
          </cell>
          <cell r="G181">
            <v>342.70833333333331</v>
          </cell>
          <cell r="H181">
            <v>382.29166666666669</v>
          </cell>
          <cell r="I181">
            <v>342.70833333333331</v>
          </cell>
          <cell r="J181">
            <v>342.70833333333331</v>
          </cell>
          <cell r="K181">
            <v>342.70833333333331</v>
          </cell>
          <cell r="L181">
            <v>342.70833333333331</v>
          </cell>
          <cell r="M181">
            <v>325</v>
          </cell>
          <cell r="N181">
            <v>325</v>
          </cell>
          <cell r="O181">
            <v>382.29166666666669</v>
          </cell>
          <cell r="P181">
            <v>382.29166666666669</v>
          </cell>
          <cell r="Q181">
            <v>382.29166666666669</v>
          </cell>
          <cell r="R181">
            <v>382.29166666666669</v>
          </cell>
          <cell r="S181">
            <v>382.29166666666669</v>
          </cell>
          <cell r="T181">
            <v>382.29166666666669</v>
          </cell>
          <cell r="U181">
            <v>382.29166666666669</v>
          </cell>
          <cell r="V181">
            <v>382.29166666666669</v>
          </cell>
          <cell r="W181">
            <v>382.29166666666669</v>
          </cell>
          <cell r="X181">
            <v>382.29166666666669</v>
          </cell>
          <cell r="Y181">
            <v>382.29166666666669</v>
          </cell>
          <cell r="Z181">
            <v>382.29166666666669</v>
          </cell>
          <cell r="AA181">
            <v>382.29166666666669</v>
          </cell>
          <cell r="AB181">
            <v>382.29166666666669</v>
          </cell>
          <cell r="AC181">
            <v>382.29166666666669</v>
          </cell>
          <cell r="AD181">
            <v>382.29166666666669</v>
          </cell>
          <cell r="AE181">
            <v>382.29166666666669</v>
          </cell>
          <cell r="AF181">
            <v>382.29166666666669</v>
          </cell>
          <cell r="AG181">
            <v>382.29166666666669</v>
          </cell>
          <cell r="AH181">
            <v>382.29166666666669</v>
          </cell>
          <cell r="AJ181" t="str">
            <v>96430PR</v>
          </cell>
          <cell r="AK181" t="str">
            <v>VIT.220 ML 1X1 PCS REJECT</v>
          </cell>
          <cell r="AL181">
            <v>48</v>
          </cell>
          <cell r="AM181" t="str">
            <v>VIT220X48</v>
          </cell>
          <cell r="AN181">
            <v>361.45833333333331</v>
          </cell>
          <cell r="AO181">
            <v>361.45833333333331</v>
          </cell>
          <cell r="AP181">
            <v>361.45833333333331</v>
          </cell>
          <cell r="AQ181">
            <v>361.45833333333331</v>
          </cell>
          <cell r="AR181">
            <v>361.45833333333331</v>
          </cell>
          <cell r="AS181">
            <v>361.45833333333331</v>
          </cell>
          <cell r="AT181">
            <v>361.45833333333331</v>
          </cell>
          <cell r="AU181">
            <v>361.45833333333331</v>
          </cell>
          <cell r="AV181">
            <v>361.45833333333331</v>
          </cell>
          <cell r="AW181">
            <v>361.45833333333331</v>
          </cell>
        </row>
        <row r="182">
          <cell r="C182" t="str">
            <v>74554P</v>
          </cell>
          <cell r="D182" t="str">
            <v>VIT.240ML 1X1 PCS</v>
          </cell>
          <cell r="E182">
            <v>322.91666666666669</v>
          </cell>
          <cell r="F182">
            <v>322.91666666666669</v>
          </cell>
          <cell r="G182">
            <v>342.70833333333331</v>
          </cell>
          <cell r="H182">
            <v>382.29166666666669</v>
          </cell>
          <cell r="I182">
            <v>342.70833333333331</v>
          </cell>
          <cell r="J182">
            <v>342.70833333333331</v>
          </cell>
          <cell r="K182">
            <v>342.70833333333331</v>
          </cell>
          <cell r="L182">
            <v>342.70833333333331</v>
          </cell>
          <cell r="M182">
            <v>325</v>
          </cell>
          <cell r="N182">
            <v>325</v>
          </cell>
          <cell r="O182">
            <v>382.29166666666669</v>
          </cell>
          <cell r="P182">
            <v>382.29166666666669</v>
          </cell>
          <cell r="Q182">
            <v>382.29166666666669</v>
          </cell>
          <cell r="R182">
            <v>382.29166666666669</v>
          </cell>
          <cell r="S182">
            <v>382.29166666666669</v>
          </cell>
          <cell r="T182">
            <v>382.29166666666669</v>
          </cell>
          <cell r="U182">
            <v>382.29166666666669</v>
          </cell>
          <cell r="V182">
            <v>382.29166666666669</v>
          </cell>
          <cell r="W182">
            <v>382.29166666666669</v>
          </cell>
          <cell r="X182">
            <v>382.29166666666669</v>
          </cell>
          <cell r="Y182">
            <v>382.29166666666669</v>
          </cell>
          <cell r="Z182">
            <v>382.29166666666669</v>
          </cell>
          <cell r="AA182">
            <v>382.29166666666669</v>
          </cell>
          <cell r="AB182">
            <v>382.29166666666669</v>
          </cell>
          <cell r="AC182">
            <v>382.29166666666669</v>
          </cell>
          <cell r="AD182">
            <v>382.29166666666669</v>
          </cell>
          <cell r="AE182">
            <v>382.29166666666669</v>
          </cell>
          <cell r="AF182">
            <v>382.29166666666669</v>
          </cell>
          <cell r="AG182">
            <v>382.29166666666669</v>
          </cell>
          <cell r="AH182">
            <v>382.29166666666669</v>
          </cell>
          <cell r="AJ182" t="str">
            <v>74554P</v>
          </cell>
          <cell r="AK182" t="str">
            <v>VIT.240ML 1X1 PCS</v>
          </cell>
          <cell r="AL182">
            <v>48</v>
          </cell>
          <cell r="AM182" t="str">
            <v>VIT240X48</v>
          </cell>
          <cell r="AN182">
            <v>361.45833333333331</v>
          </cell>
          <cell r="AO182">
            <v>361.45833333333331</v>
          </cell>
          <cell r="AP182">
            <v>361.45833333333331</v>
          </cell>
          <cell r="AQ182">
            <v>361.45833333333331</v>
          </cell>
          <cell r="AR182">
            <v>361.45833333333331</v>
          </cell>
          <cell r="AS182">
            <v>361.45833333333331</v>
          </cell>
          <cell r="AT182">
            <v>361.45833333333331</v>
          </cell>
          <cell r="AU182">
            <v>361.45833333333331</v>
          </cell>
          <cell r="AV182">
            <v>361.45833333333331</v>
          </cell>
          <cell r="AW182">
            <v>361.45833333333331</v>
          </cell>
        </row>
        <row r="183">
          <cell r="C183" t="str">
            <v>74554PR</v>
          </cell>
          <cell r="D183" t="str">
            <v>VIT.240ML 1X1 PCS REJECT</v>
          </cell>
          <cell r="E183">
            <v>322.91666666666669</v>
          </cell>
          <cell r="F183">
            <v>322.91666666666669</v>
          </cell>
          <cell r="G183">
            <v>342.70833333333331</v>
          </cell>
          <cell r="H183">
            <v>382.29166666666669</v>
          </cell>
          <cell r="I183">
            <v>342.70833333333331</v>
          </cell>
          <cell r="J183">
            <v>342.70833333333331</v>
          </cell>
          <cell r="K183">
            <v>342.70833333333331</v>
          </cell>
          <cell r="L183">
            <v>342.70833333333331</v>
          </cell>
          <cell r="M183">
            <v>325</v>
          </cell>
          <cell r="N183">
            <v>325</v>
          </cell>
          <cell r="O183">
            <v>382.29166666666669</v>
          </cell>
          <cell r="P183">
            <v>382.29166666666669</v>
          </cell>
          <cell r="Q183">
            <v>382.29166666666669</v>
          </cell>
          <cell r="R183">
            <v>382.29166666666669</v>
          </cell>
          <cell r="S183">
            <v>382.29166666666669</v>
          </cell>
          <cell r="T183">
            <v>382.29166666666669</v>
          </cell>
          <cell r="U183">
            <v>382.29166666666669</v>
          </cell>
          <cell r="V183">
            <v>382.29166666666669</v>
          </cell>
          <cell r="W183">
            <v>382.29166666666669</v>
          </cell>
          <cell r="X183">
            <v>382.29166666666669</v>
          </cell>
          <cell r="Y183">
            <v>382.29166666666669</v>
          </cell>
          <cell r="Z183">
            <v>382.29166666666669</v>
          </cell>
          <cell r="AA183">
            <v>382.29166666666669</v>
          </cell>
          <cell r="AB183">
            <v>382.29166666666669</v>
          </cell>
          <cell r="AC183">
            <v>382.29166666666669</v>
          </cell>
          <cell r="AD183">
            <v>382.29166666666669</v>
          </cell>
          <cell r="AE183">
            <v>382.29166666666669</v>
          </cell>
          <cell r="AF183">
            <v>382.29166666666669</v>
          </cell>
          <cell r="AG183">
            <v>382.29166666666669</v>
          </cell>
          <cell r="AH183">
            <v>382.29166666666669</v>
          </cell>
          <cell r="AJ183" t="str">
            <v>74554PR</v>
          </cell>
          <cell r="AK183" t="str">
            <v>VIT.240ML 1X1 PCS REJECT</v>
          </cell>
          <cell r="AL183">
            <v>48</v>
          </cell>
          <cell r="AM183" t="str">
            <v>VIT240X48</v>
          </cell>
          <cell r="AN183">
            <v>361.45833333333331</v>
          </cell>
          <cell r="AO183">
            <v>361.45833333333331</v>
          </cell>
          <cell r="AP183">
            <v>361.45833333333331</v>
          </cell>
          <cell r="AQ183">
            <v>361.45833333333331</v>
          </cell>
          <cell r="AR183">
            <v>361.45833333333331</v>
          </cell>
          <cell r="AS183">
            <v>361.45833333333331</v>
          </cell>
          <cell r="AT183">
            <v>361.45833333333331</v>
          </cell>
          <cell r="AU183">
            <v>361.45833333333331</v>
          </cell>
          <cell r="AV183">
            <v>361.45833333333331</v>
          </cell>
          <cell r="AW183">
            <v>361.45833333333331</v>
          </cell>
        </row>
        <row r="184">
          <cell r="C184" t="str">
            <v>112839P</v>
          </cell>
          <cell r="D184" t="str">
            <v>VIT.330ML 1X1 PCS</v>
          </cell>
          <cell r="E184">
            <v>1083.3333333333333</v>
          </cell>
          <cell r="F184">
            <v>1083.3333333333333</v>
          </cell>
          <cell r="G184">
            <v>1095.8333333333333</v>
          </cell>
          <cell r="H184">
            <v>1143.75</v>
          </cell>
          <cell r="I184">
            <v>1095.8333333333333</v>
          </cell>
          <cell r="J184">
            <v>1095.8333333333333</v>
          </cell>
          <cell r="K184">
            <v>1095.8333333333333</v>
          </cell>
          <cell r="L184">
            <v>1095.8333333333333</v>
          </cell>
          <cell r="M184">
            <v>1083.3333333333333</v>
          </cell>
          <cell r="N184">
            <v>1083.3333333333333</v>
          </cell>
          <cell r="O184">
            <v>1143.75</v>
          </cell>
          <cell r="P184">
            <v>1143.75</v>
          </cell>
          <cell r="Q184">
            <v>1143.75</v>
          </cell>
          <cell r="R184">
            <v>1143.75</v>
          </cell>
          <cell r="S184">
            <v>1143.75</v>
          </cell>
          <cell r="T184">
            <v>1143.75</v>
          </cell>
          <cell r="U184">
            <v>1143.75</v>
          </cell>
          <cell r="V184">
            <v>1143.75</v>
          </cell>
          <cell r="W184">
            <v>1143.75</v>
          </cell>
          <cell r="X184">
            <v>1143.75</v>
          </cell>
          <cell r="Y184">
            <v>1143.75</v>
          </cell>
          <cell r="Z184">
            <v>1143.75</v>
          </cell>
          <cell r="AA184">
            <v>1143.75</v>
          </cell>
          <cell r="AB184">
            <v>1143.75</v>
          </cell>
          <cell r="AC184">
            <v>1143.75</v>
          </cell>
          <cell r="AD184">
            <v>1143.75</v>
          </cell>
          <cell r="AE184">
            <v>1143.75</v>
          </cell>
          <cell r="AF184">
            <v>1143.75</v>
          </cell>
          <cell r="AG184">
            <v>1143.75</v>
          </cell>
          <cell r="AH184">
            <v>1143.75</v>
          </cell>
          <cell r="AJ184" t="str">
            <v>112839P</v>
          </cell>
          <cell r="AK184" t="str">
            <v>VIT.330ML 1X1 PCS</v>
          </cell>
          <cell r="AL184">
            <v>24</v>
          </cell>
          <cell r="AM184" t="str">
            <v>VIT330X24</v>
          </cell>
          <cell r="AN184">
            <v>1102.0833333333333</v>
          </cell>
          <cell r="AO184">
            <v>1102.0833333333333</v>
          </cell>
          <cell r="AP184">
            <v>1102.0833333333333</v>
          </cell>
          <cell r="AQ184">
            <v>1102.0833333333333</v>
          </cell>
          <cell r="AR184">
            <v>1102.0833333333333</v>
          </cell>
          <cell r="AS184">
            <v>1102.0833333333333</v>
          </cell>
          <cell r="AT184">
            <v>1102.0833333333333</v>
          </cell>
          <cell r="AU184">
            <v>1102.0833333333333</v>
          </cell>
          <cell r="AV184">
            <v>1102.0833333333333</v>
          </cell>
          <cell r="AW184">
            <v>1102.0833333333333</v>
          </cell>
        </row>
        <row r="185">
          <cell r="C185" t="str">
            <v>112839PR</v>
          </cell>
          <cell r="D185" t="str">
            <v>VIT.330ML 1X 1 PCS REJECT</v>
          </cell>
          <cell r="E185">
            <v>1083.3333333333333</v>
          </cell>
          <cell r="F185">
            <v>1083.3333333333333</v>
          </cell>
          <cell r="G185">
            <v>1095.8333333333333</v>
          </cell>
          <cell r="H185">
            <v>1143.75</v>
          </cell>
          <cell r="I185">
            <v>1095.8333333333333</v>
          </cell>
          <cell r="J185">
            <v>1095.8333333333333</v>
          </cell>
          <cell r="K185">
            <v>1095.8333333333333</v>
          </cell>
          <cell r="L185">
            <v>1095.8333333333333</v>
          </cell>
          <cell r="M185">
            <v>1083.3333333333333</v>
          </cell>
          <cell r="N185">
            <v>1083.3333333333333</v>
          </cell>
          <cell r="O185">
            <v>1143.75</v>
          </cell>
          <cell r="P185">
            <v>1143.75</v>
          </cell>
          <cell r="Q185">
            <v>1143.75</v>
          </cell>
          <cell r="R185">
            <v>1143.75</v>
          </cell>
          <cell r="S185">
            <v>1143.75</v>
          </cell>
          <cell r="T185">
            <v>1143.75</v>
          </cell>
          <cell r="U185">
            <v>1143.75</v>
          </cell>
          <cell r="V185">
            <v>1143.75</v>
          </cell>
          <cell r="W185">
            <v>1143.75</v>
          </cell>
          <cell r="X185">
            <v>1143.75</v>
          </cell>
          <cell r="Y185">
            <v>1143.75</v>
          </cell>
          <cell r="Z185">
            <v>1143.75</v>
          </cell>
          <cell r="AA185">
            <v>1143.75</v>
          </cell>
          <cell r="AB185">
            <v>1143.75</v>
          </cell>
          <cell r="AC185">
            <v>1143.75</v>
          </cell>
          <cell r="AD185">
            <v>1143.75</v>
          </cell>
          <cell r="AE185">
            <v>1143.75</v>
          </cell>
          <cell r="AF185">
            <v>1143.75</v>
          </cell>
          <cell r="AG185">
            <v>1143.75</v>
          </cell>
          <cell r="AH185">
            <v>1143.75</v>
          </cell>
          <cell r="AJ185" t="str">
            <v>112839PR</v>
          </cell>
          <cell r="AK185" t="str">
            <v>VIT.330ML 1X 1 PCS REJECT</v>
          </cell>
          <cell r="AL185">
            <v>24</v>
          </cell>
          <cell r="AM185" t="str">
            <v>VIT330X24</v>
          </cell>
          <cell r="AN185">
            <v>1102.0833333333333</v>
          </cell>
          <cell r="AO185">
            <v>1102.0833333333333</v>
          </cell>
          <cell r="AP185">
            <v>1102.0833333333333</v>
          </cell>
          <cell r="AQ185">
            <v>1102.0833333333333</v>
          </cell>
          <cell r="AR185">
            <v>1102.0833333333333</v>
          </cell>
          <cell r="AS185">
            <v>1102.0833333333333</v>
          </cell>
          <cell r="AT185">
            <v>1102.0833333333333</v>
          </cell>
          <cell r="AU185">
            <v>1102.0833333333333</v>
          </cell>
          <cell r="AV185">
            <v>1102.0833333333333</v>
          </cell>
          <cell r="AW185">
            <v>1102.0833333333333</v>
          </cell>
        </row>
        <row r="186">
          <cell r="C186" t="str">
            <v>74566P</v>
          </cell>
          <cell r="D186" t="str">
            <v>VIT.600ML 1X1/PCS</v>
          </cell>
          <cell r="E186">
            <v>1066.6666666666667</v>
          </cell>
          <cell r="F186">
            <v>1066.6666666666667</v>
          </cell>
          <cell r="G186">
            <v>1079.1666666666667</v>
          </cell>
          <cell r="H186">
            <v>1277.0833333333333</v>
          </cell>
          <cell r="I186">
            <v>1079.1666666666667</v>
          </cell>
          <cell r="J186">
            <v>1079.1666666666667</v>
          </cell>
          <cell r="K186">
            <v>1079.1666666666667</v>
          </cell>
          <cell r="L186">
            <v>1079.1666666666667</v>
          </cell>
          <cell r="M186">
            <v>1066.6666666666667</v>
          </cell>
          <cell r="N186">
            <v>1066.6666666666667</v>
          </cell>
          <cell r="O186">
            <v>1277.0833333333333</v>
          </cell>
          <cell r="P186">
            <v>1277.0833333333333</v>
          </cell>
          <cell r="Q186">
            <v>1277.0833333333333</v>
          </cell>
          <cell r="R186">
            <v>1277.0833333333333</v>
          </cell>
          <cell r="S186">
            <v>1277.0833333333333</v>
          </cell>
          <cell r="T186">
            <v>1277.0833333333333</v>
          </cell>
          <cell r="U186">
            <v>1277.0833333333333</v>
          </cell>
          <cell r="V186">
            <v>1277.0833333333333</v>
          </cell>
          <cell r="W186">
            <v>1277.0833333333333</v>
          </cell>
          <cell r="X186">
            <v>1277.0833333333333</v>
          </cell>
          <cell r="Y186">
            <v>1277.0833333333333</v>
          </cell>
          <cell r="Z186">
            <v>1277.0833333333333</v>
          </cell>
          <cell r="AA186">
            <v>1277.0833333333333</v>
          </cell>
          <cell r="AB186">
            <v>1277.0833333333333</v>
          </cell>
          <cell r="AC186">
            <v>1277.0833333333333</v>
          </cell>
          <cell r="AD186">
            <v>1277.0833333333333</v>
          </cell>
          <cell r="AE186">
            <v>1277.0833333333333</v>
          </cell>
          <cell r="AF186">
            <v>1277.0833333333333</v>
          </cell>
          <cell r="AG186">
            <v>1277.0833333333333</v>
          </cell>
          <cell r="AH186">
            <v>1277.0833333333333</v>
          </cell>
          <cell r="AJ186" t="str">
            <v>74566P</v>
          </cell>
          <cell r="AK186" t="str">
            <v>VIT.600ML 1X1/PCS</v>
          </cell>
          <cell r="AL186">
            <v>24</v>
          </cell>
          <cell r="AM186" t="str">
            <v>VIT600X24</v>
          </cell>
          <cell r="AN186">
            <v>1235.4166666666667</v>
          </cell>
          <cell r="AO186">
            <v>1235.4166666666667</v>
          </cell>
          <cell r="AP186">
            <v>1235.4166666666667</v>
          </cell>
          <cell r="AQ186">
            <v>1235.4166666666667</v>
          </cell>
          <cell r="AR186">
            <v>1235.4166666666667</v>
          </cell>
          <cell r="AS186">
            <v>1235.4166666666667</v>
          </cell>
          <cell r="AT186">
            <v>1235.4166666666667</v>
          </cell>
          <cell r="AU186">
            <v>1235.4166666666667</v>
          </cell>
          <cell r="AV186">
            <v>1235.4166666666667</v>
          </cell>
          <cell r="AW186">
            <v>1235.4166666666667</v>
          </cell>
        </row>
        <row r="187">
          <cell r="C187" t="str">
            <v>74566PR</v>
          </cell>
          <cell r="D187" t="str">
            <v>VIT.600ML 1X1 REJECT</v>
          </cell>
          <cell r="E187">
            <v>1066.6666666666667</v>
          </cell>
          <cell r="F187">
            <v>1066.6666666666667</v>
          </cell>
          <cell r="G187">
            <v>1079.1666666666667</v>
          </cell>
          <cell r="H187">
            <v>1277.0833333333333</v>
          </cell>
          <cell r="I187">
            <v>1079.1666666666667</v>
          </cell>
          <cell r="J187">
            <v>1079.1666666666667</v>
          </cell>
          <cell r="K187">
            <v>1079.1666666666667</v>
          </cell>
          <cell r="L187">
            <v>1079.1666666666667</v>
          </cell>
          <cell r="M187">
            <v>1066.6666666666667</v>
          </cell>
          <cell r="N187">
            <v>1066.6666666666667</v>
          </cell>
          <cell r="O187">
            <v>1277.0833333333333</v>
          </cell>
          <cell r="P187">
            <v>1277.0833333333333</v>
          </cell>
          <cell r="Q187">
            <v>1277.0833333333333</v>
          </cell>
          <cell r="R187">
            <v>1277.0833333333333</v>
          </cell>
          <cell r="S187">
            <v>1277.0833333333333</v>
          </cell>
          <cell r="T187">
            <v>1277.0833333333333</v>
          </cell>
          <cell r="U187">
            <v>1277.0833333333333</v>
          </cell>
          <cell r="V187">
            <v>1277.0833333333333</v>
          </cell>
          <cell r="W187">
            <v>1277.0833333333333</v>
          </cell>
          <cell r="X187">
            <v>1277.0833333333333</v>
          </cell>
          <cell r="Y187">
            <v>1277.0833333333333</v>
          </cell>
          <cell r="Z187">
            <v>1277.0833333333333</v>
          </cell>
          <cell r="AA187">
            <v>1277.0833333333333</v>
          </cell>
          <cell r="AB187">
            <v>1277.0833333333333</v>
          </cell>
          <cell r="AC187">
            <v>1277.0833333333333</v>
          </cell>
          <cell r="AD187">
            <v>1277.0833333333333</v>
          </cell>
          <cell r="AE187">
            <v>1277.0833333333333</v>
          </cell>
          <cell r="AF187">
            <v>1277.0833333333333</v>
          </cell>
          <cell r="AG187">
            <v>1277.0833333333333</v>
          </cell>
          <cell r="AH187">
            <v>1277.0833333333333</v>
          </cell>
          <cell r="AJ187" t="str">
            <v>74566PR</v>
          </cell>
          <cell r="AK187" t="str">
            <v>VIT.600ML 1X1 REJECT</v>
          </cell>
          <cell r="AL187">
            <v>24</v>
          </cell>
          <cell r="AM187" t="str">
            <v>VIT600X24</v>
          </cell>
          <cell r="AN187">
            <v>1235.4166666666667</v>
          </cell>
          <cell r="AO187">
            <v>1235.4166666666667</v>
          </cell>
          <cell r="AP187">
            <v>1235.4166666666667</v>
          </cell>
          <cell r="AQ187">
            <v>1235.4166666666667</v>
          </cell>
          <cell r="AR187">
            <v>1235.4166666666667</v>
          </cell>
          <cell r="AS187">
            <v>1235.4166666666667</v>
          </cell>
          <cell r="AT187">
            <v>1235.4166666666667</v>
          </cell>
          <cell r="AU187">
            <v>1235.4166666666667</v>
          </cell>
          <cell r="AV187">
            <v>1235.4166666666667</v>
          </cell>
          <cell r="AW187">
            <v>1235.4166666666667</v>
          </cell>
        </row>
        <row r="188">
          <cell r="C188" t="str">
            <v>74565P</v>
          </cell>
          <cell r="D188" t="str">
            <v>VIT.1500ML 1x1 PCS</v>
          </cell>
          <cell r="E188">
            <v>2058.3333333333335</v>
          </cell>
          <cell r="F188">
            <v>2058.3333333333335</v>
          </cell>
          <cell r="G188">
            <v>2083.3333333333335</v>
          </cell>
          <cell r="H188">
            <v>2475</v>
          </cell>
          <cell r="I188">
            <v>2083.3333333333335</v>
          </cell>
          <cell r="J188">
            <v>2083.3333333333335</v>
          </cell>
          <cell r="K188">
            <v>2083.3333333333335</v>
          </cell>
          <cell r="L188">
            <v>2083.3333333333335</v>
          </cell>
          <cell r="M188">
            <v>2058.3333333333335</v>
          </cell>
          <cell r="N188">
            <v>2058.3333333333335</v>
          </cell>
          <cell r="O188">
            <v>2475</v>
          </cell>
          <cell r="P188">
            <v>2475</v>
          </cell>
          <cell r="Q188">
            <v>2475</v>
          </cell>
          <cell r="R188">
            <v>2475</v>
          </cell>
          <cell r="S188">
            <v>2475</v>
          </cell>
          <cell r="T188">
            <v>2475</v>
          </cell>
          <cell r="U188">
            <v>2475</v>
          </cell>
          <cell r="V188">
            <v>2475</v>
          </cell>
          <cell r="W188">
            <v>2475</v>
          </cell>
          <cell r="X188">
            <v>2475</v>
          </cell>
          <cell r="Y188">
            <v>2475</v>
          </cell>
          <cell r="Z188">
            <v>2475</v>
          </cell>
          <cell r="AA188">
            <v>2475</v>
          </cell>
          <cell r="AB188">
            <v>2475</v>
          </cell>
          <cell r="AC188">
            <v>2475</v>
          </cell>
          <cell r="AD188">
            <v>2475</v>
          </cell>
          <cell r="AE188">
            <v>2475</v>
          </cell>
          <cell r="AF188">
            <v>2475</v>
          </cell>
          <cell r="AG188">
            <v>2475</v>
          </cell>
          <cell r="AH188">
            <v>2475</v>
          </cell>
          <cell r="AJ188" t="str">
            <v>74565P</v>
          </cell>
          <cell r="AK188" t="str">
            <v>VIT.1500ML 1x1 PCS</v>
          </cell>
          <cell r="AL188">
            <v>12</v>
          </cell>
          <cell r="AM188" t="str">
            <v>VIT1500X12</v>
          </cell>
          <cell r="AN188">
            <v>2391.6666666666665</v>
          </cell>
          <cell r="AO188">
            <v>2391.6666666666665</v>
          </cell>
          <cell r="AP188">
            <v>2391.6666666666665</v>
          </cell>
          <cell r="AQ188">
            <v>2391.6666666666665</v>
          </cell>
          <cell r="AR188">
            <v>2391.6666666666665</v>
          </cell>
          <cell r="AS188">
            <v>2391.6666666666665</v>
          </cell>
          <cell r="AT188">
            <v>2391.6666666666665</v>
          </cell>
          <cell r="AU188">
            <v>2391.6666666666665</v>
          </cell>
          <cell r="AV188">
            <v>2391.6666666666665</v>
          </cell>
          <cell r="AW188">
            <v>2391.6666666666665</v>
          </cell>
        </row>
        <row r="189">
          <cell r="C189" t="str">
            <v>74565PR</v>
          </cell>
          <cell r="D189" t="str">
            <v>VIT.1500ML 1X1 REJECT</v>
          </cell>
          <cell r="E189">
            <v>2058.3333333333335</v>
          </cell>
          <cell r="F189">
            <v>2058.3333333333335</v>
          </cell>
          <cell r="G189">
            <v>2083.3333333333335</v>
          </cell>
          <cell r="H189">
            <v>2475</v>
          </cell>
          <cell r="I189">
            <v>2083.3333333333335</v>
          </cell>
          <cell r="J189">
            <v>2083.3333333333335</v>
          </cell>
          <cell r="K189">
            <v>2083.3333333333335</v>
          </cell>
          <cell r="L189">
            <v>2083.3333333333335</v>
          </cell>
          <cell r="M189">
            <v>2058.3333333333335</v>
          </cell>
          <cell r="N189">
            <v>2058.3333333333335</v>
          </cell>
          <cell r="O189">
            <v>2475</v>
          </cell>
          <cell r="P189">
            <v>2475</v>
          </cell>
          <cell r="Q189">
            <v>2475</v>
          </cell>
          <cell r="R189">
            <v>2475</v>
          </cell>
          <cell r="S189">
            <v>2475</v>
          </cell>
          <cell r="T189">
            <v>2475</v>
          </cell>
          <cell r="U189">
            <v>2475</v>
          </cell>
          <cell r="V189">
            <v>2475</v>
          </cell>
          <cell r="W189">
            <v>2475</v>
          </cell>
          <cell r="X189">
            <v>2475</v>
          </cell>
          <cell r="Y189">
            <v>2475</v>
          </cell>
          <cell r="Z189">
            <v>2475</v>
          </cell>
          <cell r="AA189">
            <v>2475</v>
          </cell>
          <cell r="AB189">
            <v>2475</v>
          </cell>
          <cell r="AC189">
            <v>2475</v>
          </cell>
          <cell r="AD189">
            <v>2475</v>
          </cell>
          <cell r="AE189">
            <v>2475</v>
          </cell>
          <cell r="AF189">
            <v>2475</v>
          </cell>
          <cell r="AG189">
            <v>2475</v>
          </cell>
          <cell r="AH189">
            <v>2475</v>
          </cell>
          <cell r="AJ189" t="str">
            <v>74565PR</v>
          </cell>
          <cell r="AK189" t="str">
            <v>VIT.1500ML 1X1 REJECT</v>
          </cell>
          <cell r="AL189">
            <v>12</v>
          </cell>
          <cell r="AM189" t="str">
            <v>VIT1500X12</v>
          </cell>
          <cell r="AN189">
            <v>2391.6666666666665</v>
          </cell>
          <cell r="AO189">
            <v>2391.6666666666665</v>
          </cell>
          <cell r="AP189">
            <v>2391.6666666666665</v>
          </cell>
          <cell r="AQ189">
            <v>2391.6666666666665</v>
          </cell>
          <cell r="AR189">
            <v>2391.6666666666665</v>
          </cell>
          <cell r="AS189">
            <v>2391.6666666666665</v>
          </cell>
          <cell r="AT189">
            <v>2391.6666666666665</v>
          </cell>
          <cell r="AU189">
            <v>2391.6666666666665</v>
          </cell>
          <cell r="AV189">
            <v>2391.6666666666665</v>
          </cell>
          <cell r="AW189">
            <v>2391.6666666666665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J190" t="str">
            <v>74565PR</v>
          </cell>
          <cell r="AK190" t="str">
            <v>VIT.1500ML 1X1 REJECT</v>
          </cell>
          <cell r="AL190">
            <v>12</v>
          </cell>
          <cell r="AM190" t="str">
            <v>VIT1500X12</v>
          </cell>
          <cell r="AN190">
            <v>2391.6666666666665</v>
          </cell>
          <cell r="AO190">
            <v>2391.6666666666665</v>
          </cell>
          <cell r="AP190">
            <v>2391.6666666666665</v>
          </cell>
          <cell r="AQ190">
            <v>2391.6666666666665</v>
          </cell>
          <cell r="AR190">
            <v>2391.6666666666665</v>
          </cell>
          <cell r="AS190">
            <v>2391.6666666666665</v>
          </cell>
          <cell r="AT190">
            <v>2391.6666666666665</v>
          </cell>
          <cell r="AU190">
            <v>2391.6666666666665</v>
          </cell>
          <cell r="AV190">
            <v>2391.6666666666665</v>
          </cell>
          <cell r="AW190">
            <v>2391.6666666666665</v>
          </cell>
        </row>
      </sheetData>
      <sheetData sheetId="10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H-Q1,Q2,01"/>
      <sheetName val="BCCTQT-XLD4"/>
      <sheetName val="BCQT-TTD1"/>
      <sheetName val="CT-chuacoDT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Sheet17"/>
      <sheetName val="Sheet18"/>
      <sheetName val="Sheet19"/>
      <sheetName val="Sheet20"/>
      <sheetName val="XL4Poppy"/>
      <sheetName val="KH_Q1_Q2_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ster CO Week 51"/>
      <sheetName val="PDN Week 51"/>
      <sheetName val="Database"/>
    </sheetNames>
    <sheetDataSet>
      <sheetData sheetId="0">
        <row r="5">
          <cell r="BK5" t="str">
            <v>Yps</v>
          </cell>
        </row>
        <row r="6">
          <cell r="BK6" t="str">
            <v>Merpati</v>
          </cell>
        </row>
        <row r="7">
          <cell r="BK7" t="str">
            <v>Elvira</v>
          </cell>
        </row>
        <row r="8">
          <cell r="BK8" t="str">
            <v>Wiradaya</v>
          </cell>
        </row>
        <row r="9">
          <cell r="BK9" t="str">
            <v>Berlian</v>
          </cell>
        </row>
        <row r="10">
          <cell r="BK10" t="str">
            <v>Katak Riang</v>
          </cell>
        </row>
        <row r="11">
          <cell r="BK11" t="str">
            <v>PPS</v>
          </cell>
        </row>
      </sheetData>
      <sheetData sheetId="1" refreshError="1"/>
      <sheetData sheetId="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4300"/>
      <sheetName val="4300.1"/>
      <sheetName val="4300.1.1"/>
      <sheetName val="4300.1.2"/>
      <sheetName val="4300.2"/>
      <sheetName val="4300.2.1"/>
      <sheetName val="4300.2.2a"/>
      <sheetName val="4300.2.2b"/>
      <sheetName val="4300.2.2c"/>
      <sheetName val="4300.2.2d"/>
      <sheetName val="4300.2.2e"/>
      <sheetName val="4300.2.2f"/>
      <sheetName val="4300.2.3a"/>
      <sheetName val="4300.2.3b"/>
      <sheetName val="4300.2.3c"/>
      <sheetName val="4300.2.5"/>
      <sheetName val="4300.2.6"/>
      <sheetName val="ktbi yg berlaku 31 des 2012"/>
      <sheetName val="5xx series-sampling arus dana"/>
      <sheetName val="Sheet1"/>
      <sheetName val="aktdit(WP)"/>
    </sheetNames>
    <sheetDataSet>
      <sheetData sheetId="0" refreshError="1"/>
      <sheetData sheetId="1" refreshError="1"/>
      <sheetData sheetId="2">
        <row r="22">
          <cell r="O22">
            <v>939914</v>
          </cell>
        </row>
      </sheetData>
      <sheetData sheetId="3" refreshError="1"/>
      <sheetData sheetId="4">
        <row r="27">
          <cell r="D27">
            <v>138505.03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WINDOW</v>
          </cell>
        </row>
        <row r="2">
          <cell r="M2">
            <v>1</v>
          </cell>
        </row>
        <row r="3">
          <cell r="M3">
            <v>2</v>
          </cell>
        </row>
        <row r="4">
          <cell r="M4">
            <v>3</v>
          </cell>
        </row>
        <row r="5">
          <cell r="M5">
            <v>4</v>
          </cell>
        </row>
        <row r="6">
          <cell r="M6">
            <v>5</v>
          </cell>
        </row>
        <row r="7">
          <cell r="M7">
            <v>6</v>
          </cell>
        </row>
      </sheetData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"/>
      <sheetName val="BS"/>
      <sheetName val="IS"/>
      <sheetName val="Equity"/>
      <sheetName val="A4-2002"/>
      <sheetName val="CF-2002"/>
      <sheetName val="CF supp-2002"/>
      <sheetName val="CF supp-2002 (2)"/>
      <sheetName val="CF"/>
      <sheetName val="CF supp"/>
      <sheetName val="T-Acc"/>
      <sheetName val="Proforma"/>
      <sheetName val="A4"/>
      <sheetName val="AJE"/>
      <sheetName val="C"/>
      <sheetName val="E1"/>
      <sheetName val="E2"/>
      <sheetName val="F"/>
      <sheetName val="LCM "/>
      <sheetName val="G"/>
      <sheetName val="G1"/>
      <sheetName val="G2"/>
      <sheetName val="G3"/>
      <sheetName val="Rent"/>
      <sheetName val="DIT"/>
      <sheetName val="DTA"/>
      <sheetName val="K"/>
      <sheetName val="Kdetail"/>
      <sheetName val="K2"/>
      <sheetName val="CIP"/>
      <sheetName val="Sale-Leaseback (2)"/>
      <sheetName val="Sale-Leaseback"/>
      <sheetName val="M"/>
      <sheetName val="M1"/>
      <sheetName val="Mflow (2)"/>
      <sheetName val="N-1"/>
      <sheetName val="N-2"/>
      <sheetName val="N-3"/>
      <sheetName val="O-1"/>
      <sheetName val="O-1-1"/>
      <sheetName val="O-1-2"/>
      <sheetName val="O-1-3"/>
      <sheetName val="O-1-4"/>
      <sheetName val="O-2"/>
      <sheetName val="P"/>
      <sheetName val="Q"/>
      <sheetName val="R"/>
      <sheetName val="R1"/>
      <sheetName val="V1"/>
      <sheetName val="RE"/>
      <sheetName val="Reval"/>
      <sheetName val="T"/>
      <sheetName val="U-1 (2)"/>
      <sheetName val="quantity-sales"/>
      <sheetName val="GPA "/>
      <sheetName val="U-1 Analysis"/>
      <sheetName val="xport-cut"/>
      <sheetName val="local-cut (2)"/>
      <sheetName val="U-2 "/>
      <sheetName val="U2-1"/>
      <sheetName val="Costing-Test"/>
      <sheetName val="quantity-COGS"/>
      <sheetName val="purchase-cutoff"/>
      <sheetName val="U-3 (2)"/>
      <sheetName val="U-4 (2)"/>
      <sheetName val="U-5 (2)"/>
      <sheetName val="U-5-1"/>
      <sheetName val="i test"/>
      <sheetName val="C1"/>
      <sheetName val="Tax Rec"/>
      <sheetName val="NDE-i"/>
      <sheetName val="NDE"/>
      <sheetName val="PPE-fis"/>
      <sheetName val="lease-forex"/>
      <sheetName val="FSC- Lease Rec"/>
      <sheetName val="monetary"/>
      <sheetName val="FP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"/>
      <sheetName val="RUGILABA"/>
      <sheetName val="NERACA LAJUR"/>
      <sheetName val="COGS"/>
      <sheetName val="LAP PENJUALAN"/>
      <sheetName val="MEMO JURNAL"/>
      <sheetName val="REKAP GL"/>
      <sheetName val="LAP MUTASI PRODUK"/>
      <sheetName val="ANALISA PIUTANG"/>
      <sheetName val="LAPORAN LAIN"/>
      <sheetName val="REKAP PERSEDIAAN"/>
      <sheetName val="REKAP PENJUALAN"/>
      <sheetName val="REKAP HPP"/>
      <sheetName val="TBG"/>
      <sheetName val="IN"/>
      <sheetName val="OUT"/>
      <sheetName val="SEGMEN"/>
      <sheetName val="LKH"/>
      <sheetName val="CROSCEK"/>
      <sheetName val="BANK"/>
      <sheetName val="KB"/>
      <sheetName val="KO"/>
      <sheetName val="BD"/>
      <sheetName val="BP"/>
      <sheetName val="REKAP BIAYA"/>
      <sheetName val="PIUT MS SUPORT"/>
      <sheetName val="PIUT PST"/>
      <sheetName val="PIUT PST1"/>
      <sheetName val="PIUT TIV1"/>
      <sheetName val="PIUT TIV"/>
    </sheetNames>
    <sheetDataSet>
      <sheetData sheetId="0" refreshError="1"/>
      <sheetData sheetId="1" refreshError="1"/>
      <sheetData sheetId="2">
        <row r="1">
          <cell r="A1" t="str">
            <v>DEPO PASAR MODERN</v>
          </cell>
        </row>
        <row r="2">
          <cell r="A2" t="str">
            <v>NERACA LAJUR</v>
          </cell>
        </row>
        <row r="3">
          <cell r="A3" t="str">
            <v>PER 31  MARET 2014</v>
          </cell>
        </row>
        <row r="4">
          <cell r="A4" t="str">
            <v>NO.</v>
          </cell>
          <cell r="B4" t="str">
            <v>NAMA AKUN</v>
          </cell>
          <cell r="C4" t="str">
            <v>N/L</v>
          </cell>
          <cell r="D4" t="str">
            <v>D/K</v>
          </cell>
          <cell r="E4" t="str">
            <v>SALDO  AWAL</v>
          </cell>
          <cell r="G4" t="str">
            <v>MUTASI KAS BANK</v>
          </cell>
          <cell r="I4" t="str">
            <v>PENYESUAIAN</v>
          </cell>
          <cell r="K4" t="str">
            <v>SALDO AKHIR</v>
          </cell>
          <cell r="M4" t="str">
            <v>LABA - RUGI</v>
          </cell>
          <cell r="O4" t="str">
            <v>N E R A C A</v>
          </cell>
          <cell r="R4" t="str">
            <v>Neraca awal bulan berikut</v>
          </cell>
        </row>
        <row r="5">
          <cell r="A5" t="str">
            <v>AKUN</v>
          </cell>
          <cell r="E5" t="str">
            <v>DEBET</v>
          </cell>
          <cell r="F5" t="str">
            <v>KREDIT</v>
          </cell>
          <cell r="G5" t="str">
            <v>DEBET</v>
          </cell>
          <cell r="H5" t="str">
            <v>KREDIT</v>
          </cell>
          <cell r="I5" t="str">
            <v>DEBET</v>
          </cell>
          <cell r="J5" t="str">
            <v>KREDIT</v>
          </cell>
          <cell r="K5" t="str">
            <v>DEBET</v>
          </cell>
          <cell r="L5" t="str">
            <v>KREDIT</v>
          </cell>
          <cell r="M5" t="str">
            <v>DEBET</v>
          </cell>
          <cell r="N5" t="str">
            <v>KREDIT</v>
          </cell>
          <cell r="O5" t="str">
            <v>DEBET</v>
          </cell>
          <cell r="P5" t="str">
            <v>KREDIT</v>
          </cell>
          <cell r="R5" t="str">
            <v>DEBET</v>
          </cell>
          <cell r="S5" t="str">
            <v>KREDIT</v>
          </cell>
        </row>
        <row r="6">
          <cell r="A6">
            <v>110101</v>
          </cell>
          <cell r="B6" t="str">
            <v>KAS BESAR</v>
          </cell>
          <cell r="C6" t="str">
            <v>N</v>
          </cell>
          <cell r="D6" t="str">
            <v>D</v>
          </cell>
          <cell r="E6">
            <v>918200</v>
          </cell>
          <cell r="F6">
            <v>0</v>
          </cell>
          <cell r="G6">
            <v>48731050</v>
          </cell>
          <cell r="H6">
            <v>45398300</v>
          </cell>
          <cell r="J6">
            <v>0</v>
          </cell>
          <cell r="K6">
            <v>4250950</v>
          </cell>
          <cell r="L6">
            <v>0</v>
          </cell>
          <cell r="M6">
            <v>0</v>
          </cell>
          <cell r="N6">
            <v>0</v>
          </cell>
          <cell r="O6">
            <v>4250950</v>
          </cell>
          <cell r="P6">
            <v>0</v>
          </cell>
          <cell r="R6">
            <v>4250950</v>
          </cell>
          <cell r="S6">
            <v>0</v>
          </cell>
        </row>
        <row r="7">
          <cell r="A7">
            <v>110102</v>
          </cell>
          <cell r="B7" t="str">
            <v>KAS OPERASI</v>
          </cell>
          <cell r="C7" t="str">
            <v>N</v>
          </cell>
          <cell r="D7" t="str">
            <v>D</v>
          </cell>
          <cell r="E7">
            <v>0</v>
          </cell>
          <cell r="F7">
            <v>0</v>
          </cell>
          <cell r="G7">
            <v>1059377</v>
          </cell>
          <cell r="H7">
            <v>1059377</v>
          </cell>
          <cell r="I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R7">
            <v>0</v>
          </cell>
          <cell r="S7">
            <v>0</v>
          </cell>
        </row>
        <row r="8">
          <cell r="A8">
            <v>110201</v>
          </cell>
          <cell r="B8" t="str">
            <v>BANK BCA DIREKSI</v>
          </cell>
          <cell r="C8" t="str">
            <v>N</v>
          </cell>
          <cell r="D8" t="str">
            <v>D</v>
          </cell>
          <cell r="E8">
            <v>9146812</v>
          </cell>
          <cell r="F8">
            <v>0</v>
          </cell>
          <cell r="G8">
            <v>54373066</v>
          </cell>
          <cell r="H8">
            <v>55503000</v>
          </cell>
          <cell r="I8">
            <v>0</v>
          </cell>
          <cell r="J8">
            <v>0</v>
          </cell>
          <cell r="K8">
            <v>8016878</v>
          </cell>
          <cell r="L8">
            <v>0</v>
          </cell>
          <cell r="M8">
            <v>0</v>
          </cell>
          <cell r="N8">
            <v>0</v>
          </cell>
          <cell r="O8">
            <v>8016878</v>
          </cell>
          <cell r="P8">
            <v>0</v>
          </cell>
          <cell r="R8">
            <v>8016878</v>
          </cell>
          <cell r="S8">
            <v>0</v>
          </cell>
        </row>
        <row r="9">
          <cell r="A9">
            <v>110202</v>
          </cell>
          <cell r="B9" t="str">
            <v>BANK PUSAT</v>
          </cell>
          <cell r="C9" t="str">
            <v>N</v>
          </cell>
          <cell r="D9" t="str">
            <v>D</v>
          </cell>
          <cell r="E9">
            <v>28626</v>
          </cell>
          <cell r="F9">
            <v>0</v>
          </cell>
          <cell r="G9">
            <v>53560000</v>
          </cell>
          <cell r="H9">
            <v>10030600</v>
          </cell>
          <cell r="I9">
            <v>1733350</v>
          </cell>
          <cell r="J9">
            <v>44671880</v>
          </cell>
          <cell r="K9">
            <v>619496</v>
          </cell>
          <cell r="L9">
            <v>0</v>
          </cell>
          <cell r="M9">
            <v>0</v>
          </cell>
          <cell r="N9">
            <v>0</v>
          </cell>
          <cell r="O9">
            <v>619496</v>
          </cell>
          <cell r="P9">
            <v>0</v>
          </cell>
          <cell r="R9">
            <v>619496</v>
          </cell>
          <cell r="S9">
            <v>0</v>
          </cell>
        </row>
        <row r="10">
          <cell r="A10">
            <v>130121</v>
          </cell>
          <cell r="B10" t="str">
            <v>PIUTANG DAGANG TUNAI</v>
          </cell>
          <cell r="C10" t="str">
            <v>N</v>
          </cell>
          <cell r="D10" t="str">
            <v>D</v>
          </cell>
          <cell r="E10">
            <v>0</v>
          </cell>
          <cell r="F10">
            <v>0</v>
          </cell>
          <cell r="G10">
            <v>0</v>
          </cell>
          <cell r="H10">
            <v>46651050</v>
          </cell>
          <cell r="I10">
            <v>46651050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0</v>
          </cell>
          <cell r="S10">
            <v>0</v>
          </cell>
        </row>
        <row r="11">
          <cell r="A11">
            <v>130120</v>
          </cell>
          <cell r="B11" t="str">
            <v>PIUTANG DAGANG KREDIT</v>
          </cell>
          <cell r="C11" t="str">
            <v>N</v>
          </cell>
          <cell r="D11" t="str">
            <v>D</v>
          </cell>
          <cell r="E11">
            <v>3540000</v>
          </cell>
          <cell r="F11">
            <v>0</v>
          </cell>
          <cell r="G11">
            <v>0</v>
          </cell>
          <cell r="H11">
            <v>150000</v>
          </cell>
          <cell r="I11">
            <v>390000</v>
          </cell>
          <cell r="J11">
            <v>0</v>
          </cell>
          <cell r="K11">
            <v>3780000</v>
          </cell>
          <cell r="L11">
            <v>0</v>
          </cell>
          <cell r="M11">
            <v>0</v>
          </cell>
          <cell r="N11">
            <v>0</v>
          </cell>
          <cell r="O11">
            <v>3780000</v>
          </cell>
          <cell r="P11">
            <v>0</v>
          </cell>
          <cell r="R11">
            <v>3780000</v>
          </cell>
          <cell r="S11">
            <v>0</v>
          </cell>
        </row>
        <row r="12">
          <cell r="A12">
            <v>130501</v>
          </cell>
          <cell r="B12" t="str">
            <v>PIUTANG MSSUPPORT</v>
          </cell>
          <cell r="C12" t="str">
            <v>N</v>
          </cell>
          <cell r="D12" t="str">
            <v>D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</row>
        <row r="13">
          <cell r="A13">
            <v>311100</v>
          </cell>
          <cell r="B13" t="str">
            <v>JAMINAN PELANGGAN</v>
          </cell>
          <cell r="C13" t="str">
            <v>N</v>
          </cell>
          <cell r="D13" t="str">
            <v>D</v>
          </cell>
          <cell r="E13">
            <v>0</v>
          </cell>
          <cell r="F13">
            <v>0</v>
          </cell>
          <cell r="G13">
            <v>90000</v>
          </cell>
          <cell r="H13">
            <v>0</v>
          </cell>
          <cell r="I13">
            <v>0</v>
          </cell>
          <cell r="J13">
            <v>90000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A14">
            <v>311110</v>
          </cell>
          <cell r="B14" t="str">
            <v>TITIPAN PELANGGAN</v>
          </cell>
          <cell r="C14" t="str">
            <v>N</v>
          </cell>
          <cell r="D14" t="str">
            <v>K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A15">
            <v>311111</v>
          </cell>
          <cell r="B15" t="str">
            <v>TITIPAN DENDA</v>
          </cell>
          <cell r="C15" t="str">
            <v>N</v>
          </cell>
          <cell r="D15" t="str">
            <v>K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A16">
            <v>311112</v>
          </cell>
          <cell r="B16" t="str">
            <v>TITIPAN KLAIM</v>
          </cell>
          <cell r="C16" t="str">
            <v>N</v>
          </cell>
          <cell r="D16" t="str">
            <v>K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A17">
            <v>311113</v>
          </cell>
          <cell r="B17" t="str">
            <v>TITIPAN KOPERASI</v>
          </cell>
          <cell r="C17" t="str">
            <v>N</v>
          </cell>
          <cell r="D17" t="str">
            <v>K</v>
          </cell>
          <cell r="E17">
            <v>0</v>
          </cell>
          <cell r="F17">
            <v>10000</v>
          </cell>
          <cell r="G17">
            <v>0</v>
          </cell>
          <cell r="H17">
            <v>0</v>
          </cell>
          <cell r="I17">
            <v>10000</v>
          </cell>
          <cell r="J17">
            <v>10000</v>
          </cell>
          <cell r="K17">
            <v>0</v>
          </cell>
          <cell r="L17">
            <v>10000</v>
          </cell>
          <cell r="M17">
            <v>0</v>
          </cell>
          <cell r="N17">
            <v>0</v>
          </cell>
          <cell r="O17">
            <v>0</v>
          </cell>
          <cell r="P17">
            <v>10000</v>
          </cell>
          <cell r="R17">
            <v>0</v>
          </cell>
          <cell r="S17">
            <v>10000</v>
          </cell>
        </row>
        <row r="18">
          <cell r="A18">
            <v>311114</v>
          </cell>
          <cell r="B18" t="str">
            <v>TITIPAN JAMSOSTEK</v>
          </cell>
          <cell r="C18" t="str">
            <v>N</v>
          </cell>
          <cell r="D18" t="str">
            <v>K</v>
          </cell>
          <cell r="E18">
            <v>0</v>
          </cell>
          <cell r="F18">
            <v>66000</v>
          </cell>
          <cell r="G18">
            <v>0</v>
          </cell>
          <cell r="H18">
            <v>0</v>
          </cell>
          <cell r="I18">
            <v>66000</v>
          </cell>
          <cell r="J18">
            <v>55000</v>
          </cell>
          <cell r="K18">
            <v>0</v>
          </cell>
          <cell r="L18">
            <v>55000</v>
          </cell>
          <cell r="M18">
            <v>0</v>
          </cell>
          <cell r="N18">
            <v>0</v>
          </cell>
          <cell r="O18">
            <v>0</v>
          </cell>
          <cell r="P18">
            <v>55000</v>
          </cell>
          <cell r="R18">
            <v>0</v>
          </cell>
          <cell r="S18">
            <v>55000</v>
          </cell>
        </row>
        <row r="19">
          <cell r="A19">
            <v>130131</v>
          </cell>
          <cell r="B19" t="str">
            <v>PIUTANG PUSAT</v>
          </cell>
          <cell r="C19" t="str">
            <v>N</v>
          </cell>
          <cell r="D19" t="str">
            <v>D</v>
          </cell>
          <cell r="E19">
            <v>0</v>
          </cell>
          <cell r="F19">
            <v>0</v>
          </cell>
          <cell r="G19">
            <v>15000</v>
          </cell>
          <cell r="H19">
            <v>0</v>
          </cell>
          <cell r="I19">
            <v>0</v>
          </cell>
          <cell r="K19">
            <v>15000</v>
          </cell>
          <cell r="L19">
            <v>0</v>
          </cell>
          <cell r="M19">
            <v>0</v>
          </cell>
          <cell r="N19">
            <v>0</v>
          </cell>
          <cell r="O19">
            <v>15000</v>
          </cell>
          <cell r="P19">
            <v>0</v>
          </cell>
          <cell r="R19">
            <v>15000</v>
          </cell>
          <cell r="S19">
            <v>0</v>
          </cell>
        </row>
        <row r="20">
          <cell r="A20">
            <v>130130</v>
          </cell>
          <cell r="B20" t="str">
            <v>PIUTANG TIV</v>
          </cell>
          <cell r="C20" t="str">
            <v>N</v>
          </cell>
          <cell r="D20" t="str">
            <v>D</v>
          </cell>
          <cell r="E20">
            <v>2304950</v>
          </cell>
          <cell r="F20">
            <v>0</v>
          </cell>
          <cell r="G20">
            <v>0</v>
          </cell>
          <cell r="H20">
            <v>0</v>
          </cell>
          <cell r="I20">
            <v>172800</v>
          </cell>
          <cell r="J20">
            <v>1733350</v>
          </cell>
          <cell r="K20">
            <v>744400</v>
          </cell>
          <cell r="L20">
            <v>0</v>
          </cell>
          <cell r="M20">
            <v>0</v>
          </cell>
          <cell r="N20">
            <v>0</v>
          </cell>
          <cell r="O20">
            <v>744400</v>
          </cell>
          <cell r="P20">
            <v>0</v>
          </cell>
          <cell r="R20">
            <v>744400</v>
          </cell>
          <cell r="S20">
            <v>0</v>
          </cell>
        </row>
        <row r="21">
          <cell r="A21">
            <v>114001</v>
          </cell>
          <cell r="B21" t="str">
            <v>PERSEDIAAN</v>
          </cell>
          <cell r="C21" t="str">
            <v>N</v>
          </cell>
          <cell r="D21" t="str">
            <v>D</v>
          </cell>
          <cell r="E21">
            <v>11368050</v>
          </cell>
          <cell r="F21">
            <v>0</v>
          </cell>
          <cell r="G21">
            <v>0</v>
          </cell>
          <cell r="H21">
            <v>0</v>
          </cell>
          <cell r="I21">
            <v>10202350</v>
          </cell>
          <cell r="J21">
            <v>11368050</v>
          </cell>
          <cell r="K21">
            <v>10202350</v>
          </cell>
          <cell r="L21">
            <v>0</v>
          </cell>
          <cell r="M21">
            <v>0</v>
          </cell>
          <cell r="N21">
            <v>0</v>
          </cell>
          <cell r="O21">
            <v>10202350</v>
          </cell>
          <cell r="P21">
            <v>0</v>
          </cell>
          <cell r="R21">
            <v>10202350</v>
          </cell>
          <cell r="S21">
            <v>0</v>
          </cell>
        </row>
        <row r="22">
          <cell r="A22">
            <v>211001</v>
          </cell>
          <cell r="B22" t="str">
            <v>HUTANG DAGANG</v>
          </cell>
          <cell r="C22" t="str">
            <v>N</v>
          </cell>
          <cell r="D22" t="str">
            <v>K</v>
          </cell>
          <cell r="E22">
            <v>0</v>
          </cell>
          <cell r="F22">
            <v>35759650</v>
          </cell>
          <cell r="G22">
            <v>0</v>
          </cell>
          <cell r="H22">
            <v>0</v>
          </cell>
          <cell r="I22">
            <v>37000000</v>
          </cell>
          <cell r="J22">
            <v>40693400</v>
          </cell>
          <cell r="K22">
            <v>0</v>
          </cell>
          <cell r="L22">
            <v>39453050</v>
          </cell>
          <cell r="M22">
            <v>0</v>
          </cell>
          <cell r="N22">
            <v>0</v>
          </cell>
          <cell r="O22">
            <v>0</v>
          </cell>
          <cell r="P22">
            <v>39453050</v>
          </cell>
          <cell r="R22">
            <v>0</v>
          </cell>
          <cell r="S22">
            <v>39453050</v>
          </cell>
        </row>
        <row r="23">
          <cell r="A23">
            <v>211101</v>
          </cell>
          <cell r="B23" t="str">
            <v>HUTANG GAJI</v>
          </cell>
          <cell r="C23" t="str">
            <v>N</v>
          </cell>
          <cell r="D23" t="str">
            <v>K</v>
          </cell>
          <cell r="E23">
            <v>0</v>
          </cell>
          <cell r="F23">
            <v>6143100</v>
          </cell>
          <cell r="G23">
            <v>0</v>
          </cell>
          <cell r="H23">
            <v>0</v>
          </cell>
          <cell r="I23">
            <v>6143100</v>
          </cell>
          <cell r="J23">
            <v>6435200</v>
          </cell>
          <cell r="K23">
            <v>0</v>
          </cell>
          <cell r="L23">
            <v>6435200</v>
          </cell>
          <cell r="M23">
            <v>0</v>
          </cell>
          <cell r="N23">
            <v>0</v>
          </cell>
          <cell r="O23">
            <v>0</v>
          </cell>
          <cell r="P23">
            <v>6435200</v>
          </cell>
          <cell r="R23">
            <v>0</v>
          </cell>
          <cell r="S23">
            <v>6435200</v>
          </cell>
        </row>
        <row r="24">
          <cell r="A24">
            <v>211201</v>
          </cell>
          <cell r="B24" t="str">
            <v>HUTANG MS SUPPORT</v>
          </cell>
          <cell r="C24" t="str">
            <v>N</v>
          </cell>
          <cell r="D24" t="str">
            <v>K</v>
          </cell>
          <cell r="E24">
            <v>0</v>
          </cell>
          <cell r="F24">
            <v>476900</v>
          </cell>
          <cell r="G24">
            <v>0</v>
          </cell>
          <cell r="H24">
            <v>0</v>
          </cell>
          <cell r="I24">
            <v>476900</v>
          </cell>
          <cell r="J24">
            <v>359900</v>
          </cell>
          <cell r="K24">
            <v>0</v>
          </cell>
          <cell r="L24">
            <v>359900</v>
          </cell>
          <cell r="M24">
            <v>0</v>
          </cell>
          <cell r="N24">
            <v>0</v>
          </cell>
          <cell r="O24">
            <v>0</v>
          </cell>
          <cell r="P24">
            <v>359900</v>
          </cell>
          <cell r="R24">
            <v>0</v>
          </cell>
          <cell r="S24">
            <v>359900</v>
          </cell>
        </row>
        <row r="25">
          <cell r="A25">
            <v>211203</v>
          </cell>
          <cell r="B25" t="str">
            <v>HUTANG JAMSOSTEK</v>
          </cell>
          <cell r="C25" t="str">
            <v>N</v>
          </cell>
          <cell r="D25" t="str">
            <v>K</v>
          </cell>
          <cell r="E25">
            <v>0</v>
          </cell>
          <cell r="F25">
            <v>170280</v>
          </cell>
          <cell r="G25">
            <v>0</v>
          </cell>
          <cell r="H25">
            <v>0</v>
          </cell>
          <cell r="I25">
            <v>170280</v>
          </cell>
          <cell r="J25">
            <v>181280</v>
          </cell>
          <cell r="K25">
            <v>0</v>
          </cell>
          <cell r="L25">
            <v>181280</v>
          </cell>
          <cell r="M25">
            <v>0</v>
          </cell>
          <cell r="N25">
            <v>0</v>
          </cell>
          <cell r="O25">
            <v>0</v>
          </cell>
          <cell r="P25">
            <v>181280</v>
          </cell>
          <cell r="R25">
            <v>0</v>
          </cell>
          <cell r="S25">
            <v>181280</v>
          </cell>
        </row>
        <row r="26">
          <cell r="A26">
            <v>311001</v>
          </cell>
          <cell r="B26" t="str">
            <v>MODAL</v>
          </cell>
          <cell r="C26" t="str">
            <v>N</v>
          </cell>
          <cell r="D26" t="str">
            <v>K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A27">
            <v>311101</v>
          </cell>
          <cell r="B27" t="str">
            <v>LABA DITAHAN</v>
          </cell>
          <cell r="C27" t="str">
            <v>N</v>
          </cell>
          <cell r="D27" t="str">
            <v>K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A28">
            <v>311201</v>
          </cell>
          <cell r="B28" t="str">
            <v>LABA TAHUN TAHUN LALU</v>
          </cell>
          <cell r="C28" t="str">
            <v>N</v>
          </cell>
          <cell r="D28" t="str">
            <v>K</v>
          </cell>
          <cell r="E28">
            <v>0</v>
          </cell>
          <cell r="F28">
            <v>-8111796</v>
          </cell>
          <cell r="G28">
            <v>0</v>
          </cell>
          <cell r="H28">
            <v>0</v>
          </cell>
          <cell r="K28">
            <v>0</v>
          </cell>
          <cell r="L28">
            <v>-8111796</v>
          </cell>
          <cell r="M28">
            <v>0</v>
          </cell>
          <cell r="N28">
            <v>0</v>
          </cell>
          <cell r="O28">
            <v>0</v>
          </cell>
          <cell r="P28">
            <v>-8111796</v>
          </cell>
          <cell r="R28">
            <v>0</v>
          </cell>
          <cell r="S28">
            <v>-8111796</v>
          </cell>
        </row>
        <row r="29">
          <cell r="A29">
            <v>312002</v>
          </cell>
          <cell r="B29" t="str">
            <v>LABA  TAHUN BERJALAN</v>
          </cell>
          <cell r="C29" t="str">
            <v>N</v>
          </cell>
          <cell r="D29" t="str">
            <v>K</v>
          </cell>
          <cell r="E29">
            <v>0</v>
          </cell>
          <cell r="F29">
            <v>-7207496</v>
          </cell>
          <cell r="G29">
            <v>0</v>
          </cell>
          <cell r="H29">
            <v>0</v>
          </cell>
          <cell r="K29">
            <v>0</v>
          </cell>
          <cell r="L29">
            <v>-7207496</v>
          </cell>
          <cell r="M29">
            <v>0</v>
          </cell>
          <cell r="N29">
            <v>0</v>
          </cell>
          <cell r="O29">
            <v>0</v>
          </cell>
          <cell r="P29">
            <v>-7207496</v>
          </cell>
          <cell r="R29">
            <v>0</v>
          </cell>
          <cell r="S29">
            <v>-10753560</v>
          </cell>
        </row>
        <row r="30">
          <cell r="A30">
            <v>312003</v>
          </cell>
          <cell r="B30" t="str">
            <v>LABA BULAN BERJALAN</v>
          </cell>
          <cell r="C30" t="str">
            <v>N</v>
          </cell>
          <cell r="D30" t="str">
            <v>K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-3546064</v>
          </cell>
          <cell r="R30">
            <v>0</v>
          </cell>
          <cell r="S30">
            <v>0</v>
          </cell>
        </row>
        <row r="31">
          <cell r="A31">
            <v>411001</v>
          </cell>
          <cell r="B31" t="str">
            <v>PENJUALAN TUNAI</v>
          </cell>
          <cell r="C31" t="str">
            <v>L</v>
          </cell>
          <cell r="D31" t="str">
            <v>K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J31">
            <v>46733850</v>
          </cell>
          <cell r="K31">
            <v>0</v>
          </cell>
          <cell r="L31">
            <v>46733850</v>
          </cell>
          <cell r="M31">
            <v>0</v>
          </cell>
          <cell r="N31">
            <v>46733850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A32">
            <v>411101</v>
          </cell>
          <cell r="B32" t="str">
            <v>PENJUALAN KREDIT</v>
          </cell>
          <cell r="C32" t="str">
            <v>L</v>
          </cell>
          <cell r="D32" t="str">
            <v>K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390000</v>
          </cell>
          <cell r="K32">
            <v>0</v>
          </cell>
          <cell r="L32">
            <v>390000</v>
          </cell>
          <cell r="M32">
            <v>0</v>
          </cell>
          <cell r="N32">
            <v>390000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A33">
            <v>510001</v>
          </cell>
          <cell r="B33" t="str">
            <v>HPP</v>
          </cell>
          <cell r="C33" t="str">
            <v>L</v>
          </cell>
          <cell r="D33" t="str">
            <v>D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52061450</v>
          </cell>
          <cell r="J33">
            <v>10202350</v>
          </cell>
          <cell r="K33">
            <v>41859100</v>
          </cell>
          <cell r="L33">
            <v>0</v>
          </cell>
          <cell r="M33">
            <v>41859100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A34">
            <v>511001</v>
          </cell>
          <cell r="B34" t="str">
            <v>PEMBELIAN</v>
          </cell>
          <cell r="C34" t="str">
            <v>L</v>
          </cell>
          <cell r="D34" t="str">
            <v>D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40693400</v>
          </cell>
          <cell r="J34">
            <v>40693400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A35">
            <v>811001</v>
          </cell>
          <cell r="B35" t="str">
            <v>LEMBUR</v>
          </cell>
          <cell r="C35" t="str">
            <v>L</v>
          </cell>
          <cell r="D35" t="str">
            <v>D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A36">
            <v>811002</v>
          </cell>
          <cell r="B36" t="str">
            <v>INCENTIVE</v>
          </cell>
          <cell r="C36" t="str">
            <v>L</v>
          </cell>
          <cell r="D36" t="str">
            <v>D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805600</v>
          </cell>
          <cell r="K36">
            <v>805600</v>
          </cell>
          <cell r="L36">
            <v>0</v>
          </cell>
          <cell r="M36">
            <v>805600</v>
          </cell>
          <cell r="N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</row>
        <row r="37">
          <cell r="A37">
            <v>811003</v>
          </cell>
          <cell r="B37" t="str">
            <v>BBM</v>
          </cell>
          <cell r="C37" t="str">
            <v>L</v>
          </cell>
          <cell r="D37" t="str">
            <v>D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</row>
        <row r="38">
          <cell r="A38">
            <v>811004</v>
          </cell>
          <cell r="B38" t="str">
            <v>PEMELIHARAAN KENDARAAN</v>
          </cell>
          <cell r="C38" t="str">
            <v>L</v>
          </cell>
          <cell r="D38" t="str">
            <v>D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</row>
        <row r="39">
          <cell r="A39">
            <v>811005</v>
          </cell>
          <cell r="B39" t="str">
            <v>PARKIR &amp; TOL</v>
          </cell>
          <cell r="C39" t="str">
            <v>L</v>
          </cell>
          <cell r="D39" t="str">
            <v>D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</row>
        <row r="40">
          <cell r="A40">
            <v>811006</v>
          </cell>
          <cell r="B40" t="str">
            <v>PAKET/PENGIRIMAN DOKUMEN</v>
          </cell>
          <cell r="C40" t="str">
            <v>L</v>
          </cell>
          <cell r="D40" t="str">
            <v>D</v>
          </cell>
          <cell r="E40">
            <v>0</v>
          </cell>
          <cell r="F40">
            <v>0</v>
          </cell>
          <cell r="G40">
            <v>32000</v>
          </cell>
          <cell r="H40">
            <v>0</v>
          </cell>
          <cell r="K40">
            <v>32000</v>
          </cell>
          <cell r="L40">
            <v>0</v>
          </cell>
          <cell r="M40">
            <v>32000</v>
          </cell>
          <cell r="N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</row>
        <row r="41">
          <cell r="A41">
            <v>821000</v>
          </cell>
          <cell r="B41" t="str">
            <v>PERLENGKAPAN KANTOR</v>
          </cell>
          <cell r="C41" t="str">
            <v>L</v>
          </cell>
          <cell r="D41" t="str">
            <v>D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</row>
        <row r="42">
          <cell r="A42">
            <v>821001</v>
          </cell>
          <cell r="B42" t="str">
            <v>GAJI DAN TUNJANGAN</v>
          </cell>
          <cell r="C42" t="str">
            <v>L</v>
          </cell>
          <cell r="D42" t="str">
            <v>D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6500200</v>
          </cell>
          <cell r="K42">
            <v>6500200</v>
          </cell>
          <cell r="L42">
            <v>0</v>
          </cell>
          <cell r="M42">
            <v>6500200</v>
          </cell>
          <cell r="N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</row>
        <row r="43">
          <cell r="A43">
            <v>821002</v>
          </cell>
          <cell r="B43" t="str">
            <v>JAMSOSTEK</v>
          </cell>
          <cell r="C43" t="str">
            <v>L</v>
          </cell>
          <cell r="D43" t="str">
            <v>D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181280</v>
          </cell>
          <cell r="K43">
            <v>181280</v>
          </cell>
          <cell r="L43">
            <v>0</v>
          </cell>
          <cell r="M43">
            <v>181280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</row>
        <row r="44">
          <cell r="A44">
            <v>821004</v>
          </cell>
          <cell r="B44" t="str">
            <v>KONSUMSI</v>
          </cell>
          <cell r="C44" t="str">
            <v>L</v>
          </cell>
          <cell r="D44" t="str">
            <v>D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</row>
        <row r="45">
          <cell r="A45">
            <v>821005</v>
          </cell>
          <cell r="B45" t="str">
            <v>PENGOBATAN</v>
          </cell>
          <cell r="C45" t="str">
            <v>L</v>
          </cell>
          <cell r="D45" t="str">
            <v>D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</row>
        <row r="46">
          <cell r="A46">
            <v>821006</v>
          </cell>
          <cell r="B46" t="str">
            <v>THR/BONUS</v>
          </cell>
          <cell r="C46" t="str">
            <v>L</v>
          </cell>
          <cell r="D46" t="str">
            <v>D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</row>
        <row r="47">
          <cell r="A47">
            <v>822005</v>
          </cell>
          <cell r="B47" t="str">
            <v>PEMELIHARAAN KANTOR/BANGUNAN</v>
          </cell>
          <cell r="C47" t="str">
            <v>L</v>
          </cell>
          <cell r="D47" t="str">
            <v>D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</row>
        <row r="48">
          <cell r="A48">
            <v>822015</v>
          </cell>
          <cell r="B48" t="str">
            <v>PEMELIHARAAN INVENTARIS</v>
          </cell>
          <cell r="C48" t="str">
            <v>L</v>
          </cell>
          <cell r="D48" t="str">
            <v>D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</row>
        <row r="49">
          <cell r="A49">
            <v>824001</v>
          </cell>
          <cell r="B49" t="str">
            <v>LISTRIK</v>
          </cell>
          <cell r="C49" t="str">
            <v>L</v>
          </cell>
          <cell r="D49" t="str">
            <v>D</v>
          </cell>
          <cell r="E49">
            <v>0</v>
          </cell>
          <cell r="F49">
            <v>0</v>
          </cell>
          <cell r="G49">
            <v>123877</v>
          </cell>
          <cell r="H49">
            <v>0</v>
          </cell>
          <cell r="I49">
            <v>0</v>
          </cell>
          <cell r="J49">
            <v>0</v>
          </cell>
          <cell r="K49">
            <v>123877</v>
          </cell>
          <cell r="L49">
            <v>0</v>
          </cell>
          <cell r="M49">
            <v>123877</v>
          </cell>
          <cell r="N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</row>
        <row r="50">
          <cell r="A50">
            <v>824002</v>
          </cell>
          <cell r="B50" t="str">
            <v>ALAT TULIS &amp; CETAKAN</v>
          </cell>
          <cell r="C50" t="str">
            <v>L</v>
          </cell>
          <cell r="D50" t="str">
            <v>D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</row>
        <row r="51">
          <cell r="A51">
            <v>824003</v>
          </cell>
          <cell r="B51" t="str">
            <v>TELEPHONE/FAX/SPEEDY</v>
          </cell>
          <cell r="C51" t="str">
            <v>L</v>
          </cell>
          <cell r="D51" t="str">
            <v>D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65000</v>
          </cell>
          <cell r="K51">
            <v>65000</v>
          </cell>
          <cell r="L51">
            <v>0</v>
          </cell>
          <cell r="M51">
            <v>65000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A52">
            <v>824004</v>
          </cell>
          <cell r="B52" t="str">
            <v>SUMBANGAN/IURAN &amp; MAJALAH</v>
          </cell>
          <cell r="C52" t="str">
            <v>L</v>
          </cell>
          <cell r="D52" t="str">
            <v>D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A53">
            <v>824005</v>
          </cell>
          <cell r="B53" t="str">
            <v>PERJALANAN DINAS</v>
          </cell>
          <cell r="C53" t="str">
            <v>L</v>
          </cell>
          <cell r="D53" t="str">
            <v>D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A54">
            <v>824006</v>
          </cell>
          <cell r="B54" t="str">
            <v>TRAINNING/SEMINAR/RAPAT</v>
          </cell>
          <cell r="C54" t="str">
            <v>L</v>
          </cell>
          <cell r="D54" t="str">
            <v>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A55">
            <v>824007</v>
          </cell>
          <cell r="B55" t="str">
            <v>BIAYA RUMAH TANGGA</v>
          </cell>
          <cell r="C55" t="str">
            <v>L</v>
          </cell>
          <cell r="D55" t="str">
            <v>D</v>
          </cell>
          <cell r="E55">
            <v>0</v>
          </cell>
          <cell r="F55">
            <v>0</v>
          </cell>
          <cell r="G55">
            <v>28500</v>
          </cell>
          <cell r="H55">
            <v>0</v>
          </cell>
          <cell r="K55">
            <v>28500</v>
          </cell>
          <cell r="L55">
            <v>0</v>
          </cell>
          <cell r="M55">
            <v>28500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A56">
            <v>824008</v>
          </cell>
          <cell r="B56" t="str">
            <v>SEWA KENDARAAN</v>
          </cell>
          <cell r="C56" t="str">
            <v>L</v>
          </cell>
          <cell r="D56" t="str">
            <v>D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A57">
            <v>824009</v>
          </cell>
          <cell r="B57" t="str">
            <v>SEWA KANTOR</v>
          </cell>
          <cell r="C57" t="str">
            <v>L</v>
          </cell>
          <cell r="D57" t="str">
            <v>D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A58">
            <v>824010</v>
          </cell>
          <cell r="B58" t="str">
            <v>SEWA INVENTARIS</v>
          </cell>
          <cell r="C58" t="str">
            <v>L</v>
          </cell>
          <cell r="D58" t="str">
            <v>D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294900</v>
          </cell>
          <cell r="K58">
            <v>294900</v>
          </cell>
          <cell r="L58">
            <v>0</v>
          </cell>
          <cell r="M58">
            <v>294900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A59">
            <v>824011</v>
          </cell>
          <cell r="B59" t="str">
            <v>PEMBELIAN TRIPLEK</v>
          </cell>
          <cell r="C59" t="str">
            <v>L</v>
          </cell>
          <cell r="D59" t="str">
            <v>D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A60">
            <v>824013</v>
          </cell>
          <cell r="B60" t="str">
            <v>PENGHAPUSAN PIUTANG</v>
          </cell>
          <cell r="C60" t="str">
            <v>L</v>
          </cell>
          <cell r="D60" t="str">
            <v>D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A61">
            <v>824019</v>
          </cell>
          <cell r="B61" t="str">
            <v>PERIJINAN DAN PBB</v>
          </cell>
          <cell r="C61" t="str">
            <v>L</v>
          </cell>
          <cell r="D61" t="str">
            <v>D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A62">
            <v>824021</v>
          </cell>
          <cell r="B62" t="str">
            <v>BIAYA STNK/KEUR/DISPENSASI</v>
          </cell>
          <cell r="C62" t="str">
            <v>L</v>
          </cell>
          <cell r="D62" t="str">
            <v>D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A63">
            <v>824033</v>
          </cell>
          <cell r="B63" t="str">
            <v>BIAYA KEAMANAN DAN KEBERSIHAN</v>
          </cell>
          <cell r="C63" t="str">
            <v>L</v>
          </cell>
          <cell r="D63" t="str">
            <v>D</v>
          </cell>
          <cell r="E63">
            <v>0</v>
          </cell>
          <cell r="F63">
            <v>0</v>
          </cell>
          <cell r="G63">
            <v>770000</v>
          </cell>
          <cell r="H63">
            <v>0</v>
          </cell>
          <cell r="K63">
            <v>770000</v>
          </cell>
          <cell r="L63">
            <v>0</v>
          </cell>
          <cell r="M63">
            <v>770000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A64">
            <v>824037</v>
          </cell>
          <cell r="B64" t="str">
            <v>BENDA POS/MATERAI</v>
          </cell>
          <cell r="C64" t="str">
            <v>L</v>
          </cell>
          <cell r="D64" t="str">
            <v>D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A65">
            <v>824041</v>
          </cell>
          <cell r="B65" t="str">
            <v>AIR ( PAM )</v>
          </cell>
          <cell r="C65" t="str">
            <v>L</v>
          </cell>
          <cell r="D65" t="str">
            <v>D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A66">
            <v>824042</v>
          </cell>
          <cell r="B66" t="str">
            <v>REPACKING , BONGKAR MUAT,dll</v>
          </cell>
          <cell r="C66" t="str">
            <v>L</v>
          </cell>
          <cell r="D66" t="str">
            <v>D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A67">
            <v>825011</v>
          </cell>
          <cell r="B67" t="str">
            <v>BIAYA  PAJAK</v>
          </cell>
          <cell r="C67" t="str">
            <v>L</v>
          </cell>
          <cell r="D67" t="str">
            <v>D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A68">
            <v>825012</v>
          </cell>
          <cell r="B68" t="str">
            <v>ADMINISTRASI BANK</v>
          </cell>
          <cell r="C68" t="str">
            <v>L</v>
          </cell>
          <cell r="D68" t="str">
            <v>D</v>
          </cell>
          <cell r="E68">
            <v>0</v>
          </cell>
          <cell r="F68">
            <v>0</v>
          </cell>
          <cell r="G68">
            <v>13000</v>
          </cell>
          <cell r="H68">
            <v>0</v>
          </cell>
          <cell r="K68">
            <v>13000</v>
          </cell>
          <cell r="L68">
            <v>0</v>
          </cell>
          <cell r="M68">
            <v>13000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A69">
            <v>825013</v>
          </cell>
          <cell r="B69" t="str">
            <v>BIAYA JASA MANAGEMENT</v>
          </cell>
          <cell r="C69" t="str">
            <v>L</v>
          </cell>
          <cell r="D69" t="str">
            <v>D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A70">
            <v>825015</v>
          </cell>
          <cell r="B70" t="str">
            <v>REKRUITMEN KARYAWAN</v>
          </cell>
          <cell r="C70" t="str">
            <v>L</v>
          </cell>
          <cell r="D70" t="str">
            <v>D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A71">
            <v>825099</v>
          </cell>
          <cell r="B71" t="str">
            <v>LAIN-LAIN</v>
          </cell>
          <cell r="C71" t="str">
            <v>L</v>
          </cell>
          <cell r="D71" t="str">
            <v>D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A72">
            <v>829207</v>
          </cell>
          <cell r="B72" t="str">
            <v>BIAYA PROMOSI DAGANG</v>
          </cell>
          <cell r="C72" t="str">
            <v>L</v>
          </cell>
          <cell r="D72" t="str">
            <v>D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A73">
            <v>910200</v>
          </cell>
          <cell r="B73" t="str">
            <v>PENDAPATAN BUNGA</v>
          </cell>
          <cell r="C73" t="str">
            <v>L</v>
          </cell>
          <cell r="D73" t="str">
            <v>D</v>
          </cell>
          <cell r="E73">
            <v>0</v>
          </cell>
          <cell r="F73">
            <v>0</v>
          </cell>
          <cell r="G73">
            <v>0</v>
          </cell>
          <cell r="H73">
            <v>3543</v>
          </cell>
          <cell r="K73">
            <v>-3543</v>
          </cell>
          <cell r="L73">
            <v>0</v>
          </cell>
          <cell r="M73">
            <v>-3543</v>
          </cell>
          <cell r="N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A74">
            <v>910800</v>
          </cell>
          <cell r="B74" t="str">
            <v>PENJUALAN BARANG BEKAS/SISA BA</v>
          </cell>
          <cell r="C74" t="str">
            <v>L</v>
          </cell>
          <cell r="D74" t="str">
            <v>D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</row>
        <row r="75">
          <cell r="A75">
            <v>910900</v>
          </cell>
          <cell r="B75" t="str">
            <v>LABA PENJUALAN AKTIVA TETAP</v>
          </cell>
          <cell r="C75" t="str">
            <v>L</v>
          </cell>
          <cell r="D75" t="str">
            <v>D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</row>
        <row r="76">
          <cell r="A76">
            <v>919900</v>
          </cell>
          <cell r="B76" t="str">
            <v>PENDAPATAN LAIN-LAIN</v>
          </cell>
          <cell r="C76" t="str">
            <v>L</v>
          </cell>
          <cell r="D76" t="str">
            <v>D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</row>
        <row r="77">
          <cell r="A77">
            <v>920100</v>
          </cell>
          <cell r="B77" t="str">
            <v>BEBAN BUNGA</v>
          </cell>
          <cell r="C77" t="str">
            <v>L</v>
          </cell>
          <cell r="D77" t="str">
            <v>D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</row>
        <row r="78">
          <cell r="A78">
            <v>920500</v>
          </cell>
          <cell r="B78" t="str">
            <v>KERUGIAN PENJUALAN AKTIVA TETA</v>
          </cell>
          <cell r="C78" t="str">
            <v>L</v>
          </cell>
          <cell r="D78" t="str">
            <v>D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</row>
        <row r="79">
          <cell r="A79">
            <v>929900</v>
          </cell>
          <cell r="B79" t="str">
            <v>BEBAN LAIN-LAIN</v>
          </cell>
          <cell r="C79" t="str">
            <v>L</v>
          </cell>
          <cell r="D79" t="str">
            <v>D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</row>
        <row r="80">
          <cell r="A80" t="str">
            <v>Rugi Bulan Berjalan</v>
          </cell>
          <cell r="E80">
            <v>27306638</v>
          </cell>
          <cell r="F80">
            <v>27306638</v>
          </cell>
          <cell r="G80">
            <v>158795870</v>
          </cell>
          <cell r="H80">
            <v>158795870</v>
          </cell>
          <cell r="I80">
            <v>203617660</v>
          </cell>
          <cell r="J80">
            <v>203617660</v>
          </cell>
          <cell r="K80">
            <v>78298988</v>
          </cell>
          <cell r="L80">
            <v>78298988</v>
          </cell>
          <cell r="M80">
            <v>50669914</v>
          </cell>
          <cell r="N80">
            <v>47123850</v>
          </cell>
          <cell r="O80">
            <v>27629074</v>
          </cell>
          <cell r="P80">
            <v>27629074</v>
          </cell>
          <cell r="R80">
            <v>27629074</v>
          </cell>
          <cell r="S80">
            <v>27629074</v>
          </cell>
        </row>
        <row r="81">
          <cell r="F81">
            <v>0</v>
          </cell>
          <cell r="G81">
            <v>0</v>
          </cell>
          <cell r="I81">
            <v>0</v>
          </cell>
          <cell r="M81">
            <v>-3546064</v>
          </cell>
          <cell r="P81">
            <v>0</v>
          </cell>
          <cell r="S81">
            <v>0</v>
          </cell>
        </row>
        <row r="82">
          <cell r="E82">
            <v>27306638</v>
          </cell>
          <cell r="F82">
            <v>27306638</v>
          </cell>
          <cell r="G82">
            <v>158795870</v>
          </cell>
          <cell r="H82">
            <v>158795870</v>
          </cell>
          <cell r="I82">
            <v>203617660</v>
          </cell>
          <cell r="J82">
            <v>203617660</v>
          </cell>
          <cell r="K82">
            <v>78298988</v>
          </cell>
          <cell r="L82">
            <v>78298988</v>
          </cell>
          <cell r="M82">
            <v>47123850</v>
          </cell>
          <cell r="N82">
            <v>47123850</v>
          </cell>
          <cell r="O82">
            <v>27629074</v>
          </cell>
          <cell r="P82">
            <v>27629074</v>
          </cell>
          <cell r="R82">
            <v>27629074</v>
          </cell>
          <cell r="S82">
            <v>27629074</v>
          </cell>
        </row>
        <row r="84">
          <cell r="B84" t="str">
            <v>Ctrl Jumlah</v>
          </cell>
          <cell r="F84">
            <v>0</v>
          </cell>
          <cell r="H84">
            <v>0</v>
          </cell>
          <cell r="J84">
            <v>0</v>
          </cell>
          <cell r="L84">
            <v>0</v>
          </cell>
          <cell r="N84">
            <v>0</v>
          </cell>
          <cell r="P84">
            <v>0</v>
          </cell>
        </row>
        <row r="85">
          <cell r="B85" t="str">
            <v>Ctrl vs Rekap GL</v>
          </cell>
          <cell r="G85">
            <v>0</v>
          </cell>
          <cell r="H85">
            <v>0</v>
          </cell>
        </row>
        <row r="86">
          <cell r="B86" t="str">
            <v>Ctrl vs Memo Jurnal</v>
          </cell>
          <cell r="I86">
            <v>0</v>
          </cell>
          <cell r="J86">
            <v>0</v>
          </cell>
        </row>
        <row r="87">
          <cell r="B87" t="str">
            <v>Ctrl vs Rugi Laba</v>
          </cell>
          <cell r="M87">
            <v>0</v>
          </cell>
        </row>
        <row r="88">
          <cell r="B88" t="str">
            <v>Ctrl vs Neraca</v>
          </cell>
          <cell r="O88">
            <v>0</v>
          </cell>
          <cell r="P88">
            <v>0</v>
          </cell>
        </row>
        <row r="89">
          <cell r="B89" t="str">
            <v>Ctrl vs COGS</v>
          </cell>
          <cell r="K89">
            <v>0</v>
          </cell>
        </row>
        <row r="90">
          <cell r="B90" t="str">
            <v>Ctrl vs Analisa Piutang</v>
          </cell>
          <cell r="O90">
            <v>0</v>
          </cell>
        </row>
        <row r="91">
          <cell r="B91" t="str">
            <v>Ctrl vs So Persed Akir</v>
          </cell>
          <cell r="O91">
            <v>0</v>
          </cell>
        </row>
        <row r="96">
          <cell r="M96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100"/>
      <sheetName val="2100.1"/>
      <sheetName val="2100.1.1"/>
      <sheetName val="2100.1.2"/>
      <sheetName val="2100.2"/>
      <sheetName val="2100.2.1"/>
      <sheetName val="2100.2.2"/>
      <sheetName val="2100.3"/>
      <sheetName val="2100.3.1"/>
      <sheetName val="2100.3.2"/>
      <sheetName val="2100.4"/>
      <sheetName val="2100.5"/>
      <sheetName val="2100.5.1"/>
      <sheetName val="2100.95"/>
      <sheetName val="ARA"/>
      <sheetName val="Symbol"/>
      <sheetName val="S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2"/>
  <sheetViews>
    <sheetView workbookViewId="0">
      <selection activeCell="M20" sqref="M20"/>
    </sheetView>
  </sheetViews>
  <sheetFormatPr defaultRowHeight="15"/>
  <cols>
    <col min="2" max="2" width="12" bestFit="1" customWidth="1"/>
    <col min="6" max="6" width="9.7109375" customWidth="1"/>
    <col min="10" max="11" width="10.140625" customWidth="1"/>
    <col min="12" max="12" width="4.28515625" customWidth="1"/>
  </cols>
  <sheetData>
    <row r="2" spans="2:12">
      <c r="B2" s="757" t="s">
        <v>426</v>
      </c>
      <c r="C2" s="757"/>
      <c r="D2" s="757"/>
      <c r="E2" s="757"/>
      <c r="F2" s="757"/>
      <c r="G2" s="757"/>
      <c r="H2" s="757"/>
      <c r="I2" s="757"/>
      <c r="J2" s="757"/>
      <c r="K2" s="757"/>
      <c r="L2" s="757"/>
    </row>
    <row r="3" spans="2:12"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</row>
    <row r="4" spans="2:12">
      <c r="B4" s="391" t="s">
        <v>420</v>
      </c>
      <c r="C4" s="723" t="s">
        <v>425</v>
      </c>
      <c r="D4" s="723"/>
      <c r="E4" s="384"/>
      <c r="F4" s="391" t="s">
        <v>414</v>
      </c>
      <c r="G4" s="731" t="s">
        <v>423</v>
      </c>
      <c r="H4" s="732"/>
      <c r="I4" s="732"/>
      <c r="J4" s="732"/>
      <c r="K4" s="732"/>
      <c r="L4" s="733"/>
    </row>
    <row r="5" spans="2:12">
      <c r="B5" s="391" t="s">
        <v>413</v>
      </c>
      <c r="C5" s="723" t="s">
        <v>421</v>
      </c>
      <c r="D5" s="723"/>
      <c r="E5" s="384"/>
      <c r="F5" s="391" t="s">
        <v>422</v>
      </c>
      <c r="G5" s="731"/>
      <c r="H5" s="732"/>
      <c r="I5" s="732"/>
      <c r="J5" s="732"/>
      <c r="K5" s="732"/>
      <c r="L5" s="733"/>
    </row>
    <row r="6" spans="2:12">
      <c r="B6" s="725"/>
      <c r="C6" s="725"/>
      <c r="D6" s="725"/>
      <c r="E6" s="725"/>
      <c r="F6" s="725"/>
      <c r="G6" s="725"/>
      <c r="H6" s="725"/>
      <c r="I6" s="725"/>
      <c r="J6" s="725"/>
      <c r="K6" s="725"/>
      <c r="L6" s="725"/>
    </row>
    <row r="7" spans="2:12">
      <c r="B7" s="725"/>
      <c r="C7" s="725"/>
      <c r="D7" s="725"/>
      <c r="E7" s="725"/>
      <c r="F7" s="725"/>
      <c r="G7" s="725"/>
      <c r="H7" s="725"/>
      <c r="I7" s="725"/>
      <c r="J7" s="725"/>
      <c r="K7" s="725"/>
      <c r="L7" s="725"/>
    </row>
    <row r="8" spans="2:12">
      <c r="B8" s="385" t="s">
        <v>415</v>
      </c>
      <c r="C8" s="722" t="s">
        <v>416</v>
      </c>
      <c r="D8" s="722"/>
      <c r="E8" s="722"/>
      <c r="F8" s="722"/>
      <c r="G8" s="737" t="s">
        <v>417</v>
      </c>
      <c r="H8" s="738"/>
      <c r="I8" s="739"/>
      <c r="J8" s="385" t="s">
        <v>418</v>
      </c>
      <c r="K8" s="385" t="s">
        <v>419</v>
      </c>
      <c r="L8" s="385"/>
    </row>
    <row r="9" spans="2:12" ht="15.75">
      <c r="B9" s="386">
        <v>110102</v>
      </c>
      <c r="C9" s="723" t="s">
        <v>275</v>
      </c>
      <c r="D9" s="723"/>
      <c r="E9" s="723"/>
      <c r="F9" s="723"/>
      <c r="G9" s="731" t="s">
        <v>428</v>
      </c>
      <c r="H9" s="732"/>
      <c r="I9" s="733"/>
      <c r="J9" s="387">
        <v>1560000</v>
      </c>
      <c r="K9" s="387">
        <v>0</v>
      </c>
      <c r="L9" s="393"/>
    </row>
    <row r="10" spans="2:12" ht="15.75">
      <c r="B10" s="388">
        <v>130121</v>
      </c>
      <c r="C10" s="723" t="s">
        <v>284</v>
      </c>
      <c r="D10" s="723"/>
      <c r="E10" s="723"/>
      <c r="F10" s="723"/>
      <c r="G10" s="731" t="s">
        <v>424</v>
      </c>
      <c r="H10" s="732"/>
      <c r="I10" s="733"/>
      <c r="J10" s="387">
        <v>0</v>
      </c>
      <c r="K10" s="387">
        <v>1560000</v>
      </c>
      <c r="L10" s="393" t="s">
        <v>429</v>
      </c>
    </row>
    <row r="11" spans="2:12">
      <c r="B11" s="723"/>
      <c r="C11" s="723"/>
      <c r="D11" s="723"/>
      <c r="E11" s="723"/>
      <c r="F11" s="723"/>
      <c r="G11" s="723"/>
      <c r="H11" s="723"/>
      <c r="I11" s="723"/>
      <c r="J11" s="723"/>
      <c r="K11" s="723"/>
      <c r="L11" s="723"/>
    </row>
    <row r="12" spans="2:12">
      <c r="B12" s="389"/>
      <c r="C12" s="390"/>
      <c r="D12" s="390"/>
      <c r="E12" s="390"/>
      <c r="F12" s="390"/>
      <c r="G12" s="390"/>
      <c r="H12" s="391"/>
      <c r="I12" s="391" t="s">
        <v>427</v>
      </c>
      <c r="J12" s="392">
        <f>SUM(J9:J11)</f>
        <v>1560000</v>
      </c>
      <c r="K12" s="392">
        <f>SUM(K9:K11)</f>
        <v>1560000</v>
      </c>
      <c r="L12" s="392"/>
    </row>
  </sheetData>
  <mergeCells count="14">
    <mergeCell ref="B3:L3"/>
    <mergeCell ref="B2:L2"/>
    <mergeCell ref="B11:L11"/>
    <mergeCell ref="B6:L7"/>
    <mergeCell ref="G5:L5"/>
    <mergeCell ref="G4:L4"/>
    <mergeCell ref="G10:I10"/>
    <mergeCell ref="G9:I9"/>
    <mergeCell ref="G8:I8"/>
    <mergeCell ref="C5:D5"/>
    <mergeCell ref="C4:D4"/>
    <mergeCell ref="C10:F10"/>
    <mergeCell ref="C9:F9"/>
    <mergeCell ref="C8:F8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55"/>
  <sheetViews>
    <sheetView zoomScale="80" zoomScaleNormal="80" workbookViewId="0">
      <pane xSplit="3" ySplit="7" topLeftCell="D16" activePane="bottomRight" state="frozen"/>
      <selection activeCell="D77" sqref="D77"/>
      <selection pane="topRight" activeCell="D77" sqref="D77"/>
      <selection pane="bottomLeft" activeCell="D77" sqref="D77"/>
      <selection pane="bottomRight" activeCell="D39" sqref="D39"/>
    </sheetView>
  </sheetViews>
  <sheetFormatPr defaultRowHeight="15"/>
  <cols>
    <col min="1" max="1" width="9.140625" style="489"/>
    <col min="2" max="2" width="9.5703125" style="432" bestFit="1" customWidth="1"/>
    <col min="3" max="3" width="48.7109375" style="432" customWidth="1"/>
    <col min="4" max="4" width="12.140625" style="433" bestFit="1" customWidth="1"/>
    <col min="5" max="5" width="16.85546875" style="433" bestFit="1" customWidth="1"/>
    <col min="6" max="7" width="16.85546875" style="434" customWidth="1"/>
    <col min="8" max="8" width="16.85546875" style="434" hidden="1" customWidth="1"/>
    <col min="9" max="11" width="16.85546875" style="434" customWidth="1"/>
    <col min="12" max="12" width="16.85546875" style="434" bestFit="1" customWidth="1"/>
    <col min="13" max="13" width="4.5703125" style="432" customWidth="1"/>
    <col min="14" max="14" width="13.140625" style="432" customWidth="1"/>
    <col min="15" max="15" width="9.140625" style="432"/>
    <col min="16" max="16" width="9" style="432" customWidth="1"/>
    <col min="17" max="17" width="9.140625" style="435"/>
    <col min="18" max="18" width="37.28515625" style="432" bestFit="1" customWidth="1"/>
    <col min="19" max="19" width="12.7109375" style="433" bestFit="1" customWidth="1"/>
    <col min="20" max="20" width="19.85546875" style="433" bestFit="1" customWidth="1"/>
    <col min="21" max="21" width="16.28515625" style="433" customWidth="1"/>
    <col min="22" max="26" width="15.7109375" style="433" customWidth="1"/>
    <col min="27" max="27" width="16.85546875" style="432" bestFit="1" customWidth="1"/>
    <col min="28" max="28" width="4.5703125" style="432" customWidth="1"/>
    <col min="29" max="29" width="14.28515625" style="432" bestFit="1" customWidth="1"/>
    <col min="30" max="30" width="13.140625" style="436" bestFit="1" customWidth="1"/>
    <col min="31" max="31" width="9.140625" style="257"/>
    <col min="32" max="33" width="9.140625" style="411"/>
    <col min="34" max="16384" width="9.140625" style="257"/>
  </cols>
  <sheetData>
    <row r="1" spans="1:33">
      <c r="A1" s="431" t="str">
        <f>[42]MENU!G2</f>
        <v>DEPO PASURUAN</v>
      </c>
    </row>
    <row r="2" spans="1:33" ht="18.75">
      <c r="A2" s="437" t="s">
        <v>458</v>
      </c>
    </row>
    <row r="3" spans="1:33">
      <c r="A3" s="431" t="str">
        <f>[42]MENU!G4</f>
        <v>PER 30 NOVEMBER 2021</v>
      </c>
    </row>
    <row r="4" spans="1:33">
      <c r="A4" s="438" t="s">
        <v>459</v>
      </c>
      <c r="E4" s="433">
        <f>E7/D7</f>
        <v>48878.447975295116</v>
      </c>
      <c r="P4" s="439" t="s">
        <v>437</v>
      </c>
    </row>
    <row r="5" spans="1:33" s="446" customFormat="1" ht="30.75" customHeight="1">
      <c r="A5" s="440" t="s">
        <v>460</v>
      </c>
      <c r="B5" s="441" t="s">
        <v>461</v>
      </c>
      <c r="C5" s="441" t="s">
        <v>462</v>
      </c>
      <c r="D5" s="442" t="s">
        <v>463</v>
      </c>
      <c r="E5" s="442" t="s">
        <v>464</v>
      </c>
      <c r="F5" s="443" t="s">
        <v>465</v>
      </c>
      <c r="G5" s="443" t="s">
        <v>466</v>
      </c>
      <c r="H5" s="443" t="s">
        <v>466</v>
      </c>
      <c r="I5" s="443" t="s">
        <v>467</v>
      </c>
      <c r="J5" s="442" t="s">
        <v>468</v>
      </c>
      <c r="K5" s="442" t="s">
        <v>469</v>
      </c>
      <c r="L5" s="443" t="s">
        <v>470</v>
      </c>
      <c r="M5" s="441" t="s">
        <v>359</v>
      </c>
      <c r="N5" s="441" t="s">
        <v>144</v>
      </c>
      <c r="O5" s="444"/>
      <c r="P5" s="441" t="s">
        <v>460</v>
      </c>
      <c r="Q5" s="441" t="s">
        <v>461</v>
      </c>
      <c r="R5" s="441" t="s">
        <v>462</v>
      </c>
      <c r="S5" s="442" t="s">
        <v>463</v>
      </c>
      <c r="T5" s="442" t="s">
        <v>464</v>
      </c>
      <c r="U5" s="442" t="s">
        <v>465</v>
      </c>
      <c r="V5" s="442" t="s">
        <v>466</v>
      </c>
      <c r="W5" s="442" t="s">
        <v>466</v>
      </c>
      <c r="X5" s="442" t="s">
        <v>467</v>
      </c>
      <c r="Y5" s="442" t="s">
        <v>468</v>
      </c>
      <c r="Z5" s="442" t="s">
        <v>469</v>
      </c>
      <c r="AA5" s="443" t="s">
        <v>470</v>
      </c>
      <c r="AB5" s="441" t="s">
        <v>359</v>
      </c>
      <c r="AC5" s="441" t="s">
        <v>144</v>
      </c>
      <c r="AD5" s="445"/>
      <c r="AF5" s="447"/>
      <c r="AG5" s="447"/>
    </row>
    <row r="6" spans="1:33">
      <c r="A6" s="448"/>
      <c r="B6" s="449"/>
      <c r="C6" s="449"/>
      <c r="D6" s="450"/>
      <c r="E6" s="450"/>
      <c r="F6" s="451"/>
      <c r="G6" s="451"/>
      <c r="H6" s="451"/>
      <c r="I6" s="451"/>
      <c r="J6" s="451"/>
      <c r="K6" s="451"/>
      <c r="L6" s="451"/>
      <c r="M6" s="449"/>
      <c r="N6" s="449"/>
      <c r="O6" s="435"/>
      <c r="P6" s="449"/>
      <c r="Q6" s="452"/>
      <c r="R6" s="449"/>
      <c r="S6" s="450"/>
      <c r="T6" s="450"/>
      <c r="U6" s="450"/>
      <c r="V6" s="450"/>
      <c r="W6" s="450"/>
      <c r="X6" s="450"/>
      <c r="Y6" s="450"/>
      <c r="Z6" s="450"/>
      <c r="AA6" s="450"/>
      <c r="AB6" s="449"/>
      <c r="AC6" s="449"/>
    </row>
    <row r="7" spans="1:33">
      <c r="A7" s="448" t="s">
        <v>459</v>
      </c>
      <c r="B7" s="453">
        <v>74553</v>
      </c>
      <c r="C7" s="449" t="s">
        <v>471</v>
      </c>
      <c r="D7" s="454">
        <v>20077</v>
      </c>
      <c r="E7" s="420">
        <v>981332600</v>
      </c>
      <c r="F7" s="420">
        <v>28077650</v>
      </c>
      <c r="G7" s="420">
        <v>3665250</v>
      </c>
      <c r="H7" s="420">
        <v>0</v>
      </c>
      <c r="I7" s="420">
        <v>12417400</v>
      </c>
      <c r="J7" s="420"/>
      <c r="K7" s="420"/>
      <c r="L7" s="420">
        <v>937172300</v>
      </c>
      <c r="M7" s="455"/>
      <c r="N7" s="455"/>
      <c r="O7" s="456"/>
      <c r="P7" s="455" t="s">
        <v>472</v>
      </c>
      <c r="Q7" s="453">
        <v>74553</v>
      </c>
      <c r="R7" s="449" t="s">
        <v>471</v>
      </c>
      <c r="S7" s="420">
        <v>11312</v>
      </c>
      <c r="T7" s="420">
        <v>533454190</v>
      </c>
      <c r="U7" s="457">
        <v>14107500</v>
      </c>
      <c r="V7" s="457">
        <v>4702093.8000000007</v>
      </c>
      <c r="W7" s="457">
        <v>0</v>
      </c>
      <c r="X7" s="457">
        <v>8153000</v>
      </c>
      <c r="Y7" s="457"/>
      <c r="Z7" s="457"/>
      <c r="AA7" s="457">
        <v>506491596.20000005</v>
      </c>
      <c r="AB7" s="449"/>
      <c r="AC7" s="449"/>
      <c r="AD7" s="458"/>
    </row>
    <row r="8" spans="1:33">
      <c r="A8" s="448"/>
      <c r="B8" s="453">
        <v>74589</v>
      </c>
      <c r="C8" s="449" t="s">
        <v>473</v>
      </c>
      <c r="D8" s="454"/>
      <c r="E8" s="420"/>
      <c r="F8" s="420"/>
      <c r="G8" s="420"/>
      <c r="H8" s="420"/>
      <c r="I8" s="420"/>
      <c r="J8" s="420"/>
      <c r="K8" s="420"/>
      <c r="L8" s="420"/>
      <c r="M8" s="455"/>
      <c r="N8" s="455"/>
      <c r="O8" s="456"/>
      <c r="P8" s="455"/>
      <c r="Q8" s="453">
        <v>74589</v>
      </c>
      <c r="R8" s="449" t="s">
        <v>473</v>
      </c>
      <c r="S8" s="420">
        <v>15</v>
      </c>
      <c r="T8" s="420">
        <v>392580</v>
      </c>
      <c r="U8" s="457">
        <v>0</v>
      </c>
      <c r="V8" s="457">
        <v>7851.6</v>
      </c>
      <c r="W8" s="457">
        <v>0</v>
      </c>
      <c r="X8" s="457">
        <v>0</v>
      </c>
      <c r="Y8" s="457"/>
      <c r="Z8" s="457"/>
      <c r="AA8" s="457">
        <v>384728.4</v>
      </c>
      <c r="AB8" s="449"/>
      <c r="AC8" s="449"/>
      <c r="AD8" s="458"/>
    </row>
    <row r="9" spans="1:33">
      <c r="A9" s="448"/>
      <c r="B9" s="453">
        <v>134578</v>
      </c>
      <c r="C9" s="449" t="s">
        <v>474</v>
      </c>
      <c r="D9" s="454">
        <v>4640</v>
      </c>
      <c r="E9" s="420">
        <v>136079400</v>
      </c>
      <c r="F9" s="420">
        <v>276000</v>
      </c>
      <c r="G9" s="420">
        <v>19000</v>
      </c>
      <c r="H9" s="420">
        <v>0</v>
      </c>
      <c r="I9" s="420">
        <v>314960</v>
      </c>
      <c r="J9" s="420"/>
      <c r="K9" s="420"/>
      <c r="L9" s="420">
        <v>135469440</v>
      </c>
      <c r="M9" s="455"/>
      <c r="N9" s="455"/>
      <c r="O9" s="456"/>
      <c r="P9" s="455"/>
      <c r="Q9" s="453">
        <v>134578</v>
      </c>
      <c r="R9" s="449" t="s">
        <v>474</v>
      </c>
      <c r="S9" s="420">
        <v>2337</v>
      </c>
      <c r="T9" s="420">
        <v>65980500</v>
      </c>
      <c r="U9" s="457">
        <v>0</v>
      </c>
      <c r="V9" s="457">
        <v>0</v>
      </c>
      <c r="W9" s="457">
        <v>0</v>
      </c>
      <c r="X9" s="457">
        <v>1530000</v>
      </c>
      <c r="Y9" s="457"/>
      <c r="Z9" s="457"/>
      <c r="AA9" s="457">
        <v>64450500</v>
      </c>
      <c r="AB9" s="449"/>
      <c r="AC9" s="449"/>
      <c r="AD9" s="458"/>
    </row>
    <row r="10" spans="1:33">
      <c r="A10" s="448"/>
      <c r="B10" s="453">
        <v>74556</v>
      </c>
      <c r="C10" s="449" t="s">
        <v>475</v>
      </c>
      <c r="D10" s="454">
        <v>2470</v>
      </c>
      <c r="E10" s="420">
        <v>84179650</v>
      </c>
      <c r="F10" s="420">
        <v>532500</v>
      </c>
      <c r="G10" s="420">
        <v>1950</v>
      </c>
      <c r="H10" s="420">
        <v>0</v>
      </c>
      <c r="I10" s="420">
        <v>170000</v>
      </c>
      <c r="J10" s="420"/>
      <c r="K10" s="420"/>
      <c r="L10" s="420">
        <v>83475200</v>
      </c>
      <c r="M10" s="455"/>
      <c r="N10" s="455"/>
      <c r="O10" s="456"/>
      <c r="P10" s="455"/>
      <c r="Q10" s="453">
        <v>74556</v>
      </c>
      <c r="R10" s="449" t="s">
        <v>475</v>
      </c>
      <c r="S10" s="420">
        <v>1872</v>
      </c>
      <c r="T10" s="420">
        <v>62711650</v>
      </c>
      <c r="U10" s="457">
        <v>787500</v>
      </c>
      <c r="V10" s="457">
        <v>0</v>
      </c>
      <c r="W10" s="457">
        <v>0</v>
      </c>
      <c r="X10" s="457">
        <v>0</v>
      </c>
      <c r="Y10" s="457"/>
      <c r="Z10" s="457"/>
      <c r="AA10" s="457">
        <v>61924150</v>
      </c>
      <c r="AB10" s="449"/>
      <c r="AC10" s="449"/>
      <c r="AD10" s="458"/>
    </row>
    <row r="11" spans="1:33">
      <c r="A11" s="448"/>
      <c r="B11" s="453">
        <v>74598</v>
      </c>
      <c r="C11" s="449" t="s">
        <v>476</v>
      </c>
      <c r="D11" s="454">
        <v>11</v>
      </c>
      <c r="E11" s="420">
        <v>1188000</v>
      </c>
      <c r="F11" s="420">
        <v>0</v>
      </c>
      <c r="G11" s="420">
        <v>0</v>
      </c>
      <c r="H11" s="420">
        <v>0</v>
      </c>
      <c r="I11" s="420">
        <v>0</v>
      </c>
      <c r="J11" s="420"/>
      <c r="K11" s="420"/>
      <c r="L11" s="420">
        <v>1188000</v>
      </c>
      <c r="M11" s="455"/>
      <c r="N11" s="455"/>
      <c r="O11" s="456"/>
      <c r="P11" s="455"/>
      <c r="Q11" s="453">
        <v>74598</v>
      </c>
      <c r="R11" s="449" t="s">
        <v>476</v>
      </c>
      <c r="S11" s="420">
        <v>1</v>
      </c>
      <c r="T11" s="420">
        <v>189169</v>
      </c>
      <c r="U11" s="457">
        <v>0</v>
      </c>
      <c r="V11" s="457">
        <v>3783.38</v>
      </c>
      <c r="W11" s="457">
        <v>0</v>
      </c>
      <c r="X11" s="457">
        <v>0</v>
      </c>
      <c r="Y11" s="457"/>
      <c r="Z11" s="457"/>
      <c r="AA11" s="457">
        <v>185385.62</v>
      </c>
      <c r="AB11" s="449"/>
      <c r="AC11" s="449"/>
      <c r="AD11" s="458"/>
    </row>
    <row r="12" spans="1:33">
      <c r="A12" s="448"/>
      <c r="B12" s="453" t="s">
        <v>477</v>
      </c>
      <c r="C12" s="449" t="s">
        <v>478</v>
      </c>
      <c r="D12" s="454">
        <v>703</v>
      </c>
      <c r="E12" s="420">
        <v>21090000</v>
      </c>
      <c r="F12" s="420">
        <v>0</v>
      </c>
      <c r="G12" s="420">
        <v>0</v>
      </c>
      <c r="H12" s="420">
        <v>0</v>
      </c>
      <c r="I12" s="420">
        <v>0</v>
      </c>
      <c r="J12" s="420"/>
      <c r="K12" s="420"/>
      <c r="L12" s="420">
        <v>21090000</v>
      </c>
      <c r="M12" s="455"/>
      <c r="N12" s="455"/>
      <c r="O12" s="456"/>
      <c r="P12" s="455"/>
      <c r="Q12" s="453" t="s">
        <v>477</v>
      </c>
      <c r="R12" s="449" t="s">
        <v>478</v>
      </c>
      <c r="S12" s="420">
        <v>1692</v>
      </c>
      <c r="T12" s="420">
        <v>50760000</v>
      </c>
      <c r="U12" s="457">
        <v>0</v>
      </c>
      <c r="V12" s="457">
        <v>0</v>
      </c>
      <c r="W12" s="457">
        <v>0</v>
      </c>
      <c r="X12" s="457">
        <v>0</v>
      </c>
      <c r="Y12" s="457"/>
      <c r="Z12" s="457"/>
      <c r="AA12" s="457">
        <v>50760000</v>
      </c>
      <c r="AB12" s="449"/>
      <c r="AC12" s="449"/>
      <c r="AD12" s="458"/>
    </row>
    <row r="13" spans="1:33">
      <c r="A13" s="448"/>
      <c r="B13" s="453">
        <v>74559</v>
      </c>
      <c r="C13" s="449" t="s">
        <v>479</v>
      </c>
      <c r="D13" s="454">
        <v>91200</v>
      </c>
      <c r="E13" s="420">
        <v>1432840200</v>
      </c>
      <c r="F13" s="420">
        <v>5629500</v>
      </c>
      <c r="G13" s="420">
        <v>108000</v>
      </c>
      <c r="H13" s="420">
        <v>0</v>
      </c>
      <c r="I13" s="420">
        <v>575300</v>
      </c>
      <c r="J13" s="420"/>
      <c r="K13" s="420"/>
      <c r="L13" s="420">
        <v>1426527400</v>
      </c>
      <c r="M13" s="455"/>
      <c r="N13" s="455"/>
      <c r="O13" s="456"/>
      <c r="P13" s="455"/>
      <c r="Q13" s="453">
        <v>74559</v>
      </c>
      <c r="R13" s="449" t="s">
        <v>479</v>
      </c>
      <c r="S13" s="420">
        <v>44774</v>
      </c>
      <c r="T13" s="420">
        <v>690872419</v>
      </c>
      <c r="U13" s="457">
        <v>460632</v>
      </c>
      <c r="V13" s="457">
        <v>198000</v>
      </c>
      <c r="W13" s="457">
        <v>0</v>
      </c>
      <c r="X13" s="457">
        <v>37500</v>
      </c>
      <c r="Y13" s="457"/>
      <c r="Z13" s="457"/>
      <c r="AA13" s="457">
        <v>690176287</v>
      </c>
      <c r="AB13" s="449"/>
      <c r="AC13" s="449"/>
      <c r="AD13" s="458"/>
    </row>
    <row r="14" spans="1:33">
      <c r="A14" s="448"/>
      <c r="B14" s="453">
        <v>74561</v>
      </c>
      <c r="C14" s="449" t="s">
        <v>480</v>
      </c>
      <c r="D14" s="454">
        <v>22495</v>
      </c>
      <c r="E14" s="420">
        <v>982585550</v>
      </c>
      <c r="F14" s="420">
        <v>26290075</v>
      </c>
      <c r="G14" s="420">
        <v>3758725</v>
      </c>
      <c r="H14" s="420">
        <v>0</v>
      </c>
      <c r="I14" s="420">
        <v>5299200</v>
      </c>
      <c r="J14" s="420"/>
      <c r="K14" s="420"/>
      <c r="L14" s="420">
        <v>947237550</v>
      </c>
      <c r="M14" s="455"/>
      <c r="N14" s="455"/>
      <c r="O14" s="456"/>
      <c r="P14" s="455"/>
      <c r="Q14" s="453">
        <v>74561</v>
      </c>
      <c r="R14" s="449" t="s">
        <v>480</v>
      </c>
      <c r="S14" s="420">
        <v>9801</v>
      </c>
      <c r="T14" s="420">
        <v>413931750</v>
      </c>
      <c r="U14" s="457">
        <v>12110500</v>
      </c>
      <c r="V14" s="457">
        <v>4000850</v>
      </c>
      <c r="W14" s="457">
        <v>0</v>
      </c>
      <c r="X14" s="457">
        <v>1480000</v>
      </c>
      <c r="Y14" s="457"/>
      <c r="Z14" s="457"/>
      <c r="AA14" s="457">
        <v>396340400</v>
      </c>
      <c r="AB14" s="449"/>
      <c r="AC14" s="449"/>
      <c r="AD14" s="458"/>
    </row>
    <row r="15" spans="1:33">
      <c r="A15" s="448"/>
      <c r="B15" s="453">
        <v>81111</v>
      </c>
      <c r="C15" s="449" t="s">
        <v>481</v>
      </c>
      <c r="D15" s="454"/>
      <c r="E15" s="420"/>
      <c r="F15" s="420"/>
      <c r="G15" s="420"/>
      <c r="H15" s="420"/>
      <c r="I15" s="420"/>
      <c r="J15" s="420"/>
      <c r="K15" s="420"/>
      <c r="L15" s="420"/>
      <c r="M15" s="455"/>
      <c r="N15" s="455"/>
      <c r="O15" s="456"/>
      <c r="P15" s="455"/>
      <c r="Q15" s="453">
        <v>81111</v>
      </c>
      <c r="R15" s="449" t="s">
        <v>481</v>
      </c>
      <c r="S15" s="420">
        <v>92</v>
      </c>
      <c r="T15" s="420">
        <v>0</v>
      </c>
      <c r="U15" s="457">
        <v>0</v>
      </c>
      <c r="V15" s="457">
        <v>0</v>
      </c>
      <c r="W15" s="457">
        <v>0</v>
      </c>
      <c r="X15" s="457">
        <v>0</v>
      </c>
      <c r="Y15" s="457"/>
      <c r="Z15" s="457"/>
      <c r="AA15" s="457">
        <v>0</v>
      </c>
      <c r="AB15" s="449"/>
      <c r="AC15" s="449"/>
      <c r="AD15" s="458"/>
    </row>
    <row r="16" spans="1:33">
      <c r="A16" s="448"/>
      <c r="B16" s="453">
        <v>19310</v>
      </c>
      <c r="C16" s="449" t="s">
        <v>482</v>
      </c>
      <c r="D16" s="454">
        <v>91200</v>
      </c>
      <c r="E16" s="420">
        <v>0</v>
      </c>
      <c r="F16" s="420">
        <v>0</v>
      </c>
      <c r="G16" s="420">
        <v>0</v>
      </c>
      <c r="H16" s="420">
        <v>0</v>
      </c>
      <c r="I16" s="420">
        <v>0</v>
      </c>
      <c r="J16" s="420"/>
      <c r="K16" s="420"/>
      <c r="L16" s="420">
        <v>0</v>
      </c>
      <c r="M16" s="455"/>
      <c r="N16" s="455"/>
      <c r="O16" s="456"/>
      <c r="P16" s="455"/>
      <c r="Q16" s="453">
        <v>19310</v>
      </c>
      <c r="R16" s="449" t="s">
        <v>482</v>
      </c>
      <c r="S16" s="420">
        <v>44774</v>
      </c>
      <c r="T16" s="420">
        <v>0</v>
      </c>
      <c r="U16" s="457">
        <v>0</v>
      </c>
      <c r="V16" s="457">
        <v>0</v>
      </c>
      <c r="W16" s="457">
        <v>0</v>
      </c>
      <c r="X16" s="457">
        <v>0</v>
      </c>
      <c r="Y16" s="457"/>
      <c r="Z16" s="457"/>
      <c r="AA16" s="457">
        <v>0</v>
      </c>
      <c r="AB16" s="449"/>
      <c r="AC16" s="449"/>
      <c r="AD16" s="458"/>
    </row>
    <row r="17" spans="1:30">
      <c r="A17" s="448"/>
      <c r="B17" s="453">
        <v>10345439</v>
      </c>
      <c r="C17" s="449" t="s">
        <v>483</v>
      </c>
      <c r="D17" s="454"/>
      <c r="E17" s="420"/>
      <c r="F17" s="420"/>
      <c r="G17" s="420"/>
      <c r="H17" s="420"/>
      <c r="I17" s="420"/>
      <c r="J17" s="420"/>
      <c r="K17" s="420"/>
      <c r="L17" s="420"/>
      <c r="M17" s="455"/>
      <c r="N17" s="455"/>
      <c r="O17" s="456"/>
      <c r="P17" s="455"/>
      <c r="Q17" s="453">
        <v>10345439</v>
      </c>
      <c r="R17" s="449" t="s">
        <v>483</v>
      </c>
      <c r="S17" s="420">
        <v>19</v>
      </c>
      <c r="T17" s="420">
        <v>0</v>
      </c>
      <c r="U17" s="457">
        <v>0</v>
      </c>
      <c r="V17" s="457">
        <v>0</v>
      </c>
      <c r="W17" s="457">
        <v>0</v>
      </c>
      <c r="X17" s="457">
        <v>0</v>
      </c>
      <c r="Y17" s="457"/>
      <c r="Z17" s="457"/>
      <c r="AA17" s="457">
        <v>0</v>
      </c>
      <c r="AB17" s="449"/>
      <c r="AC17" s="449"/>
      <c r="AD17" s="458"/>
    </row>
    <row r="18" spans="1:30">
      <c r="A18" s="448"/>
      <c r="B18" s="453">
        <v>70022</v>
      </c>
      <c r="C18" s="449" t="s">
        <v>484</v>
      </c>
      <c r="D18" s="454"/>
      <c r="E18" s="420"/>
      <c r="F18" s="420"/>
      <c r="G18" s="420"/>
      <c r="H18" s="420"/>
      <c r="I18" s="420"/>
      <c r="J18" s="420"/>
      <c r="K18" s="420"/>
      <c r="L18" s="420"/>
      <c r="M18" s="455"/>
      <c r="N18" s="455"/>
      <c r="O18" s="456"/>
      <c r="P18" s="455"/>
      <c r="Q18" s="453">
        <v>70022</v>
      </c>
      <c r="R18" s="449" t="s">
        <v>484</v>
      </c>
      <c r="S18" s="420">
        <v>8</v>
      </c>
      <c r="T18" s="420">
        <v>0</v>
      </c>
      <c r="U18" s="457">
        <v>0</v>
      </c>
      <c r="V18" s="457">
        <v>0</v>
      </c>
      <c r="W18" s="457">
        <v>0</v>
      </c>
      <c r="X18" s="457">
        <v>0</v>
      </c>
      <c r="Y18" s="457"/>
      <c r="Z18" s="457"/>
      <c r="AA18" s="457">
        <v>0</v>
      </c>
      <c r="AB18" s="449"/>
      <c r="AC18" s="449"/>
      <c r="AD18" s="458"/>
    </row>
    <row r="19" spans="1:30">
      <c r="A19" s="448"/>
      <c r="B19" s="453" t="s">
        <v>485</v>
      </c>
      <c r="C19" s="449" t="s">
        <v>486</v>
      </c>
      <c r="D19" s="454">
        <v>0</v>
      </c>
      <c r="E19" s="420">
        <v>0</v>
      </c>
      <c r="F19" s="420">
        <v>0</v>
      </c>
      <c r="G19" s="420">
        <v>0</v>
      </c>
      <c r="H19" s="420">
        <v>0</v>
      </c>
      <c r="I19" s="420">
        <v>0</v>
      </c>
      <c r="J19" s="420"/>
      <c r="K19" s="420"/>
      <c r="L19" s="420">
        <v>0</v>
      </c>
      <c r="M19" s="455"/>
      <c r="N19" s="455"/>
      <c r="O19" s="456"/>
      <c r="P19" s="455"/>
      <c r="Q19" s="453" t="s">
        <v>485</v>
      </c>
      <c r="R19" s="449" t="s">
        <v>486</v>
      </c>
      <c r="S19" s="420"/>
      <c r="T19" s="420"/>
      <c r="U19" s="457"/>
      <c r="V19" s="457"/>
      <c r="W19" s="457"/>
      <c r="X19" s="457"/>
      <c r="Y19" s="457"/>
      <c r="Z19" s="457"/>
      <c r="AA19" s="457"/>
      <c r="AB19" s="449"/>
      <c r="AC19" s="449"/>
      <c r="AD19" s="458"/>
    </row>
    <row r="20" spans="1:30">
      <c r="A20" s="448"/>
      <c r="B20" s="453">
        <v>137295</v>
      </c>
      <c r="C20" s="449" t="s">
        <v>487</v>
      </c>
      <c r="D20" s="454">
        <v>3</v>
      </c>
      <c r="E20" s="420">
        <v>93000</v>
      </c>
      <c r="F20" s="420">
        <v>0</v>
      </c>
      <c r="G20" s="420">
        <v>0</v>
      </c>
      <c r="H20" s="420">
        <v>0</v>
      </c>
      <c r="I20" s="420">
        <v>0</v>
      </c>
      <c r="J20" s="420"/>
      <c r="K20" s="420"/>
      <c r="L20" s="420">
        <v>93000</v>
      </c>
      <c r="M20" s="455"/>
      <c r="N20" s="455"/>
      <c r="O20" s="456"/>
      <c r="P20" s="455"/>
      <c r="Q20" s="453">
        <v>137295</v>
      </c>
      <c r="R20" s="449" t="s">
        <v>487</v>
      </c>
      <c r="S20" s="420"/>
      <c r="T20" s="420"/>
      <c r="U20" s="457"/>
      <c r="V20" s="457"/>
      <c r="W20" s="457"/>
      <c r="X20" s="457"/>
      <c r="Y20" s="457"/>
      <c r="Z20" s="457"/>
      <c r="AA20" s="457"/>
      <c r="AB20" s="449"/>
      <c r="AC20" s="449"/>
      <c r="AD20" s="458"/>
    </row>
    <row r="21" spans="1:30">
      <c r="A21" s="448"/>
      <c r="B21" s="453" t="s">
        <v>488</v>
      </c>
      <c r="C21" s="449" t="s">
        <v>489</v>
      </c>
      <c r="D21" s="454">
        <v>4596</v>
      </c>
      <c r="E21" s="420">
        <v>15322110</v>
      </c>
      <c r="F21" s="420">
        <v>2135001</v>
      </c>
      <c r="G21" s="420">
        <v>0</v>
      </c>
      <c r="H21" s="420">
        <v>0</v>
      </c>
      <c r="I21" s="420">
        <v>0</v>
      </c>
      <c r="J21" s="420"/>
      <c r="K21" s="420"/>
      <c r="L21" s="420">
        <v>13187109</v>
      </c>
      <c r="M21" s="455"/>
      <c r="N21" s="455"/>
      <c r="O21" s="456"/>
      <c r="P21" s="455"/>
      <c r="Q21" s="453" t="s">
        <v>488</v>
      </c>
      <c r="R21" s="449" t="s">
        <v>489</v>
      </c>
      <c r="S21" s="420"/>
      <c r="T21" s="420"/>
      <c r="U21" s="457"/>
      <c r="V21" s="457"/>
      <c r="W21" s="457"/>
      <c r="X21" s="457"/>
      <c r="Y21" s="457"/>
      <c r="Z21" s="457"/>
      <c r="AA21" s="457"/>
      <c r="AB21" s="449"/>
      <c r="AC21" s="449"/>
      <c r="AD21" s="458"/>
    </row>
    <row r="22" spans="1:30">
      <c r="A22" s="448"/>
      <c r="B22" s="453">
        <v>145141</v>
      </c>
      <c r="C22" s="449" t="s">
        <v>490</v>
      </c>
      <c r="D22" s="454">
        <v>350</v>
      </c>
      <c r="E22" s="420">
        <v>14474000</v>
      </c>
      <c r="F22" s="420">
        <v>-161500</v>
      </c>
      <c r="G22" s="420">
        <v>-290500</v>
      </c>
      <c r="H22" s="420">
        <v>0</v>
      </c>
      <c r="I22" s="420">
        <v>167500</v>
      </c>
      <c r="J22" s="420"/>
      <c r="K22" s="420"/>
      <c r="L22" s="420">
        <v>14758500</v>
      </c>
      <c r="M22" s="455"/>
      <c r="N22" s="455"/>
      <c r="O22" s="456"/>
      <c r="P22" s="455"/>
      <c r="Q22" s="453">
        <v>145141</v>
      </c>
      <c r="R22" s="449" t="s">
        <v>490</v>
      </c>
      <c r="S22" s="420">
        <v>1135</v>
      </c>
      <c r="T22" s="420">
        <v>41906300</v>
      </c>
      <c r="U22" s="457">
        <v>3700000</v>
      </c>
      <c r="V22" s="457">
        <v>1587500</v>
      </c>
      <c r="W22" s="457">
        <v>0</v>
      </c>
      <c r="X22" s="457">
        <v>0</v>
      </c>
      <c r="Y22" s="457"/>
      <c r="Z22" s="457"/>
      <c r="AA22" s="457">
        <v>36618800</v>
      </c>
      <c r="AB22" s="449"/>
      <c r="AC22" s="449"/>
      <c r="AD22" s="458"/>
    </row>
    <row r="23" spans="1:30">
      <c r="A23" s="448"/>
      <c r="B23" s="453" t="s">
        <v>491</v>
      </c>
      <c r="C23" s="449" t="s">
        <v>492</v>
      </c>
      <c r="D23" s="454">
        <v>4194</v>
      </c>
      <c r="E23" s="420">
        <v>13981842</v>
      </c>
      <c r="F23" s="420">
        <v>0</v>
      </c>
      <c r="G23" s="420">
        <v>0</v>
      </c>
      <c r="H23" s="420">
        <v>0</v>
      </c>
      <c r="I23" s="420">
        <v>0</v>
      </c>
      <c r="J23" s="420"/>
      <c r="K23" s="420"/>
      <c r="L23" s="420">
        <v>13981842</v>
      </c>
      <c r="M23" s="455"/>
      <c r="N23" s="455"/>
      <c r="O23" s="456"/>
      <c r="P23" s="455"/>
      <c r="Q23" s="453" t="s">
        <v>491</v>
      </c>
      <c r="R23" s="449" t="s">
        <v>492</v>
      </c>
      <c r="S23" s="420"/>
      <c r="T23" s="420"/>
      <c r="U23" s="457"/>
      <c r="V23" s="457"/>
      <c r="W23" s="457"/>
      <c r="X23" s="457"/>
      <c r="Y23" s="457"/>
      <c r="Z23" s="457"/>
      <c r="AA23" s="457"/>
      <c r="AB23" s="449"/>
      <c r="AC23" s="449"/>
      <c r="AD23" s="458"/>
    </row>
    <row r="24" spans="1:30">
      <c r="A24" s="448"/>
      <c r="B24" s="453">
        <v>145144</v>
      </c>
      <c r="C24" s="449" t="s">
        <v>493</v>
      </c>
      <c r="D24" s="454">
        <v>123</v>
      </c>
      <c r="E24" s="420">
        <v>4836400</v>
      </c>
      <c r="F24" s="420">
        <v>117000</v>
      </c>
      <c r="G24" s="420">
        <v>7500</v>
      </c>
      <c r="H24" s="420">
        <v>0</v>
      </c>
      <c r="I24" s="420">
        <v>0</v>
      </c>
      <c r="J24" s="420"/>
      <c r="K24" s="420"/>
      <c r="L24" s="420">
        <v>4711900</v>
      </c>
      <c r="M24" s="455"/>
      <c r="N24" s="455"/>
      <c r="O24" s="456"/>
      <c r="P24" s="455"/>
      <c r="Q24" s="453">
        <v>145144</v>
      </c>
      <c r="R24" s="449" t="s">
        <v>493</v>
      </c>
      <c r="S24" s="420">
        <v>134</v>
      </c>
      <c r="T24" s="420">
        <v>4988000</v>
      </c>
      <c r="U24" s="457">
        <v>0</v>
      </c>
      <c r="V24" s="457">
        <v>0</v>
      </c>
      <c r="W24" s="457">
        <v>0</v>
      </c>
      <c r="X24" s="457">
        <v>0</v>
      </c>
      <c r="Y24" s="457"/>
      <c r="Z24" s="457"/>
      <c r="AA24" s="457">
        <v>4988000</v>
      </c>
      <c r="AB24" s="449"/>
      <c r="AC24" s="449"/>
      <c r="AD24" s="458"/>
    </row>
    <row r="25" spans="1:30">
      <c r="A25" s="448"/>
      <c r="B25" s="453" t="s">
        <v>494</v>
      </c>
      <c r="C25" s="449" t="s">
        <v>495</v>
      </c>
      <c r="D25" s="454">
        <v>4260</v>
      </c>
      <c r="E25" s="420">
        <v>14201886</v>
      </c>
      <c r="F25" s="420">
        <v>0</v>
      </c>
      <c r="G25" s="420">
        <v>0</v>
      </c>
      <c r="H25" s="420">
        <v>0</v>
      </c>
      <c r="I25" s="420">
        <v>0</v>
      </c>
      <c r="J25" s="420"/>
      <c r="K25" s="420"/>
      <c r="L25" s="420">
        <v>14201886</v>
      </c>
      <c r="M25" s="455"/>
      <c r="N25" s="455"/>
      <c r="O25" s="456"/>
      <c r="P25" s="455"/>
      <c r="Q25" s="453" t="s">
        <v>494</v>
      </c>
      <c r="R25" s="449" t="s">
        <v>495</v>
      </c>
      <c r="S25" s="420"/>
      <c r="T25" s="420"/>
      <c r="U25" s="457"/>
      <c r="V25" s="457"/>
      <c r="W25" s="457"/>
      <c r="X25" s="457"/>
      <c r="Y25" s="457"/>
      <c r="Z25" s="457"/>
      <c r="AA25" s="457"/>
      <c r="AB25" s="449"/>
      <c r="AC25" s="449"/>
      <c r="AD25" s="458"/>
    </row>
    <row r="26" spans="1:30">
      <c r="A26" s="448"/>
      <c r="B26" s="453">
        <v>145143</v>
      </c>
      <c r="C26" s="449" t="s">
        <v>496</v>
      </c>
      <c r="D26" s="454">
        <v>33</v>
      </c>
      <c r="E26" s="420">
        <v>1542300</v>
      </c>
      <c r="F26" s="420">
        <v>132000</v>
      </c>
      <c r="G26" s="420">
        <v>9000</v>
      </c>
      <c r="H26" s="420">
        <v>0</v>
      </c>
      <c r="I26" s="420">
        <v>0</v>
      </c>
      <c r="J26" s="420"/>
      <c r="K26" s="420"/>
      <c r="L26" s="420">
        <v>1401300</v>
      </c>
      <c r="M26" s="455"/>
      <c r="N26" s="455"/>
      <c r="O26" s="456"/>
      <c r="P26" s="455"/>
      <c r="Q26" s="453">
        <v>145143</v>
      </c>
      <c r="R26" s="449" t="s">
        <v>496</v>
      </c>
      <c r="S26" s="420">
        <v>340</v>
      </c>
      <c r="T26" s="420">
        <v>12592500</v>
      </c>
      <c r="U26" s="457">
        <v>0</v>
      </c>
      <c r="V26" s="457">
        <v>0</v>
      </c>
      <c r="W26" s="457">
        <v>0</v>
      </c>
      <c r="X26" s="457">
        <v>0</v>
      </c>
      <c r="Y26" s="457"/>
      <c r="Z26" s="457"/>
      <c r="AA26" s="457">
        <v>12592500</v>
      </c>
      <c r="AB26" s="449"/>
      <c r="AC26" s="449"/>
      <c r="AD26" s="458"/>
    </row>
    <row r="27" spans="1:30">
      <c r="A27" s="448"/>
      <c r="B27" s="453" t="s">
        <v>497</v>
      </c>
      <c r="C27" s="449" t="s">
        <v>498</v>
      </c>
      <c r="D27" s="454">
        <v>4188</v>
      </c>
      <c r="E27" s="420">
        <v>13961838</v>
      </c>
      <c r="F27" s="420">
        <v>0</v>
      </c>
      <c r="G27" s="420">
        <v>0</v>
      </c>
      <c r="H27" s="420">
        <v>0</v>
      </c>
      <c r="I27" s="420">
        <v>0</v>
      </c>
      <c r="J27" s="420"/>
      <c r="K27" s="420"/>
      <c r="L27" s="420">
        <v>13961838</v>
      </c>
      <c r="M27" s="455"/>
      <c r="N27" s="455"/>
      <c r="O27" s="456"/>
      <c r="P27" s="455"/>
      <c r="Q27" s="453" t="s">
        <v>497</v>
      </c>
      <c r="R27" s="449" t="s">
        <v>498</v>
      </c>
      <c r="S27" s="420"/>
      <c r="T27" s="420"/>
      <c r="U27" s="457"/>
      <c r="V27" s="457"/>
      <c r="W27" s="457"/>
      <c r="X27" s="457"/>
      <c r="Y27" s="457"/>
      <c r="Z27" s="457"/>
      <c r="AA27" s="457"/>
      <c r="AB27" s="449"/>
      <c r="AC27" s="449"/>
      <c r="AD27" s="458"/>
    </row>
    <row r="28" spans="1:30">
      <c r="A28" s="448"/>
      <c r="B28" s="453">
        <v>145679</v>
      </c>
      <c r="C28" s="449" t="s">
        <v>499</v>
      </c>
      <c r="D28" s="454">
        <v>105</v>
      </c>
      <c r="E28" s="420">
        <v>4169600</v>
      </c>
      <c r="F28" s="420">
        <v>201000</v>
      </c>
      <c r="G28" s="420">
        <v>6000</v>
      </c>
      <c r="H28" s="420">
        <v>0</v>
      </c>
      <c r="I28" s="420">
        <v>0</v>
      </c>
      <c r="J28" s="420"/>
      <c r="K28" s="420"/>
      <c r="L28" s="420">
        <v>3962600</v>
      </c>
      <c r="M28" s="455"/>
      <c r="N28" s="455"/>
      <c r="O28" s="456"/>
      <c r="P28" s="455"/>
      <c r="Q28" s="453">
        <v>145679</v>
      </c>
      <c r="R28" s="449" t="s">
        <v>499</v>
      </c>
      <c r="S28" s="420">
        <v>28</v>
      </c>
      <c r="T28" s="420">
        <v>1042500</v>
      </c>
      <c r="U28" s="457">
        <v>0</v>
      </c>
      <c r="V28" s="457">
        <v>0</v>
      </c>
      <c r="W28" s="457">
        <v>0</v>
      </c>
      <c r="X28" s="457">
        <v>0</v>
      </c>
      <c r="Y28" s="457"/>
      <c r="Z28" s="457"/>
      <c r="AA28" s="457">
        <v>1042500</v>
      </c>
      <c r="AB28" s="449"/>
      <c r="AC28" s="449"/>
      <c r="AD28" s="458"/>
    </row>
    <row r="29" spans="1:30">
      <c r="A29" s="448"/>
      <c r="B29" s="453" t="s">
        <v>500</v>
      </c>
      <c r="C29" s="449" t="s">
        <v>501</v>
      </c>
      <c r="D29" s="454">
        <v>390</v>
      </c>
      <c r="E29" s="420">
        <v>1027260</v>
      </c>
      <c r="F29" s="420">
        <v>0</v>
      </c>
      <c r="G29" s="420">
        <v>0</v>
      </c>
      <c r="H29" s="420">
        <v>0</v>
      </c>
      <c r="I29" s="420">
        <v>0</v>
      </c>
      <c r="J29" s="420"/>
      <c r="K29" s="420"/>
      <c r="L29" s="420">
        <v>1027260</v>
      </c>
      <c r="M29" s="455"/>
      <c r="N29" s="455"/>
      <c r="O29" s="456"/>
      <c r="P29" s="455"/>
      <c r="Q29" s="453" t="s">
        <v>500</v>
      </c>
      <c r="R29" s="449" t="s">
        <v>501</v>
      </c>
      <c r="S29" s="420"/>
      <c r="T29" s="420"/>
      <c r="U29" s="457"/>
      <c r="V29" s="457"/>
      <c r="W29" s="457"/>
      <c r="X29" s="457"/>
      <c r="Y29" s="457"/>
      <c r="Z29" s="457"/>
      <c r="AA29" s="457"/>
      <c r="AB29" s="449"/>
      <c r="AC29" s="449"/>
      <c r="AD29" s="458"/>
    </row>
    <row r="30" spans="1:30">
      <c r="A30" s="448"/>
      <c r="B30" s="453">
        <v>74565</v>
      </c>
      <c r="C30" s="449" t="s">
        <v>502</v>
      </c>
      <c r="D30" s="454">
        <v>1207</v>
      </c>
      <c r="E30" s="420">
        <v>37803450</v>
      </c>
      <c r="F30" s="420">
        <v>270500</v>
      </c>
      <c r="G30" s="420">
        <v>75000</v>
      </c>
      <c r="H30" s="420">
        <v>0</v>
      </c>
      <c r="I30" s="420">
        <v>500</v>
      </c>
      <c r="J30" s="420"/>
      <c r="K30" s="420"/>
      <c r="L30" s="420">
        <v>37457450</v>
      </c>
      <c r="M30" s="455"/>
      <c r="N30" s="455"/>
      <c r="O30" s="456"/>
      <c r="P30" s="455"/>
      <c r="Q30" s="453">
        <v>74565</v>
      </c>
      <c r="R30" s="449" t="s">
        <v>502</v>
      </c>
      <c r="S30" s="420">
        <v>1713</v>
      </c>
      <c r="T30" s="420">
        <v>62209600</v>
      </c>
      <c r="U30" s="457">
        <v>0</v>
      </c>
      <c r="V30" s="457">
        <v>2671342</v>
      </c>
      <c r="W30" s="457">
        <v>0</v>
      </c>
      <c r="X30" s="457">
        <v>0</v>
      </c>
      <c r="Y30" s="457"/>
      <c r="Z30" s="457"/>
      <c r="AA30" s="457">
        <v>59538258</v>
      </c>
      <c r="AB30" s="449"/>
      <c r="AC30" s="449"/>
      <c r="AD30" s="458"/>
    </row>
    <row r="31" spans="1:30">
      <c r="A31" s="448"/>
      <c r="B31" s="453">
        <v>173022</v>
      </c>
      <c r="C31" s="449" t="s">
        <v>503</v>
      </c>
      <c r="D31" s="454">
        <v>1086</v>
      </c>
      <c r="E31" s="420">
        <v>20409300</v>
      </c>
      <c r="F31" s="420">
        <v>12500</v>
      </c>
      <c r="G31" s="420">
        <v>120900</v>
      </c>
      <c r="H31" s="420">
        <v>0</v>
      </c>
      <c r="I31" s="420">
        <v>289000</v>
      </c>
      <c r="J31" s="420"/>
      <c r="K31" s="420"/>
      <c r="L31" s="420">
        <v>19986900</v>
      </c>
      <c r="M31" s="455"/>
      <c r="N31" s="455"/>
      <c r="O31" s="456"/>
      <c r="P31" s="455"/>
      <c r="Q31" s="453">
        <v>173022</v>
      </c>
      <c r="R31" s="449" t="s">
        <v>503</v>
      </c>
      <c r="S31" s="420">
        <v>714</v>
      </c>
      <c r="T31" s="420">
        <v>15179036</v>
      </c>
      <c r="U31" s="457">
        <v>0</v>
      </c>
      <c r="V31" s="457">
        <v>43160</v>
      </c>
      <c r="W31" s="457">
        <v>0</v>
      </c>
      <c r="X31" s="457">
        <v>100000</v>
      </c>
      <c r="Y31" s="457"/>
      <c r="Z31" s="457"/>
      <c r="AA31" s="457">
        <v>15035876</v>
      </c>
      <c r="AB31" s="449"/>
      <c r="AC31" s="449"/>
      <c r="AD31" s="458"/>
    </row>
    <row r="32" spans="1:30">
      <c r="A32" s="448"/>
      <c r="B32" s="453" t="s">
        <v>504</v>
      </c>
      <c r="C32" s="449" t="s">
        <v>505</v>
      </c>
      <c r="D32" s="454">
        <v>-6</v>
      </c>
      <c r="E32" s="420">
        <v>-135588</v>
      </c>
      <c r="F32" s="420">
        <v>0</v>
      </c>
      <c r="G32" s="420">
        <v>0</v>
      </c>
      <c r="H32" s="420">
        <v>0</v>
      </c>
      <c r="I32" s="420">
        <v>0</v>
      </c>
      <c r="J32" s="420"/>
      <c r="K32" s="420"/>
      <c r="L32" s="420">
        <v>-135588</v>
      </c>
      <c r="M32" s="455"/>
      <c r="N32" s="455"/>
      <c r="O32" s="456"/>
      <c r="P32" s="455"/>
      <c r="Q32" s="453" t="s">
        <v>504</v>
      </c>
      <c r="R32" s="449" t="s">
        <v>505</v>
      </c>
      <c r="S32" s="420"/>
      <c r="T32" s="420"/>
      <c r="U32" s="457"/>
      <c r="V32" s="457"/>
      <c r="W32" s="457"/>
      <c r="X32" s="457"/>
      <c r="Y32" s="457"/>
      <c r="Z32" s="457"/>
      <c r="AA32" s="457"/>
      <c r="AB32" s="449"/>
      <c r="AC32" s="449"/>
      <c r="AD32" s="458"/>
    </row>
    <row r="33" spans="1:33">
      <c r="A33" s="448"/>
      <c r="B33" s="453" t="s">
        <v>506</v>
      </c>
      <c r="C33" s="449" t="s">
        <v>507</v>
      </c>
      <c r="D33" s="454">
        <v>-1</v>
      </c>
      <c r="E33" s="420">
        <v>-1374</v>
      </c>
      <c r="F33" s="420">
        <v>0</v>
      </c>
      <c r="G33" s="420">
        <v>0</v>
      </c>
      <c r="H33" s="420">
        <v>0</v>
      </c>
      <c r="I33" s="420">
        <v>0</v>
      </c>
      <c r="J33" s="420"/>
      <c r="K33" s="420"/>
      <c r="L33" s="420">
        <v>-1374</v>
      </c>
      <c r="M33" s="455"/>
      <c r="N33" s="455"/>
      <c r="O33" s="456"/>
      <c r="P33" s="455"/>
      <c r="Q33" s="453" t="s">
        <v>506</v>
      </c>
      <c r="R33" s="449" t="s">
        <v>507</v>
      </c>
      <c r="S33" s="420"/>
      <c r="T33" s="420"/>
      <c r="U33" s="457"/>
      <c r="V33" s="457"/>
      <c r="W33" s="457"/>
      <c r="X33" s="457"/>
      <c r="Y33" s="457"/>
      <c r="Z33" s="457"/>
      <c r="AA33" s="457"/>
      <c r="AB33" s="449"/>
      <c r="AC33" s="449"/>
      <c r="AD33" s="458"/>
    </row>
    <row r="34" spans="1:33">
      <c r="A34" s="448"/>
      <c r="B34" s="453">
        <v>112839</v>
      </c>
      <c r="C34" s="449" t="s">
        <v>508</v>
      </c>
      <c r="D34" s="454">
        <v>256</v>
      </c>
      <c r="E34" s="420">
        <v>7003600</v>
      </c>
      <c r="F34" s="420">
        <v>10000</v>
      </c>
      <c r="G34" s="420">
        <v>0</v>
      </c>
      <c r="H34" s="420">
        <v>0</v>
      </c>
      <c r="I34" s="420">
        <v>0</v>
      </c>
      <c r="J34" s="420"/>
      <c r="K34" s="420"/>
      <c r="L34" s="420">
        <v>6993600</v>
      </c>
      <c r="M34" s="455"/>
      <c r="N34" s="455"/>
      <c r="O34" s="456"/>
      <c r="P34" s="455"/>
      <c r="Q34" s="453">
        <v>112839</v>
      </c>
      <c r="R34" s="449" t="s">
        <v>508</v>
      </c>
      <c r="S34" s="420">
        <v>447</v>
      </c>
      <c r="T34" s="420">
        <v>14451500</v>
      </c>
      <c r="U34" s="457">
        <v>0</v>
      </c>
      <c r="V34" s="457">
        <v>556080</v>
      </c>
      <c r="W34" s="457">
        <v>0</v>
      </c>
      <c r="X34" s="457">
        <v>0</v>
      </c>
      <c r="Y34" s="457"/>
      <c r="Z34" s="457"/>
      <c r="AA34" s="457">
        <v>13895420</v>
      </c>
      <c r="AB34" s="449"/>
      <c r="AC34" s="449"/>
      <c r="AD34" s="458"/>
    </row>
    <row r="35" spans="1:33">
      <c r="A35" s="448"/>
      <c r="B35" s="453" t="s">
        <v>509</v>
      </c>
      <c r="C35" s="449" t="s">
        <v>510</v>
      </c>
      <c r="D35" s="454">
        <v>5346</v>
      </c>
      <c r="E35" s="420">
        <v>6682500</v>
      </c>
      <c r="F35" s="420">
        <v>0</v>
      </c>
      <c r="G35" s="420">
        <v>0</v>
      </c>
      <c r="H35" s="420">
        <v>0</v>
      </c>
      <c r="I35" s="420">
        <v>0</v>
      </c>
      <c r="J35" s="420"/>
      <c r="K35" s="420"/>
      <c r="L35" s="420">
        <v>6682500</v>
      </c>
      <c r="M35" s="455"/>
      <c r="N35" s="455"/>
      <c r="O35" s="456"/>
      <c r="P35" s="455"/>
      <c r="Q35" s="453" t="s">
        <v>509</v>
      </c>
      <c r="R35" s="449" t="s">
        <v>510</v>
      </c>
      <c r="S35" s="420"/>
      <c r="T35" s="420"/>
      <c r="U35" s="457"/>
      <c r="V35" s="457"/>
      <c r="W35" s="457"/>
      <c r="X35" s="457"/>
      <c r="Y35" s="457"/>
      <c r="Z35" s="457"/>
      <c r="AA35" s="457"/>
      <c r="AB35" s="449"/>
      <c r="AC35" s="449"/>
      <c r="AD35" s="458"/>
    </row>
    <row r="36" spans="1:33">
      <c r="A36" s="448"/>
      <c r="B36" s="453" t="s">
        <v>511</v>
      </c>
      <c r="C36" s="449" t="s">
        <v>512</v>
      </c>
      <c r="D36" s="454">
        <v>-1</v>
      </c>
      <c r="E36" s="420">
        <v>-1449</v>
      </c>
      <c r="F36" s="420">
        <v>0</v>
      </c>
      <c r="G36" s="420">
        <v>0</v>
      </c>
      <c r="H36" s="420">
        <v>0</v>
      </c>
      <c r="I36" s="420">
        <v>0</v>
      </c>
      <c r="J36" s="420"/>
      <c r="K36" s="420"/>
      <c r="L36" s="420">
        <v>-1449</v>
      </c>
      <c r="M36" s="455"/>
      <c r="N36" s="455"/>
      <c r="O36" s="456"/>
      <c r="P36" s="455"/>
      <c r="Q36" s="453" t="s">
        <v>511</v>
      </c>
      <c r="R36" s="449" t="s">
        <v>512</v>
      </c>
      <c r="S36" s="420"/>
      <c r="T36" s="420"/>
      <c r="U36" s="457"/>
      <c r="V36" s="457"/>
      <c r="W36" s="457"/>
      <c r="X36" s="457"/>
      <c r="Y36" s="457"/>
      <c r="Z36" s="457"/>
      <c r="AA36" s="457"/>
      <c r="AB36" s="449"/>
      <c r="AC36" s="449"/>
      <c r="AD36" s="458"/>
    </row>
    <row r="37" spans="1:33">
      <c r="A37" s="448"/>
      <c r="B37" s="453">
        <v>157095</v>
      </c>
      <c r="C37" s="449" t="s">
        <v>513</v>
      </c>
      <c r="D37" s="454">
        <v>1835</v>
      </c>
      <c r="E37" s="420">
        <v>54818500</v>
      </c>
      <c r="F37" s="420">
        <v>896500</v>
      </c>
      <c r="G37" s="420">
        <v>12000</v>
      </c>
      <c r="H37" s="420">
        <v>0</v>
      </c>
      <c r="I37" s="420">
        <v>150000</v>
      </c>
      <c r="J37" s="420"/>
      <c r="K37" s="420"/>
      <c r="L37" s="420">
        <v>53760000</v>
      </c>
      <c r="M37" s="455"/>
      <c r="N37" s="455"/>
      <c r="O37" s="456"/>
      <c r="P37" s="455"/>
      <c r="Q37" s="453">
        <v>157095</v>
      </c>
      <c r="R37" s="449" t="s">
        <v>513</v>
      </c>
      <c r="S37" s="420">
        <v>1676</v>
      </c>
      <c r="T37" s="420">
        <v>57440422</v>
      </c>
      <c r="U37" s="457">
        <v>168600</v>
      </c>
      <c r="V37" s="457">
        <v>2354580</v>
      </c>
      <c r="W37" s="457">
        <v>0</v>
      </c>
      <c r="X37" s="457">
        <v>0</v>
      </c>
      <c r="Y37" s="457"/>
      <c r="Z37" s="457"/>
      <c r="AA37" s="457">
        <v>54917242</v>
      </c>
      <c r="AB37" s="449"/>
      <c r="AC37" s="449"/>
      <c r="AD37" s="458"/>
    </row>
    <row r="38" spans="1:33">
      <c r="A38" s="448"/>
      <c r="B38" s="453" t="s">
        <v>514</v>
      </c>
      <c r="C38" s="449" t="s">
        <v>515</v>
      </c>
      <c r="D38" s="454">
        <v>-639</v>
      </c>
      <c r="E38" s="420">
        <v>-19170000</v>
      </c>
      <c r="F38" s="420">
        <v>0</v>
      </c>
      <c r="G38" s="420">
        <v>0</v>
      </c>
      <c r="H38" s="420">
        <v>0</v>
      </c>
      <c r="I38" s="420">
        <v>0</v>
      </c>
      <c r="J38" s="420"/>
      <c r="K38" s="420"/>
      <c r="L38" s="420">
        <v>-19170000</v>
      </c>
      <c r="M38" s="455"/>
      <c r="N38" s="455"/>
      <c r="O38" s="456"/>
      <c r="P38" s="455"/>
      <c r="Q38" s="453" t="s">
        <v>514</v>
      </c>
      <c r="R38" s="449" t="s">
        <v>515</v>
      </c>
      <c r="S38" s="420">
        <v>690</v>
      </c>
      <c r="T38" s="420">
        <v>20700000</v>
      </c>
      <c r="U38" s="457">
        <v>0</v>
      </c>
      <c r="V38" s="457">
        <v>0</v>
      </c>
      <c r="W38" s="457">
        <v>0</v>
      </c>
      <c r="X38" s="457">
        <v>0</v>
      </c>
      <c r="Y38" s="457"/>
      <c r="Z38" s="457"/>
      <c r="AA38" s="457">
        <v>20700000</v>
      </c>
      <c r="AB38" s="449"/>
      <c r="AC38" s="449"/>
      <c r="AD38" s="458"/>
    </row>
    <row r="39" spans="1:33">
      <c r="A39" s="448"/>
      <c r="B39" s="453">
        <v>74560</v>
      </c>
      <c r="C39" s="449" t="s">
        <v>516</v>
      </c>
      <c r="D39" s="454">
        <v>3970</v>
      </c>
      <c r="E39" s="420">
        <v>49786500</v>
      </c>
      <c r="F39" s="420">
        <v>0</v>
      </c>
      <c r="G39" s="420">
        <v>0</v>
      </c>
      <c r="H39" s="420">
        <v>0</v>
      </c>
      <c r="I39" s="420">
        <v>151800</v>
      </c>
      <c r="J39" s="420"/>
      <c r="K39" s="420"/>
      <c r="L39" s="420">
        <v>49634700</v>
      </c>
      <c r="M39" s="455"/>
      <c r="N39" s="455"/>
      <c r="O39" s="456"/>
      <c r="P39" s="455"/>
      <c r="Q39" s="453">
        <v>74560</v>
      </c>
      <c r="R39" s="449" t="s">
        <v>516</v>
      </c>
      <c r="S39" s="420">
        <v>12140</v>
      </c>
      <c r="T39" s="420">
        <v>169588190</v>
      </c>
      <c r="U39" s="457">
        <v>7243900</v>
      </c>
      <c r="V39" s="457">
        <v>26986363</v>
      </c>
      <c r="W39" s="457">
        <v>0</v>
      </c>
      <c r="X39" s="457">
        <v>0</v>
      </c>
      <c r="Y39" s="457"/>
      <c r="Z39" s="457"/>
      <c r="AA39" s="457">
        <v>135357927</v>
      </c>
      <c r="AB39" s="449"/>
      <c r="AC39" s="449"/>
      <c r="AD39" s="458"/>
    </row>
    <row r="40" spans="1:33">
      <c r="A40" s="448"/>
      <c r="B40" s="453" t="s">
        <v>517</v>
      </c>
      <c r="C40" s="449" t="s">
        <v>518</v>
      </c>
      <c r="D40" s="454">
        <v>-1124</v>
      </c>
      <c r="E40" s="420">
        <v>-1751192</v>
      </c>
      <c r="F40" s="420">
        <v>0</v>
      </c>
      <c r="G40" s="420">
        <v>0</v>
      </c>
      <c r="H40" s="420">
        <v>0</v>
      </c>
      <c r="I40" s="420">
        <v>0</v>
      </c>
      <c r="J40" s="420"/>
      <c r="K40" s="420"/>
      <c r="L40" s="420">
        <v>-1751192</v>
      </c>
      <c r="M40" s="455"/>
      <c r="N40" s="455"/>
      <c r="O40" s="456"/>
      <c r="P40" s="455"/>
      <c r="Q40" s="453" t="s">
        <v>517</v>
      </c>
      <c r="R40" s="449" t="s">
        <v>518</v>
      </c>
      <c r="S40" s="420"/>
      <c r="T40" s="420"/>
      <c r="U40" s="457"/>
      <c r="V40" s="457"/>
      <c r="W40" s="457"/>
      <c r="X40" s="457"/>
      <c r="Y40" s="457"/>
      <c r="Z40" s="457"/>
      <c r="AA40" s="457"/>
      <c r="AB40" s="449"/>
      <c r="AC40" s="449"/>
      <c r="AD40" s="458"/>
    </row>
    <row r="41" spans="1:33">
      <c r="A41" s="448"/>
      <c r="B41" s="453">
        <v>29310</v>
      </c>
      <c r="C41" s="449" t="s">
        <v>519</v>
      </c>
      <c r="D41" s="454">
        <v>3970</v>
      </c>
      <c r="E41" s="420">
        <v>0</v>
      </c>
      <c r="F41" s="420">
        <v>0</v>
      </c>
      <c r="G41" s="420">
        <v>0</v>
      </c>
      <c r="H41" s="420">
        <v>0</v>
      </c>
      <c r="I41" s="420">
        <v>0</v>
      </c>
      <c r="J41" s="420"/>
      <c r="K41" s="420"/>
      <c r="L41" s="420">
        <v>0</v>
      </c>
      <c r="M41" s="455"/>
      <c r="N41" s="455"/>
      <c r="O41" s="456"/>
      <c r="P41" s="455"/>
      <c r="Q41" s="453">
        <v>29310</v>
      </c>
      <c r="R41" s="449" t="s">
        <v>519</v>
      </c>
      <c r="S41" s="420">
        <v>12140</v>
      </c>
      <c r="T41" s="420">
        <v>0</v>
      </c>
      <c r="U41" s="457">
        <v>0</v>
      </c>
      <c r="V41" s="457">
        <v>0</v>
      </c>
      <c r="W41" s="457">
        <v>0</v>
      </c>
      <c r="X41" s="457">
        <v>0</v>
      </c>
      <c r="Y41" s="457"/>
      <c r="Z41" s="457"/>
      <c r="AA41" s="457">
        <v>0</v>
      </c>
      <c r="AB41" s="449"/>
      <c r="AC41" s="449"/>
      <c r="AD41" s="458"/>
    </row>
    <row r="42" spans="1:33">
      <c r="A42" s="448"/>
      <c r="B42" s="453"/>
      <c r="C42" s="449"/>
      <c r="D42" s="454"/>
      <c r="E42" s="420"/>
      <c r="F42" s="420"/>
      <c r="G42" s="420"/>
      <c r="H42" s="420"/>
      <c r="I42" s="420"/>
      <c r="J42" s="420"/>
      <c r="K42" s="420"/>
      <c r="L42" s="420"/>
      <c r="M42" s="455"/>
      <c r="N42" s="455"/>
      <c r="O42" s="456"/>
      <c r="P42" s="455"/>
      <c r="Q42" s="453"/>
      <c r="R42" s="449"/>
      <c r="S42" s="420"/>
      <c r="T42" s="420"/>
      <c r="U42" s="457"/>
      <c r="V42" s="457"/>
      <c r="W42" s="457"/>
      <c r="X42" s="457"/>
      <c r="Y42" s="457"/>
      <c r="Z42" s="457"/>
      <c r="AA42" s="457"/>
      <c r="AB42" s="449"/>
      <c r="AC42" s="449"/>
      <c r="AD42" s="458"/>
    </row>
    <row r="43" spans="1:33">
      <c r="A43" s="448"/>
      <c r="B43" s="453"/>
      <c r="C43" s="449"/>
      <c r="D43" s="454"/>
      <c r="E43" s="420"/>
      <c r="F43" s="420"/>
      <c r="G43" s="420"/>
      <c r="H43" s="420"/>
      <c r="I43" s="420"/>
      <c r="J43" s="420"/>
      <c r="K43" s="420"/>
      <c r="L43" s="420"/>
      <c r="M43" s="455"/>
      <c r="N43" s="455"/>
      <c r="O43" s="456"/>
      <c r="P43" s="455"/>
      <c r="Q43" s="453"/>
      <c r="R43" s="449"/>
      <c r="S43" s="420"/>
      <c r="T43" s="420"/>
      <c r="U43" s="457"/>
      <c r="V43" s="457"/>
      <c r="W43" s="457"/>
      <c r="X43" s="457"/>
      <c r="Y43" s="457"/>
      <c r="Z43" s="457"/>
      <c r="AA43" s="457"/>
      <c r="AB43" s="449"/>
      <c r="AC43" s="449"/>
      <c r="AD43" s="458"/>
    </row>
    <row r="44" spans="1:33">
      <c r="A44" s="448"/>
      <c r="B44" s="453"/>
      <c r="C44" s="449"/>
      <c r="D44" s="454"/>
      <c r="E44" s="420"/>
      <c r="F44" s="420"/>
      <c r="G44" s="420"/>
      <c r="H44" s="420"/>
      <c r="I44" s="420"/>
      <c r="J44" s="420"/>
      <c r="K44" s="420"/>
      <c r="L44" s="420"/>
      <c r="M44" s="455"/>
      <c r="N44" s="455"/>
      <c r="O44" s="456"/>
      <c r="P44" s="455"/>
      <c r="Q44" s="453"/>
      <c r="R44" s="449"/>
      <c r="S44" s="420"/>
      <c r="T44" s="420"/>
      <c r="U44" s="457"/>
      <c r="V44" s="457"/>
      <c r="W44" s="457"/>
      <c r="X44" s="457"/>
      <c r="Y44" s="457"/>
      <c r="Z44" s="457"/>
      <c r="AA44" s="457"/>
      <c r="AB44" s="449"/>
      <c r="AC44" s="449"/>
      <c r="AD44" s="458"/>
    </row>
    <row r="45" spans="1:33">
      <c r="A45" s="448"/>
      <c r="B45" s="453"/>
      <c r="C45" s="449"/>
      <c r="D45" s="454"/>
      <c r="E45" s="420"/>
      <c r="F45" s="420"/>
      <c r="G45" s="420"/>
      <c r="H45" s="420"/>
      <c r="I45" s="420"/>
      <c r="J45" s="420"/>
      <c r="K45" s="420"/>
      <c r="L45" s="420"/>
      <c r="M45" s="455"/>
      <c r="N45" s="455"/>
      <c r="O45" s="456"/>
      <c r="P45" s="455"/>
      <c r="Q45" s="453"/>
      <c r="R45" s="449"/>
      <c r="S45" s="420"/>
      <c r="T45" s="420"/>
      <c r="U45" s="457"/>
      <c r="V45" s="457"/>
      <c r="W45" s="457"/>
      <c r="X45" s="457"/>
      <c r="Y45" s="457"/>
      <c r="Z45" s="457"/>
      <c r="AA45" s="457"/>
      <c r="AB45" s="449"/>
      <c r="AC45" s="449"/>
      <c r="AD45" s="458"/>
    </row>
    <row r="46" spans="1:33" s="78" customFormat="1">
      <c r="A46" s="459"/>
      <c r="B46" s="460"/>
      <c r="C46" s="461" t="s">
        <v>468</v>
      </c>
      <c r="D46" s="462"/>
      <c r="E46" s="457"/>
      <c r="F46" s="420"/>
      <c r="G46" s="420"/>
      <c r="H46" s="420"/>
      <c r="I46" s="420"/>
      <c r="J46" s="420"/>
      <c r="K46" s="420"/>
      <c r="L46" s="420"/>
      <c r="M46" s="463"/>
      <c r="N46" s="463"/>
      <c r="O46" s="464"/>
      <c r="P46" s="465"/>
      <c r="Q46" s="460"/>
      <c r="R46" s="461" t="s">
        <v>468</v>
      </c>
      <c r="S46" s="457"/>
      <c r="T46" s="457"/>
      <c r="U46" s="457"/>
      <c r="V46" s="457"/>
      <c r="W46" s="457"/>
      <c r="X46" s="457"/>
      <c r="Y46" s="457"/>
      <c r="Z46" s="457"/>
      <c r="AA46" s="420"/>
      <c r="AB46" s="466"/>
      <c r="AC46" s="466"/>
      <c r="AF46" s="467"/>
      <c r="AG46" s="467"/>
    </row>
    <row r="47" spans="1:33" s="78" customFormat="1">
      <c r="A47" s="459"/>
      <c r="B47" s="460">
        <v>829207</v>
      </c>
      <c r="C47" s="461" t="s">
        <v>520</v>
      </c>
      <c r="D47" s="462"/>
      <c r="E47" s="457"/>
      <c r="F47" s="420"/>
      <c r="G47" s="420"/>
      <c r="H47" s="420"/>
      <c r="I47" s="420"/>
      <c r="J47" s="420"/>
      <c r="K47" s="420"/>
      <c r="L47" s="420"/>
      <c r="M47" s="463"/>
      <c r="N47" s="463"/>
      <c r="O47" s="464"/>
      <c r="P47" s="465"/>
      <c r="Q47" s="460">
        <v>829207</v>
      </c>
      <c r="R47" s="461" t="s">
        <v>520</v>
      </c>
      <c r="S47" s="457"/>
      <c r="T47" s="457"/>
      <c r="U47" s="457"/>
      <c r="V47" s="457"/>
      <c r="W47" s="457"/>
      <c r="X47" s="457"/>
      <c r="Y47" s="457"/>
      <c r="AA47" s="420"/>
      <c r="AB47" s="466"/>
      <c r="AC47" s="466"/>
      <c r="AF47" s="467"/>
      <c r="AG47" s="467"/>
    </row>
    <row r="48" spans="1:33" s="78" customFormat="1">
      <c r="A48" s="459"/>
      <c r="B48" s="460"/>
      <c r="C48" s="461"/>
      <c r="D48" s="462"/>
      <c r="E48" s="457"/>
      <c r="F48" s="420"/>
      <c r="G48" s="420"/>
      <c r="H48" s="420"/>
      <c r="I48" s="420"/>
      <c r="J48" s="420"/>
      <c r="K48" s="420"/>
      <c r="L48" s="420"/>
      <c r="M48" s="463"/>
      <c r="N48" s="463"/>
      <c r="O48" s="464"/>
      <c r="P48" s="465"/>
      <c r="Q48" s="460"/>
      <c r="R48" s="461"/>
      <c r="S48" s="457"/>
      <c r="T48" s="457"/>
      <c r="U48" s="457"/>
      <c r="V48" s="457"/>
      <c r="W48" s="457"/>
      <c r="X48" s="457"/>
      <c r="Y48" s="457"/>
      <c r="Z48" s="457"/>
      <c r="AA48" s="420"/>
      <c r="AB48" s="466"/>
      <c r="AC48" s="466"/>
      <c r="AF48" s="467"/>
      <c r="AG48" s="467"/>
    </row>
    <row r="49" spans="1:34" s="78" customFormat="1">
      <c r="A49" s="459"/>
      <c r="B49" s="460"/>
      <c r="C49" s="461"/>
      <c r="D49" s="462"/>
      <c r="E49" s="457"/>
      <c r="F49" s="420"/>
      <c r="G49" s="420"/>
      <c r="H49" s="420"/>
      <c r="I49" s="420"/>
      <c r="J49" s="420"/>
      <c r="K49" s="420"/>
      <c r="L49" s="420"/>
      <c r="M49" s="463"/>
      <c r="N49" s="463"/>
      <c r="O49" s="464"/>
      <c r="P49" s="465"/>
      <c r="Q49" s="460"/>
      <c r="R49" s="461"/>
      <c r="S49" s="457"/>
      <c r="T49" s="457"/>
      <c r="U49" s="457"/>
      <c r="V49" s="457"/>
      <c r="W49" s="457"/>
      <c r="X49" s="457"/>
      <c r="Y49" s="457"/>
      <c r="Z49" s="457"/>
      <c r="AA49" s="420"/>
      <c r="AB49" s="466"/>
      <c r="AC49" s="466"/>
      <c r="AF49" s="467"/>
      <c r="AG49" s="467"/>
    </row>
    <row r="50" spans="1:34">
      <c r="A50" s="468" t="s">
        <v>521</v>
      </c>
      <c r="B50" s="469"/>
      <c r="C50" s="469"/>
      <c r="D50" s="470">
        <f t="shared" ref="D50:N50" si="0">SUM(D7:D49)</f>
        <v>266937</v>
      </c>
      <c r="E50" s="470">
        <f t="shared" si="0"/>
        <v>3878349883</v>
      </c>
      <c r="F50" s="470">
        <f t="shared" si="0"/>
        <v>64418726</v>
      </c>
      <c r="G50" s="470">
        <f t="shared" si="0"/>
        <v>7492825</v>
      </c>
      <c r="H50" s="470">
        <f t="shared" si="0"/>
        <v>0</v>
      </c>
      <c r="I50" s="470">
        <f t="shared" si="0"/>
        <v>19535660</v>
      </c>
      <c r="J50" s="470">
        <f t="shared" si="0"/>
        <v>0</v>
      </c>
      <c r="K50" s="470">
        <f t="shared" si="0"/>
        <v>0</v>
      </c>
      <c r="L50" s="470">
        <f t="shared" si="0"/>
        <v>3786902672</v>
      </c>
      <c r="M50" s="471">
        <f t="shared" si="0"/>
        <v>0</v>
      </c>
      <c r="N50" s="471">
        <f t="shared" si="0"/>
        <v>0</v>
      </c>
      <c r="O50" s="472"/>
      <c r="P50" s="469" t="s">
        <v>521</v>
      </c>
      <c r="Q50" s="473"/>
      <c r="R50" s="469"/>
      <c r="S50" s="470">
        <f t="shared" ref="S50:AD50" si="1">SUM(S7:S49)</f>
        <v>147854</v>
      </c>
      <c r="T50" s="470">
        <f t="shared" si="1"/>
        <v>2218390306</v>
      </c>
      <c r="U50" s="470">
        <f t="shared" si="1"/>
        <v>38578632</v>
      </c>
      <c r="V50" s="470">
        <f t="shared" si="1"/>
        <v>43111603.780000001</v>
      </c>
      <c r="W50" s="470">
        <f t="shared" si="1"/>
        <v>0</v>
      </c>
      <c r="X50" s="470">
        <f t="shared" si="1"/>
        <v>11300500</v>
      </c>
      <c r="Y50" s="470">
        <f t="shared" si="1"/>
        <v>0</v>
      </c>
      <c r="Z50" s="470">
        <f t="shared" si="1"/>
        <v>0</v>
      </c>
      <c r="AA50" s="470">
        <f t="shared" si="1"/>
        <v>2125399570.22</v>
      </c>
      <c r="AB50" s="471">
        <f t="shared" si="1"/>
        <v>0</v>
      </c>
      <c r="AC50" s="471">
        <f t="shared" si="1"/>
        <v>0</v>
      </c>
      <c r="AD50" s="458">
        <f t="shared" si="1"/>
        <v>0</v>
      </c>
    </row>
    <row r="51" spans="1:34">
      <c r="A51" s="474"/>
      <c r="B51" s="475">
        <v>1</v>
      </c>
      <c r="C51" s="475">
        <v>2</v>
      </c>
      <c r="D51" s="476">
        <v>3</v>
      </c>
      <c r="E51" s="476">
        <v>4</v>
      </c>
      <c r="F51" s="477">
        <v>5</v>
      </c>
      <c r="G51" s="476">
        <v>6</v>
      </c>
      <c r="H51" s="476">
        <v>7</v>
      </c>
      <c r="I51" s="477">
        <v>8</v>
      </c>
      <c r="J51" s="477"/>
      <c r="K51" s="477"/>
      <c r="L51" s="476">
        <v>9</v>
      </c>
      <c r="M51" s="475"/>
      <c r="N51" s="475"/>
      <c r="P51" s="475"/>
      <c r="Q51" s="478">
        <v>1</v>
      </c>
      <c r="R51" s="475">
        <v>2</v>
      </c>
      <c r="S51" s="476">
        <v>3</v>
      </c>
      <c r="T51" s="476">
        <v>4</v>
      </c>
      <c r="U51" s="476">
        <v>5</v>
      </c>
      <c r="V51" s="476">
        <v>6</v>
      </c>
      <c r="W51" s="476">
        <v>7</v>
      </c>
      <c r="X51" s="476">
        <v>8</v>
      </c>
      <c r="Y51" s="476"/>
      <c r="Z51" s="476"/>
      <c r="AA51" s="476">
        <v>9</v>
      </c>
      <c r="AB51" s="475"/>
      <c r="AC51" s="475"/>
    </row>
    <row r="52" spans="1:34">
      <c r="A52" s="474"/>
      <c r="B52" s="475"/>
      <c r="C52" s="475"/>
      <c r="D52" s="476"/>
      <c r="E52" s="476"/>
      <c r="F52" s="477"/>
      <c r="G52" s="476"/>
      <c r="H52" s="476"/>
      <c r="I52" s="477"/>
      <c r="J52" s="477"/>
      <c r="K52" s="477"/>
      <c r="L52" s="476"/>
      <c r="M52" s="475"/>
      <c r="N52" s="475"/>
      <c r="P52" s="475"/>
      <c r="Q52" s="478"/>
      <c r="R52" s="475"/>
      <c r="S52" s="476"/>
      <c r="T52" s="476"/>
      <c r="U52" s="476"/>
      <c r="V52" s="476"/>
      <c r="W52" s="476"/>
      <c r="X52" s="476"/>
      <c r="Y52" s="476"/>
      <c r="Z52" s="476"/>
      <c r="AA52" s="476"/>
      <c r="AB52" s="475"/>
      <c r="AC52" s="475"/>
    </row>
    <row r="53" spans="1:34">
      <c r="A53" s="474"/>
      <c r="B53" s="479" t="s">
        <v>522</v>
      </c>
      <c r="C53" s="480" t="s">
        <v>523</v>
      </c>
      <c r="D53" s="433">
        <f>D50</f>
        <v>266937</v>
      </c>
      <c r="E53" s="433">
        <f>E50</f>
        <v>3878349883</v>
      </c>
      <c r="F53" s="433">
        <f t="shared" ref="F53:L53" si="2">F50</f>
        <v>64418726</v>
      </c>
      <c r="G53" s="433">
        <f t="shared" si="2"/>
        <v>7492825</v>
      </c>
      <c r="H53" s="433">
        <f t="shared" si="2"/>
        <v>0</v>
      </c>
      <c r="I53" s="433">
        <f t="shared" si="2"/>
        <v>19535660</v>
      </c>
      <c r="J53" s="433">
        <f>J50</f>
        <v>0</v>
      </c>
      <c r="K53" s="433">
        <f>K50</f>
        <v>0</v>
      </c>
      <c r="L53" s="433">
        <f t="shared" si="2"/>
        <v>3786902672</v>
      </c>
      <c r="M53" s="475"/>
      <c r="N53" s="475"/>
      <c r="P53" s="475"/>
      <c r="Q53" s="481"/>
      <c r="R53" s="480" t="s">
        <v>523</v>
      </c>
      <c r="S53" s="433">
        <f t="shared" ref="S53:AA53" si="3">S50</f>
        <v>147854</v>
      </c>
      <c r="T53" s="433">
        <f t="shared" si="3"/>
        <v>2218390306</v>
      </c>
      <c r="U53" s="433">
        <f t="shared" si="3"/>
        <v>38578632</v>
      </c>
      <c r="V53" s="433">
        <f t="shared" si="3"/>
        <v>43111603.780000001</v>
      </c>
      <c r="W53" s="433">
        <f t="shared" si="3"/>
        <v>0</v>
      </c>
      <c r="X53" s="433">
        <f t="shared" si="3"/>
        <v>11300500</v>
      </c>
      <c r="Y53" s="433">
        <f t="shared" si="3"/>
        <v>0</v>
      </c>
      <c r="Z53" s="433">
        <f t="shared" si="3"/>
        <v>0</v>
      </c>
      <c r="AA53" s="433">
        <f t="shared" si="3"/>
        <v>2125399570.22</v>
      </c>
      <c r="AB53" s="475"/>
      <c r="AC53" s="475"/>
    </row>
    <row r="54" spans="1:34">
      <c r="A54" s="474"/>
      <c r="B54" s="479" t="s">
        <v>524</v>
      </c>
      <c r="C54" s="480" t="s">
        <v>525</v>
      </c>
      <c r="D54" s="476">
        <f t="shared" ref="D54:L54" si="4">(SUMIF($B$7:$B$49,$B$53,D7:D49)+(SUMIF($B$7:$B$49,$B$54,D7:D49)))</f>
        <v>64</v>
      </c>
      <c r="E54" s="476">
        <f t="shared" si="4"/>
        <v>1920000</v>
      </c>
      <c r="F54" s="476">
        <f t="shared" si="4"/>
        <v>0</v>
      </c>
      <c r="G54" s="476">
        <f t="shared" si="4"/>
        <v>0</v>
      </c>
      <c r="H54" s="476">
        <f t="shared" si="4"/>
        <v>0</v>
      </c>
      <c r="I54" s="476">
        <f t="shared" si="4"/>
        <v>0</v>
      </c>
      <c r="J54" s="476">
        <f t="shared" si="4"/>
        <v>0</v>
      </c>
      <c r="K54" s="476">
        <f t="shared" si="4"/>
        <v>0</v>
      </c>
      <c r="L54" s="476">
        <f t="shared" si="4"/>
        <v>1920000</v>
      </c>
      <c r="M54" s="475"/>
      <c r="N54" s="475"/>
      <c r="P54" s="475"/>
      <c r="Q54" s="481"/>
      <c r="R54" s="480" t="s">
        <v>525</v>
      </c>
      <c r="S54" s="476">
        <f t="shared" ref="S54:AA54" si="5">(SUMIF($B$7:$B$49,$B$53,S7:S49)+(SUMIF($B$7:$B$49,$B$54,S7:S49)))</f>
        <v>2382</v>
      </c>
      <c r="T54" s="476">
        <f t="shared" si="5"/>
        <v>71460000</v>
      </c>
      <c r="U54" s="476">
        <f t="shared" si="5"/>
        <v>0</v>
      </c>
      <c r="V54" s="476">
        <f t="shared" si="5"/>
        <v>0</v>
      </c>
      <c r="W54" s="476">
        <f t="shared" si="5"/>
        <v>0</v>
      </c>
      <c r="X54" s="476">
        <f t="shared" si="5"/>
        <v>0</v>
      </c>
      <c r="Y54" s="476">
        <f t="shared" si="5"/>
        <v>0</v>
      </c>
      <c r="Z54" s="476">
        <f t="shared" si="5"/>
        <v>0</v>
      </c>
      <c r="AA54" s="476">
        <f t="shared" si="5"/>
        <v>71460000</v>
      </c>
      <c r="AB54" s="475"/>
      <c r="AC54" s="475"/>
    </row>
    <row r="55" spans="1:34">
      <c r="A55" s="474"/>
      <c r="B55" s="479"/>
      <c r="C55" s="480" t="s">
        <v>526</v>
      </c>
      <c r="D55" s="476">
        <f t="shared" ref="D55:L55" si="6">+(SUMIF($B$7:$B$49,$B$56,D7:D49)+(SUMIF($B$7:$B$49,$B$57,D7:D49)+(SUMIF($B$7:$B$49,$B$58,D7:D49))))</f>
        <v>0</v>
      </c>
      <c r="E55" s="476">
        <f t="shared" si="6"/>
        <v>0</v>
      </c>
      <c r="F55" s="476">
        <f t="shared" si="6"/>
        <v>0</v>
      </c>
      <c r="G55" s="476">
        <f t="shared" si="6"/>
        <v>0</v>
      </c>
      <c r="H55" s="476">
        <f t="shared" si="6"/>
        <v>0</v>
      </c>
      <c r="I55" s="476">
        <f t="shared" si="6"/>
        <v>0</v>
      </c>
      <c r="J55" s="476">
        <f t="shared" si="6"/>
        <v>0</v>
      </c>
      <c r="K55" s="476">
        <f t="shared" si="6"/>
        <v>0</v>
      </c>
      <c r="L55" s="476">
        <f t="shared" si="6"/>
        <v>0</v>
      </c>
      <c r="M55" s="475"/>
      <c r="N55" s="475"/>
      <c r="P55" s="475"/>
      <c r="Q55" s="481"/>
      <c r="R55" s="480" t="s">
        <v>526</v>
      </c>
      <c r="S55" s="476">
        <f t="shared" ref="S55:AA55" si="7">+(SUMIF($B$7:$B$49,$B$56,S7:S49)+(SUMIF($B$7:$B$49,$B$57,S7:S49)+(SUMIF($B$7:$B$49,$B$58,S7:S49))))</f>
        <v>0</v>
      </c>
      <c r="T55" s="476">
        <f t="shared" si="7"/>
        <v>0</v>
      </c>
      <c r="U55" s="476">
        <f t="shared" si="7"/>
        <v>0</v>
      </c>
      <c r="V55" s="476">
        <f t="shared" si="7"/>
        <v>0</v>
      </c>
      <c r="W55" s="476">
        <f t="shared" si="7"/>
        <v>0</v>
      </c>
      <c r="X55" s="476">
        <f t="shared" si="7"/>
        <v>0</v>
      </c>
      <c r="Y55" s="476">
        <f t="shared" si="7"/>
        <v>0</v>
      </c>
      <c r="Z55" s="476">
        <f t="shared" si="7"/>
        <v>0</v>
      </c>
      <c r="AA55" s="476">
        <f t="shared" si="7"/>
        <v>0</v>
      </c>
      <c r="AB55" s="475"/>
      <c r="AC55" s="475"/>
    </row>
    <row r="56" spans="1:34">
      <c r="A56" s="482" t="s">
        <v>527</v>
      </c>
      <c r="B56" s="482">
        <v>10116</v>
      </c>
      <c r="C56" s="480" t="s">
        <v>528</v>
      </c>
      <c r="D56" s="476">
        <f>+D53-D54-D55</f>
        <v>266873</v>
      </c>
      <c r="E56" s="476">
        <f>+E53-E54-E55</f>
        <v>3876429883</v>
      </c>
      <c r="F56" s="476">
        <f t="shared" ref="F56:L56" si="8">+F53-F54-F55</f>
        <v>64418726</v>
      </c>
      <c r="G56" s="476">
        <f t="shared" si="8"/>
        <v>7492825</v>
      </c>
      <c r="H56" s="476">
        <f t="shared" si="8"/>
        <v>0</v>
      </c>
      <c r="I56" s="476">
        <f t="shared" si="8"/>
        <v>19535660</v>
      </c>
      <c r="J56" s="476">
        <f>+J53-J54-J55</f>
        <v>0</v>
      </c>
      <c r="K56" s="476">
        <f>+K53-K54-K55</f>
        <v>0</v>
      </c>
      <c r="L56" s="476">
        <f t="shared" si="8"/>
        <v>3784982672</v>
      </c>
      <c r="M56" s="475"/>
      <c r="N56" s="475"/>
      <c r="P56" s="475"/>
      <c r="Q56" s="483"/>
      <c r="R56" s="480" t="s">
        <v>528</v>
      </c>
      <c r="S56" s="476">
        <f t="shared" ref="S56:AA56" si="9">+S53-S54-S55</f>
        <v>145472</v>
      </c>
      <c r="T56" s="476">
        <f t="shared" si="9"/>
        <v>2146930306</v>
      </c>
      <c r="U56" s="476">
        <f t="shared" si="9"/>
        <v>38578632</v>
      </c>
      <c r="V56" s="476">
        <f t="shared" si="9"/>
        <v>43111603.780000001</v>
      </c>
      <c r="W56" s="476">
        <f t="shared" si="9"/>
        <v>0</v>
      </c>
      <c r="X56" s="476">
        <f t="shared" si="9"/>
        <v>11300500</v>
      </c>
      <c r="Y56" s="476">
        <f t="shared" si="9"/>
        <v>0</v>
      </c>
      <c r="Z56" s="476">
        <f t="shared" si="9"/>
        <v>0</v>
      </c>
      <c r="AA56" s="476">
        <f t="shared" si="9"/>
        <v>2053939570.22</v>
      </c>
      <c r="AB56" s="475"/>
      <c r="AC56" s="475"/>
    </row>
    <row r="57" spans="1:34" s="489" customFormat="1">
      <c r="A57" s="484"/>
      <c r="B57" s="482"/>
      <c r="C57" s="480" t="s">
        <v>529</v>
      </c>
      <c r="D57" s="485"/>
      <c r="E57" s="476">
        <f>+E56/1.1</f>
        <v>3524027166.363636</v>
      </c>
      <c r="F57" s="476">
        <f t="shared" ref="F57:L57" si="10">+F56/1.1</f>
        <v>58562478.18181818</v>
      </c>
      <c r="G57" s="476">
        <f t="shared" si="10"/>
        <v>6811659.0909090908</v>
      </c>
      <c r="H57" s="476">
        <f t="shared" si="10"/>
        <v>0</v>
      </c>
      <c r="I57" s="476">
        <f t="shared" si="10"/>
        <v>17759690.909090906</v>
      </c>
      <c r="J57" s="476">
        <f>+J56/1.1</f>
        <v>0</v>
      </c>
      <c r="K57" s="476">
        <f>+K56/1.1</f>
        <v>0</v>
      </c>
      <c r="L57" s="476">
        <f t="shared" si="10"/>
        <v>3440893338.181818</v>
      </c>
      <c r="M57" s="486"/>
      <c r="N57" s="484"/>
      <c r="O57" s="487"/>
      <c r="P57" s="484"/>
      <c r="Q57" s="486"/>
      <c r="R57" s="480" t="s">
        <v>529</v>
      </c>
      <c r="S57" s="433"/>
      <c r="T57" s="433">
        <f>+T56/1.1</f>
        <v>1951754823.6363635</v>
      </c>
      <c r="U57" s="433">
        <f t="shared" ref="U57:AA57" si="11">+U56/1.1</f>
        <v>35071483.636363633</v>
      </c>
      <c r="V57" s="433">
        <f t="shared" si="11"/>
        <v>39192367.07272727</v>
      </c>
      <c r="W57" s="433">
        <f t="shared" si="11"/>
        <v>0</v>
      </c>
      <c r="X57" s="433">
        <f t="shared" si="11"/>
        <v>10273181.818181816</v>
      </c>
      <c r="Y57" s="433">
        <f t="shared" si="11"/>
        <v>0</v>
      </c>
      <c r="Z57" s="433">
        <f t="shared" si="11"/>
        <v>0</v>
      </c>
      <c r="AA57" s="433">
        <f t="shared" si="11"/>
        <v>1867217791.1090908</v>
      </c>
      <c r="AB57" s="487"/>
      <c r="AC57" s="488">
        <f>+AA57+L57</f>
        <v>5308111129.2909088</v>
      </c>
      <c r="AD57" s="488">
        <f>+AA58+L58</f>
        <v>530811112.92909092</v>
      </c>
    </row>
    <row r="58" spans="1:34" s="489" customFormat="1">
      <c r="A58" s="484"/>
      <c r="B58" s="482"/>
      <c r="C58" s="480" t="s">
        <v>530</v>
      </c>
      <c r="D58" s="485"/>
      <c r="E58" s="476">
        <f>+E57*0.1</f>
        <v>352402716.63636363</v>
      </c>
      <c r="F58" s="476">
        <f t="shared" ref="F58:L58" si="12">+F57*0.1</f>
        <v>5856247.8181818184</v>
      </c>
      <c r="G58" s="476">
        <f t="shared" si="12"/>
        <v>681165.90909090918</v>
      </c>
      <c r="H58" s="476">
        <f t="shared" si="12"/>
        <v>0</v>
      </c>
      <c r="I58" s="476">
        <f t="shared" si="12"/>
        <v>1775969.0909090908</v>
      </c>
      <c r="J58" s="476">
        <f>+J57*0.1</f>
        <v>0</v>
      </c>
      <c r="K58" s="476">
        <f>+K57*0.1</f>
        <v>0</v>
      </c>
      <c r="L58" s="476">
        <f t="shared" si="12"/>
        <v>344089333.81818181</v>
      </c>
      <c r="M58" s="486"/>
      <c r="N58" s="484"/>
      <c r="O58" s="487"/>
      <c r="P58" s="484"/>
      <c r="Q58" s="486"/>
      <c r="R58" s="480" t="s">
        <v>530</v>
      </c>
      <c r="S58" s="476"/>
      <c r="T58" s="476">
        <f>+T57*0.1</f>
        <v>195175482.36363637</v>
      </c>
      <c r="U58" s="476">
        <f t="shared" ref="U58:AA58" si="13">+U57*0.1</f>
        <v>3507148.3636363633</v>
      </c>
      <c r="V58" s="476">
        <f t="shared" si="13"/>
        <v>3919236.707272727</v>
      </c>
      <c r="W58" s="476">
        <f t="shared" si="13"/>
        <v>0</v>
      </c>
      <c r="X58" s="476">
        <f t="shared" si="13"/>
        <v>1027318.1818181816</v>
      </c>
      <c r="Y58" s="476">
        <f t="shared" si="13"/>
        <v>0</v>
      </c>
      <c r="Z58" s="476">
        <f t="shared" si="13"/>
        <v>0</v>
      </c>
      <c r="AA58" s="476">
        <f t="shared" si="13"/>
        <v>186721779.1109091</v>
      </c>
      <c r="AB58" s="487"/>
    </row>
    <row r="59" spans="1:34">
      <c r="A59" s="474"/>
      <c r="B59" s="475"/>
      <c r="C59" s="490"/>
      <c r="D59" s="476"/>
      <c r="E59" s="476"/>
      <c r="F59" s="477"/>
      <c r="G59" s="477"/>
      <c r="H59" s="477"/>
      <c r="I59" s="477"/>
      <c r="J59" s="477"/>
      <c r="K59" s="477"/>
      <c r="L59" s="475"/>
      <c r="M59" s="475"/>
      <c r="N59" s="475"/>
      <c r="P59" s="475"/>
      <c r="Q59" s="476"/>
      <c r="R59" s="475"/>
      <c r="T59" s="476"/>
      <c r="U59" s="476"/>
      <c r="V59" s="476"/>
      <c r="W59" s="476"/>
      <c r="X59" s="476"/>
      <c r="Y59" s="476"/>
      <c r="Z59" s="476"/>
      <c r="AA59" s="491"/>
      <c r="AB59" s="475"/>
      <c r="AC59" s="475"/>
    </row>
    <row r="60" spans="1:34">
      <c r="A60" s="474"/>
      <c r="B60" s="475"/>
      <c r="C60" s="490"/>
      <c r="D60" s="476"/>
      <c r="E60" s="476"/>
      <c r="F60" s="477"/>
      <c r="G60" s="477"/>
      <c r="H60" s="477"/>
      <c r="I60" s="477"/>
      <c r="J60" s="477"/>
      <c r="K60" s="477"/>
      <c r="L60" s="475"/>
      <c r="M60" s="475"/>
      <c r="N60" s="475"/>
      <c r="P60" s="475"/>
      <c r="Q60" s="476"/>
      <c r="R60" s="475"/>
      <c r="T60" s="476"/>
      <c r="U60" s="476"/>
      <c r="V60" s="476"/>
      <c r="W60" s="476"/>
      <c r="X60" s="476"/>
      <c r="Y60" s="476"/>
      <c r="Z60" s="476"/>
      <c r="AA60" s="491"/>
      <c r="AB60" s="475"/>
      <c r="AC60" s="475"/>
    </row>
    <row r="61" spans="1:34" ht="17.25">
      <c r="A61" s="474"/>
      <c r="B61" s="475"/>
      <c r="C61" s="490"/>
      <c r="D61" s="476"/>
      <c r="E61" s="476"/>
      <c r="F61" s="477"/>
      <c r="G61" s="477"/>
      <c r="H61" s="477"/>
      <c r="I61" s="477"/>
      <c r="J61" s="477"/>
      <c r="K61" s="477"/>
      <c r="L61" s="475"/>
      <c r="M61" s="475"/>
      <c r="N61" s="475"/>
      <c r="P61" s="475"/>
      <c r="Q61" s="476"/>
      <c r="R61" s="475"/>
      <c r="T61" s="476"/>
      <c r="U61" s="492" t="s">
        <v>531</v>
      </c>
      <c r="V61" s="492" t="s">
        <v>529</v>
      </c>
      <c r="W61" s="492" t="s">
        <v>532</v>
      </c>
      <c r="X61" s="492" t="s">
        <v>527</v>
      </c>
      <c r="Y61" s="492" t="s">
        <v>116</v>
      </c>
      <c r="Z61" s="476"/>
      <c r="AA61" s="476"/>
      <c r="AB61" s="491"/>
      <c r="AC61" s="475"/>
      <c r="AD61" s="475"/>
      <c r="AE61" s="436"/>
      <c r="AF61" s="257"/>
      <c r="AH61" s="411"/>
    </row>
    <row r="62" spans="1:34">
      <c r="A62" s="474"/>
      <c r="B62" s="475"/>
      <c r="C62" s="475"/>
      <c r="D62" s="493">
        <f>D50+S50</f>
        <v>414791</v>
      </c>
      <c r="E62" s="493" t="s">
        <v>533</v>
      </c>
      <c r="F62" s="477"/>
      <c r="G62" s="477"/>
      <c r="H62" s="477"/>
      <c r="I62" s="477"/>
      <c r="J62" s="477"/>
      <c r="K62" s="477"/>
      <c r="L62" s="477"/>
      <c r="M62" s="475"/>
      <c r="N62" s="475"/>
      <c r="T62" s="493" t="s">
        <v>534</v>
      </c>
      <c r="U62" s="493">
        <f>T50+E50</f>
        <v>6096740189</v>
      </c>
      <c r="V62" s="494">
        <f>+T57+E57</f>
        <v>5475781990</v>
      </c>
      <c r="W62" s="494">
        <f>+T54+E54</f>
        <v>73380000</v>
      </c>
      <c r="X62" s="494">
        <f>+T55+E55</f>
        <v>0</v>
      </c>
      <c r="Y62" s="495">
        <f>SUM(V62:X62)</f>
        <v>5549161990</v>
      </c>
      <c r="Z62" s="493"/>
      <c r="AA62" s="493"/>
      <c r="AB62" s="472"/>
      <c r="AD62" s="432"/>
      <c r="AE62" s="436"/>
      <c r="AF62" s="257"/>
      <c r="AH62" s="411"/>
    </row>
    <row r="63" spans="1:34">
      <c r="A63" s="474"/>
      <c r="B63" s="475"/>
      <c r="C63" s="475"/>
      <c r="D63" s="493">
        <f>[42]COGS!AF209</f>
        <v>414791</v>
      </c>
      <c r="E63" s="493" t="s">
        <v>535</v>
      </c>
      <c r="F63" s="477"/>
      <c r="G63" s="477"/>
      <c r="H63" s="477"/>
      <c r="I63" s="477"/>
      <c r="J63" s="477"/>
      <c r="K63" s="477"/>
      <c r="L63" s="477"/>
      <c r="M63" s="475"/>
      <c r="N63" s="475"/>
      <c r="T63" s="496" t="s">
        <v>536</v>
      </c>
      <c r="U63" s="496">
        <f>+F50+U50</f>
        <v>102997358</v>
      </c>
      <c r="V63" s="494">
        <f>+U57+F57</f>
        <v>93633961.818181813</v>
      </c>
      <c r="W63" s="494">
        <f>+U54+F54</f>
        <v>0</v>
      </c>
      <c r="X63" s="494">
        <f>+U55+F55</f>
        <v>0</v>
      </c>
      <c r="Y63" s="495">
        <f t="shared" ref="Y63:Y68" si="14">SUM(V63:X63)</f>
        <v>93633961.818181813</v>
      </c>
      <c r="Z63" s="496"/>
      <c r="AA63" s="496"/>
      <c r="AB63" s="472"/>
      <c r="AD63" s="432"/>
      <c r="AE63" s="436"/>
      <c r="AF63" s="257"/>
      <c r="AH63" s="411"/>
    </row>
    <row r="64" spans="1:34">
      <c r="D64" s="497">
        <f>D62-D63</f>
        <v>0</v>
      </c>
      <c r="E64" s="498" t="s">
        <v>537</v>
      </c>
      <c r="N64" s="472"/>
      <c r="T64" s="496" t="s">
        <v>538</v>
      </c>
      <c r="U64" s="496">
        <f>+G50+H50+V50+W50</f>
        <v>50604428.780000001</v>
      </c>
      <c r="V64" s="494">
        <f>+V57+W57+G57+H57</f>
        <v>46004026.163636364</v>
      </c>
      <c r="W64" s="494">
        <f>+V54+W54+G54+H54</f>
        <v>0</v>
      </c>
      <c r="X64" s="499">
        <f>+V55+W55+G55+H55</f>
        <v>0</v>
      </c>
      <c r="Y64" s="495">
        <f t="shared" si="14"/>
        <v>46004026.163636364</v>
      </c>
      <c r="Z64" s="496"/>
      <c r="AA64" s="496"/>
      <c r="AD64" s="432"/>
      <c r="AE64" s="436"/>
      <c r="AF64" s="257"/>
      <c r="AH64" s="411"/>
    </row>
    <row r="65" spans="14:34">
      <c r="N65" s="472"/>
      <c r="T65" s="496" t="s">
        <v>539</v>
      </c>
      <c r="U65" s="496">
        <f>+I50+X50</f>
        <v>30836160</v>
      </c>
      <c r="V65" s="494">
        <f>+X57+I57</f>
        <v>28032872.727272723</v>
      </c>
      <c r="W65" s="494">
        <f>+X54+I54</f>
        <v>0</v>
      </c>
      <c r="X65" s="494">
        <f>+X55+I55</f>
        <v>0</v>
      </c>
      <c r="Y65" s="495">
        <f t="shared" si="14"/>
        <v>28032872.727272723</v>
      </c>
      <c r="Z65" s="496"/>
      <c r="AA65" s="496"/>
      <c r="AD65" s="432"/>
      <c r="AE65" s="436"/>
      <c r="AF65" s="257"/>
      <c r="AH65" s="411"/>
    </row>
    <row r="66" spans="14:34">
      <c r="T66" s="496" t="s">
        <v>540</v>
      </c>
      <c r="U66" s="496">
        <f>+Y50</f>
        <v>0</v>
      </c>
      <c r="V66" s="494">
        <f>+Y57+J57</f>
        <v>0</v>
      </c>
      <c r="W66" s="494">
        <f>+Y54+J54</f>
        <v>0</v>
      </c>
      <c r="X66" s="494">
        <f>+Y55+J55</f>
        <v>0</v>
      </c>
      <c r="Y66" s="495">
        <f t="shared" si="14"/>
        <v>0</v>
      </c>
      <c r="AA66" s="433"/>
      <c r="AD66" s="432"/>
      <c r="AE66" s="436"/>
      <c r="AF66" s="257"/>
      <c r="AH66" s="411"/>
    </row>
    <row r="67" spans="14:34">
      <c r="T67" s="496" t="s">
        <v>541</v>
      </c>
      <c r="U67" s="496">
        <f>+Z50</f>
        <v>0</v>
      </c>
      <c r="V67" s="494">
        <f>+Z57+K57</f>
        <v>0</v>
      </c>
      <c r="W67" s="494">
        <f>+Z54+K54</f>
        <v>0</v>
      </c>
      <c r="X67" s="494">
        <f>+Z55+K55</f>
        <v>0</v>
      </c>
      <c r="Y67" s="495">
        <f t="shared" si="14"/>
        <v>0</v>
      </c>
      <c r="AA67" s="433"/>
      <c r="AD67" s="432"/>
      <c r="AE67" s="436"/>
      <c r="AF67" s="257"/>
      <c r="AH67" s="411"/>
    </row>
    <row r="68" spans="14:34">
      <c r="T68" s="496" t="s">
        <v>523</v>
      </c>
      <c r="U68" s="496">
        <f>+U62-U64-U63-U65-U66-U67</f>
        <v>5912302242.2200003</v>
      </c>
      <c r="V68" s="494">
        <f>+V62-V63-V64-V65-V66-V67</f>
        <v>5308111129.2909088</v>
      </c>
      <c r="W68" s="494">
        <f>+W62-W63-W64-W65-W66-W67</f>
        <v>73380000</v>
      </c>
      <c r="X68" s="494">
        <f>+X62-X63-X64-X65-X66-X67</f>
        <v>0</v>
      </c>
      <c r="Y68" s="495">
        <f t="shared" si="14"/>
        <v>5381491129.2909088</v>
      </c>
      <c r="AA68" s="433"/>
      <c r="AD68" s="432"/>
      <c r="AE68" s="436"/>
      <c r="AF68" s="257"/>
      <c r="AH68" s="411"/>
    </row>
    <row r="69" spans="14:34">
      <c r="T69" s="496" t="s">
        <v>537</v>
      </c>
      <c r="U69" s="500">
        <f>+U68-L50-AA50</f>
        <v>0</v>
      </c>
      <c r="V69" s="500">
        <f>+V68-L57-AA57</f>
        <v>0</v>
      </c>
      <c r="W69" s="500">
        <f>+W68-L54-AA54</f>
        <v>0</v>
      </c>
      <c r="X69" s="500">
        <f>+X68-L55-AA55</f>
        <v>0</v>
      </c>
      <c r="Y69" s="500">
        <f>SUM(V69:X69)</f>
        <v>0</v>
      </c>
      <c r="AA69" s="433"/>
      <c r="AD69" s="432"/>
      <c r="AE69" s="436"/>
      <c r="AF69" s="257"/>
      <c r="AH69" s="411"/>
    </row>
    <row r="70" spans="14:34">
      <c r="AA70" s="433"/>
      <c r="AD70" s="432"/>
      <c r="AE70" s="436"/>
      <c r="AF70" s="257"/>
      <c r="AH70" s="411"/>
    </row>
    <row r="154" spans="12:12">
      <c r="L154" s="501"/>
    </row>
    <row r="155" spans="12:12">
      <c r="L155" s="501"/>
    </row>
  </sheetData>
  <autoFilter ref="A6:AH45"/>
  <hyperlinks>
    <hyperlink ref="A4" location="PVT!A1" display="CASH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workbookViewId="0">
      <pane ySplit="2" topLeftCell="A18" activePane="bottomLeft" state="frozen"/>
      <selection pane="bottomLeft" activeCell="E6" sqref="E6"/>
    </sheetView>
  </sheetViews>
  <sheetFormatPr defaultRowHeight="15"/>
  <cols>
    <col min="1" max="1" width="11.85546875" style="376" bestFit="1" customWidth="1"/>
    <col min="2" max="2" width="50" style="374" customWidth="1"/>
    <col min="3" max="3" width="12" style="375" customWidth="1"/>
    <col min="4" max="4" width="9.140625" style="376"/>
    <col min="5" max="5" width="9.140625" style="374"/>
  </cols>
  <sheetData>
    <row r="1" spans="1:5" ht="18">
      <c r="A1" s="373" t="s">
        <v>269</v>
      </c>
    </row>
    <row r="2" spans="1:5" s="375" customFormat="1" ht="12.75">
      <c r="A2" s="377" t="s">
        <v>270</v>
      </c>
      <c r="B2" s="377" t="s">
        <v>271</v>
      </c>
      <c r="C2" s="378" t="s">
        <v>272</v>
      </c>
      <c r="D2" s="376"/>
      <c r="E2" s="374"/>
    </row>
    <row r="3" spans="1:5" s="375" customFormat="1" ht="12.75">
      <c r="A3" s="379">
        <v>110101</v>
      </c>
      <c r="B3" s="380" t="s">
        <v>273</v>
      </c>
      <c r="C3" s="381" t="s">
        <v>274</v>
      </c>
      <c r="D3" s="376"/>
      <c r="E3" s="374"/>
    </row>
    <row r="4" spans="1:5" s="375" customFormat="1" ht="12.75">
      <c r="A4" s="379">
        <v>110102</v>
      </c>
      <c r="B4" s="380" t="s">
        <v>275</v>
      </c>
      <c r="C4" s="381" t="s">
        <v>274</v>
      </c>
      <c r="D4" s="376"/>
      <c r="E4" s="374"/>
    </row>
    <row r="5" spans="1:5" s="375" customFormat="1" ht="12.75">
      <c r="A5" s="379">
        <v>110201</v>
      </c>
      <c r="B5" s="380" t="s">
        <v>276</v>
      </c>
      <c r="C5" s="381" t="s">
        <v>274</v>
      </c>
      <c r="D5" s="376"/>
      <c r="E5" s="374"/>
    </row>
    <row r="6" spans="1:5" s="375" customFormat="1" ht="12.75">
      <c r="A6" s="379" t="s">
        <v>227</v>
      </c>
      <c r="B6" s="380" t="s">
        <v>277</v>
      </c>
      <c r="C6" s="381" t="s">
        <v>274</v>
      </c>
      <c r="D6" s="376"/>
      <c r="E6" s="374"/>
    </row>
    <row r="7" spans="1:5" s="375" customFormat="1" ht="12.75">
      <c r="A7" s="379">
        <v>110210</v>
      </c>
      <c r="B7" s="380" t="s">
        <v>278</v>
      </c>
      <c r="C7" s="381" t="s">
        <v>274</v>
      </c>
      <c r="D7" s="376"/>
      <c r="E7" s="374"/>
    </row>
    <row r="8" spans="1:5" s="375" customFormat="1" ht="12.75">
      <c r="A8" s="379">
        <v>110212</v>
      </c>
      <c r="B8" s="380" t="s">
        <v>279</v>
      </c>
      <c r="C8" s="381" t="s">
        <v>274</v>
      </c>
      <c r="D8" s="376"/>
      <c r="E8" s="374"/>
    </row>
    <row r="9" spans="1:5" s="375" customFormat="1" ht="12.75">
      <c r="A9" s="379">
        <v>110301</v>
      </c>
      <c r="B9" s="380" t="s">
        <v>280</v>
      </c>
      <c r="C9" s="381" t="s">
        <v>281</v>
      </c>
      <c r="D9" s="376"/>
      <c r="E9" s="374"/>
    </row>
    <row r="10" spans="1:5" s="375" customFormat="1" ht="12.75">
      <c r="A10" s="379">
        <v>110902</v>
      </c>
      <c r="B10" s="380" t="s">
        <v>282</v>
      </c>
      <c r="C10" s="381" t="s">
        <v>274</v>
      </c>
      <c r="D10" s="376"/>
      <c r="E10" s="374"/>
    </row>
    <row r="11" spans="1:5" s="375" customFormat="1" ht="12.75">
      <c r="A11" s="379">
        <v>130120</v>
      </c>
      <c r="B11" s="380" t="s">
        <v>283</v>
      </c>
      <c r="C11" s="381" t="s">
        <v>274</v>
      </c>
      <c r="D11" s="376"/>
      <c r="E11" s="374"/>
    </row>
    <row r="12" spans="1:5" s="375" customFormat="1" ht="12.75">
      <c r="A12" s="379">
        <v>130121</v>
      </c>
      <c r="B12" s="380" t="s">
        <v>284</v>
      </c>
      <c r="C12" s="381" t="s">
        <v>274</v>
      </c>
      <c r="D12" s="376"/>
      <c r="E12" s="374"/>
    </row>
    <row r="13" spans="1:5" s="375" customFormat="1" ht="12.75">
      <c r="A13" s="379">
        <v>130130</v>
      </c>
      <c r="B13" s="380" t="s">
        <v>285</v>
      </c>
      <c r="C13" s="381" t="s">
        <v>274</v>
      </c>
      <c r="D13" s="376"/>
      <c r="E13" s="374"/>
    </row>
    <row r="14" spans="1:5" s="375" customFormat="1" ht="12.75">
      <c r="A14" s="379">
        <v>130131</v>
      </c>
      <c r="B14" s="380" t="s">
        <v>286</v>
      </c>
      <c r="C14" s="381" t="s">
        <v>274</v>
      </c>
      <c r="D14" s="376"/>
      <c r="E14" s="374"/>
    </row>
    <row r="15" spans="1:5" s="375" customFormat="1" ht="12.75">
      <c r="A15" s="379">
        <v>130501</v>
      </c>
      <c r="B15" s="380" t="s">
        <v>287</v>
      </c>
      <c r="C15" s="381" t="s">
        <v>274</v>
      </c>
      <c r="D15" s="376"/>
      <c r="E15" s="374"/>
    </row>
    <row r="16" spans="1:5" s="375" customFormat="1" ht="12.75">
      <c r="A16" s="379">
        <v>130502</v>
      </c>
      <c r="B16" s="380" t="s">
        <v>288</v>
      </c>
      <c r="C16" s="381" t="s">
        <v>274</v>
      </c>
      <c r="D16" s="376"/>
      <c r="E16" s="374"/>
    </row>
    <row r="17" spans="1:5" s="375" customFormat="1" ht="12.75">
      <c r="A17" s="379">
        <v>130504</v>
      </c>
      <c r="B17" s="380" t="s">
        <v>289</v>
      </c>
      <c r="C17" s="381" t="s">
        <v>274</v>
      </c>
      <c r="D17" s="376"/>
      <c r="E17" s="374"/>
    </row>
    <row r="18" spans="1:5" s="375" customFormat="1" ht="12.75">
      <c r="A18" s="379">
        <v>130507</v>
      </c>
      <c r="B18" s="380" t="s">
        <v>290</v>
      </c>
      <c r="C18" s="381" t="s">
        <v>281</v>
      </c>
      <c r="D18" s="376"/>
      <c r="E18" s="374"/>
    </row>
    <row r="19" spans="1:5" s="375" customFormat="1" ht="12.75">
      <c r="A19" s="379">
        <v>140101</v>
      </c>
      <c r="B19" s="380" t="s">
        <v>291</v>
      </c>
      <c r="C19" s="381" t="s">
        <v>281</v>
      </c>
      <c r="D19" s="376"/>
      <c r="E19" s="374"/>
    </row>
    <row r="20" spans="1:5" s="375" customFormat="1" ht="12.75">
      <c r="A20" s="379">
        <v>140301</v>
      </c>
      <c r="B20" s="380" t="s">
        <v>292</v>
      </c>
      <c r="C20" s="381" t="s">
        <v>281</v>
      </c>
      <c r="D20" s="376"/>
      <c r="E20" s="374"/>
    </row>
    <row r="21" spans="1:5" s="375" customFormat="1" ht="12.75">
      <c r="A21" s="379">
        <v>147001</v>
      </c>
      <c r="B21" s="380" t="s">
        <v>293</v>
      </c>
      <c r="C21" s="381" t="s">
        <v>281</v>
      </c>
      <c r="D21" s="376"/>
      <c r="E21" s="374"/>
    </row>
    <row r="22" spans="1:5" s="375" customFormat="1" ht="12.75">
      <c r="A22" s="379">
        <v>150101</v>
      </c>
      <c r="B22" s="380" t="s">
        <v>294</v>
      </c>
      <c r="C22" s="381" t="s">
        <v>281</v>
      </c>
      <c r="D22" s="376"/>
      <c r="E22" s="374"/>
    </row>
    <row r="23" spans="1:5" s="375" customFormat="1" ht="12.75">
      <c r="A23" s="379">
        <v>160101</v>
      </c>
      <c r="B23" s="380" t="s">
        <v>295</v>
      </c>
      <c r="C23" s="381" t="s">
        <v>281</v>
      </c>
      <c r="D23" s="376"/>
      <c r="E23" s="374"/>
    </row>
    <row r="24" spans="1:5" s="375" customFormat="1" ht="12.75">
      <c r="A24" s="379">
        <v>161101</v>
      </c>
      <c r="B24" s="380" t="s">
        <v>296</v>
      </c>
      <c r="C24" s="381" t="s">
        <v>281</v>
      </c>
      <c r="D24" s="376"/>
      <c r="E24" s="374"/>
    </row>
    <row r="25" spans="1:5" s="375" customFormat="1" ht="12.75">
      <c r="A25" s="379">
        <v>161201</v>
      </c>
      <c r="B25" s="380" t="s">
        <v>297</v>
      </c>
      <c r="C25" s="381" t="s">
        <v>281</v>
      </c>
      <c r="D25" s="376"/>
      <c r="E25" s="374"/>
    </row>
    <row r="26" spans="1:5" s="375" customFormat="1" ht="12.75">
      <c r="A26" s="379">
        <v>211001</v>
      </c>
      <c r="B26" s="380" t="s">
        <v>298</v>
      </c>
      <c r="C26" s="381" t="s">
        <v>274</v>
      </c>
      <c r="D26" s="376"/>
      <c r="E26" s="374"/>
    </row>
    <row r="27" spans="1:5" s="375" customFormat="1" ht="12.75">
      <c r="A27" s="379">
        <v>211003</v>
      </c>
      <c r="B27" s="380" t="s">
        <v>299</v>
      </c>
      <c r="C27" s="381" t="s">
        <v>281</v>
      </c>
      <c r="D27" s="376"/>
      <c r="E27" s="374"/>
    </row>
    <row r="28" spans="1:5" s="375" customFormat="1" ht="12.75">
      <c r="A28" s="379">
        <v>211011</v>
      </c>
      <c r="B28" s="380" t="s">
        <v>300</v>
      </c>
      <c r="C28" s="381" t="s">
        <v>281</v>
      </c>
      <c r="D28" s="376"/>
      <c r="E28" s="374"/>
    </row>
    <row r="29" spans="1:5" s="375" customFormat="1" ht="12.75">
      <c r="A29" s="379">
        <v>211012</v>
      </c>
      <c r="B29" s="380" t="s">
        <v>301</v>
      </c>
      <c r="C29" s="381" t="s">
        <v>281</v>
      </c>
      <c r="D29" s="376"/>
      <c r="E29" s="374"/>
    </row>
    <row r="30" spans="1:5" s="375" customFormat="1" ht="12.75">
      <c r="A30" s="379">
        <v>211013</v>
      </c>
      <c r="B30" s="380" t="s">
        <v>302</v>
      </c>
      <c r="C30" s="381" t="s">
        <v>281</v>
      </c>
      <c r="D30" s="376"/>
      <c r="E30" s="374"/>
    </row>
    <row r="31" spans="1:5" s="375" customFormat="1" ht="12.75">
      <c r="A31" s="379">
        <v>211014</v>
      </c>
      <c r="B31" s="380" t="s">
        <v>303</v>
      </c>
      <c r="C31" s="381" t="s">
        <v>281</v>
      </c>
      <c r="D31" s="376"/>
      <c r="E31" s="374"/>
    </row>
    <row r="32" spans="1:5" s="375" customFormat="1" ht="12.75">
      <c r="A32" s="379">
        <v>211015</v>
      </c>
      <c r="B32" s="380" t="s">
        <v>304</v>
      </c>
      <c r="C32" s="381" t="s">
        <v>281</v>
      </c>
      <c r="D32" s="376"/>
      <c r="E32" s="374"/>
    </row>
    <row r="33" spans="1:5" s="375" customFormat="1" ht="12.75">
      <c r="A33" s="379">
        <v>211016</v>
      </c>
      <c r="B33" s="380" t="s">
        <v>305</v>
      </c>
      <c r="C33" s="381" t="s">
        <v>281</v>
      </c>
      <c r="D33" s="376"/>
      <c r="E33" s="374"/>
    </row>
    <row r="34" spans="1:5" s="375" customFormat="1" ht="12.75">
      <c r="A34" s="379">
        <v>211017</v>
      </c>
      <c r="B34" s="380" t="s">
        <v>306</v>
      </c>
      <c r="C34" s="381" t="s">
        <v>281</v>
      </c>
      <c r="D34" s="376"/>
      <c r="E34" s="374"/>
    </row>
    <row r="35" spans="1:5" s="375" customFormat="1" ht="12.75">
      <c r="A35" s="379">
        <v>211018</v>
      </c>
      <c r="B35" s="380" t="s">
        <v>307</v>
      </c>
      <c r="C35" s="381" t="s">
        <v>281</v>
      </c>
      <c r="D35" s="376"/>
      <c r="E35" s="374"/>
    </row>
    <row r="36" spans="1:5" s="375" customFormat="1" ht="12.75">
      <c r="A36" s="379">
        <v>211101</v>
      </c>
      <c r="B36" s="380" t="s">
        <v>308</v>
      </c>
      <c r="C36" s="381" t="s">
        <v>274</v>
      </c>
      <c r="D36" s="376"/>
      <c r="E36" s="374"/>
    </row>
    <row r="37" spans="1:5" s="375" customFormat="1" ht="12.75">
      <c r="A37" s="379">
        <v>211102</v>
      </c>
      <c r="B37" s="380" t="s">
        <v>309</v>
      </c>
      <c r="C37" s="381" t="s">
        <v>274</v>
      </c>
      <c r="D37" s="376"/>
      <c r="E37" s="374"/>
    </row>
    <row r="38" spans="1:5" s="375" customFormat="1" ht="12.75">
      <c r="A38" s="379">
        <v>211103</v>
      </c>
      <c r="B38" s="380" t="s">
        <v>310</v>
      </c>
      <c r="C38" s="381" t="s">
        <v>274</v>
      </c>
      <c r="D38" s="376"/>
      <c r="E38" s="374"/>
    </row>
    <row r="39" spans="1:5" s="375" customFormat="1" ht="12.75">
      <c r="A39" s="379">
        <v>211104</v>
      </c>
      <c r="B39" s="380" t="s">
        <v>311</v>
      </c>
      <c r="C39" s="381" t="s">
        <v>274</v>
      </c>
      <c r="D39" s="376"/>
      <c r="E39" s="374"/>
    </row>
    <row r="40" spans="1:5" s="375" customFormat="1" ht="12.75">
      <c r="A40" s="379">
        <v>211105</v>
      </c>
      <c r="B40" s="380" t="s">
        <v>312</v>
      </c>
      <c r="C40" s="381" t="s">
        <v>281</v>
      </c>
      <c r="D40" s="376"/>
      <c r="E40" s="374"/>
    </row>
    <row r="41" spans="1:5" s="375" customFormat="1" ht="12.75">
      <c r="A41" s="379">
        <v>211201</v>
      </c>
      <c r="B41" s="380" t="s">
        <v>313</v>
      </c>
      <c r="C41" s="381" t="s">
        <v>274</v>
      </c>
      <c r="D41" s="376"/>
      <c r="E41" s="374"/>
    </row>
    <row r="42" spans="1:5" s="375" customFormat="1" ht="12.75">
      <c r="A42" s="379">
        <v>211202</v>
      </c>
      <c r="B42" s="380" t="s">
        <v>314</v>
      </c>
      <c r="C42" s="381" t="s">
        <v>274</v>
      </c>
      <c r="D42" s="376"/>
      <c r="E42" s="374"/>
    </row>
    <row r="43" spans="1:5" s="375" customFormat="1" ht="12.75">
      <c r="A43" s="379">
        <v>211203</v>
      </c>
      <c r="B43" s="380" t="s">
        <v>315</v>
      </c>
      <c r="C43" s="381" t="s">
        <v>274</v>
      </c>
      <c r="D43" s="376"/>
      <c r="E43" s="374"/>
    </row>
    <row r="44" spans="1:5" s="375" customFormat="1" ht="12.75">
      <c r="A44" s="379">
        <v>212001</v>
      </c>
      <c r="B44" s="380" t="s">
        <v>316</v>
      </c>
      <c r="C44" s="381" t="s">
        <v>281</v>
      </c>
      <c r="D44" s="376"/>
      <c r="E44" s="374"/>
    </row>
    <row r="45" spans="1:5" s="375" customFormat="1" ht="12.75">
      <c r="A45" s="379">
        <v>213001</v>
      </c>
      <c r="B45" s="380" t="s">
        <v>317</v>
      </c>
      <c r="C45" s="381" t="s">
        <v>281</v>
      </c>
      <c r="D45" s="376"/>
      <c r="E45" s="374"/>
    </row>
    <row r="46" spans="1:5" s="375" customFormat="1" ht="12.75">
      <c r="A46" s="379">
        <v>214001</v>
      </c>
      <c r="B46" s="380" t="s">
        <v>318</v>
      </c>
      <c r="C46" s="381" t="s">
        <v>281</v>
      </c>
      <c r="D46" s="376"/>
      <c r="E46" s="374"/>
    </row>
    <row r="47" spans="1:5" s="375" customFormat="1" ht="12.75">
      <c r="A47" s="379">
        <v>214002</v>
      </c>
      <c r="B47" s="380" t="s">
        <v>319</v>
      </c>
      <c r="C47" s="381" t="s">
        <v>281</v>
      </c>
      <c r="D47" s="376"/>
      <c r="E47" s="374"/>
    </row>
    <row r="48" spans="1:5" s="375" customFormat="1" ht="12.75">
      <c r="A48" s="379">
        <v>310706</v>
      </c>
      <c r="B48" s="380" t="s">
        <v>320</v>
      </c>
      <c r="C48" s="381" t="s">
        <v>321</v>
      </c>
      <c r="D48" s="376"/>
      <c r="E48" s="374"/>
    </row>
    <row r="49" spans="1:5" s="375" customFormat="1" ht="12.75">
      <c r="A49" s="379">
        <v>311001</v>
      </c>
      <c r="B49" s="380" t="s">
        <v>322</v>
      </c>
      <c r="C49" s="381" t="s">
        <v>281</v>
      </c>
      <c r="D49" s="376"/>
      <c r="E49" s="374"/>
    </row>
    <row r="50" spans="1:5" s="375" customFormat="1" ht="12.75">
      <c r="A50" s="379">
        <v>311100</v>
      </c>
      <c r="B50" s="380" t="s">
        <v>323</v>
      </c>
      <c r="C50" s="381" t="s">
        <v>274</v>
      </c>
      <c r="D50" s="376"/>
      <c r="E50" s="374"/>
    </row>
    <row r="51" spans="1:5" s="375" customFormat="1" ht="12.75">
      <c r="A51" s="379">
        <v>311101</v>
      </c>
      <c r="B51" s="380" t="s">
        <v>324</v>
      </c>
      <c r="C51" s="381" t="s">
        <v>281</v>
      </c>
      <c r="D51" s="376"/>
      <c r="E51" s="374"/>
    </row>
    <row r="52" spans="1:5" s="375" customFormat="1" ht="12.75">
      <c r="A52" s="379">
        <v>311110</v>
      </c>
      <c r="B52" s="380" t="s">
        <v>325</v>
      </c>
      <c r="C52" s="381" t="s">
        <v>274</v>
      </c>
      <c r="D52" s="376"/>
      <c r="E52" s="374"/>
    </row>
    <row r="53" spans="1:5" s="375" customFormat="1" ht="12.75">
      <c r="A53" s="379">
        <v>311113</v>
      </c>
      <c r="B53" s="380" t="s">
        <v>326</v>
      </c>
      <c r="C53" s="381" t="s">
        <v>281</v>
      </c>
      <c r="D53" s="376"/>
      <c r="E53" s="374"/>
    </row>
    <row r="54" spans="1:5" s="375" customFormat="1" ht="12.75">
      <c r="A54" s="379">
        <v>311114</v>
      </c>
      <c r="B54" s="380" t="s">
        <v>327</v>
      </c>
      <c r="C54" s="381" t="s">
        <v>281</v>
      </c>
      <c r="D54" s="376"/>
      <c r="E54" s="374"/>
    </row>
    <row r="55" spans="1:5" s="375" customFormat="1" ht="12.75">
      <c r="A55" s="379">
        <v>311116</v>
      </c>
      <c r="B55" s="380" t="s">
        <v>328</v>
      </c>
      <c r="C55" s="381" t="s">
        <v>274</v>
      </c>
      <c r="D55" s="376"/>
      <c r="E55" s="374"/>
    </row>
    <row r="56" spans="1:5" s="375" customFormat="1" ht="12.75">
      <c r="A56" s="379">
        <v>311117</v>
      </c>
      <c r="B56" s="380" t="s">
        <v>329</v>
      </c>
      <c r="C56" s="381" t="s">
        <v>281</v>
      </c>
      <c r="D56" s="376"/>
      <c r="E56" s="374"/>
    </row>
    <row r="57" spans="1:5" s="375" customFormat="1" ht="12.75">
      <c r="A57" s="379">
        <v>311118</v>
      </c>
      <c r="B57" s="380" t="s">
        <v>330</v>
      </c>
      <c r="C57" s="381" t="s">
        <v>281</v>
      </c>
      <c r="D57" s="376"/>
      <c r="E57" s="374"/>
    </row>
    <row r="58" spans="1:5" s="375" customFormat="1" ht="12.75">
      <c r="A58" s="379">
        <v>311119</v>
      </c>
      <c r="B58" s="380" t="s">
        <v>331</v>
      </c>
      <c r="C58" s="381" t="s">
        <v>281</v>
      </c>
      <c r="D58" s="376"/>
      <c r="E58" s="374"/>
    </row>
    <row r="59" spans="1:5" s="375" customFormat="1" ht="12.75">
      <c r="A59" s="379">
        <v>311120</v>
      </c>
      <c r="B59" s="380" t="s">
        <v>332</v>
      </c>
      <c r="C59" s="381" t="s">
        <v>281</v>
      </c>
      <c r="D59" s="376"/>
      <c r="E59" s="374"/>
    </row>
    <row r="60" spans="1:5" s="375" customFormat="1" ht="12.75">
      <c r="A60" s="379">
        <v>311201</v>
      </c>
      <c r="B60" s="380" t="s">
        <v>333</v>
      </c>
      <c r="C60" s="381" t="s">
        <v>281</v>
      </c>
      <c r="D60" s="376"/>
      <c r="E60" s="374"/>
    </row>
    <row r="61" spans="1:5" s="375" customFormat="1" ht="12.75">
      <c r="A61" s="379">
        <v>312002</v>
      </c>
      <c r="B61" s="380" t="s">
        <v>334</v>
      </c>
      <c r="C61" s="381" t="s">
        <v>281</v>
      </c>
      <c r="D61" s="376"/>
      <c r="E61" s="374"/>
    </row>
    <row r="62" spans="1:5" s="375" customFormat="1" ht="12.75">
      <c r="A62" s="379">
        <v>312003</v>
      </c>
      <c r="B62" s="380" t="s">
        <v>335</v>
      </c>
      <c r="C62" s="381" t="s">
        <v>281</v>
      </c>
      <c r="D62" s="376"/>
      <c r="E62" s="374"/>
    </row>
    <row r="63" spans="1:5" s="375" customFormat="1" ht="12.75">
      <c r="A63" s="379">
        <v>411001</v>
      </c>
      <c r="B63" s="380" t="s">
        <v>336</v>
      </c>
      <c r="C63" s="381" t="s">
        <v>337</v>
      </c>
      <c r="D63" s="376"/>
      <c r="E63" s="374"/>
    </row>
    <row r="64" spans="1:5" s="375" customFormat="1" ht="12.75">
      <c r="A64" s="379">
        <v>411002</v>
      </c>
      <c r="B64" s="380" t="s">
        <v>338</v>
      </c>
      <c r="C64" s="381" t="s">
        <v>337</v>
      </c>
      <c r="D64" s="376"/>
      <c r="E64" s="374"/>
    </row>
    <row r="65" spans="1:5" s="375" customFormat="1" ht="12.75">
      <c r="A65" s="379">
        <v>411003</v>
      </c>
      <c r="B65" s="380" t="s">
        <v>339</v>
      </c>
      <c r="C65" s="381" t="s">
        <v>337</v>
      </c>
      <c r="D65" s="376"/>
      <c r="E65" s="374"/>
    </row>
    <row r="66" spans="1:5" s="375" customFormat="1" ht="12.75">
      <c r="A66" s="379">
        <v>411011</v>
      </c>
      <c r="B66" s="380" t="s">
        <v>340</v>
      </c>
      <c r="C66" s="381" t="s">
        <v>337</v>
      </c>
      <c r="D66" s="376"/>
      <c r="E66" s="374"/>
    </row>
    <row r="67" spans="1:5" s="375" customFormat="1" ht="12.75">
      <c r="A67" s="379">
        <v>411012</v>
      </c>
      <c r="B67" s="380" t="s">
        <v>341</v>
      </c>
      <c r="C67" s="381" t="s">
        <v>337</v>
      </c>
      <c r="D67" s="376"/>
      <c r="E67" s="374"/>
    </row>
    <row r="68" spans="1:5" s="375" customFormat="1" ht="12.75">
      <c r="A68" s="379">
        <v>411013</v>
      </c>
      <c r="B68" s="380" t="s">
        <v>342</v>
      </c>
      <c r="C68" s="381" t="s">
        <v>337</v>
      </c>
      <c r="D68" s="376"/>
      <c r="E68" s="374"/>
    </row>
    <row r="69" spans="1:5" s="375" customFormat="1" ht="12.75">
      <c r="A69" s="379">
        <v>411014</v>
      </c>
      <c r="B69" s="380" t="s">
        <v>343</v>
      </c>
      <c r="C69" s="381" t="s">
        <v>337</v>
      </c>
      <c r="D69" s="376"/>
      <c r="E69" s="374"/>
    </row>
    <row r="70" spans="1:5" s="375" customFormat="1" ht="12.75">
      <c r="A70" s="379">
        <v>411015</v>
      </c>
      <c r="B70" s="380" t="s">
        <v>344</v>
      </c>
      <c r="C70" s="381" t="s">
        <v>337</v>
      </c>
      <c r="D70" s="376"/>
      <c r="E70" s="374"/>
    </row>
    <row r="71" spans="1:5" s="375" customFormat="1" ht="12.75">
      <c r="A71" s="379">
        <v>411016</v>
      </c>
      <c r="B71" s="380" t="s">
        <v>345</v>
      </c>
      <c r="C71" s="381" t="s">
        <v>337</v>
      </c>
      <c r="D71" s="376"/>
      <c r="E71" s="374"/>
    </row>
    <row r="72" spans="1:5" s="375" customFormat="1" ht="12.75">
      <c r="A72" s="379">
        <v>411017</v>
      </c>
      <c r="B72" s="380" t="s">
        <v>346</v>
      </c>
      <c r="C72" s="381" t="s">
        <v>337</v>
      </c>
      <c r="D72" s="376"/>
      <c r="E72" s="374"/>
    </row>
    <row r="73" spans="1:5" s="375" customFormat="1" ht="12.75">
      <c r="A73" s="379">
        <v>411018</v>
      </c>
      <c r="B73" s="380" t="s">
        <v>347</v>
      </c>
      <c r="C73" s="381" t="s">
        <v>337</v>
      </c>
      <c r="D73" s="376"/>
      <c r="E73" s="374"/>
    </row>
    <row r="74" spans="1:5" s="375" customFormat="1" ht="12.75">
      <c r="A74" s="379">
        <v>411101</v>
      </c>
      <c r="B74" s="380" t="s">
        <v>348</v>
      </c>
      <c r="C74" s="381" t="s">
        <v>337</v>
      </c>
      <c r="D74" s="376"/>
      <c r="E74" s="374"/>
    </row>
    <row r="75" spans="1:5" s="375" customFormat="1" ht="12.75">
      <c r="A75" s="379">
        <v>411102</v>
      </c>
      <c r="B75" s="380" t="s">
        <v>349</v>
      </c>
      <c r="C75" s="381" t="s">
        <v>337</v>
      </c>
      <c r="D75" s="376"/>
      <c r="E75" s="374"/>
    </row>
    <row r="76" spans="1:5" s="375" customFormat="1" ht="12.75">
      <c r="A76" s="379">
        <v>411103</v>
      </c>
      <c r="B76" s="380" t="s">
        <v>350</v>
      </c>
      <c r="C76" s="381" t="s">
        <v>337</v>
      </c>
      <c r="D76" s="376"/>
      <c r="E76" s="374"/>
    </row>
    <row r="77" spans="1:5" s="375" customFormat="1" ht="12.75">
      <c r="A77" s="379">
        <v>411111</v>
      </c>
      <c r="B77" s="380" t="s">
        <v>351</v>
      </c>
      <c r="C77" s="381" t="s">
        <v>337</v>
      </c>
      <c r="D77" s="376"/>
      <c r="E77" s="374"/>
    </row>
    <row r="78" spans="1:5" s="375" customFormat="1" ht="12.75">
      <c r="A78" s="379">
        <v>411112</v>
      </c>
      <c r="B78" s="380" t="s">
        <v>352</v>
      </c>
      <c r="C78" s="381" t="s">
        <v>337</v>
      </c>
      <c r="D78" s="376"/>
      <c r="E78" s="374"/>
    </row>
    <row r="79" spans="1:5" s="375" customFormat="1" ht="12.75">
      <c r="A79" s="379">
        <v>411113</v>
      </c>
      <c r="B79" s="380" t="s">
        <v>353</v>
      </c>
      <c r="C79" s="381" t="s">
        <v>337</v>
      </c>
      <c r="D79" s="376"/>
      <c r="E79" s="374"/>
    </row>
    <row r="80" spans="1:5" s="375" customFormat="1" ht="12.75">
      <c r="A80" s="379">
        <v>411114</v>
      </c>
      <c r="B80" s="380" t="s">
        <v>354</v>
      </c>
      <c r="C80" s="381" t="s">
        <v>337</v>
      </c>
      <c r="D80" s="376"/>
      <c r="E80" s="374"/>
    </row>
    <row r="81" spans="1:5" s="375" customFormat="1" ht="12.75">
      <c r="A81" s="379">
        <v>411115</v>
      </c>
      <c r="B81" s="380" t="s">
        <v>355</v>
      </c>
      <c r="C81" s="381" t="s">
        <v>337</v>
      </c>
      <c r="D81" s="376"/>
      <c r="E81" s="374"/>
    </row>
    <row r="82" spans="1:5" s="375" customFormat="1" ht="12.75">
      <c r="A82" s="379">
        <v>411116</v>
      </c>
      <c r="B82" s="380" t="s">
        <v>356</v>
      </c>
      <c r="C82" s="381" t="s">
        <v>337</v>
      </c>
      <c r="D82" s="376"/>
      <c r="E82" s="374"/>
    </row>
    <row r="83" spans="1:5" s="375" customFormat="1" ht="12.75">
      <c r="A83" s="379">
        <v>411117</v>
      </c>
      <c r="B83" s="380" t="s">
        <v>357</v>
      </c>
      <c r="C83" s="381" t="s">
        <v>337</v>
      </c>
      <c r="D83" s="376"/>
      <c r="E83" s="374"/>
    </row>
    <row r="84" spans="1:5" s="375" customFormat="1" ht="12.75">
      <c r="A84" s="379">
        <v>411118</v>
      </c>
      <c r="B84" s="380" t="s">
        <v>358</v>
      </c>
      <c r="C84" s="381" t="s">
        <v>337</v>
      </c>
      <c r="D84" s="376"/>
      <c r="E84" s="374"/>
    </row>
    <row r="85" spans="1:5" s="375" customFormat="1" ht="12.75">
      <c r="A85" s="379">
        <v>510001</v>
      </c>
      <c r="B85" s="380" t="s">
        <v>359</v>
      </c>
      <c r="C85" s="381" t="s">
        <v>337</v>
      </c>
      <c r="D85" s="376"/>
      <c r="E85" s="374"/>
    </row>
    <row r="86" spans="1:5" s="375" customFormat="1" ht="12.75">
      <c r="A86" s="379">
        <v>511001</v>
      </c>
      <c r="B86" s="380" t="s">
        <v>360</v>
      </c>
      <c r="C86" s="381" t="s">
        <v>337</v>
      </c>
      <c r="D86" s="376"/>
      <c r="E86" s="374"/>
    </row>
    <row r="87" spans="1:5" s="375" customFormat="1" ht="12.75">
      <c r="A87" s="379">
        <v>511002</v>
      </c>
      <c r="B87" s="380" t="s">
        <v>361</v>
      </c>
      <c r="C87" s="381" t="s">
        <v>337</v>
      </c>
      <c r="D87" s="376"/>
      <c r="E87" s="374"/>
    </row>
    <row r="88" spans="1:5" s="375" customFormat="1" ht="12.75">
      <c r="A88" s="379">
        <v>511003</v>
      </c>
      <c r="B88" s="380" t="s">
        <v>362</v>
      </c>
      <c r="C88" s="381" t="s">
        <v>337</v>
      </c>
      <c r="D88" s="376"/>
      <c r="E88" s="374"/>
    </row>
    <row r="89" spans="1:5" s="375" customFormat="1" ht="12.75">
      <c r="A89" s="379">
        <v>811001</v>
      </c>
      <c r="B89" s="380" t="s">
        <v>363</v>
      </c>
      <c r="C89" s="381" t="s">
        <v>364</v>
      </c>
      <c r="D89" s="376"/>
      <c r="E89" s="374"/>
    </row>
    <row r="90" spans="1:5" s="375" customFormat="1" ht="12.75">
      <c r="A90" s="379">
        <v>811002</v>
      </c>
      <c r="B90" s="380" t="s">
        <v>365</v>
      </c>
      <c r="C90" s="381" t="s">
        <v>364</v>
      </c>
      <c r="D90" s="376"/>
      <c r="E90" s="374"/>
    </row>
    <row r="91" spans="1:5" s="375" customFormat="1" ht="12.75">
      <c r="A91" s="379">
        <v>811003</v>
      </c>
      <c r="B91" s="380" t="s">
        <v>69</v>
      </c>
      <c r="C91" s="381" t="s">
        <v>364</v>
      </c>
      <c r="D91" s="376"/>
      <c r="E91" s="374"/>
    </row>
    <row r="92" spans="1:5" s="375" customFormat="1" ht="12.75">
      <c r="A92" s="379">
        <v>811004</v>
      </c>
      <c r="B92" s="380" t="s">
        <v>366</v>
      </c>
      <c r="C92" s="381" t="s">
        <v>364</v>
      </c>
      <c r="D92" s="376"/>
      <c r="E92" s="374"/>
    </row>
    <row r="93" spans="1:5" s="375" customFormat="1" ht="12.75">
      <c r="A93" s="379">
        <v>811005</v>
      </c>
      <c r="B93" s="380" t="s">
        <v>367</v>
      </c>
      <c r="C93" s="381" t="s">
        <v>364</v>
      </c>
      <c r="D93" s="376"/>
      <c r="E93" s="374"/>
    </row>
    <row r="94" spans="1:5" s="375" customFormat="1" ht="12.75">
      <c r="A94" s="379">
        <v>811006</v>
      </c>
      <c r="B94" s="380" t="s">
        <v>368</v>
      </c>
      <c r="C94" s="381" t="s">
        <v>364</v>
      </c>
      <c r="D94" s="376"/>
      <c r="E94" s="374"/>
    </row>
    <row r="95" spans="1:5" s="375" customFormat="1" ht="12.75">
      <c r="A95" s="379">
        <v>821000</v>
      </c>
      <c r="B95" s="380" t="s">
        <v>369</v>
      </c>
      <c r="C95" s="381" t="s">
        <v>364</v>
      </c>
      <c r="D95" s="376"/>
      <c r="E95" s="374"/>
    </row>
    <row r="96" spans="1:5">
      <c r="A96" s="379">
        <v>821001</v>
      </c>
      <c r="B96" s="380" t="s">
        <v>370</v>
      </c>
      <c r="C96" s="381" t="s">
        <v>364</v>
      </c>
    </row>
    <row r="97" spans="1:5">
      <c r="A97" s="379">
        <v>821002</v>
      </c>
      <c r="B97" s="380" t="s">
        <v>371</v>
      </c>
      <c r="C97" s="381" t="s">
        <v>364</v>
      </c>
    </row>
    <row r="98" spans="1:5">
      <c r="A98" s="379">
        <v>821004</v>
      </c>
      <c r="B98" s="380" t="s">
        <v>372</v>
      </c>
      <c r="C98" s="381" t="s">
        <v>364</v>
      </c>
    </row>
    <row r="99" spans="1:5">
      <c r="A99" s="379">
        <v>821005</v>
      </c>
      <c r="B99" s="380" t="s">
        <v>373</v>
      </c>
      <c r="C99" s="381" t="s">
        <v>364</v>
      </c>
    </row>
    <row r="100" spans="1:5">
      <c r="A100" s="379">
        <v>821006</v>
      </c>
      <c r="B100" s="380" t="s">
        <v>374</v>
      </c>
      <c r="C100" s="381" t="s">
        <v>364</v>
      </c>
      <c r="E100" s="382"/>
    </row>
    <row r="101" spans="1:5">
      <c r="A101" s="379">
        <v>821007</v>
      </c>
      <c r="B101" s="380" t="s">
        <v>375</v>
      </c>
      <c r="C101" s="381" t="s">
        <v>364</v>
      </c>
      <c r="E101" s="382"/>
    </row>
    <row r="102" spans="1:5">
      <c r="A102" s="379">
        <v>821015</v>
      </c>
      <c r="B102" s="380" t="s">
        <v>376</v>
      </c>
      <c r="C102" s="381" t="s">
        <v>337</v>
      </c>
    </row>
    <row r="103" spans="1:5">
      <c r="A103" s="379">
        <v>822001</v>
      </c>
      <c r="B103" s="380" t="s">
        <v>377</v>
      </c>
      <c r="C103" s="381" t="s">
        <v>364</v>
      </c>
    </row>
    <row r="104" spans="1:5">
      <c r="A104" s="379">
        <v>822005</v>
      </c>
      <c r="B104" s="380" t="s">
        <v>378</v>
      </c>
      <c r="C104" s="381" t="s">
        <v>364</v>
      </c>
    </row>
    <row r="105" spans="1:5">
      <c r="A105" s="379">
        <v>824001</v>
      </c>
      <c r="B105" s="380" t="s">
        <v>379</v>
      </c>
      <c r="C105" s="381" t="s">
        <v>364</v>
      </c>
    </row>
    <row r="106" spans="1:5">
      <c r="A106" s="379">
        <v>824002</v>
      </c>
      <c r="B106" s="380" t="s">
        <v>380</v>
      </c>
      <c r="C106" s="381" t="s">
        <v>364</v>
      </c>
    </row>
    <row r="107" spans="1:5">
      <c r="A107" s="379">
        <v>824003</v>
      </c>
      <c r="B107" s="380" t="s">
        <v>381</v>
      </c>
      <c r="C107" s="381" t="s">
        <v>364</v>
      </c>
    </row>
    <row r="108" spans="1:5">
      <c r="A108" s="379">
        <v>824004</v>
      </c>
      <c r="B108" s="380" t="s">
        <v>382</v>
      </c>
      <c r="C108" s="381" t="s">
        <v>364</v>
      </c>
    </row>
    <row r="109" spans="1:5">
      <c r="A109" s="379">
        <v>824005</v>
      </c>
      <c r="B109" s="380" t="s">
        <v>383</v>
      </c>
      <c r="C109" s="381" t="s">
        <v>364</v>
      </c>
    </row>
    <row r="110" spans="1:5">
      <c r="A110" s="379">
        <v>824006</v>
      </c>
      <c r="B110" s="380" t="s">
        <v>384</v>
      </c>
      <c r="C110" s="381" t="s">
        <v>364</v>
      </c>
    </row>
    <row r="111" spans="1:5">
      <c r="A111" s="379">
        <v>824007</v>
      </c>
      <c r="B111" s="380" t="s">
        <v>385</v>
      </c>
      <c r="C111" s="381" t="s">
        <v>364</v>
      </c>
    </row>
    <row r="112" spans="1:5" s="375" customFormat="1" ht="12.75">
      <c r="A112" s="379">
        <v>824008</v>
      </c>
      <c r="B112" s="380" t="s">
        <v>386</v>
      </c>
      <c r="C112" s="381" t="s">
        <v>364</v>
      </c>
      <c r="D112" s="376"/>
      <c r="E112" s="374"/>
    </row>
    <row r="113" spans="1:5" s="375" customFormat="1" ht="12.75">
      <c r="A113" s="379">
        <v>824009</v>
      </c>
      <c r="B113" s="380" t="s">
        <v>387</v>
      </c>
      <c r="C113" s="381" t="s">
        <v>364</v>
      </c>
      <c r="D113" s="376"/>
      <c r="E113" s="374"/>
    </row>
    <row r="114" spans="1:5" s="375" customFormat="1" ht="12.75">
      <c r="A114" s="379">
        <v>824010</v>
      </c>
      <c r="B114" s="380" t="s">
        <v>388</v>
      </c>
      <c r="C114" s="381" t="s">
        <v>364</v>
      </c>
      <c r="D114" s="376"/>
      <c r="E114" s="374"/>
    </row>
    <row r="115" spans="1:5" s="375" customFormat="1" ht="12.75">
      <c r="A115" s="379">
        <v>824011</v>
      </c>
      <c r="B115" s="380" t="s">
        <v>389</v>
      </c>
      <c r="C115" s="381" t="s">
        <v>364</v>
      </c>
      <c r="D115" s="376"/>
      <c r="E115" s="374"/>
    </row>
    <row r="116" spans="1:5" s="375" customFormat="1" ht="12.75">
      <c r="A116" s="379">
        <v>824013</v>
      </c>
      <c r="B116" s="380" t="s">
        <v>390</v>
      </c>
      <c r="C116" s="381" t="s">
        <v>364</v>
      </c>
      <c r="D116" s="376"/>
      <c r="E116" s="374"/>
    </row>
    <row r="117" spans="1:5" s="375" customFormat="1" ht="12.75">
      <c r="A117" s="379">
        <v>824019</v>
      </c>
      <c r="B117" s="380" t="s">
        <v>391</v>
      </c>
      <c r="C117" s="381" t="s">
        <v>364</v>
      </c>
      <c r="D117" s="376"/>
      <c r="E117" s="374"/>
    </row>
    <row r="118" spans="1:5" s="375" customFormat="1" ht="12.75">
      <c r="A118" s="379">
        <v>824021</v>
      </c>
      <c r="B118" s="380" t="s">
        <v>392</v>
      </c>
      <c r="C118" s="381" t="s">
        <v>364</v>
      </c>
      <c r="D118" s="376"/>
      <c r="E118" s="374"/>
    </row>
    <row r="119" spans="1:5" s="375" customFormat="1" ht="12.75">
      <c r="A119" s="379">
        <v>824033</v>
      </c>
      <c r="B119" s="380" t="s">
        <v>393</v>
      </c>
      <c r="C119" s="381" t="s">
        <v>364</v>
      </c>
      <c r="D119" s="376"/>
      <c r="E119" s="374"/>
    </row>
    <row r="120" spans="1:5" s="375" customFormat="1" ht="12.75">
      <c r="A120" s="379">
        <v>824037</v>
      </c>
      <c r="B120" s="380" t="s">
        <v>394</v>
      </c>
      <c r="C120" s="381" t="s">
        <v>364</v>
      </c>
      <c r="D120" s="376"/>
      <c r="E120" s="374"/>
    </row>
    <row r="121" spans="1:5" s="375" customFormat="1" ht="12.75">
      <c r="A121" s="379">
        <v>824041</v>
      </c>
      <c r="B121" s="380" t="s">
        <v>395</v>
      </c>
      <c r="C121" s="381" t="s">
        <v>364</v>
      </c>
      <c r="D121" s="376"/>
      <c r="E121" s="374"/>
    </row>
    <row r="122" spans="1:5" s="375" customFormat="1" ht="12.75">
      <c r="A122" s="379">
        <v>824042</v>
      </c>
      <c r="B122" s="380" t="s">
        <v>396</v>
      </c>
      <c r="C122" s="381" t="s">
        <v>364</v>
      </c>
      <c r="D122" s="376"/>
      <c r="E122" s="374"/>
    </row>
    <row r="123" spans="1:5" s="375" customFormat="1" ht="12.75">
      <c r="A123" s="379">
        <v>824045</v>
      </c>
      <c r="B123" s="380" t="s">
        <v>397</v>
      </c>
      <c r="C123" s="381" t="s">
        <v>398</v>
      </c>
      <c r="D123" s="376"/>
      <c r="E123" s="374"/>
    </row>
    <row r="124" spans="1:5" s="375" customFormat="1" ht="12.75">
      <c r="A124" s="379">
        <v>825002</v>
      </c>
      <c r="B124" s="380" t="s">
        <v>399</v>
      </c>
      <c r="C124" s="381" t="s">
        <v>364</v>
      </c>
      <c r="D124" s="376"/>
      <c r="E124" s="374"/>
    </row>
    <row r="125" spans="1:5" s="375" customFormat="1" ht="12.75">
      <c r="A125" s="379">
        <v>825010</v>
      </c>
      <c r="B125" s="380" t="s">
        <v>400</v>
      </c>
      <c r="C125" s="381" t="s">
        <v>364</v>
      </c>
      <c r="D125" s="376"/>
      <c r="E125" s="374"/>
    </row>
    <row r="126" spans="1:5" s="375" customFormat="1" ht="12.75">
      <c r="A126" s="379">
        <v>825011</v>
      </c>
      <c r="B126" s="380" t="s">
        <v>401</v>
      </c>
      <c r="C126" s="381" t="s">
        <v>364</v>
      </c>
      <c r="D126" s="376"/>
      <c r="E126" s="374"/>
    </row>
    <row r="127" spans="1:5" s="375" customFormat="1" ht="12.75">
      <c r="A127" s="379">
        <v>825012</v>
      </c>
      <c r="B127" s="380" t="s">
        <v>402</v>
      </c>
      <c r="C127" s="381" t="s">
        <v>364</v>
      </c>
      <c r="D127" s="376"/>
      <c r="E127" s="374"/>
    </row>
    <row r="128" spans="1:5" s="375" customFormat="1" ht="12.75">
      <c r="A128" s="379">
        <v>825013</v>
      </c>
      <c r="B128" s="380" t="s">
        <v>403</v>
      </c>
      <c r="C128" s="381" t="s">
        <v>364</v>
      </c>
      <c r="D128" s="376"/>
      <c r="E128" s="374"/>
    </row>
    <row r="129" spans="1:5" s="375" customFormat="1" ht="12.75">
      <c r="A129" s="379">
        <v>825015</v>
      </c>
      <c r="B129" s="380" t="s">
        <v>404</v>
      </c>
      <c r="C129" s="381" t="s">
        <v>364</v>
      </c>
      <c r="D129" s="376"/>
      <c r="E129" s="374"/>
    </row>
    <row r="130" spans="1:5" s="375" customFormat="1" ht="12.75">
      <c r="A130" s="379">
        <v>825017</v>
      </c>
      <c r="B130" s="380" t="s">
        <v>405</v>
      </c>
      <c r="C130" s="381" t="s">
        <v>398</v>
      </c>
      <c r="D130" s="376"/>
      <c r="E130" s="374"/>
    </row>
    <row r="131" spans="1:5" s="375" customFormat="1" ht="12.75">
      <c r="A131" s="379">
        <v>829207</v>
      </c>
      <c r="B131" s="380" t="s">
        <v>406</v>
      </c>
      <c r="C131" s="381" t="s">
        <v>364</v>
      </c>
      <c r="D131" s="376"/>
      <c r="E131" s="374"/>
    </row>
    <row r="132" spans="1:5" s="375" customFormat="1" ht="12.75">
      <c r="A132" s="379">
        <v>829210</v>
      </c>
      <c r="B132" s="380" t="s">
        <v>407</v>
      </c>
      <c r="C132" s="381" t="s">
        <v>364</v>
      </c>
      <c r="D132" s="376"/>
      <c r="E132" s="374"/>
    </row>
    <row r="133" spans="1:5" s="375" customFormat="1" ht="12.75">
      <c r="A133" s="379">
        <v>829220</v>
      </c>
      <c r="B133" s="380" t="s">
        <v>408</v>
      </c>
      <c r="C133" s="381" t="s">
        <v>398</v>
      </c>
      <c r="D133" s="376"/>
      <c r="E133" s="374"/>
    </row>
    <row r="134" spans="1:5" s="375" customFormat="1" ht="12.75">
      <c r="A134" s="379">
        <v>929900</v>
      </c>
      <c r="B134" s="380" t="s">
        <v>409</v>
      </c>
      <c r="C134" s="381" t="s">
        <v>364</v>
      </c>
      <c r="D134" s="376"/>
      <c r="E134" s="374"/>
    </row>
    <row r="219" spans="1:4" s="374" customFormat="1" ht="12.75">
      <c r="A219" s="376"/>
      <c r="C219" s="375"/>
      <c r="D219" s="376">
        <v>825017</v>
      </c>
    </row>
    <row r="264" spans="1:4" s="374" customFormat="1" ht="12.75">
      <c r="A264" s="376"/>
      <c r="C264" s="375"/>
      <c r="D264" s="383" t="s">
        <v>410</v>
      </c>
    </row>
    <row r="265" spans="1:4" s="374" customFormat="1" ht="12.75">
      <c r="A265" s="376"/>
      <c r="C265" s="375"/>
      <c r="D265" s="383"/>
    </row>
    <row r="266" spans="1:4" s="374" customFormat="1" ht="12.75">
      <c r="A266" s="376"/>
      <c r="C266" s="375"/>
      <c r="D266" s="383" t="s">
        <v>411</v>
      </c>
    </row>
  </sheetData>
  <autoFilter ref="A2:C2"/>
  <conditionalFormatting sqref="A137:A1048576 A24:A134 A2:A22">
    <cfRule type="duplicateValues" dxfId="37" priority="4"/>
  </conditionalFormatting>
  <conditionalFormatting sqref="A23">
    <cfRule type="duplicateValues" dxfId="36" priority="2"/>
  </conditionalFormatting>
  <conditionalFormatting sqref="A23">
    <cfRule type="duplicateValues" dxfId="35" priority="3"/>
  </conditionalFormatting>
  <conditionalFormatting sqref="A24:A134 A3:A22">
    <cfRule type="duplicateValues" dxfId="34" priority="5"/>
  </conditionalFormatting>
  <conditionalFormatting sqref="A1">
    <cfRule type="duplicateValues" dxfId="33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L117"/>
  <sheetViews>
    <sheetView zoomScale="85" zoomScaleNormal="85" workbookViewId="0">
      <pane xSplit="4" ySplit="10" topLeftCell="E56" activePane="bottomRight" state="frozen"/>
      <selection pane="topRight" activeCell="E1" sqref="E1"/>
      <selection pane="bottomLeft" activeCell="A11" sqref="A11"/>
      <selection pane="bottomRight" activeCell="H108" sqref="H108"/>
    </sheetView>
  </sheetViews>
  <sheetFormatPr defaultColWidth="16.5703125" defaultRowHeight="15"/>
  <cols>
    <col min="1" max="1" width="2" style="1" customWidth="1"/>
    <col min="2" max="2" width="3.28515625" style="1" customWidth="1"/>
    <col min="3" max="3" width="8.140625" style="6" customWidth="1"/>
    <col min="4" max="4" width="43.7109375" style="6" bestFit="1" customWidth="1"/>
    <col min="5" max="5" width="14.5703125" style="5" bestFit="1" customWidth="1"/>
    <col min="6" max="6" width="8.28515625" style="4" bestFit="1" customWidth="1"/>
    <col min="7" max="7" width="4.28515625" style="3" customWidth="1"/>
    <col min="8" max="8" width="78" style="2" customWidth="1"/>
    <col min="9" max="9" width="11.140625" style="1" customWidth="1"/>
    <col min="10" max="10" width="19" style="2" bestFit="1" customWidth="1"/>
    <col min="11" max="16384" width="16.5703125" style="1"/>
  </cols>
  <sheetData>
    <row r="1" spans="2:12" ht="15.75" thickBot="1"/>
    <row r="2" spans="2:12" ht="4.5" customHeight="1">
      <c r="B2" s="73"/>
      <c r="C2" s="72"/>
      <c r="D2" s="72"/>
      <c r="E2" s="71"/>
      <c r="F2" s="70"/>
      <c r="G2" s="69"/>
    </row>
    <row r="3" spans="2:12">
      <c r="B3" s="68"/>
      <c r="C3" s="688" t="s">
        <v>259</v>
      </c>
      <c r="D3" s="688"/>
      <c r="E3" s="688"/>
      <c r="F3" s="688"/>
      <c r="G3" s="67"/>
      <c r="H3" s="66"/>
    </row>
    <row r="4" spans="2:12">
      <c r="B4" s="68"/>
      <c r="C4" s="689" t="s">
        <v>102</v>
      </c>
      <c r="D4" s="689"/>
      <c r="E4" s="689"/>
      <c r="F4" s="689"/>
      <c r="G4" s="67"/>
      <c r="H4" s="66"/>
    </row>
    <row r="5" spans="2:12">
      <c r="B5" s="68"/>
      <c r="C5" s="690" t="s">
        <v>101</v>
      </c>
      <c r="D5" s="690"/>
      <c r="E5" s="690"/>
      <c r="F5" s="690"/>
      <c r="G5" s="67"/>
      <c r="H5" s="66"/>
    </row>
    <row r="6" spans="2:12">
      <c r="B6" s="68"/>
      <c r="C6" s="688" t="s">
        <v>233</v>
      </c>
      <c r="D6" s="688"/>
      <c r="E6" s="688"/>
      <c r="F6" s="688"/>
      <c r="G6" s="67"/>
      <c r="H6" s="66"/>
      <c r="I6" s="1" t="s">
        <v>266</v>
      </c>
    </row>
    <row r="7" spans="2:12" s="58" customFormat="1" ht="15.75" customHeight="1">
      <c r="B7" s="63"/>
      <c r="C7" s="691" t="s">
        <v>100</v>
      </c>
      <c r="D7" s="691"/>
      <c r="E7" s="65" t="s">
        <v>99</v>
      </c>
      <c r="F7" s="64"/>
      <c r="G7" s="60"/>
      <c r="J7" s="59"/>
    </row>
    <row r="8" spans="2:12" s="58" customFormat="1">
      <c r="B8" s="63"/>
      <c r="C8" s="691"/>
      <c r="D8" s="691"/>
      <c r="E8" s="62" t="s">
        <v>98</v>
      </c>
      <c r="F8" s="61" t="s">
        <v>97</v>
      </c>
      <c r="G8" s="60"/>
      <c r="H8" s="59"/>
      <c r="J8" s="59"/>
    </row>
    <row r="9" spans="2:12" s="32" customFormat="1" ht="15" customHeight="1">
      <c r="B9" s="48"/>
      <c r="C9" s="29" t="s">
        <v>96</v>
      </c>
      <c r="D9" s="53"/>
      <c r="E9" s="45"/>
      <c r="F9" s="57"/>
      <c r="G9" s="44"/>
      <c r="H9" s="43"/>
      <c r="J9" s="43"/>
    </row>
    <row r="10" spans="2:12" s="32" customFormat="1" ht="15" customHeight="1">
      <c r="B10" s="48"/>
      <c r="C10" s="53">
        <v>411001</v>
      </c>
      <c r="D10" s="53" t="s">
        <v>95</v>
      </c>
      <c r="E10" s="45">
        <v>1815518090.9090908</v>
      </c>
      <c r="F10" s="28">
        <f t="shared" ref="F10:F29" si="0">E10/$E$29</f>
        <v>0.99883907152630291</v>
      </c>
      <c r="G10" s="44"/>
      <c r="H10" s="43" t="s">
        <v>457</v>
      </c>
      <c r="I10" s="371" t="s">
        <v>263</v>
      </c>
      <c r="J10" s="32" t="s">
        <v>265</v>
      </c>
      <c r="K10" s="372" t="s">
        <v>264</v>
      </c>
      <c r="L10" s="32" t="s">
        <v>267</v>
      </c>
    </row>
    <row r="11" spans="2:12" s="32" customFormat="1" ht="15" customHeight="1">
      <c r="B11" s="48"/>
      <c r="C11" s="53">
        <v>411002</v>
      </c>
      <c r="D11" s="53" t="s">
        <v>92</v>
      </c>
      <c r="E11" s="45">
        <v>34170000</v>
      </c>
      <c r="F11" s="28">
        <f t="shared" si="0"/>
        <v>1.8799223893695031E-2</v>
      </c>
      <c r="G11" s="44"/>
      <c r="H11" s="43" t="s">
        <v>442</v>
      </c>
      <c r="J11" s="43"/>
      <c r="L11" s="32" t="s">
        <v>268</v>
      </c>
    </row>
    <row r="12" spans="2:12" s="32" customFormat="1" ht="15" customHeight="1">
      <c r="B12" s="48"/>
      <c r="C12" s="53">
        <v>411011</v>
      </c>
      <c r="D12" s="53" t="s">
        <v>91</v>
      </c>
      <c r="E12" s="45">
        <v>-22091931.818181816</v>
      </c>
      <c r="F12" s="28">
        <f t="shared" si="0"/>
        <v>-1.2154263169278465E-2</v>
      </c>
      <c r="G12" s="44"/>
      <c r="H12" s="43" t="s">
        <v>450</v>
      </c>
      <c r="J12" s="43"/>
    </row>
    <row r="13" spans="2:12" s="32" customFormat="1" ht="15" customHeight="1">
      <c r="B13" s="48"/>
      <c r="C13" s="53">
        <v>411012</v>
      </c>
      <c r="D13" s="53" t="s">
        <v>90</v>
      </c>
      <c r="E13" s="45">
        <v>-2958386.3636363633</v>
      </c>
      <c r="F13" s="28">
        <f t="shared" si="0"/>
        <v>-1.6276080659658849E-3</v>
      </c>
      <c r="G13" s="44"/>
      <c r="H13" s="43" t="s">
        <v>449</v>
      </c>
      <c r="J13" s="43"/>
    </row>
    <row r="14" spans="2:12" s="32" customFormat="1" ht="15" customHeight="1">
      <c r="B14" s="48"/>
      <c r="C14" s="53">
        <v>411013</v>
      </c>
      <c r="D14" s="53" t="s">
        <v>89</v>
      </c>
      <c r="E14" s="45">
        <v>-31591999.999999996</v>
      </c>
      <c r="F14" s="28">
        <f t="shared" si="0"/>
        <v>-1.738089204710604E-2</v>
      </c>
      <c r="G14" s="44"/>
      <c r="H14" s="429" t="s">
        <v>453</v>
      </c>
      <c r="J14" s="43"/>
    </row>
    <row r="15" spans="2:12" s="32" customFormat="1" ht="15" customHeight="1">
      <c r="B15" s="48"/>
      <c r="C15" s="53">
        <v>411016</v>
      </c>
      <c r="D15" s="53" t="s">
        <v>87</v>
      </c>
      <c r="E15" s="45">
        <v>0</v>
      </c>
      <c r="F15" s="28">
        <f t="shared" si="0"/>
        <v>0</v>
      </c>
      <c r="G15" s="44"/>
      <c r="H15" s="43"/>
      <c r="J15" s="43"/>
    </row>
    <row r="16" spans="2:12" s="32" customFormat="1" ht="15" customHeight="1">
      <c r="B16" s="48"/>
      <c r="C16" s="53">
        <v>411017</v>
      </c>
      <c r="D16" s="53" t="s">
        <v>86</v>
      </c>
      <c r="E16" s="45">
        <v>0</v>
      </c>
      <c r="F16" s="28">
        <f t="shared" si="0"/>
        <v>0</v>
      </c>
      <c r="G16" s="44"/>
      <c r="H16" s="43"/>
      <c r="J16" s="43"/>
    </row>
    <row r="17" spans="2:12" s="32" customFormat="1" ht="15" customHeight="1">
      <c r="B17" s="48"/>
      <c r="C17" s="53">
        <v>411018</v>
      </c>
      <c r="D17" s="53" t="s">
        <v>85</v>
      </c>
      <c r="E17" s="45">
        <v>0</v>
      </c>
      <c r="F17" s="28">
        <f t="shared" si="0"/>
        <v>0</v>
      </c>
      <c r="G17" s="44"/>
      <c r="H17" s="43"/>
      <c r="J17" s="43"/>
    </row>
    <row r="18" spans="2:12" s="20" customFormat="1" ht="15" customHeight="1">
      <c r="B18" s="27"/>
      <c r="C18" s="29"/>
      <c r="D18" s="29" t="s">
        <v>94</v>
      </c>
      <c r="E18" s="24">
        <f>SUM(E10:E17)</f>
        <v>1793045772.7272727</v>
      </c>
      <c r="F18" s="23">
        <f t="shared" si="0"/>
        <v>0.9864755321376476</v>
      </c>
      <c r="G18" s="22"/>
      <c r="H18" s="21"/>
      <c r="J18" s="21"/>
    </row>
    <row r="19" spans="2:12" s="32" customFormat="1" ht="15" customHeight="1">
      <c r="B19" s="48"/>
      <c r="C19" s="53">
        <v>411101</v>
      </c>
      <c r="D19" s="53" t="s">
        <v>93</v>
      </c>
      <c r="E19" s="45">
        <v>18342454.545454543</v>
      </c>
      <c r="F19" s="28">
        <f t="shared" si="0"/>
        <v>1.0091422585891838E-2</v>
      </c>
      <c r="G19" s="44"/>
      <c r="H19" s="43" t="s">
        <v>446</v>
      </c>
      <c r="J19" s="43"/>
      <c r="K19" s="372" t="s">
        <v>412</v>
      </c>
    </row>
    <row r="20" spans="2:12" s="32" customFormat="1" ht="15" customHeight="1">
      <c r="B20" s="48"/>
      <c r="C20" s="53">
        <v>411102</v>
      </c>
      <c r="D20" s="53" t="s">
        <v>92</v>
      </c>
      <c r="E20" s="45">
        <v>6240000</v>
      </c>
      <c r="F20" s="28">
        <f t="shared" si="0"/>
        <v>3.4330452764605502E-3</v>
      </c>
      <c r="G20" s="44"/>
      <c r="H20" s="43" t="s">
        <v>443</v>
      </c>
      <c r="J20" s="43"/>
      <c r="L20" s="32" t="s">
        <v>268</v>
      </c>
    </row>
    <row r="21" spans="2:12" s="32" customFormat="1" ht="15" customHeight="1">
      <c r="B21" s="48"/>
      <c r="C21" s="53">
        <v>411111</v>
      </c>
      <c r="D21" s="53" t="s">
        <v>91</v>
      </c>
      <c r="E21" s="45">
        <v>0</v>
      </c>
      <c r="F21" s="28">
        <f t="shared" si="0"/>
        <v>0</v>
      </c>
      <c r="G21" s="44"/>
      <c r="H21" s="43" t="s">
        <v>450</v>
      </c>
      <c r="J21" s="43"/>
    </row>
    <row r="22" spans="2:12" s="32" customFormat="1" ht="15" customHeight="1">
      <c r="B22" s="48"/>
      <c r="C22" s="53">
        <v>411112</v>
      </c>
      <c r="D22" s="53" t="s">
        <v>90</v>
      </c>
      <c r="E22" s="45">
        <v>0</v>
      </c>
      <c r="F22" s="28">
        <f t="shared" si="0"/>
        <v>0</v>
      </c>
      <c r="G22" s="44"/>
      <c r="H22" s="43" t="s">
        <v>449</v>
      </c>
      <c r="J22" s="43"/>
    </row>
    <row r="23" spans="2:12" s="32" customFormat="1" ht="15" customHeight="1">
      <c r="B23" s="48"/>
      <c r="C23" s="53">
        <v>411113</v>
      </c>
      <c r="D23" s="53" t="s">
        <v>89</v>
      </c>
      <c r="E23" s="45">
        <v>0</v>
      </c>
      <c r="F23" s="28">
        <f t="shared" si="0"/>
        <v>0</v>
      </c>
      <c r="G23" s="44"/>
      <c r="H23" s="429" t="s">
        <v>448</v>
      </c>
      <c r="J23" s="43"/>
    </row>
    <row r="24" spans="2:12" s="32" customFormat="1" ht="15" customHeight="1">
      <c r="B24" s="48"/>
      <c r="C24" s="53">
        <v>411114</v>
      </c>
      <c r="D24" s="53" t="s">
        <v>88</v>
      </c>
      <c r="E24" s="45">
        <v>0</v>
      </c>
      <c r="F24" s="28">
        <f t="shared" si="0"/>
        <v>0</v>
      </c>
      <c r="G24" s="44"/>
      <c r="H24" s="43"/>
      <c r="J24" s="43"/>
    </row>
    <row r="25" spans="2:12" s="32" customFormat="1" ht="15" customHeight="1">
      <c r="B25" s="48"/>
      <c r="C25" s="53">
        <v>411116</v>
      </c>
      <c r="D25" s="53" t="s">
        <v>87</v>
      </c>
      <c r="E25" s="45">
        <v>0</v>
      </c>
      <c r="F25" s="28">
        <f t="shared" si="0"/>
        <v>0</v>
      </c>
      <c r="G25" s="44"/>
      <c r="H25" s="43"/>
      <c r="J25" s="43"/>
    </row>
    <row r="26" spans="2:12" s="32" customFormat="1" ht="15" customHeight="1">
      <c r="B26" s="48"/>
      <c r="C26" s="53">
        <v>411117</v>
      </c>
      <c r="D26" s="53" t="s">
        <v>86</v>
      </c>
      <c r="E26" s="45">
        <v>0</v>
      </c>
      <c r="F26" s="28">
        <f t="shared" si="0"/>
        <v>0</v>
      </c>
      <c r="G26" s="44"/>
      <c r="H26" s="43"/>
      <c r="J26" s="43"/>
    </row>
    <row r="27" spans="2:12" s="32" customFormat="1" ht="15" customHeight="1">
      <c r="B27" s="48"/>
      <c r="C27" s="53">
        <v>411118</v>
      </c>
      <c r="D27" s="53" t="s">
        <v>85</v>
      </c>
      <c r="E27" s="45">
        <v>0</v>
      </c>
      <c r="F27" s="28">
        <f t="shared" si="0"/>
        <v>0</v>
      </c>
      <c r="G27" s="44"/>
      <c r="H27" s="43"/>
      <c r="J27" s="43"/>
    </row>
    <row r="28" spans="2:12" s="20" customFormat="1" ht="15" customHeight="1">
      <c r="B28" s="27"/>
      <c r="C28" s="29"/>
      <c r="D28" s="29" t="s">
        <v>84</v>
      </c>
      <c r="E28" s="24">
        <f>SUM(E19:E27)</f>
        <v>24582454.545454543</v>
      </c>
      <c r="F28" s="23">
        <f t="shared" si="0"/>
        <v>1.3524467862352389E-2</v>
      </c>
      <c r="G28" s="22"/>
      <c r="H28" s="21"/>
      <c r="J28" s="21"/>
    </row>
    <row r="29" spans="2:12" s="20" customFormat="1" ht="15" customHeight="1">
      <c r="B29" s="27"/>
      <c r="C29" s="29" t="s">
        <v>83</v>
      </c>
      <c r="D29" s="29"/>
      <c r="E29" s="24">
        <f>+E18+E28</f>
        <v>1817628227.2727273</v>
      </c>
      <c r="F29" s="23">
        <f t="shared" si="0"/>
        <v>1</v>
      </c>
      <c r="G29" s="22"/>
      <c r="H29" s="21"/>
      <c r="J29" s="21"/>
    </row>
    <row r="30" spans="2:12" s="32" customFormat="1" ht="15" customHeight="1">
      <c r="B30" s="48"/>
      <c r="C30" s="53"/>
      <c r="D30" s="53"/>
      <c r="E30" s="45"/>
      <c r="F30" s="28"/>
      <c r="G30" s="44"/>
      <c r="H30" s="43"/>
      <c r="J30" s="43"/>
    </row>
    <row r="31" spans="2:12" s="32" customFormat="1" ht="15" customHeight="1">
      <c r="B31" s="48"/>
      <c r="C31" s="56" t="s">
        <v>82</v>
      </c>
      <c r="D31" s="53" t="s">
        <v>81</v>
      </c>
      <c r="E31" s="45">
        <v>1314566436.363636</v>
      </c>
      <c r="F31" s="28">
        <f>E31/$E$29</f>
        <v>0.72323174598585882</v>
      </c>
      <c r="G31" s="44"/>
      <c r="H31" s="43" t="s">
        <v>542</v>
      </c>
      <c r="J31" s="43"/>
    </row>
    <row r="32" spans="2:12" s="32" customFormat="1" ht="15" customHeight="1">
      <c r="B32" s="48"/>
      <c r="C32" s="56" t="s">
        <v>80</v>
      </c>
      <c r="D32" s="53" t="s">
        <v>79</v>
      </c>
      <c r="E32" s="45">
        <v>40410000</v>
      </c>
      <c r="F32" s="28">
        <f>E32/$E$29</f>
        <v>2.2232269170155583E-2</v>
      </c>
      <c r="G32" s="44"/>
      <c r="H32" s="43" t="s">
        <v>447</v>
      </c>
      <c r="J32" s="43"/>
    </row>
    <row r="33" spans="2:10" s="20" customFormat="1" ht="15" customHeight="1">
      <c r="B33" s="27"/>
      <c r="C33" s="26" t="s">
        <v>78</v>
      </c>
      <c r="D33" s="29"/>
      <c r="E33" s="24">
        <f>SUM(E31:E32)</f>
        <v>1354976436.363636</v>
      </c>
      <c r="F33" s="23">
        <f>E33/$E$29</f>
        <v>0.74546401515601446</v>
      </c>
      <c r="G33" s="22"/>
      <c r="H33" s="21"/>
      <c r="J33" s="21"/>
    </row>
    <row r="34" spans="2:10" s="32" customFormat="1" ht="15" customHeight="1">
      <c r="B34" s="48"/>
      <c r="C34" s="47">
        <v>825010</v>
      </c>
      <c r="D34" s="46" t="s">
        <v>77</v>
      </c>
      <c r="E34" s="45">
        <v>156550500</v>
      </c>
      <c r="F34" s="28">
        <f>E34/$E$29</f>
        <v>8.6128999127009193E-2</v>
      </c>
      <c r="G34" s="52"/>
      <c r="H34" s="43" t="s">
        <v>444</v>
      </c>
      <c r="J34" s="43"/>
    </row>
    <row r="35" spans="2:10" s="32" customFormat="1" ht="15" customHeight="1">
      <c r="B35" s="48"/>
      <c r="C35" s="47"/>
      <c r="D35" s="46"/>
      <c r="E35" s="45"/>
      <c r="F35" s="28"/>
      <c r="G35" s="52"/>
      <c r="H35" s="43"/>
      <c r="J35" s="43"/>
    </row>
    <row r="36" spans="2:10" s="20" customFormat="1" ht="15" customHeight="1">
      <c r="B36" s="27"/>
      <c r="C36" s="26" t="s">
        <v>76</v>
      </c>
      <c r="D36" s="42"/>
      <c r="E36" s="24">
        <f>+E29-E33-E34</f>
        <v>306101290.90909123</v>
      </c>
      <c r="F36" s="23">
        <f>E36/$E$29</f>
        <v>0.16840698571697635</v>
      </c>
      <c r="G36" s="55"/>
      <c r="H36" s="21"/>
      <c r="J36" s="21"/>
    </row>
    <row r="37" spans="2:10" s="32" customFormat="1" ht="15" customHeight="1">
      <c r="B37" s="48"/>
      <c r="C37" s="47"/>
      <c r="D37" s="46"/>
      <c r="E37" s="45"/>
      <c r="F37" s="28"/>
      <c r="G37" s="52"/>
      <c r="H37" s="43"/>
      <c r="J37" s="43"/>
    </row>
    <row r="38" spans="2:10" s="32" customFormat="1" ht="15" customHeight="1">
      <c r="B38" s="48"/>
      <c r="C38" s="47">
        <v>919901</v>
      </c>
      <c r="D38" s="46" t="s">
        <v>75</v>
      </c>
      <c r="E38" s="45">
        <v>22091931.818181816</v>
      </c>
      <c r="F38" s="28">
        <f>E38/$E$29</f>
        <v>1.2154263169278465E-2</v>
      </c>
      <c r="G38" s="52"/>
      <c r="H38" s="43" t="s">
        <v>451</v>
      </c>
      <c r="J38" s="43"/>
    </row>
    <row r="39" spans="2:10" s="32" customFormat="1" ht="15" customHeight="1">
      <c r="B39" s="48"/>
      <c r="C39" s="47">
        <v>829220</v>
      </c>
      <c r="D39" s="46" t="s">
        <v>74</v>
      </c>
      <c r="E39" s="45">
        <v>-37968956</v>
      </c>
      <c r="F39" s="28">
        <f>E39/$E$29</f>
        <v>-2.0889286065374754E-2</v>
      </c>
      <c r="G39" s="52"/>
      <c r="H39" s="43" t="s">
        <v>445</v>
      </c>
      <c r="J39" s="43"/>
    </row>
    <row r="40" spans="2:10" s="20" customFormat="1" ht="15" customHeight="1">
      <c r="B40" s="27"/>
      <c r="C40" s="26"/>
      <c r="D40" s="29"/>
      <c r="E40" s="24"/>
      <c r="F40" s="28"/>
      <c r="G40" s="22"/>
      <c r="H40" s="21"/>
      <c r="J40" s="21"/>
    </row>
    <row r="41" spans="2:10" s="20" customFormat="1" ht="15" customHeight="1">
      <c r="B41" s="27"/>
      <c r="C41" s="29" t="s">
        <v>73</v>
      </c>
      <c r="D41" s="54"/>
      <c r="E41" s="24">
        <f>+E36+E38+E39</f>
        <v>290224266.72727305</v>
      </c>
      <c r="F41" s="23">
        <f>E41/$E$29</f>
        <v>0.15967196282088006</v>
      </c>
      <c r="G41" s="22"/>
      <c r="H41" s="21"/>
      <c r="J41" s="21"/>
    </row>
    <row r="42" spans="2:10" s="32" customFormat="1" ht="15" customHeight="1">
      <c r="B42" s="48"/>
      <c r="C42" s="37"/>
      <c r="D42" s="53"/>
      <c r="E42" s="35"/>
      <c r="F42" s="28"/>
      <c r="G42" s="44"/>
      <c r="H42" s="43"/>
      <c r="J42" s="43"/>
    </row>
    <row r="43" spans="2:10" s="20" customFormat="1" ht="15" customHeight="1">
      <c r="B43" s="27"/>
      <c r="C43" s="29" t="s">
        <v>72</v>
      </c>
      <c r="D43" s="29"/>
      <c r="E43" s="24"/>
      <c r="F43" s="23"/>
      <c r="G43" s="22"/>
      <c r="H43" s="21"/>
      <c r="J43" s="21"/>
    </row>
    <row r="44" spans="2:10" s="32" customFormat="1" ht="15" customHeight="1">
      <c r="B44" s="48"/>
      <c r="C44" s="430">
        <v>811001</v>
      </c>
      <c r="D44" s="46" t="s">
        <v>71</v>
      </c>
      <c r="E44" s="45">
        <v>0</v>
      </c>
      <c r="F44" s="28">
        <f t="shared" ref="F44:F88" si="1">E44/$E$29</f>
        <v>0</v>
      </c>
      <c r="G44" s="44"/>
      <c r="H44" s="43" t="s">
        <v>454</v>
      </c>
      <c r="J44" s="43"/>
    </row>
    <row r="45" spans="2:10" s="32" customFormat="1" ht="15" customHeight="1">
      <c r="B45" s="48"/>
      <c r="C45" s="430">
        <v>811002</v>
      </c>
      <c r="D45" s="46" t="s">
        <v>70</v>
      </c>
      <c r="E45" s="45">
        <v>2744600</v>
      </c>
      <c r="F45" s="28">
        <f t="shared" si="1"/>
        <v>1.5099897541303888E-3</v>
      </c>
      <c r="G45" s="44"/>
      <c r="H45" s="43" t="s">
        <v>454</v>
      </c>
      <c r="J45" s="43"/>
    </row>
    <row r="46" spans="2:10" s="32" customFormat="1" ht="15" customHeight="1">
      <c r="B46" s="48"/>
      <c r="C46" s="47">
        <v>811003</v>
      </c>
      <c r="D46" s="46" t="s">
        <v>69</v>
      </c>
      <c r="E46" s="45">
        <v>14790450</v>
      </c>
      <c r="F46" s="28">
        <f t="shared" si="1"/>
        <v>8.1372250816067228E-3</v>
      </c>
      <c r="G46" s="44"/>
      <c r="H46" s="43" t="s">
        <v>452</v>
      </c>
      <c r="J46" s="43"/>
    </row>
    <row r="47" spans="2:10" s="32" customFormat="1" ht="15" customHeight="1">
      <c r="B47" s="48"/>
      <c r="C47" s="47">
        <v>811004</v>
      </c>
      <c r="D47" s="46" t="s">
        <v>68</v>
      </c>
      <c r="E47" s="45">
        <v>18024587</v>
      </c>
      <c r="F47" s="28">
        <f t="shared" si="1"/>
        <v>9.9165421891830516E-3</v>
      </c>
      <c r="G47" s="44"/>
      <c r="H47" s="43" t="s">
        <v>452</v>
      </c>
      <c r="J47" s="43"/>
    </row>
    <row r="48" spans="2:10" s="32" customFormat="1" ht="15" customHeight="1">
      <c r="B48" s="48"/>
      <c r="C48" s="47">
        <v>811005</v>
      </c>
      <c r="D48" s="46" t="s">
        <v>67</v>
      </c>
      <c r="E48" s="45">
        <v>231000</v>
      </c>
      <c r="F48" s="28">
        <f t="shared" si="1"/>
        <v>1.2708869533051075E-4</v>
      </c>
      <c r="G48" s="44"/>
      <c r="H48" s="43" t="s">
        <v>452</v>
      </c>
      <c r="J48" s="43"/>
    </row>
    <row r="49" spans="2:10" s="32" customFormat="1" ht="15" customHeight="1">
      <c r="B49" s="48"/>
      <c r="C49" s="47">
        <v>811006</v>
      </c>
      <c r="D49" s="46" t="s">
        <v>66</v>
      </c>
      <c r="E49" s="45">
        <v>32000</v>
      </c>
      <c r="F49" s="28">
        <f t="shared" si="1"/>
        <v>1.7605360392105388E-5</v>
      </c>
      <c r="G49" s="44"/>
      <c r="H49" s="43" t="s">
        <v>452</v>
      </c>
      <c r="J49" s="43"/>
    </row>
    <row r="50" spans="2:10" s="32" customFormat="1" ht="15" customHeight="1">
      <c r="B50" s="48"/>
      <c r="C50" s="430">
        <v>811007</v>
      </c>
      <c r="D50" s="46" t="s">
        <v>65</v>
      </c>
      <c r="E50" s="45">
        <v>0</v>
      </c>
      <c r="F50" s="28">
        <f t="shared" si="1"/>
        <v>0</v>
      </c>
      <c r="G50" s="44"/>
      <c r="H50" s="43" t="s">
        <v>454</v>
      </c>
      <c r="J50" s="43"/>
    </row>
    <row r="51" spans="2:10" s="32" customFormat="1" ht="15" customHeight="1">
      <c r="B51" s="48"/>
      <c r="C51" s="430">
        <v>821000</v>
      </c>
      <c r="D51" s="46" t="s">
        <v>64</v>
      </c>
      <c r="E51" s="45">
        <v>0</v>
      </c>
      <c r="F51" s="28">
        <f t="shared" si="1"/>
        <v>0</v>
      </c>
      <c r="G51" s="44"/>
      <c r="H51" s="43" t="s">
        <v>454</v>
      </c>
      <c r="J51" s="43"/>
    </row>
    <row r="52" spans="2:10" s="32" customFormat="1" ht="15" customHeight="1">
      <c r="B52" s="48"/>
      <c r="C52" s="47">
        <v>821001</v>
      </c>
      <c r="D52" s="46" t="s">
        <v>63</v>
      </c>
      <c r="E52" s="45">
        <v>153679946</v>
      </c>
      <c r="F52" s="28">
        <f t="shared" si="1"/>
        <v>8.4549713574040453E-2</v>
      </c>
      <c r="G52" s="52"/>
      <c r="H52" s="43" t="s">
        <v>455</v>
      </c>
      <c r="J52" s="43"/>
    </row>
    <row r="53" spans="2:10" s="32" customFormat="1" ht="15" customHeight="1">
      <c r="B53" s="48"/>
      <c r="C53" s="47">
        <v>821002</v>
      </c>
      <c r="D53" s="46" t="s">
        <v>62</v>
      </c>
      <c r="E53" s="45">
        <v>2716454</v>
      </c>
      <c r="F53" s="28">
        <f t="shared" si="1"/>
        <v>1.4945047393305076E-3</v>
      </c>
      <c r="G53" s="44"/>
      <c r="H53" s="43" t="s">
        <v>454</v>
      </c>
      <c r="J53" s="43"/>
    </row>
    <row r="54" spans="2:10" s="32" customFormat="1" ht="15" customHeight="1">
      <c r="B54" s="48"/>
      <c r="C54" s="47">
        <v>821004</v>
      </c>
      <c r="D54" s="46" t="s">
        <v>61</v>
      </c>
      <c r="E54" s="45">
        <v>0</v>
      </c>
      <c r="F54" s="28">
        <f t="shared" si="1"/>
        <v>0</v>
      </c>
      <c r="G54" s="44"/>
      <c r="H54" s="43" t="s">
        <v>452</v>
      </c>
      <c r="J54" s="43"/>
    </row>
    <row r="55" spans="2:10" s="32" customFormat="1" ht="15" customHeight="1">
      <c r="B55" s="48"/>
      <c r="C55" s="430">
        <v>821005</v>
      </c>
      <c r="D55" s="46" t="s">
        <v>60</v>
      </c>
      <c r="E55" s="45">
        <v>0</v>
      </c>
      <c r="F55" s="28">
        <f t="shared" si="1"/>
        <v>0</v>
      </c>
      <c r="G55" s="44"/>
      <c r="H55" s="43" t="s">
        <v>454</v>
      </c>
      <c r="J55" s="43"/>
    </row>
    <row r="56" spans="2:10" s="32" customFormat="1" ht="15" customHeight="1">
      <c r="B56" s="48"/>
      <c r="C56" s="430">
        <v>821006</v>
      </c>
      <c r="D56" s="46" t="s">
        <v>59</v>
      </c>
      <c r="E56" s="45">
        <v>10140252.25</v>
      </c>
      <c r="F56" s="28">
        <f t="shared" si="1"/>
        <v>5.5788373540033602E-3</v>
      </c>
      <c r="G56" s="44"/>
      <c r="H56" s="43" t="s">
        <v>454</v>
      </c>
      <c r="J56" s="43"/>
    </row>
    <row r="57" spans="2:10" s="32" customFormat="1" ht="15" customHeight="1">
      <c r="B57" s="48"/>
      <c r="C57" s="430">
        <v>821007</v>
      </c>
      <c r="D57" s="46" t="s">
        <v>58</v>
      </c>
      <c r="E57" s="45">
        <v>0</v>
      </c>
      <c r="F57" s="28">
        <f t="shared" si="1"/>
        <v>0</v>
      </c>
      <c r="G57" s="44"/>
      <c r="H57" s="43" t="s">
        <v>454</v>
      </c>
      <c r="J57" s="43"/>
    </row>
    <row r="58" spans="2:10" s="32" customFormat="1" ht="15" customHeight="1">
      <c r="B58" s="48"/>
      <c r="C58" s="430">
        <v>822001</v>
      </c>
      <c r="D58" s="46" t="s">
        <v>57</v>
      </c>
      <c r="E58" s="45">
        <v>0</v>
      </c>
      <c r="F58" s="28">
        <f t="shared" si="1"/>
        <v>0</v>
      </c>
      <c r="G58" s="44"/>
      <c r="H58" s="43" t="s">
        <v>454</v>
      </c>
      <c r="J58" s="43"/>
    </row>
    <row r="59" spans="2:10" s="32" customFormat="1" ht="15" customHeight="1">
      <c r="B59" s="48"/>
      <c r="C59" s="430">
        <v>822005</v>
      </c>
      <c r="D59" s="46" t="s">
        <v>56</v>
      </c>
      <c r="E59" s="45">
        <v>0</v>
      </c>
      <c r="F59" s="28">
        <f t="shared" si="1"/>
        <v>0</v>
      </c>
      <c r="G59" s="44"/>
      <c r="H59" s="43" t="s">
        <v>454</v>
      </c>
      <c r="J59" s="43"/>
    </row>
    <row r="60" spans="2:10" s="32" customFormat="1" ht="15" customHeight="1">
      <c r="B60" s="48"/>
      <c r="C60" s="47">
        <v>822015</v>
      </c>
      <c r="D60" s="46" t="s">
        <v>55</v>
      </c>
      <c r="E60" s="45">
        <v>0</v>
      </c>
      <c r="F60" s="28">
        <f t="shared" si="1"/>
        <v>0</v>
      </c>
      <c r="G60" s="44"/>
      <c r="H60" s="43" t="s">
        <v>454</v>
      </c>
      <c r="J60" s="43"/>
    </row>
    <row r="61" spans="2:10" s="32" customFormat="1" ht="15" customHeight="1">
      <c r="B61" s="48"/>
      <c r="C61" s="47">
        <v>824001</v>
      </c>
      <c r="D61" s="46" t="s">
        <v>54</v>
      </c>
      <c r="E61" s="45">
        <v>1000500</v>
      </c>
      <c r="F61" s="28">
        <f t="shared" si="1"/>
        <v>5.5044259600941993E-4</v>
      </c>
      <c r="G61" s="44"/>
      <c r="H61" s="43" t="s">
        <v>454</v>
      </c>
      <c r="J61" s="43"/>
    </row>
    <row r="62" spans="2:10" s="32" customFormat="1" ht="15" customHeight="1">
      <c r="B62" s="48"/>
      <c r="C62" s="47">
        <v>824002</v>
      </c>
      <c r="D62" s="46" t="s">
        <v>53</v>
      </c>
      <c r="E62" s="45">
        <v>973400</v>
      </c>
      <c r="F62" s="28">
        <f t="shared" si="1"/>
        <v>5.3553305642735577E-4</v>
      </c>
      <c r="G62" s="44"/>
      <c r="H62" s="43" t="s">
        <v>454</v>
      </c>
      <c r="J62" s="43"/>
    </row>
    <row r="63" spans="2:10" s="32" customFormat="1" ht="15" customHeight="1">
      <c r="B63" s="48"/>
      <c r="C63" s="47">
        <v>824003</v>
      </c>
      <c r="D63" s="46" t="s">
        <v>52</v>
      </c>
      <c r="E63" s="45">
        <v>327642</v>
      </c>
      <c r="F63" s="28">
        <f t="shared" si="1"/>
        <v>1.8025798404969353E-4</v>
      </c>
      <c r="G63" s="44"/>
      <c r="H63" s="43" t="s">
        <v>454</v>
      </c>
      <c r="J63" s="43"/>
    </row>
    <row r="64" spans="2:10" s="32" customFormat="1" ht="15" customHeight="1">
      <c r="B64" s="48"/>
      <c r="C64" s="47">
        <v>824004</v>
      </c>
      <c r="D64" s="46" t="s">
        <v>51</v>
      </c>
      <c r="E64" s="45">
        <v>0</v>
      </c>
      <c r="F64" s="28">
        <f t="shared" si="1"/>
        <v>0</v>
      </c>
      <c r="G64" s="44"/>
      <c r="H64" s="43" t="s">
        <v>454</v>
      </c>
      <c r="J64" s="43"/>
    </row>
    <row r="65" spans="2:10" s="32" customFormat="1" ht="15" customHeight="1">
      <c r="B65" s="48"/>
      <c r="C65" s="47">
        <v>824005</v>
      </c>
      <c r="D65" s="46" t="s">
        <v>50</v>
      </c>
      <c r="E65" s="45">
        <v>13000</v>
      </c>
      <c r="F65" s="28">
        <f t="shared" si="1"/>
        <v>7.1521776592928136E-6</v>
      </c>
      <c r="G65" s="44"/>
      <c r="H65" s="43" t="s">
        <v>454</v>
      </c>
      <c r="J65" s="43"/>
    </row>
    <row r="66" spans="2:10" s="32" customFormat="1" ht="15" customHeight="1">
      <c r="B66" s="48"/>
      <c r="C66" s="47">
        <v>824006</v>
      </c>
      <c r="D66" s="46" t="s">
        <v>49</v>
      </c>
      <c r="E66" s="45">
        <v>0</v>
      </c>
      <c r="F66" s="28">
        <f t="shared" si="1"/>
        <v>0</v>
      </c>
      <c r="G66" s="44"/>
      <c r="H66" s="43" t="s">
        <v>454</v>
      </c>
      <c r="J66" s="43"/>
    </row>
    <row r="67" spans="2:10" s="32" customFormat="1" ht="15" customHeight="1">
      <c r="B67" s="48"/>
      <c r="C67" s="47">
        <v>824007</v>
      </c>
      <c r="D67" s="46" t="s">
        <v>48</v>
      </c>
      <c r="E67" s="45">
        <v>675000</v>
      </c>
      <c r="F67" s="28">
        <f t="shared" si="1"/>
        <v>3.71363070770973E-4</v>
      </c>
      <c r="G67" s="44"/>
      <c r="H67" s="43" t="s">
        <v>454</v>
      </c>
      <c r="J67" s="43"/>
    </row>
    <row r="68" spans="2:10" s="32" customFormat="1" ht="15" customHeight="1">
      <c r="B68" s="48"/>
      <c r="C68" s="47">
        <v>824008</v>
      </c>
      <c r="D68" s="46" t="s">
        <v>47</v>
      </c>
      <c r="E68" s="45">
        <v>12529828</v>
      </c>
      <c r="F68" s="28">
        <f t="shared" si="1"/>
        <v>6.893504299721658E-3</v>
      </c>
      <c r="G68" s="44"/>
      <c r="H68" s="43" t="s">
        <v>454</v>
      </c>
      <c r="J68" s="43"/>
    </row>
    <row r="69" spans="2:10" s="32" customFormat="1" ht="15" customHeight="1">
      <c r="B69" s="48"/>
      <c r="C69" s="47">
        <v>824009</v>
      </c>
      <c r="D69" s="46" t="s">
        <v>46</v>
      </c>
      <c r="E69" s="45">
        <v>4583334</v>
      </c>
      <c r="F69" s="28">
        <f t="shared" si="1"/>
        <v>2.5216014646059358E-3</v>
      </c>
      <c r="G69" s="44"/>
      <c r="H69" s="43" t="s">
        <v>454</v>
      </c>
      <c r="J69" s="43"/>
    </row>
    <row r="70" spans="2:10" s="32" customFormat="1" ht="15" customHeight="1">
      <c r="B70" s="48"/>
      <c r="C70" s="47">
        <v>824010</v>
      </c>
      <c r="D70" s="46" t="s">
        <v>45</v>
      </c>
      <c r="E70" s="45">
        <v>1363656</v>
      </c>
      <c r="F70" s="28">
        <f t="shared" si="1"/>
        <v>7.5023922908927694E-4</v>
      </c>
      <c r="G70" s="44"/>
      <c r="H70" s="43" t="s">
        <v>454</v>
      </c>
      <c r="J70" s="43"/>
    </row>
    <row r="71" spans="2:10" s="32" customFormat="1" ht="15.75" customHeight="1">
      <c r="B71" s="48"/>
      <c r="C71" s="47">
        <v>824011</v>
      </c>
      <c r="D71" s="46" t="s">
        <v>44</v>
      </c>
      <c r="E71" s="45">
        <v>1339000</v>
      </c>
      <c r="F71" s="28">
        <f t="shared" si="1"/>
        <v>7.3667429890715975E-4</v>
      </c>
      <c r="G71" s="44"/>
      <c r="H71" s="43" t="s">
        <v>454</v>
      </c>
      <c r="J71" s="43"/>
    </row>
    <row r="72" spans="2:10" s="32" customFormat="1" ht="15.75" customHeight="1">
      <c r="B72" s="48"/>
      <c r="C72" s="47">
        <v>824013</v>
      </c>
      <c r="D72" s="46" t="s">
        <v>43</v>
      </c>
      <c r="E72" s="45">
        <v>0</v>
      </c>
      <c r="F72" s="28">
        <f t="shared" si="1"/>
        <v>0</v>
      </c>
      <c r="G72" s="44"/>
      <c r="H72" s="43" t="s">
        <v>454</v>
      </c>
      <c r="J72" s="43"/>
    </row>
    <row r="73" spans="2:10" s="32" customFormat="1" ht="15" customHeight="1">
      <c r="B73" s="48"/>
      <c r="C73" s="47">
        <v>824019</v>
      </c>
      <c r="D73" s="46" t="s">
        <v>42</v>
      </c>
      <c r="E73" s="45">
        <v>0</v>
      </c>
      <c r="F73" s="28">
        <f t="shared" si="1"/>
        <v>0</v>
      </c>
      <c r="G73" s="44"/>
      <c r="H73" s="43" t="s">
        <v>454</v>
      </c>
      <c r="J73" s="43"/>
    </row>
    <row r="74" spans="2:10" s="32" customFormat="1" ht="15" customHeight="1">
      <c r="B74" s="48"/>
      <c r="C74" s="47">
        <v>824021</v>
      </c>
      <c r="D74" s="46" t="s">
        <v>41</v>
      </c>
      <c r="E74" s="45">
        <v>3389100</v>
      </c>
      <c r="F74" s="28">
        <f t="shared" si="1"/>
        <v>1.8645727157776365E-3</v>
      </c>
      <c r="G74" s="44"/>
      <c r="H74" s="43" t="s">
        <v>454</v>
      </c>
      <c r="J74" s="43"/>
    </row>
    <row r="75" spans="2:10" s="32" customFormat="1" ht="15" customHeight="1">
      <c r="B75" s="48"/>
      <c r="C75" s="47">
        <v>824033</v>
      </c>
      <c r="D75" s="46" t="s">
        <v>40</v>
      </c>
      <c r="E75" s="45">
        <v>15498221</v>
      </c>
      <c r="F75" s="28">
        <f t="shared" si="1"/>
        <v>8.5266176919217476E-3</v>
      </c>
      <c r="G75" s="44"/>
      <c r="H75" s="43" t="s">
        <v>454</v>
      </c>
      <c r="J75" s="43"/>
    </row>
    <row r="76" spans="2:10" s="32" customFormat="1" ht="15" customHeight="1">
      <c r="B76" s="48"/>
      <c r="C76" s="47">
        <v>824037</v>
      </c>
      <c r="D76" s="46" t="s">
        <v>39</v>
      </c>
      <c r="E76" s="45">
        <v>0</v>
      </c>
      <c r="F76" s="28">
        <f t="shared" si="1"/>
        <v>0</v>
      </c>
      <c r="G76" s="44"/>
      <c r="H76" s="43" t="s">
        <v>454</v>
      </c>
      <c r="J76" s="43"/>
    </row>
    <row r="77" spans="2:10" s="32" customFormat="1" ht="15" customHeight="1">
      <c r="B77" s="48"/>
      <c r="C77" s="47">
        <v>824039</v>
      </c>
      <c r="D77" s="46" t="s">
        <v>38</v>
      </c>
      <c r="E77" s="45">
        <v>0</v>
      </c>
      <c r="F77" s="28">
        <f t="shared" si="1"/>
        <v>0</v>
      </c>
      <c r="G77" s="44"/>
      <c r="H77" s="43" t="s">
        <v>454</v>
      </c>
      <c r="J77" s="43"/>
    </row>
    <row r="78" spans="2:10" s="32" customFormat="1" ht="15" customHeight="1">
      <c r="B78" s="48"/>
      <c r="C78" s="47">
        <v>824041</v>
      </c>
      <c r="D78" s="46" t="s">
        <v>37</v>
      </c>
      <c r="E78" s="45">
        <v>0</v>
      </c>
      <c r="F78" s="28">
        <f t="shared" si="1"/>
        <v>0</v>
      </c>
      <c r="G78" s="44"/>
      <c r="H78" s="43" t="s">
        <v>454</v>
      </c>
      <c r="J78" s="43"/>
    </row>
    <row r="79" spans="2:10" s="32" customFormat="1" ht="15" customHeight="1">
      <c r="B79" s="48"/>
      <c r="C79" s="47">
        <v>824042</v>
      </c>
      <c r="D79" s="46" t="s">
        <v>36</v>
      </c>
      <c r="E79" s="45">
        <v>0</v>
      </c>
      <c r="F79" s="28">
        <f t="shared" si="1"/>
        <v>0</v>
      </c>
      <c r="G79" s="44"/>
      <c r="H79" s="43" t="s">
        <v>454</v>
      </c>
      <c r="J79" s="43"/>
    </row>
    <row r="80" spans="2:10" s="32" customFormat="1" ht="15" customHeight="1">
      <c r="B80" s="48"/>
      <c r="C80" s="47">
        <v>825002</v>
      </c>
      <c r="D80" s="46" t="s">
        <v>35</v>
      </c>
      <c r="E80" s="45">
        <v>0</v>
      </c>
      <c r="F80" s="28">
        <f t="shared" si="1"/>
        <v>0</v>
      </c>
      <c r="G80" s="44"/>
      <c r="H80" s="43" t="s">
        <v>454</v>
      </c>
      <c r="J80" s="43"/>
    </row>
    <row r="81" spans="2:10" s="32" customFormat="1" ht="15" customHeight="1">
      <c r="B81" s="48"/>
      <c r="C81" s="47">
        <v>825011</v>
      </c>
      <c r="D81" s="46" t="s">
        <v>34</v>
      </c>
      <c r="E81" s="45">
        <v>0</v>
      </c>
      <c r="F81" s="28">
        <f t="shared" si="1"/>
        <v>0</v>
      </c>
      <c r="G81" s="44"/>
      <c r="H81" s="43" t="s">
        <v>454</v>
      </c>
      <c r="J81" s="43"/>
    </row>
    <row r="82" spans="2:10" s="32" customFormat="1" ht="15" customHeight="1">
      <c r="B82" s="48"/>
      <c r="C82" s="47">
        <v>825012</v>
      </c>
      <c r="D82" s="46" t="s">
        <v>33</v>
      </c>
      <c r="E82" s="45">
        <v>45000</v>
      </c>
      <c r="F82" s="28">
        <f t="shared" si="1"/>
        <v>2.4757538051398198E-5</v>
      </c>
      <c r="G82" s="44"/>
      <c r="H82" s="43" t="s">
        <v>454</v>
      </c>
      <c r="J82" s="43"/>
    </row>
    <row r="83" spans="2:10" s="32" customFormat="1" ht="15" customHeight="1">
      <c r="B83" s="48"/>
      <c r="C83" s="47">
        <v>825013</v>
      </c>
      <c r="D83" s="46" t="s">
        <v>32</v>
      </c>
      <c r="E83" s="45">
        <v>0</v>
      </c>
      <c r="F83" s="28">
        <f t="shared" si="1"/>
        <v>0</v>
      </c>
      <c r="G83" s="44"/>
      <c r="H83" s="43" t="s">
        <v>454</v>
      </c>
      <c r="J83" s="43"/>
    </row>
    <row r="84" spans="2:10" s="32" customFormat="1" ht="15" customHeight="1">
      <c r="B84" s="48"/>
      <c r="C84" s="47">
        <v>825015</v>
      </c>
      <c r="D84" s="46" t="s">
        <v>31</v>
      </c>
      <c r="E84" s="45">
        <v>0</v>
      </c>
      <c r="F84" s="28">
        <f t="shared" si="1"/>
        <v>0</v>
      </c>
      <c r="G84" s="44"/>
      <c r="H84" s="43" t="s">
        <v>454</v>
      </c>
      <c r="J84" s="43"/>
    </row>
    <row r="85" spans="2:10" s="32" customFormat="1" ht="15" customHeight="1">
      <c r="B85" s="48"/>
      <c r="C85" s="47">
        <v>825016</v>
      </c>
      <c r="D85" s="46" t="s">
        <v>30</v>
      </c>
      <c r="E85" s="45">
        <v>1300000</v>
      </c>
      <c r="F85" s="28">
        <f t="shared" si="1"/>
        <v>7.1521776592928135E-4</v>
      </c>
      <c r="G85" s="44"/>
      <c r="H85" s="43" t="s">
        <v>454</v>
      </c>
      <c r="J85" s="43"/>
    </row>
    <row r="86" spans="2:10" s="32" customFormat="1" ht="15" customHeight="1">
      <c r="B86" s="48"/>
      <c r="C86" s="47">
        <v>825099</v>
      </c>
      <c r="D86" s="46" t="s">
        <v>29</v>
      </c>
      <c r="E86" s="45">
        <v>0</v>
      </c>
      <c r="F86" s="28">
        <f t="shared" si="1"/>
        <v>0</v>
      </c>
      <c r="G86" s="44"/>
      <c r="H86" s="43" t="s">
        <v>454</v>
      </c>
      <c r="J86" s="43"/>
    </row>
    <row r="87" spans="2:10" s="32" customFormat="1" ht="15" customHeight="1">
      <c r="B87" s="48"/>
      <c r="C87" s="47">
        <v>829207</v>
      </c>
      <c r="D87" s="46" t="s">
        <v>28</v>
      </c>
      <c r="E87" s="45">
        <v>0</v>
      </c>
      <c r="F87" s="28">
        <f t="shared" si="1"/>
        <v>0</v>
      </c>
      <c r="G87" s="44"/>
      <c r="H87" s="43" t="s">
        <v>452</v>
      </c>
      <c r="J87" s="43"/>
    </row>
    <row r="88" spans="2:10" s="20" customFormat="1" ht="15" customHeight="1">
      <c r="B88" s="27"/>
      <c r="C88" s="42" t="s">
        <v>27</v>
      </c>
      <c r="D88" s="51"/>
      <c r="E88" s="24">
        <f>SUM(E44:E87)</f>
        <v>245396970.25</v>
      </c>
      <c r="F88" s="23">
        <f t="shared" si="1"/>
        <v>0.13500944063693793</v>
      </c>
      <c r="G88" s="50"/>
      <c r="H88" s="21"/>
      <c r="J88" s="21"/>
    </row>
    <row r="89" spans="2:10" s="20" customFormat="1" ht="15" customHeight="1">
      <c r="B89" s="27"/>
      <c r="C89" s="46"/>
      <c r="D89" s="49"/>
      <c r="E89" s="24"/>
      <c r="F89" s="28"/>
      <c r="G89" s="22"/>
      <c r="H89" s="21"/>
      <c r="J89" s="21"/>
    </row>
    <row r="90" spans="2:10" s="20" customFormat="1" ht="15" customHeight="1">
      <c r="B90" s="27"/>
      <c r="C90" s="42" t="s">
        <v>26</v>
      </c>
      <c r="D90" s="41"/>
      <c r="E90" s="24">
        <f>+E41-E88</f>
        <v>44827296.477273047</v>
      </c>
      <c r="F90" s="23">
        <f>E90/$E$29</f>
        <v>2.4662522183942132E-2</v>
      </c>
      <c r="G90" s="22"/>
      <c r="H90" s="21"/>
      <c r="J90" s="21"/>
    </row>
    <row r="91" spans="2:10" s="20" customFormat="1" ht="15" customHeight="1">
      <c r="B91" s="27"/>
      <c r="C91" s="42" t="s">
        <v>25</v>
      </c>
      <c r="D91" s="41"/>
      <c r="E91" s="24"/>
      <c r="F91" s="23"/>
      <c r="G91" s="22"/>
      <c r="H91" s="21"/>
      <c r="J91" s="21"/>
    </row>
    <row r="92" spans="2:10" s="32" customFormat="1" ht="15" customHeight="1">
      <c r="B92" s="48"/>
      <c r="C92" s="47">
        <v>910200</v>
      </c>
      <c r="D92" s="46" t="s">
        <v>24</v>
      </c>
      <c r="E92" s="45">
        <v>0</v>
      </c>
      <c r="F92" s="28">
        <f t="shared" ref="F92:F99" si="2">E92/$E$29</f>
        <v>0</v>
      </c>
      <c r="G92" s="44"/>
      <c r="H92" s="43" t="s">
        <v>454</v>
      </c>
      <c r="J92" s="43"/>
    </row>
    <row r="93" spans="2:10" s="32" customFormat="1" ht="15" customHeight="1">
      <c r="B93" s="48"/>
      <c r="C93" s="47">
        <v>910300</v>
      </c>
      <c r="D93" s="46" t="s">
        <v>23</v>
      </c>
      <c r="E93" s="45">
        <v>0</v>
      </c>
      <c r="F93" s="28">
        <f t="shared" si="2"/>
        <v>0</v>
      </c>
      <c r="G93" s="44"/>
      <c r="H93" s="43" t="s">
        <v>454</v>
      </c>
      <c r="J93" s="43"/>
    </row>
    <row r="94" spans="2:10" s="32" customFormat="1" ht="15" customHeight="1">
      <c r="B94" s="48"/>
      <c r="C94" s="47">
        <v>910800</v>
      </c>
      <c r="D94" s="46" t="s">
        <v>22</v>
      </c>
      <c r="E94" s="45">
        <v>0</v>
      </c>
      <c r="F94" s="28">
        <f t="shared" si="2"/>
        <v>0</v>
      </c>
      <c r="G94" s="44"/>
      <c r="H94" s="43" t="s">
        <v>454</v>
      </c>
      <c r="J94" s="43"/>
    </row>
    <row r="95" spans="2:10" s="32" customFormat="1" ht="15" customHeight="1">
      <c r="B95" s="48"/>
      <c r="C95" s="47">
        <v>919001</v>
      </c>
      <c r="D95" s="46" t="s">
        <v>21</v>
      </c>
      <c r="E95" s="45">
        <v>0</v>
      </c>
      <c r="F95" s="28">
        <f t="shared" si="2"/>
        <v>0</v>
      </c>
      <c r="G95" s="44"/>
      <c r="H95" s="43" t="s">
        <v>454</v>
      </c>
      <c r="J95" s="43"/>
    </row>
    <row r="96" spans="2:10" s="32" customFormat="1" ht="15" customHeight="1">
      <c r="B96" s="48"/>
      <c r="C96" s="47">
        <v>919900</v>
      </c>
      <c r="D96" s="46" t="s">
        <v>20</v>
      </c>
      <c r="E96" s="45">
        <v>1807258.4545454546</v>
      </c>
      <c r="F96" s="28">
        <f t="shared" si="2"/>
        <v>9.942948879360044E-4</v>
      </c>
      <c r="G96" s="44"/>
      <c r="H96" s="43" t="s">
        <v>456</v>
      </c>
      <c r="J96" s="43"/>
    </row>
    <row r="97" spans="2:10" s="32" customFormat="1" ht="15" customHeight="1">
      <c r="B97" s="48"/>
      <c r="C97" s="47">
        <v>920100</v>
      </c>
      <c r="D97" s="46" t="s">
        <v>19</v>
      </c>
      <c r="E97" s="45">
        <v>0</v>
      </c>
      <c r="F97" s="28">
        <f t="shared" si="2"/>
        <v>0</v>
      </c>
      <c r="G97" s="44"/>
      <c r="H97" s="43" t="s">
        <v>454</v>
      </c>
      <c r="J97" s="43"/>
    </row>
    <row r="98" spans="2:10" s="32" customFormat="1" ht="15" customHeight="1">
      <c r="B98" s="48"/>
      <c r="C98" s="47">
        <v>929900</v>
      </c>
      <c r="D98" s="46" t="s">
        <v>18</v>
      </c>
      <c r="E98" s="45">
        <v>0</v>
      </c>
      <c r="F98" s="28">
        <f t="shared" si="2"/>
        <v>0</v>
      </c>
      <c r="G98" s="44"/>
      <c r="H98" s="43" t="s">
        <v>546</v>
      </c>
      <c r="J98" s="43"/>
    </row>
    <row r="99" spans="2:10" s="20" customFormat="1" ht="15" customHeight="1">
      <c r="B99" s="27"/>
      <c r="C99" s="42" t="s">
        <v>17</v>
      </c>
      <c r="D99" s="41"/>
      <c r="E99" s="24">
        <f>SUM(E92:E98)</f>
        <v>1807258.4545454546</v>
      </c>
      <c r="F99" s="23">
        <f t="shared" si="2"/>
        <v>9.942948879360044E-4</v>
      </c>
      <c r="G99" s="22"/>
      <c r="H99" s="21" t="s">
        <v>547</v>
      </c>
      <c r="J99" s="21"/>
    </row>
    <row r="100" spans="2:10" s="20" customFormat="1" ht="15" customHeight="1">
      <c r="B100" s="27"/>
      <c r="C100" s="29"/>
      <c r="D100" s="29"/>
      <c r="E100" s="24"/>
      <c r="F100" s="28"/>
      <c r="G100" s="22"/>
      <c r="H100" s="21"/>
      <c r="J100" s="21"/>
    </row>
    <row r="101" spans="2:10" s="20" customFormat="1" ht="15" customHeight="1">
      <c r="B101" s="27"/>
      <c r="C101" s="26" t="s">
        <v>16</v>
      </c>
      <c r="D101" s="25"/>
      <c r="E101" s="24">
        <f>E90+E99</f>
        <v>46634554.9318185</v>
      </c>
      <c r="F101" s="23">
        <f>E101/$E$29</f>
        <v>2.5656817071878134E-2</v>
      </c>
      <c r="G101" s="22"/>
      <c r="H101" s="21" t="s">
        <v>548</v>
      </c>
      <c r="J101" s="21"/>
    </row>
    <row r="102" spans="2:10" s="20" customFormat="1" ht="15" customHeight="1">
      <c r="B102" s="27"/>
      <c r="C102" s="40"/>
      <c r="D102" s="29"/>
      <c r="E102" s="39"/>
      <c r="F102" s="28"/>
      <c r="G102" s="22"/>
      <c r="H102" s="21"/>
      <c r="J102" s="21"/>
    </row>
    <row r="103" spans="2:10" s="30" customFormat="1" ht="15" customHeight="1">
      <c r="B103" s="38"/>
      <c r="C103" s="37">
        <v>821008</v>
      </c>
      <c r="D103" s="36" t="s">
        <v>15</v>
      </c>
      <c r="E103" s="35">
        <v>0</v>
      </c>
      <c r="F103" s="34">
        <f>E103/$E$29</f>
        <v>0</v>
      </c>
      <c r="G103" s="33"/>
      <c r="H103" s="31"/>
      <c r="I103" s="32"/>
      <c r="J103" s="31"/>
    </row>
    <row r="104" spans="2:10" s="20" customFormat="1" ht="15" customHeight="1">
      <c r="B104" s="27"/>
      <c r="C104" s="29"/>
      <c r="D104" s="29"/>
      <c r="E104" s="24"/>
      <c r="F104" s="28"/>
      <c r="G104" s="22"/>
      <c r="H104" s="21"/>
      <c r="J104" s="21"/>
    </row>
    <row r="105" spans="2:10" s="20" customFormat="1" ht="15" customHeight="1">
      <c r="B105" s="27"/>
      <c r="C105" s="26" t="s">
        <v>14</v>
      </c>
      <c r="D105" s="25"/>
      <c r="E105" s="24">
        <f>E101-E103</f>
        <v>46634554.9318185</v>
      </c>
      <c r="F105" s="23">
        <f>E105/$E$29</f>
        <v>2.5656817071878134E-2</v>
      </c>
      <c r="G105" s="22"/>
      <c r="H105" s="21"/>
      <c r="J105" s="21"/>
    </row>
    <row r="106" spans="2:10" ht="15" customHeight="1" thickBot="1">
      <c r="B106" s="19"/>
      <c r="C106" s="18"/>
      <c r="D106" s="18"/>
      <c r="E106" s="17"/>
      <c r="F106" s="16"/>
      <c r="G106" s="15"/>
      <c r="H106" s="1"/>
    </row>
    <row r="107" spans="2:10">
      <c r="C107" s="13"/>
      <c r="D107" s="13"/>
      <c r="E107" s="12"/>
      <c r="F107" s="11"/>
      <c r="H107" s="7"/>
      <c r="J107" s="7"/>
    </row>
    <row r="108" spans="2:10">
      <c r="D108" s="13"/>
      <c r="E108" s="14">
        <v>2.5331974029541016E-7</v>
      </c>
      <c r="F108" s="11"/>
      <c r="H108" s="7"/>
      <c r="J108" s="7"/>
    </row>
    <row r="109" spans="2:10">
      <c r="C109" s="13"/>
      <c r="D109" s="13"/>
      <c r="E109" s="12"/>
      <c r="F109" s="11"/>
      <c r="H109" s="7"/>
      <c r="J109" s="7"/>
    </row>
    <row r="110" spans="2:10">
      <c r="C110" s="10"/>
      <c r="D110" s="10"/>
      <c r="E110" s="9"/>
      <c r="F110" s="8"/>
      <c r="H110" s="7"/>
      <c r="J110" s="7"/>
    </row>
    <row r="111" spans="2:10">
      <c r="C111" s="47">
        <v>919900</v>
      </c>
      <c r="D111" s="46" t="s">
        <v>20</v>
      </c>
      <c r="E111" s="502">
        <v>-34500</v>
      </c>
      <c r="F111" s="8"/>
      <c r="H111" s="7" t="s">
        <v>543</v>
      </c>
      <c r="J111" s="7"/>
    </row>
    <row r="112" spans="2:10">
      <c r="C112" s="10"/>
      <c r="D112" s="10"/>
      <c r="E112" s="502">
        <v>250000</v>
      </c>
      <c r="F112" s="8"/>
      <c r="H112" s="7" t="s">
        <v>544</v>
      </c>
      <c r="J112" s="7"/>
    </row>
    <row r="113" spans="5:8">
      <c r="E113" s="503">
        <v>30000</v>
      </c>
      <c r="H113" s="2" t="s">
        <v>545</v>
      </c>
    </row>
    <row r="114" spans="5:8">
      <c r="E114" s="5">
        <f>SUM(E111:E113)</f>
        <v>245500</v>
      </c>
    </row>
    <row r="116" spans="5:8">
      <c r="E116" s="5">
        <f>H116+E111+E112+E113</f>
        <v>-2183675</v>
      </c>
      <c r="H116" s="43">
        <v>-2429175</v>
      </c>
    </row>
    <row r="117" spans="5:8">
      <c r="H117" s="2">
        <f>H116+E114</f>
        <v>-2183675</v>
      </c>
    </row>
  </sheetData>
  <mergeCells count="5">
    <mergeCell ref="C3:F3"/>
    <mergeCell ref="C4:F4"/>
    <mergeCell ref="C5:F5"/>
    <mergeCell ref="C6:F6"/>
    <mergeCell ref="C7:D8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8"/>
  <sheetViews>
    <sheetView topLeftCell="A54" zoomScale="90" zoomScaleNormal="90" workbookViewId="0">
      <selection activeCell="H67" sqref="H67"/>
    </sheetView>
  </sheetViews>
  <sheetFormatPr defaultColWidth="8.7109375" defaultRowHeight="15"/>
  <cols>
    <col min="1" max="1" width="8.7109375" style="258"/>
    <col min="2" max="2" width="50" style="258" customWidth="1"/>
    <col min="3" max="3" width="18.85546875" style="258" bestFit="1" customWidth="1"/>
    <col min="4" max="4" width="9.85546875" style="258" bestFit="1" customWidth="1"/>
    <col min="5" max="16384" width="8.7109375" style="257"/>
  </cols>
  <sheetData>
    <row r="1" spans="1:4">
      <c r="A1" s="692" t="s">
        <v>135</v>
      </c>
      <c r="B1" s="692"/>
      <c r="C1" s="692"/>
      <c r="D1" s="692"/>
    </row>
    <row r="2" spans="1:4">
      <c r="A2" s="692" t="s">
        <v>102</v>
      </c>
      <c r="B2" s="692"/>
      <c r="C2" s="692"/>
      <c r="D2" s="692"/>
    </row>
    <row r="3" spans="1:4">
      <c r="A3" s="692" t="s">
        <v>233</v>
      </c>
      <c r="B3" s="692"/>
      <c r="C3" s="692"/>
      <c r="D3" s="692"/>
    </row>
    <row r="5" spans="1:4" ht="30">
      <c r="A5" s="315" t="s">
        <v>161</v>
      </c>
      <c r="B5" s="314" t="s">
        <v>160</v>
      </c>
      <c r="C5" s="313" t="s">
        <v>159</v>
      </c>
      <c r="D5" s="312" t="s">
        <v>158</v>
      </c>
    </row>
    <row r="6" spans="1:4">
      <c r="A6" s="279"/>
      <c r="B6" s="311" t="s">
        <v>157</v>
      </c>
      <c r="C6" s="311"/>
      <c r="D6" s="311"/>
    </row>
    <row r="7" spans="1:4">
      <c r="A7" s="291"/>
      <c r="B7" s="290"/>
      <c r="C7" s="290"/>
      <c r="D7" s="290"/>
    </row>
    <row r="8" spans="1:4">
      <c r="A8" s="291"/>
      <c r="B8" s="290" t="s">
        <v>156</v>
      </c>
      <c r="C8" s="289">
        <f>'1.2 Konsolidasi LR Depo'!AG29+'1.2 Konsolidasi LR Depo'!AG38+'1.2 Konsolidasi LR Depo'!AG39</f>
        <v>33626991383.999992</v>
      </c>
      <c r="D8" s="310">
        <f>C8/$C$8</f>
        <v>1</v>
      </c>
    </row>
    <row r="9" spans="1:4">
      <c r="A9" s="287"/>
      <c r="B9" s="286"/>
      <c r="C9" s="285"/>
      <c r="D9" s="284"/>
    </row>
    <row r="10" spans="1:4">
      <c r="A10" s="283"/>
      <c r="B10" s="282" t="s">
        <v>155</v>
      </c>
      <c r="C10" s="295">
        <f>SUM(C7:C8)</f>
        <v>33626991383.999992</v>
      </c>
      <c r="D10" s="309">
        <f>C10/$C$8</f>
        <v>1</v>
      </c>
    </row>
    <row r="11" spans="1:4">
      <c r="A11" s="271"/>
      <c r="B11" s="301"/>
      <c r="C11" s="300"/>
      <c r="D11" s="299"/>
    </row>
    <row r="12" spans="1:4">
      <c r="A12" s="283"/>
      <c r="B12" s="308" t="s">
        <v>154</v>
      </c>
      <c r="C12" s="307">
        <v>28053545366.51516</v>
      </c>
      <c r="D12" s="280">
        <f>C12/$C$8</f>
        <v>0.8342567744512307</v>
      </c>
    </row>
    <row r="13" spans="1:4">
      <c r="A13" s="306"/>
      <c r="B13" s="305"/>
      <c r="C13" s="304"/>
      <c r="D13" s="303"/>
    </row>
    <row r="14" spans="1:4">
      <c r="A14" s="291">
        <v>825010</v>
      </c>
      <c r="B14" s="290" t="s">
        <v>153</v>
      </c>
      <c r="C14" s="289">
        <v>1965070774.6666665</v>
      </c>
      <c r="D14" s="288">
        <f t="shared" ref="D14:D53" si="0">C14/$C$8</f>
        <v>5.8437305681817965E-2</v>
      </c>
    </row>
    <row r="15" spans="1:4">
      <c r="A15" s="291">
        <v>811001</v>
      </c>
      <c r="B15" s="290" t="s">
        <v>71</v>
      </c>
      <c r="C15" s="289">
        <v>2845000</v>
      </c>
      <c r="D15" s="288">
        <f t="shared" si="0"/>
        <v>8.460465485930077E-5</v>
      </c>
    </row>
    <row r="16" spans="1:4">
      <c r="A16" s="291">
        <v>811002</v>
      </c>
      <c r="B16" s="290" t="s">
        <v>70</v>
      </c>
      <c r="C16" s="289">
        <v>72669687</v>
      </c>
      <c r="D16" s="288">
        <f t="shared" si="0"/>
        <v>2.1610522978447858E-3</v>
      </c>
    </row>
    <row r="17" spans="1:4">
      <c r="A17" s="291">
        <v>811003</v>
      </c>
      <c r="B17" s="290" t="s">
        <v>115</v>
      </c>
      <c r="C17" s="289">
        <v>177686516</v>
      </c>
      <c r="D17" s="288">
        <f t="shared" si="0"/>
        <v>5.2840444145278113E-3</v>
      </c>
    </row>
    <row r="18" spans="1:4">
      <c r="A18" s="291">
        <v>811004</v>
      </c>
      <c r="B18" s="290" t="s">
        <v>68</v>
      </c>
      <c r="C18" s="289">
        <v>194591638</v>
      </c>
      <c r="D18" s="288">
        <f t="shared" si="0"/>
        <v>5.7867691991198584E-3</v>
      </c>
    </row>
    <row r="19" spans="1:4">
      <c r="A19" s="291">
        <v>811005</v>
      </c>
      <c r="B19" s="290" t="s">
        <v>67</v>
      </c>
      <c r="C19" s="289">
        <v>37645500</v>
      </c>
      <c r="D19" s="288">
        <f t="shared" si="0"/>
        <v>1.1195024725855209E-3</v>
      </c>
    </row>
    <row r="20" spans="1:4">
      <c r="A20" s="291">
        <v>811006</v>
      </c>
      <c r="B20" s="290" t="s">
        <v>66</v>
      </c>
      <c r="C20" s="289">
        <v>719000</v>
      </c>
      <c r="D20" s="288">
        <f t="shared" si="0"/>
        <v>2.1381633337025396E-5</v>
      </c>
    </row>
    <row r="21" spans="1:4">
      <c r="A21" s="291">
        <v>821000</v>
      </c>
      <c r="B21" s="290" t="s">
        <v>64</v>
      </c>
      <c r="C21" s="289">
        <v>3263875</v>
      </c>
      <c r="D21" s="288">
        <f t="shared" si="0"/>
        <v>9.7061166214024706E-5</v>
      </c>
    </row>
    <row r="22" spans="1:4">
      <c r="A22" s="291">
        <v>821001</v>
      </c>
      <c r="B22" s="290" t="s">
        <v>63</v>
      </c>
      <c r="C22" s="289">
        <v>2129749111</v>
      </c>
      <c r="D22" s="288">
        <f t="shared" si="0"/>
        <v>6.3334512644308491E-2</v>
      </c>
    </row>
    <row r="23" spans="1:4">
      <c r="A23" s="291">
        <v>821002</v>
      </c>
      <c r="B23" s="290" t="s">
        <v>62</v>
      </c>
      <c r="C23" s="289">
        <v>93276880</v>
      </c>
      <c r="D23" s="288">
        <f t="shared" si="0"/>
        <v>2.7738693282082301E-3</v>
      </c>
    </row>
    <row r="24" spans="1:4">
      <c r="A24" s="291">
        <v>821004</v>
      </c>
      <c r="B24" s="290" t="s">
        <v>61</v>
      </c>
      <c r="C24" s="289">
        <v>990000</v>
      </c>
      <c r="D24" s="288">
        <f t="shared" si="0"/>
        <v>2.9440635610090601E-5</v>
      </c>
    </row>
    <row r="25" spans="1:4">
      <c r="A25" s="291">
        <v>821005</v>
      </c>
      <c r="B25" s="290" t="s">
        <v>60</v>
      </c>
      <c r="C25" s="289">
        <v>0</v>
      </c>
      <c r="D25" s="288">
        <f t="shared" si="0"/>
        <v>0</v>
      </c>
    </row>
    <row r="26" spans="1:4">
      <c r="A26" s="291">
        <v>821006</v>
      </c>
      <c r="B26" s="290" t="s">
        <v>152</v>
      </c>
      <c r="C26" s="289">
        <v>142401499.74999994</v>
      </c>
      <c r="D26" s="288">
        <f t="shared" si="0"/>
        <v>4.2347380449193495E-3</v>
      </c>
    </row>
    <row r="27" spans="1:4">
      <c r="A27" s="291">
        <v>821007</v>
      </c>
      <c r="B27" s="290" t="s">
        <v>151</v>
      </c>
      <c r="C27" s="289">
        <v>0</v>
      </c>
      <c r="D27" s="288">
        <f t="shared" si="0"/>
        <v>0</v>
      </c>
    </row>
    <row r="28" spans="1:4">
      <c r="A28" s="291">
        <v>822001</v>
      </c>
      <c r="B28" s="290" t="s">
        <v>57</v>
      </c>
      <c r="C28" s="289">
        <v>1091600</v>
      </c>
      <c r="D28" s="288">
        <f t="shared" si="0"/>
        <v>3.2462018012095859E-5</v>
      </c>
    </row>
    <row r="29" spans="1:4">
      <c r="A29" s="291">
        <v>822005</v>
      </c>
      <c r="B29" s="290" t="s">
        <v>150</v>
      </c>
      <c r="C29" s="289">
        <v>12895440</v>
      </c>
      <c r="D29" s="288">
        <f t="shared" si="0"/>
        <v>3.8348479805230985E-4</v>
      </c>
    </row>
    <row r="30" spans="1:4">
      <c r="A30" s="291">
        <v>822015</v>
      </c>
      <c r="B30" s="290" t="s">
        <v>149</v>
      </c>
      <c r="C30" s="289">
        <v>0</v>
      </c>
      <c r="D30" s="288">
        <f t="shared" si="0"/>
        <v>0</v>
      </c>
    </row>
    <row r="31" spans="1:4">
      <c r="A31" s="291">
        <v>824001</v>
      </c>
      <c r="B31" s="290" t="s">
        <v>54</v>
      </c>
      <c r="C31" s="289">
        <v>30337112.25</v>
      </c>
      <c r="D31" s="288">
        <f t="shared" si="0"/>
        <v>9.0216552243905634E-4</v>
      </c>
    </row>
    <row r="32" spans="1:4">
      <c r="A32" s="291">
        <v>824002</v>
      </c>
      <c r="B32" s="290" t="s">
        <v>53</v>
      </c>
      <c r="C32" s="289">
        <v>11272900</v>
      </c>
      <c r="D32" s="288">
        <f t="shared" si="0"/>
        <v>3.3523367794847508E-4</v>
      </c>
    </row>
    <row r="33" spans="1:4">
      <c r="A33" s="291">
        <v>824003</v>
      </c>
      <c r="B33" s="290" t="s">
        <v>52</v>
      </c>
      <c r="C33" s="289">
        <v>9899949.3000000007</v>
      </c>
      <c r="D33" s="288">
        <f t="shared" si="0"/>
        <v>2.9440484838350663E-4</v>
      </c>
    </row>
    <row r="34" spans="1:4">
      <c r="A34" s="291">
        <v>824004</v>
      </c>
      <c r="B34" s="290" t="s">
        <v>51</v>
      </c>
      <c r="C34" s="289">
        <v>4951250</v>
      </c>
      <c r="D34" s="288">
        <f t="shared" si="0"/>
        <v>1.4724035057016272E-4</v>
      </c>
    </row>
    <row r="35" spans="1:4">
      <c r="A35" s="291">
        <v>824005</v>
      </c>
      <c r="B35" s="290" t="s">
        <v>50</v>
      </c>
      <c r="C35" s="289">
        <v>40500</v>
      </c>
      <c r="D35" s="288">
        <f t="shared" si="0"/>
        <v>1.2043896385946154E-6</v>
      </c>
    </row>
    <row r="36" spans="1:4">
      <c r="A36" s="291">
        <v>824007</v>
      </c>
      <c r="B36" s="290" t="s">
        <v>48</v>
      </c>
      <c r="C36" s="289">
        <v>11665554.900000215</v>
      </c>
      <c r="D36" s="288">
        <f t="shared" si="0"/>
        <v>3.4691045555597296E-4</v>
      </c>
    </row>
    <row r="37" spans="1:4">
      <c r="A37" s="291">
        <v>824008</v>
      </c>
      <c r="B37" s="290" t="s">
        <v>47</v>
      </c>
      <c r="C37" s="289">
        <v>221377720.84999999</v>
      </c>
      <c r="D37" s="288">
        <f t="shared" si="0"/>
        <v>6.5833341532699052E-3</v>
      </c>
    </row>
    <row r="38" spans="1:4">
      <c r="A38" s="291">
        <v>824009</v>
      </c>
      <c r="B38" s="290" t="s">
        <v>46</v>
      </c>
      <c r="C38" s="289">
        <v>465666064</v>
      </c>
      <c r="D38" s="288">
        <f t="shared" si="0"/>
        <v>1.3847984753746595E-2</v>
      </c>
    </row>
    <row r="39" spans="1:4">
      <c r="A39" s="291">
        <v>824010</v>
      </c>
      <c r="B39" s="290" t="s">
        <v>45</v>
      </c>
      <c r="C39" s="289">
        <v>55886284.25</v>
      </c>
      <c r="D39" s="288">
        <f t="shared" si="0"/>
        <v>1.6619472022284803E-3</v>
      </c>
    </row>
    <row r="40" spans="1:4">
      <c r="A40" s="291">
        <v>824011</v>
      </c>
      <c r="B40" s="290" t="s">
        <v>44</v>
      </c>
      <c r="C40" s="289">
        <v>4017000</v>
      </c>
      <c r="D40" s="288">
        <f t="shared" si="0"/>
        <v>1.194576093391252E-4</v>
      </c>
    </row>
    <row r="41" spans="1:4">
      <c r="A41" s="291">
        <v>824019</v>
      </c>
      <c r="B41" s="290" t="s">
        <v>148</v>
      </c>
      <c r="C41" s="289">
        <v>0</v>
      </c>
      <c r="D41" s="288">
        <f t="shared" si="0"/>
        <v>0</v>
      </c>
    </row>
    <row r="42" spans="1:4">
      <c r="A42" s="291">
        <v>824021</v>
      </c>
      <c r="B42" s="290" t="s">
        <v>110</v>
      </c>
      <c r="C42" s="289">
        <v>34194940</v>
      </c>
      <c r="D42" s="288">
        <f t="shared" si="0"/>
        <v>1.0168896648978904E-3</v>
      </c>
    </row>
    <row r="43" spans="1:4">
      <c r="A43" s="291">
        <v>824033</v>
      </c>
      <c r="B43" s="290" t="s">
        <v>40</v>
      </c>
      <c r="C43" s="289">
        <v>174994452</v>
      </c>
      <c r="D43" s="288">
        <f t="shared" si="0"/>
        <v>5.2039877728479698E-3</v>
      </c>
    </row>
    <row r="44" spans="1:4">
      <c r="A44" s="291">
        <v>824037</v>
      </c>
      <c r="B44" s="290" t="s">
        <v>39</v>
      </c>
      <c r="C44" s="289">
        <v>440000</v>
      </c>
      <c r="D44" s="288">
        <f t="shared" si="0"/>
        <v>1.3084726937818045E-5</v>
      </c>
    </row>
    <row r="45" spans="1:4">
      <c r="A45" s="291">
        <v>824041</v>
      </c>
      <c r="B45" s="290" t="s">
        <v>108</v>
      </c>
      <c r="C45" s="289">
        <v>6340000</v>
      </c>
      <c r="D45" s="288">
        <f t="shared" si="0"/>
        <v>1.8853901996765092E-4</v>
      </c>
    </row>
    <row r="46" spans="1:4">
      <c r="A46" s="291">
        <v>824042</v>
      </c>
      <c r="B46" s="290" t="s">
        <v>36</v>
      </c>
      <c r="C46" s="289">
        <v>5516000</v>
      </c>
      <c r="D46" s="288">
        <f t="shared" si="0"/>
        <v>1.6403489497500984E-4</v>
      </c>
    </row>
    <row r="47" spans="1:4">
      <c r="A47" s="291">
        <v>824045</v>
      </c>
      <c r="B47" s="290" t="s">
        <v>107</v>
      </c>
      <c r="C47" s="289">
        <v>101464799.99999997</v>
      </c>
      <c r="D47" s="288">
        <f t="shared" si="0"/>
        <v>3.0173618222734543E-3</v>
      </c>
    </row>
    <row r="48" spans="1:4">
      <c r="A48" s="291">
        <v>825002</v>
      </c>
      <c r="B48" s="290" t="s">
        <v>35</v>
      </c>
      <c r="C48" s="289">
        <v>0</v>
      </c>
      <c r="D48" s="288">
        <f t="shared" si="0"/>
        <v>0</v>
      </c>
    </row>
    <row r="49" spans="1:4">
      <c r="A49" s="291">
        <v>825011</v>
      </c>
      <c r="B49" s="290" t="s">
        <v>34</v>
      </c>
      <c r="C49" s="289">
        <v>50499670</v>
      </c>
      <c r="D49" s="288">
        <f t="shared" si="0"/>
        <v>1.5017599827270949E-3</v>
      </c>
    </row>
    <row r="50" spans="1:4">
      <c r="A50" s="291">
        <v>825012</v>
      </c>
      <c r="B50" s="290" t="s">
        <v>33</v>
      </c>
      <c r="C50" s="289">
        <v>1142797</v>
      </c>
      <c r="D50" s="288">
        <f t="shared" si="0"/>
        <v>3.3984515205358294E-5</v>
      </c>
    </row>
    <row r="51" spans="1:4">
      <c r="A51" s="291">
        <v>825013</v>
      </c>
      <c r="B51" s="290" t="s">
        <v>147</v>
      </c>
      <c r="C51" s="289">
        <v>350000000</v>
      </c>
      <c r="D51" s="288">
        <f t="shared" si="0"/>
        <v>1.0408305518718899E-2</v>
      </c>
    </row>
    <row r="52" spans="1:4">
      <c r="A52" s="291">
        <v>825016</v>
      </c>
      <c r="B52" s="290" t="s">
        <v>146</v>
      </c>
      <c r="C52" s="289">
        <v>1300000</v>
      </c>
      <c r="D52" s="288">
        <f t="shared" si="0"/>
        <v>3.8659420498098767E-5</v>
      </c>
    </row>
    <row r="53" spans="1:4">
      <c r="A53" s="291">
        <v>829207</v>
      </c>
      <c r="B53" s="290" t="s">
        <v>28</v>
      </c>
      <c r="C53" s="289">
        <v>0</v>
      </c>
      <c r="D53" s="288">
        <f t="shared" si="0"/>
        <v>0</v>
      </c>
    </row>
    <row r="54" spans="1:4">
      <c r="A54" s="287"/>
      <c r="B54" s="286"/>
      <c r="C54" s="285"/>
      <c r="D54" s="284"/>
    </row>
    <row r="55" spans="1:4">
      <c r="A55" s="283"/>
      <c r="B55" s="282" t="s">
        <v>145</v>
      </c>
      <c r="C55" s="302">
        <f>SUM(C14:C54)</f>
        <v>6375903515.9666672</v>
      </c>
      <c r="D55" s="280">
        <f>C55/$C$8</f>
        <v>0.18960671929158598</v>
      </c>
    </row>
    <row r="56" spans="1:4">
      <c r="A56" s="269"/>
      <c r="B56" s="301"/>
      <c r="C56" s="300"/>
      <c r="D56" s="299"/>
    </row>
    <row r="57" spans="1:4">
      <c r="A57" s="283"/>
      <c r="B57" s="282" t="s">
        <v>144</v>
      </c>
      <c r="C57" s="295">
        <f>C10-C55-C12</f>
        <v>-802457498.48183441</v>
      </c>
      <c r="D57" s="280">
        <f>C57/$C$8</f>
        <v>-2.3863493742816686E-2</v>
      </c>
    </row>
    <row r="58" spans="1:4">
      <c r="A58" s="269"/>
      <c r="B58" s="298"/>
      <c r="C58" s="297"/>
      <c r="D58" s="296"/>
    </row>
    <row r="59" spans="1:4">
      <c r="A59" s="283"/>
      <c r="B59" s="282" t="s">
        <v>143</v>
      </c>
      <c r="C59" s="295">
        <f>C57</f>
        <v>-802457498.48183441</v>
      </c>
      <c r="D59" s="280">
        <f>C59/$C$8</f>
        <v>-2.3863493742816686E-2</v>
      </c>
    </row>
    <row r="60" spans="1:4">
      <c r="A60" s="279"/>
      <c r="B60" s="278"/>
      <c r="C60" s="277"/>
      <c r="D60" s="276"/>
    </row>
    <row r="61" spans="1:4">
      <c r="A61" s="291"/>
      <c r="B61" s="294" t="s">
        <v>142</v>
      </c>
      <c r="C61" s="293"/>
      <c r="D61" s="292"/>
    </row>
    <row r="62" spans="1:4">
      <c r="A62" s="291"/>
      <c r="B62" s="290"/>
      <c r="C62" s="289"/>
      <c r="D62" s="288"/>
    </row>
    <row r="63" spans="1:4">
      <c r="A63" s="291">
        <v>910200</v>
      </c>
      <c r="B63" s="290" t="s">
        <v>24</v>
      </c>
      <c r="C63" s="289">
        <v>2401.16</v>
      </c>
      <c r="D63" s="288">
        <f t="shared" ref="D63:D68" si="1">C63/$C$8</f>
        <v>7.1405733940934486E-8</v>
      </c>
    </row>
    <row r="64" spans="1:4">
      <c r="A64" s="291">
        <v>910800</v>
      </c>
      <c r="B64" s="290" t="s">
        <v>141</v>
      </c>
      <c r="C64" s="289">
        <v>0</v>
      </c>
      <c r="D64" s="288">
        <f t="shared" si="1"/>
        <v>0</v>
      </c>
    </row>
    <row r="65" spans="1:4">
      <c r="A65" s="291">
        <v>919001</v>
      </c>
      <c r="B65" s="290" t="s">
        <v>21</v>
      </c>
      <c r="C65" s="289">
        <v>-0.35052258521318436</v>
      </c>
      <c r="D65" s="288">
        <f t="shared" si="1"/>
        <v>-1.0423846166028578E-11</v>
      </c>
    </row>
    <row r="66" spans="1:4">
      <c r="A66" s="291">
        <v>919900</v>
      </c>
      <c r="B66" s="290" t="s">
        <v>20</v>
      </c>
      <c r="C66" s="289">
        <v>16173931.270573623</v>
      </c>
      <c r="D66" s="288">
        <f t="shared" si="1"/>
        <v>4.8098062315111891E-4</v>
      </c>
    </row>
    <row r="67" spans="1:4">
      <c r="A67" s="291">
        <v>920100</v>
      </c>
      <c r="B67" s="290" t="s">
        <v>140</v>
      </c>
      <c r="C67" s="289">
        <v>-480.23</v>
      </c>
      <c r="D67" s="288">
        <f t="shared" si="1"/>
        <v>-1.4281087312155363E-8</v>
      </c>
    </row>
    <row r="68" spans="1:4">
      <c r="A68" s="291">
        <v>929900</v>
      </c>
      <c r="B68" s="290" t="s">
        <v>18</v>
      </c>
      <c r="C68" s="289">
        <v>-7513605.8181837257</v>
      </c>
      <c r="D68" s="288">
        <f t="shared" si="1"/>
        <v>-2.2343972829394316E-4</v>
      </c>
    </row>
    <row r="69" spans="1:4">
      <c r="A69" s="287"/>
      <c r="B69" s="286"/>
      <c r="C69" s="285"/>
      <c r="D69" s="284"/>
    </row>
    <row r="70" spans="1:4">
      <c r="A70" s="283"/>
      <c r="B70" s="282" t="s">
        <v>139</v>
      </c>
      <c r="C70" s="281">
        <f>SUM(C62:C68)</f>
        <v>8662246.0318673123</v>
      </c>
      <c r="D70" s="280">
        <f>C70/$C$8</f>
        <v>2.5759800907995841E-4</v>
      </c>
    </row>
    <row r="71" spans="1:4">
      <c r="A71" s="279"/>
      <c r="B71" s="278"/>
      <c r="C71" s="277"/>
      <c r="D71" s="276"/>
    </row>
    <row r="72" spans="1:4">
      <c r="A72" s="275"/>
      <c r="B72" s="274" t="s">
        <v>138</v>
      </c>
      <c r="C72" s="273">
        <f>C59+C70</f>
        <v>-793795252.44996715</v>
      </c>
      <c r="D72" s="272">
        <f>C72/$C$8</f>
        <v>-2.3605895733736729E-2</v>
      </c>
    </row>
    <row r="73" spans="1:4">
      <c r="A73" s="269"/>
      <c r="B73" s="268"/>
      <c r="C73" s="267"/>
      <c r="D73" s="266"/>
    </row>
    <row r="74" spans="1:4">
      <c r="A74" s="271">
        <v>821008</v>
      </c>
      <c r="B74" s="270" t="s">
        <v>137</v>
      </c>
      <c r="C74" s="267">
        <v>0</v>
      </c>
      <c r="D74" s="266"/>
    </row>
    <row r="75" spans="1:4">
      <c r="A75" s="269"/>
      <c r="B75" s="268"/>
      <c r="C75" s="267"/>
      <c r="D75" s="266"/>
    </row>
    <row r="76" spans="1:4" ht="15.75" thickBot="1">
      <c r="A76" s="265">
        <v>312003</v>
      </c>
      <c r="B76" s="264" t="s">
        <v>136</v>
      </c>
      <c r="C76" s="263">
        <f>C72-C74</f>
        <v>-793795252.44996715</v>
      </c>
      <c r="D76" s="262">
        <f>C76/$C$8</f>
        <v>-2.3605895733736729E-2</v>
      </c>
    </row>
    <row r="77" spans="1:4" ht="15.75" thickTop="1">
      <c r="A77" s="260"/>
      <c r="B77" s="260"/>
      <c r="C77" s="261">
        <v>-1.5974044799804688E-5</v>
      </c>
      <c r="D77" s="260"/>
    </row>
    <row r="78" spans="1:4">
      <c r="C78" s="259"/>
    </row>
  </sheetData>
  <mergeCells count="3">
    <mergeCell ref="A1:D1"/>
    <mergeCell ref="A2:D2"/>
    <mergeCell ref="A3:D3"/>
  </mergeCells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06"/>
  <sheetViews>
    <sheetView workbookViewId="0">
      <pane xSplit="3" ySplit="4" topLeftCell="D5" activePane="bottomRight" state="frozen"/>
      <selection activeCell="G7" sqref="G7:H7"/>
      <selection pane="topRight" activeCell="G7" sqref="G7:H7"/>
      <selection pane="bottomLeft" activeCell="G7" sqref="G7:H7"/>
      <selection pane="bottomRight" activeCell="K23" sqref="K23"/>
    </sheetView>
  </sheetViews>
  <sheetFormatPr defaultRowHeight="15"/>
  <cols>
    <col min="1" max="1" width="11.28515625" style="504" bestFit="1" customWidth="1"/>
    <col min="2" max="2" width="48.28515625" style="505" customWidth="1"/>
    <col min="3" max="3" width="11.28515625" style="411" bestFit="1" customWidth="1"/>
    <col min="4" max="4" width="12.28515625" style="411" bestFit="1" customWidth="1"/>
    <col min="5" max="5" width="12.42578125" style="411" bestFit="1" customWidth="1"/>
    <col min="6" max="7" width="12.42578125" style="411" customWidth="1"/>
    <col min="8" max="8" width="9" style="257" customWidth="1"/>
    <col min="9" max="9" width="9" style="411" customWidth="1"/>
    <col min="10" max="10" width="9.140625" style="257"/>
    <col min="11" max="11" width="13.140625" style="257" customWidth="1"/>
    <col min="12" max="16384" width="9.140625" style="257"/>
  </cols>
  <sheetData>
    <row r="1" spans="1:12">
      <c r="A1" s="504">
        <v>1</v>
      </c>
      <c r="B1" s="505">
        <v>2</v>
      </c>
      <c r="C1" s="411">
        <v>3</v>
      </c>
      <c r="D1" s="411">
        <v>4</v>
      </c>
      <c r="E1" s="411">
        <v>5</v>
      </c>
      <c r="F1" s="411">
        <v>6</v>
      </c>
      <c r="G1" s="411">
        <v>7</v>
      </c>
      <c r="H1" s="411">
        <v>8</v>
      </c>
      <c r="I1" s="411">
        <v>9</v>
      </c>
    </row>
    <row r="2" spans="1:12" ht="15" customHeight="1">
      <c r="A2" s="693" t="s">
        <v>549</v>
      </c>
      <c r="B2" s="695" t="s">
        <v>550</v>
      </c>
      <c r="C2" s="697" t="s">
        <v>551</v>
      </c>
      <c r="D2" s="698"/>
      <c r="E2" s="698"/>
      <c r="F2" s="698"/>
      <c r="G2" s="698"/>
      <c r="H2" s="698"/>
      <c r="I2" s="698"/>
      <c r="L2" s="506"/>
    </row>
    <row r="3" spans="1:12">
      <c r="A3" s="694"/>
      <c r="B3" s="696"/>
      <c r="C3" s="507" t="s">
        <v>552</v>
      </c>
      <c r="D3" s="508" t="s">
        <v>553</v>
      </c>
      <c r="E3" s="508" t="s">
        <v>554</v>
      </c>
      <c r="F3" s="508" t="s">
        <v>555</v>
      </c>
      <c r="G3" s="509" t="s">
        <v>556</v>
      </c>
      <c r="H3" s="510">
        <v>-1000</v>
      </c>
      <c r="I3" s="511" t="s">
        <v>529</v>
      </c>
      <c r="K3" s="512"/>
      <c r="L3" s="512"/>
    </row>
    <row r="4" spans="1:12">
      <c r="A4" s="504">
        <v>12713</v>
      </c>
      <c r="B4" s="505" t="s">
        <v>557</v>
      </c>
      <c r="C4" s="513">
        <v>24300</v>
      </c>
      <c r="D4" s="513">
        <v>24300</v>
      </c>
      <c r="E4" s="513">
        <v>26700</v>
      </c>
      <c r="F4" s="513">
        <v>26700</v>
      </c>
      <c r="G4" s="513">
        <v>26700</v>
      </c>
      <c r="H4" s="514">
        <v>25700</v>
      </c>
      <c r="I4" s="514">
        <f>+H4/1.1</f>
        <v>23363.63636363636</v>
      </c>
    </row>
    <row r="5" spans="1:12">
      <c r="A5" s="504">
        <v>134578</v>
      </c>
      <c r="B5" s="505" t="s">
        <v>474</v>
      </c>
      <c r="C5" s="513">
        <v>24300</v>
      </c>
      <c r="D5" s="513">
        <v>24300</v>
      </c>
      <c r="E5" s="513">
        <v>26700</v>
      </c>
      <c r="F5" s="513">
        <v>26700</v>
      </c>
      <c r="G5" s="513">
        <v>26700</v>
      </c>
      <c r="H5" s="514">
        <v>25700</v>
      </c>
      <c r="I5" s="514">
        <f>+H5/1.1</f>
        <v>23363.63636363636</v>
      </c>
      <c r="K5" s="515"/>
    </row>
    <row r="6" spans="1:12">
      <c r="A6" s="504" t="s">
        <v>558</v>
      </c>
      <c r="B6" s="505" t="s">
        <v>559</v>
      </c>
      <c r="C6" s="513">
        <v>24300</v>
      </c>
      <c r="D6" s="513">
        <v>24300</v>
      </c>
      <c r="E6" s="513">
        <v>26700</v>
      </c>
      <c r="F6" s="513">
        <v>26700</v>
      </c>
      <c r="G6" s="513">
        <v>26700</v>
      </c>
      <c r="H6" s="514">
        <v>25700</v>
      </c>
      <c r="I6" s="514">
        <f t="shared" ref="I6:I76" si="0">+H6/1.1</f>
        <v>23363.63636363636</v>
      </c>
    </row>
    <row r="7" spans="1:12">
      <c r="A7" s="504" t="s">
        <v>560</v>
      </c>
      <c r="B7" s="505" t="s">
        <v>561</v>
      </c>
      <c r="C7" s="513">
        <v>506.25</v>
      </c>
      <c r="D7" s="513">
        <v>506.25</v>
      </c>
      <c r="E7" s="513">
        <v>556.25</v>
      </c>
      <c r="F7" s="513">
        <v>556.25</v>
      </c>
      <c r="G7" s="513">
        <v>556.25</v>
      </c>
      <c r="H7" s="514">
        <v>535.41666666666663</v>
      </c>
      <c r="I7" s="514">
        <f t="shared" si="0"/>
        <v>486.74242424242419</v>
      </c>
    </row>
    <row r="8" spans="1:12">
      <c r="A8" s="504" t="s">
        <v>562</v>
      </c>
      <c r="B8" s="505" t="s">
        <v>563</v>
      </c>
      <c r="C8" s="513">
        <v>506.25</v>
      </c>
      <c r="D8" s="513">
        <v>506.25</v>
      </c>
      <c r="E8" s="513">
        <v>556.25</v>
      </c>
      <c r="F8" s="513">
        <v>556.25</v>
      </c>
      <c r="G8" s="513">
        <v>556.25</v>
      </c>
      <c r="H8" s="514">
        <v>535.41666666666663</v>
      </c>
      <c r="I8" s="514">
        <f t="shared" si="0"/>
        <v>486.74242424242419</v>
      </c>
    </row>
    <row r="9" spans="1:12">
      <c r="A9" s="504">
        <v>74548</v>
      </c>
      <c r="B9" s="505" t="s">
        <v>564</v>
      </c>
      <c r="C9" s="513">
        <v>24300</v>
      </c>
      <c r="D9" s="513">
        <v>24300</v>
      </c>
      <c r="E9" s="513">
        <v>26700</v>
      </c>
      <c r="F9" s="513">
        <v>26700</v>
      </c>
      <c r="G9" s="513">
        <v>26700</v>
      </c>
      <c r="H9" s="514">
        <v>25700</v>
      </c>
      <c r="I9" s="514">
        <f t="shared" si="0"/>
        <v>23363.63636363636</v>
      </c>
    </row>
    <row r="10" spans="1:12">
      <c r="A10" s="504" t="s">
        <v>565</v>
      </c>
      <c r="B10" s="505" t="s">
        <v>566</v>
      </c>
      <c r="C10" s="513">
        <v>24300</v>
      </c>
      <c r="D10" s="513">
        <v>24300</v>
      </c>
      <c r="E10" s="513">
        <v>26700</v>
      </c>
      <c r="F10" s="513">
        <v>26700</v>
      </c>
      <c r="G10" s="513">
        <v>26700</v>
      </c>
      <c r="H10" s="514">
        <v>25700</v>
      </c>
      <c r="I10" s="514">
        <f t="shared" si="0"/>
        <v>23363.63636363636</v>
      </c>
    </row>
    <row r="11" spans="1:12">
      <c r="A11" s="504" t="s">
        <v>567</v>
      </c>
      <c r="B11" s="505" t="s">
        <v>568</v>
      </c>
      <c r="C11" s="513">
        <v>506.25</v>
      </c>
      <c r="D11" s="513">
        <v>506.25</v>
      </c>
      <c r="E11" s="513">
        <v>556.25</v>
      </c>
      <c r="F11" s="513">
        <v>556.25</v>
      </c>
      <c r="G11" s="513">
        <v>556.25</v>
      </c>
      <c r="H11" s="514">
        <v>535.41666666666663</v>
      </c>
      <c r="I11" s="514">
        <f t="shared" si="0"/>
        <v>486.74242424242419</v>
      </c>
    </row>
    <row r="12" spans="1:12">
      <c r="A12" s="504">
        <v>74556</v>
      </c>
      <c r="B12" s="505" t="s">
        <v>475</v>
      </c>
      <c r="C12" s="513">
        <v>30700</v>
      </c>
      <c r="D12" s="513">
        <v>30700</v>
      </c>
      <c r="E12" s="513">
        <v>32500</v>
      </c>
      <c r="F12" s="513">
        <v>32500</v>
      </c>
      <c r="G12" s="513">
        <v>32500</v>
      </c>
      <c r="H12" s="514">
        <v>31500</v>
      </c>
      <c r="I12" s="514">
        <f t="shared" si="0"/>
        <v>28636.363636363632</v>
      </c>
    </row>
    <row r="13" spans="1:12">
      <c r="A13" s="504" t="s">
        <v>569</v>
      </c>
      <c r="B13" s="505" t="s">
        <v>570</v>
      </c>
      <c r="C13" s="513">
        <v>1279.1666666666667</v>
      </c>
      <c r="D13" s="513">
        <v>1279.1666666666667</v>
      </c>
      <c r="E13" s="513">
        <v>1354.1666666666667</v>
      </c>
      <c r="F13" s="513">
        <v>1354.1666666666667</v>
      </c>
      <c r="G13" s="513">
        <v>1354.1666666666667</v>
      </c>
      <c r="H13" s="514">
        <v>1312.5</v>
      </c>
      <c r="I13" s="514">
        <f t="shared" si="0"/>
        <v>1193.181818181818</v>
      </c>
    </row>
    <row r="14" spans="1:12">
      <c r="A14" s="504" t="s">
        <v>571</v>
      </c>
      <c r="B14" s="505" t="s">
        <v>572</v>
      </c>
      <c r="C14" s="513">
        <v>1279.1666666666667</v>
      </c>
      <c r="D14" s="513">
        <v>1279.1666666666667</v>
      </c>
      <c r="E14" s="513">
        <v>1354.1666666666667</v>
      </c>
      <c r="F14" s="513">
        <v>1354.1666666666667</v>
      </c>
      <c r="G14" s="513">
        <v>1354.1666666666667</v>
      </c>
      <c r="H14" s="514">
        <v>1312.5</v>
      </c>
      <c r="I14" s="514">
        <f t="shared" si="0"/>
        <v>1193.181818181818</v>
      </c>
    </row>
    <row r="15" spans="1:12">
      <c r="A15" s="504">
        <v>74557</v>
      </c>
      <c r="B15" s="505" t="s">
        <v>573</v>
      </c>
      <c r="C15" s="513">
        <v>30700</v>
      </c>
      <c r="D15" s="513">
        <v>30700</v>
      </c>
      <c r="E15" s="513">
        <v>32500</v>
      </c>
      <c r="F15" s="513">
        <v>32500</v>
      </c>
      <c r="G15" s="513">
        <v>32500</v>
      </c>
      <c r="H15" s="514">
        <v>31500</v>
      </c>
      <c r="I15" s="514">
        <f t="shared" si="0"/>
        <v>28636.363636363632</v>
      </c>
    </row>
    <row r="16" spans="1:12">
      <c r="A16" s="504" t="s">
        <v>574</v>
      </c>
      <c r="B16" s="505" t="s">
        <v>575</v>
      </c>
      <c r="C16" s="513">
        <v>30700</v>
      </c>
      <c r="D16" s="513">
        <v>30700</v>
      </c>
      <c r="E16" s="513">
        <v>32500</v>
      </c>
      <c r="F16" s="513">
        <v>32500</v>
      </c>
      <c r="G16" s="513">
        <v>32500</v>
      </c>
      <c r="H16" s="514">
        <v>31500</v>
      </c>
      <c r="I16" s="514">
        <f t="shared" si="0"/>
        <v>28636.363636363632</v>
      </c>
    </row>
    <row r="17" spans="1:9">
      <c r="A17" s="504">
        <v>12511</v>
      </c>
      <c r="B17" s="505" t="s">
        <v>576</v>
      </c>
      <c r="C17" s="513">
        <v>1279.1666666666667</v>
      </c>
      <c r="D17" s="513">
        <v>1279.1666666666667</v>
      </c>
      <c r="E17" s="513">
        <v>1354.1666666666667</v>
      </c>
      <c r="F17" s="513">
        <v>1354.1666666666667</v>
      </c>
      <c r="G17" s="513">
        <v>1354.1666666666667</v>
      </c>
      <c r="H17" s="514">
        <v>1312.5</v>
      </c>
      <c r="I17" s="514">
        <f t="shared" si="0"/>
        <v>1193.181818181818</v>
      </c>
    </row>
    <row r="18" spans="1:9">
      <c r="A18" s="504" t="s">
        <v>577</v>
      </c>
      <c r="B18" s="505" t="s">
        <v>576</v>
      </c>
      <c r="C18" s="513">
        <v>1279.1666666666667</v>
      </c>
      <c r="D18" s="513">
        <v>1279.1666666666667</v>
      </c>
      <c r="E18" s="513">
        <v>1354.1666666666667</v>
      </c>
      <c r="F18" s="513">
        <v>1354.1666666666667</v>
      </c>
      <c r="G18" s="513">
        <v>1354.1666666666667</v>
      </c>
      <c r="H18" s="514">
        <v>1312.5</v>
      </c>
      <c r="I18" s="514">
        <f t="shared" si="0"/>
        <v>1193.181818181818</v>
      </c>
    </row>
    <row r="19" spans="1:9" s="519" customFormat="1">
      <c r="A19" s="516">
        <v>12513</v>
      </c>
      <c r="B19" s="517" t="s">
        <v>578</v>
      </c>
      <c r="C19" s="513">
        <v>30700</v>
      </c>
      <c r="D19" s="513">
        <v>30700</v>
      </c>
      <c r="E19" s="513">
        <v>32500</v>
      </c>
      <c r="F19" s="513">
        <v>32500</v>
      </c>
      <c r="G19" s="513">
        <v>32500</v>
      </c>
      <c r="H19" s="514">
        <v>31500</v>
      </c>
      <c r="I19" s="518">
        <v>28636.363636363632</v>
      </c>
    </row>
    <row r="20" spans="1:9">
      <c r="A20" s="520">
        <v>175161</v>
      </c>
      <c r="B20" s="521" t="s">
        <v>579</v>
      </c>
      <c r="C20" s="513">
        <v>0</v>
      </c>
      <c r="D20" s="513">
        <v>0</v>
      </c>
      <c r="E20" s="513">
        <v>0</v>
      </c>
      <c r="F20" s="513">
        <v>0</v>
      </c>
      <c r="G20" s="513">
        <v>32500</v>
      </c>
      <c r="H20" s="514">
        <v>31500</v>
      </c>
      <c r="I20" s="514">
        <f>+H20/1.1</f>
        <v>28636.363636363632</v>
      </c>
    </row>
    <row r="21" spans="1:9">
      <c r="A21" s="504">
        <v>113017</v>
      </c>
      <c r="B21" s="505" t="s">
        <v>580</v>
      </c>
      <c r="C21" s="513">
        <v>77500</v>
      </c>
      <c r="D21" s="513">
        <v>77500</v>
      </c>
      <c r="E21" s="513">
        <v>82150</v>
      </c>
      <c r="F21" s="513">
        <v>82150</v>
      </c>
      <c r="G21" s="513">
        <v>82150</v>
      </c>
      <c r="H21" s="514">
        <v>81150</v>
      </c>
      <c r="I21" s="514">
        <f t="shared" si="0"/>
        <v>73772.727272727265</v>
      </c>
    </row>
    <row r="22" spans="1:9">
      <c r="A22" s="504" t="s">
        <v>581</v>
      </c>
      <c r="B22" s="505" t="s">
        <v>582</v>
      </c>
      <c r="C22" s="513">
        <v>77500</v>
      </c>
      <c r="D22" s="513">
        <v>77500</v>
      </c>
      <c r="E22" s="513">
        <v>82150</v>
      </c>
      <c r="F22" s="513">
        <v>82150</v>
      </c>
      <c r="G22" s="513">
        <v>82150</v>
      </c>
      <c r="H22" s="514">
        <v>81150</v>
      </c>
      <c r="I22" s="514">
        <f t="shared" si="0"/>
        <v>73772.727272727265</v>
      </c>
    </row>
    <row r="23" spans="1:9">
      <c r="A23" s="504" t="s">
        <v>583</v>
      </c>
      <c r="B23" s="505" t="s">
        <v>584</v>
      </c>
      <c r="C23" s="513">
        <v>3229.1666666666665</v>
      </c>
      <c r="D23" s="513">
        <v>3229.1666666666665</v>
      </c>
      <c r="E23" s="513">
        <v>3422.9166666666665</v>
      </c>
      <c r="F23" s="513">
        <v>3422.9166666666665</v>
      </c>
      <c r="G23" s="513">
        <v>3422.9166666666665</v>
      </c>
      <c r="H23" s="514">
        <v>3381.25</v>
      </c>
      <c r="I23" s="514">
        <f t="shared" si="0"/>
        <v>3073.863636363636</v>
      </c>
    </row>
    <row r="24" spans="1:9">
      <c r="A24" s="504" t="s">
        <v>585</v>
      </c>
      <c r="B24" s="505" t="s">
        <v>586</v>
      </c>
      <c r="C24" s="513">
        <v>3229.1666666666665</v>
      </c>
      <c r="D24" s="513">
        <v>3229.1666666666665</v>
      </c>
      <c r="E24" s="513">
        <v>3422.9166666666665</v>
      </c>
      <c r="F24" s="513">
        <v>3422.9166666666665</v>
      </c>
      <c r="G24" s="513">
        <v>3422.9166666666665</v>
      </c>
      <c r="H24" s="514">
        <v>3381.25</v>
      </c>
      <c r="I24" s="514">
        <f t="shared" si="0"/>
        <v>3073.863636363636</v>
      </c>
    </row>
    <row r="25" spans="1:9">
      <c r="A25" s="504">
        <v>113018</v>
      </c>
      <c r="B25" s="505" t="s">
        <v>587</v>
      </c>
      <c r="C25" s="513">
        <v>77500</v>
      </c>
      <c r="D25" s="513">
        <v>77500</v>
      </c>
      <c r="E25" s="513">
        <v>82150</v>
      </c>
      <c r="F25" s="513">
        <v>82150</v>
      </c>
      <c r="G25" s="513">
        <v>82150</v>
      </c>
      <c r="H25" s="514">
        <v>81150</v>
      </c>
      <c r="I25" s="514">
        <f t="shared" si="0"/>
        <v>73772.727272727265</v>
      </c>
    </row>
    <row r="26" spans="1:9">
      <c r="A26" s="504" t="s">
        <v>588</v>
      </c>
      <c r="B26" s="505" t="s">
        <v>589</v>
      </c>
      <c r="C26" s="513">
        <v>77500</v>
      </c>
      <c r="D26" s="513">
        <v>77500</v>
      </c>
      <c r="E26" s="513">
        <v>82150</v>
      </c>
      <c r="F26" s="513">
        <v>82150</v>
      </c>
      <c r="G26" s="513">
        <v>82150</v>
      </c>
      <c r="H26" s="514">
        <v>81150</v>
      </c>
      <c r="I26" s="514">
        <f t="shared" si="0"/>
        <v>73772.727272727265</v>
      </c>
    </row>
    <row r="27" spans="1:9">
      <c r="A27" s="504" t="s">
        <v>590</v>
      </c>
      <c r="B27" s="505" t="s">
        <v>591</v>
      </c>
      <c r="C27" s="513">
        <v>3229.1666666666665</v>
      </c>
      <c r="D27" s="513">
        <v>3229.1666666666665</v>
      </c>
      <c r="E27" s="513">
        <v>3422.9166666666665</v>
      </c>
      <c r="F27" s="513">
        <v>3422.9166666666665</v>
      </c>
      <c r="G27" s="513">
        <v>3422.9166666666665</v>
      </c>
      <c r="H27" s="514">
        <v>3381.25</v>
      </c>
      <c r="I27" s="514">
        <f t="shared" si="0"/>
        <v>3073.863636363636</v>
      </c>
    </row>
    <row r="28" spans="1:9">
      <c r="A28" s="504" t="s">
        <v>592</v>
      </c>
      <c r="B28" s="505" t="s">
        <v>593</v>
      </c>
      <c r="C28" s="513">
        <v>3229.1666666666665</v>
      </c>
      <c r="D28" s="513">
        <v>3229.1666666666665</v>
      </c>
      <c r="E28" s="513">
        <v>3422.9166666666665</v>
      </c>
      <c r="F28" s="513">
        <v>3422.9166666666665</v>
      </c>
      <c r="G28" s="513">
        <v>3422.9166666666665</v>
      </c>
      <c r="H28" s="514">
        <v>3381.25</v>
      </c>
      <c r="I28" s="514">
        <f>+H28/1.1</f>
        <v>3073.863636363636</v>
      </c>
    </row>
    <row r="29" spans="1:9">
      <c r="A29" s="504">
        <v>74598</v>
      </c>
      <c r="B29" s="505" t="s">
        <v>594</v>
      </c>
      <c r="C29" s="513">
        <v>78000</v>
      </c>
      <c r="D29" s="513">
        <v>78000</v>
      </c>
      <c r="E29" s="513">
        <v>78000</v>
      </c>
      <c r="F29" s="513">
        <v>78000</v>
      </c>
      <c r="G29" s="513">
        <v>78000</v>
      </c>
      <c r="H29" s="514">
        <v>77000</v>
      </c>
      <c r="I29" s="514">
        <f>+H29/1.1</f>
        <v>70000</v>
      </c>
    </row>
    <row r="30" spans="1:9">
      <c r="A30" s="504" t="s">
        <v>595</v>
      </c>
      <c r="B30" s="505" t="s">
        <v>596</v>
      </c>
      <c r="C30" s="513">
        <v>78000</v>
      </c>
      <c r="D30" s="513">
        <v>78000</v>
      </c>
      <c r="E30" s="513">
        <v>78000</v>
      </c>
      <c r="F30" s="513">
        <v>78000</v>
      </c>
      <c r="G30" s="513">
        <v>78000</v>
      </c>
      <c r="H30" s="514">
        <v>77000</v>
      </c>
      <c r="I30" s="514">
        <f t="shared" si="0"/>
        <v>70000</v>
      </c>
    </row>
    <row r="31" spans="1:9">
      <c r="A31" s="504" t="s">
        <v>597</v>
      </c>
      <c r="B31" s="505" t="s">
        <v>598</v>
      </c>
      <c r="C31" s="513">
        <v>6500</v>
      </c>
      <c r="D31" s="513">
        <v>6500</v>
      </c>
      <c r="E31" s="513">
        <v>6500</v>
      </c>
      <c r="F31" s="513">
        <v>6500</v>
      </c>
      <c r="G31" s="513">
        <v>6500</v>
      </c>
      <c r="H31" s="514">
        <v>6416.666666666667</v>
      </c>
      <c r="I31" s="514">
        <f>+H31/1.1</f>
        <v>5833.333333333333</v>
      </c>
    </row>
    <row r="32" spans="1:9">
      <c r="A32" s="504" t="s">
        <v>599</v>
      </c>
      <c r="B32" s="505" t="s">
        <v>600</v>
      </c>
      <c r="C32" s="513">
        <v>6500</v>
      </c>
      <c r="D32" s="513">
        <v>6500</v>
      </c>
      <c r="E32" s="513">
        <v>6500</v>
      </c>
      <c r="F32" s="513">
        <v>6500</v>
      </c>
      <c r="G32" s="513">
        <v>6500</v>
      </c>
      <c r="H32" s="514">
        <v>6416.666666666667</v>
      </c>
      <c r="I32" s="514">
        <f t="shared" si="0"/>
        <v>5833.333333333333</v>
      </c>
    </row>
    <row r="33" spans="1:9">
      <c r="A33" s="504">
        <v>132527</v>
      </c>
      <c r="B33" s="505" t="s">
        <v>601</v>
      </c>
      <c r="C33" s="513">
        <v>78000</v>
      </c>
      <c r="D33" s="513">
        <v>78000</v>
      </c>
      <c r="E33" s="513">
        <v>78000</v>
      </c>
      <c r="F33" s="513">
        <v>78000</v>
      </c>
      <c r="G33" s="513">
        <v>78000</v>
      </c>
      <c r="H33" s="514">
        <v>77000</v>
      </c>
      <c r="I33" s="514">
        <f>+H33/1.1</f>
        <v>70000</v>
      </c>
    </row>
    <row r="34" spans="1:9">
      <c r="A34" s="504" t="s">
        <v>602</v>
      </c>
      <c r="B34" s="505" t="s">
        <v>603</v>
      </c>
      <c r="C34" s="513">
        <v>6500</v>
      </c>
      <c r="D34" s="513">
        <v>6500</v>
      </c>
      <c r="E34" s="513">
        <v>6500</v>
      </c>
      <c r="F34" s="513">
        <v>6500</v>
      </c>
      <c r="G34" s="513">
        <v>6500</v>
      </c>
      <c r="H34" s="514">
        <v>6416.666666666667</v>
      </c>
      <c r="I34" s="514">
        <f>+H34/1.1</f>
        <v>5833.333333333333</v>
      </c>
    </row>
    <row r="35" spans="1:9">
      <c r="A35" s="504">
        <v>80333</v>
      </c>
      <c r="B35" s="505" t="s">
        <v>604</v>
      </c>
      <c r="C35" s="513">
        <v>84500</v>
      </c>
      <c r="D35" s="513">
        <v>84500</v>
      </c>
      <c r="E35" s="513">
        <v>84500</v>
      </c>
      <c r="F35" s="513">
        <v>84500</v>
      </c>
      <c r="G35" s="513">
        <v>84500</v>
      </c>
      <c r="H35" s="514">
        <v>83500</v>
      </c>
      <c r="I35" s="514">
        <f>+H35/1.1</f>
        <v>75909.090909090897</v>
      </c>
    </row>
    <row r="36" spans="1:9">
      <c r="A36" s="504" t="s">
        <v>605</v>
      </c>
      <c r="B36" s="505" t="s">
        <v>606</v>
      </c>
      <c r="C36" s="513">
        <v>84500</v>
      </c>
      <c r="D36" s="513">
        <v>84500</v>
      </c>
      <c r="E36" s="513">
        <v>84500</v>
      </c>
      <c r="F36" s="513">
        <v>84500</v>
      </c>
      <c r="G36" s="513">
        <v>84500</v>
      </c>
      <c r="H36" s="514">
        <v>83500</v>
      </c>
      <c r="I36" s="514">
        <f t="shared" si="0"/>
        <v>75909.090909090897</v>
      </c>
    </row>
    <row r="37" spans="1:9">
      <c r="A37" s="504" t="s">
        <v>607</v>
      </c>
      <c r="B37" s="505" t="s">
        <v>608</v>
      </c>
      <c r="C37" s="513">
        <v>7041.666666666667</v>
      </c>
      <c r="D37" s="513">
        <v>7041.666666666667</v>
      </c>
      <c r="E37" s="513">
        <v>7041.666666666667</v>
      </c>
      <c r="F37" s="513">
        <v>7041.666666666667</v>
      </c>
      <c r="G37" s="513">
        <v>7041.666666666667</v>
      </c>
      <c r="H37" s="514">
        <v>6958.333333333333</v>
      </c>
      <c r="I37" s="514">
        <f t="shared" si="0"/>
        <v>6325.7575757575751</v>
      </c>
    </row>
    <row r="38" spans="1:9">
      <c r="A38" s="504" t="s">
        <v>609</v>
      </c>
      <c r="B38" s="505" t="s">
        <v>610</v>
      </c>
      <c r="C38" s="513">
        <v>7041.666666666667</v>
      </c>
      <c r="D38" s="513">
        <v>7041.666666666667</v>
      </c>
      <c r="E38" s="513">
        <v>7041.666666666667</v>
      </c>
      <c r="F38" s="513">
        <v>7041.666666666667</v>
      </c>
      <c r="G38" s="513">
        <v>7041.666666666667</v>
      </c>
      <c r="H38" s="514">
        <v>6958.333333333333</v>
      </c>
      <c r="I38" s="514">
        <f t="shared" si="0"/>
        <v>6325.7575757575751</v>
      </c>
    </row>
    <row r="39" spans="1:9">
      <c r="A39" s="504">
        <v>133875</v>
      </c>
      <c r="B39" s="505" t="s">
        <v>611</v>
      </c>
      <c r="C39" s="513">
        <v>84500</v>
      </c>
      <c r="D39" s="513">
        <v>84500</v>
      </c>
      <c r="E39" s="513">
        <v>84500</v>
      </c>
      <c r="F39" s="513">
        <v>84500</v>
      </c>
      <c r="G39" s="513">
        <v>84500</v>
      </c>
      <c r="H39" s="514">
        <v>83500</v>
      </c>
      <c r="I39" s="514">
        <f t="shared" si="0"/>
        <v>75909.090909090897</v>
      </c>
    </row>
    <row r="40" spans="1:9">
      <c r="A40" s="504" t="s">
        <v>612</v>
      </c>
      <c r="B40" s="505" t="s">
        <v>613</v>
      </c>
      <c r="C40" s="513">
        <v>7041.666666666667</v>
      </c>
      <c r="D40" s="513">
        <v>7041.666666666667</v>
      </c>
      <c r="E40" s="513">
        <v>7041.666666666667</v>
      </c>
      <c r="F40" s="513">
        <v>7041.666666666667</v>
      </c>
      <c r="G40" s="513">
        <v>7041.666666666667</v>
      </c>
      <c r="H40" s="514">
        <v>6958.333333333333</v>
      </c>
      <c r="I40" s="514">
        <f t="shared" si="0"/>
        <v>6325.7575757575751</v>
      </c>
    </row>
    <row r="41" spans="1:9">
      <c r="A41" s="504">
        <v>122407</v>
      </c>
      <c r="B41" s="505" t="s">
        <v>614</v>
      </c>
      <c r="C41" s="513">
        <v>18500</v>
      </c>
      <c r="D41" s="513">
        <v>18500</v>
      </c>
      <c r="E41" s="513">
        <v>19610</v>
      </c>
      <c r="F41" s="513">
        <v>19610</v>
      </c>
      <c r="G41" s="513">
        <v>19610</v>
      </c>
      <c r="H41" s="514">
        <v>18610</v>
      </c>
      <c r="I41" s="514">
        <f t="shared" si="0"/>
        <v>16918.181818181816</v>
      </c>
    </row>
    <row r="42" spans="1:9">
      <c r="A42" s="504">
        <v>122408</v>
      </c>
      <c r="B42" s="505" t="s">
        <v>615</v>
      </c>
      <c r="C42" s="513">
        <v>73500</v>
      </c>
      <c r="D42" s="513">
        <v>73500</v>
      </c>
      <c r="E42" s="513">
        <v>77900</v>
      </c>
      <c r="F42" s="513">
        <v>77900</v>
      </c>
      <c r="G42" s="513">
        <v>77900</v>
      </c>
      <c r="H42" s="514">
        <v>76900</v>
      </c>
      <c r="I42" s="514">
        <f t="shared" si="0"/>
        <v>69909.090909090897</v>
      </c>
    </row>
    <row r="43" spans="1:9">
      <c r="A43" s="504" t="s">
        <v>616</v>
      </c>
      <c r="B43" s="505" t="s">
        <v>617</v>
      </c>
      <c r="C43" s="513">
        <v>18500</v>
      </c>
      <c r="D43" s="513">
        <v>18500</v>
      </c>
      <c r="E43" s="513">
        <v>19610</v>
      </c>
      <c r="F43" s="513">
        <v>19610</v>
      </c>
      <c r="G43" s="513">
        <v>19610</v>
      </c>
      <c r="H43" s="514">
        <v>18610</v>
      </c>
      <c r="I43" s="518">
        <f t="shared" si="0"/>
        <v>16918.181818181816</v>
      </c>
    </row>
    <row r="44" spans="1:9">
      <c r="A44" s="504" t="s">
        <v>618</v>
      </c>
      <c r="B44" s="505" t="s">
        <v>619</v>
      </c>
      <c r="C44" s="513">
        <v>3062.5</v>
      </c>
      <c r="D44" s="513">
        <v>3062.5</v>
      </c>
      <c r="E44" s="513">
        <v>3245.8333333333335</v>
      </c>
      <c r="F44" s="513">
        <v>3245.8333333333335</v>
      </c>
      <c r="G44" s="513">
        <v>3245.8333333333335</v>
      </c>
      <c r="H44" s="514">
        <v>3204.1666666666665</v>
      </c>
      <c r="I44" s="514">
        <f t="shared" si="0"/>
        <v>2912.8787878787875</v>
      </c>
    </row>
    <row r="45" spans="1:9">
      <c r="A45" s="504" t="s">
        <v>620</v>
      </c>
      <c r="B45" s="505" t="s">
        <v>621</v>
      </c>
      <c r="C45" s="513">
        <v>3062.5</v>
      </c>
      <c r="D45" s="513">
        <v>3062.5</v>
      </c>
      <c r="E45" s="513">
        <v>3245.8333333333335</v>
      </c>
      <c r="F45" s="513">
        <v>3245.8333333333335</v>
      </c>
      <c r="G45" s="513">
        <v>3245.8333333333335</v>
      </c>
      <c r="H45" s="514">
        <v>3204.1666666666665</v>
      </c>
      <c r="I45" s="514">
        <f>+H45/1.1</f>
        <v>2912.8787878787875</v>
      </c>
    </row>
    <row r="46" spans="1:9">
      <c r="A46" s="520">
        <v>135877</v>
      </c>
      <c r="B46" s="521" t="s">
        <v>622</v>
      </c>
      <c r="C46" s="513">
        <v>0</v>
      </c>
      <c r="D46" s="513">
        <v>0</v>
      </c>
      <c r="E46" s="513">
        <v>0</v>
      </c>
      <c r="F46" s="513">
        <v>0</v>
      </c>
      <c r="G46" s="513">
        <v>77900</v>
      </c>
      <c r="H46" s="514">
        <v>76900</v>
      </c>
      <c r="I46" s="514">
        <f t="shared" si="0"/>
        <v>69909.090909090897</v>
      </c>
    </row>
    <row r="47" spans="1:9">
      <c r="A47" s="504">
        <v>74561</v>
      </c>
      <c r="B47" s="505" t="s">
        <v>480</v>
      </c>
      <c r="C47" s="513">
        <v>39500</v>
      </c>
      <c r="D47" s="513">
        <v>39500</v>
      </c>
      <c r="E47" s="513">
        <v>41900</v>
      </c>
      <c r="F47" s="513">
        <v>41900</v>
      </c>
      <c r="G47" s="513">
        <v>41900</v>
      </c>
      <c r="H47" s="514">
        <v>40900</v>
      </c>
      <c r="I47" s="514">
        <f t="shared" si="0"/>
        <v>37181.818181818177</v>
      </c>
    </row>
    <row r="48" spans="1:9">
      <c r="A48" s="504" t="s">
        <v>623</v>
      </c>
      <c r="B48" s="505" t="s">
        <v>624</v>
      </c>
      <c r="C48" s="513">
        <v>39500</v>
      </c>
      <c r="D48" s="513">
        <v>39500</v>
      </c>
      <c r="E48" s="513">
        <v>41900</v>
      </c>
      <c r="F48" s="513">
        <v>41900</v>
      </c>
      <c r="G48" s="513">
        <v>41900</v>
      </c>
      <c r="H48" s="514">
        <v>40900</v>
      </c>
      <c r="I48" s="514">
        <f>+H48/1.1</f>
        <v>37181.818181818177</v>
      </c>
    </row>
    <row r="49" spans="1:9">
      <c r="A49" s="504" t="s">
        <v>625</v>
      </c>
      <c r="B49" s="505" t="s">
        <v>626</v>
      </c>
      <c r="C49" s="513">
        <v>1645.8333333333333</v>
      </c>
      <c r="D49" s="513">
        <v>1645.8333333333333</v>
      </c>
      <c r="E49" s="513">
        <v>1745.8333333333333</v>
      </c>
      <c r="F49" s="513">
        <v>1745.8333333333333</v>
      </c>
      <c r="G49" s="513">
        <v>1745.8333333333333</v>
      </c>
      <c r="H49" s="514">
        <v>1704.1666666666667</v>
      </c>
      <c r="I49" s="514">
        <f t="shared" si="0"/>
        <v>1549.2424242424242</v>
      </c>
    </row>
    <row r="50" spans="1:9">
      <c r="A50" s="504" t="s">
        <v>627</v>
      </c>
      <c r="B50" s="505" t="s">
        <v>628</v>
      </c>
      <c r="C50" s="513">
        <v>1645.8333333333333</v>
      </c>
      <c r="D50" s="513">
        <v>1645.8333333333333</v>
      </c>
      <c r="E50" s="513">
        <v>1745.8333333333333</v>
      </c>
      <c r="F50" s="513">
        <v>1745.8333333333333</v>
      </c>
      <c r="G50" s="513">
        <v>1745.8333333333333</v>
      </c>
      <c r="H50" s="514">
        <v>1704.1666666666667</v>
      </c>
      <c r="I50" s="514">
        <f t="shared" si="0"/>
        <v>1549.2424242424242</v>
      </c>
    </row>
    <row r="51" spans="1:9">
      <c r="A51" s="504" t="s">
        <v>629</v>
      </c>
      <c r="B51" s="505" t="s">
        <v>630</v>
      </c>
      <c r="C51" s="513">
        <v>19750</v>
      </c>
      <c r="D51" s="513">
        <v>19750</v>
      </c>
      <c r="E51" s="513">
        <v>13519</v>
      </c>
      <c r="F51" s="513">
        <v>13519</v>
      </c>
      <c r="G51" s="513">
        <v>13519</v>
      </c>
      <c r="H51" s="514">
        <v>12519</v>
      </c>
      <c r="I51" s="514">
        <f t="shared" si="0"/>
        <v>11380.90909090909</v>
      </c>
    </row>
    <row r="52" spans="1:9">
      <c r="A52" s="516">
        <v>12313</v>
      </c>
      <c r="B52" s="517" t="s">
        <v>631</v>
      </c>
      <c r="C52" s="513">
        <v>39500</v>
      </c>
      <c r="D52" s="513">
        <v>39500</v>
      </c>
      <c r="E52" s="513">
        <v>41900</v>
      </c>
      <c r="F52" s="513">
        <v>41900</v>
      </c>
      <c r="G52" s="513">
        <v>41900</v>
      </c>
      <c r="H52" s="514">
        <v>40900</v>
      </c>
      <c r="I52" s="514">
        <f t="shared" si="0"/>
        <v>37181.818181818177</v>
      </c>
    </row>
    <row r="53" spans="1:9">
      <c r="A53" s="504">
        <v>139188</v>
      </c>
      <c r="B53" s="505" t="s">
        <v>632</v>
      </c>
      <c r="C53" s="513">
        <v>39500</v>
      </c>
      <c r="D53" s="513">
        <v>39500</v>
      </c>
      <c r="E53" s="513">
        <v>41900</v>
      </c>
      <c r="F53" s="513">
        <v>41900</v>
      </c>
      <c r="G53" s="513">
        <v>41900</v>
      </c>
      <c r="H53" s="514">
        <v>40900</v>
      </c>
      <c r="I53" s="514">
        <f t="shared" si="0"/>
        <v>37181.818181818177</v>
      </c>
    </row>
    <row r="54" spans="1:9">
      <c r="A54" s="504" t="s">
        <v>633</v>
      </c>
      <c r="B54" s="505" t="s">
        <v>634</v>
      </c>
      <c r="C54" s="513">
        <v>1645.8333333333333</v>
      </c>
      <c r="D54" s="513">
        <v>1645.8333333333333</v>
      </c>
      <c r="E54" s="513">
        <v>1745.8333333333333</v>
      </c>
      <c r="F54" s="513">
        <v>1745.8333333333333</v>
      </c>
      <c r="G54" s="513">
        <v>1745.8333333333333</v>
      </c>
      <c r="H54" s="514">
        <v>1704.1666666666667</v>
      </c>
      <c r="I54" s="514">
        <f t="shared" si="0"/>
        <v>1549.2424242424242</v>
      </c>
    </row>
    <row r="55" spans="1:9">
      <c r="A55" s="504">
        <v>12814</v>
      </c>
      <c r="B55" s="505" t="s">
        <v>635</v>
      </c>
      <c r="C55" s="513">
        <v>22700</v>
      </c>
      <c r="D55" s="513">
        <v>22700</v>
      </c>
      <c r="E55" s="513">
        <v>24066.666666666668</v>
      </c>
      <c r="F55" s="513">
        <v>24066.666666666668</v>
      </c>
      <c r="G55" s="513">
        <v>24066.666666666668</v>
      </c>
      <c r="H55" s="514">
        <v>23733.333333333332</v>
      </c>
      <c r="I55" s="514">
        <f t="shared" si="0"/>
        <v>21575.757575757572</v>
      </c>
    </row>
    <row r="56" spans="1:9">
      <c r="A56" s="504" t="s">
        <v>636</v>
      </c>
      <c r="B56" s="505" t="s">
        <v>637</v>
      </c>
      <c r="C56" s="513">
        <v>16700</v>
      </c>
      <c r="D56" s="513">
        <v>16700</v>
      </c>
      <c r="E56" s="513">
        <v>17700</v>
      </c>
      <c r="F56" s="513">
        <v>17700</v>
      </c>
      <c r="G56" s="513">
        <v>17700</v>
      </c>
      <c r="H56" s="514">
        <v>16700</v>
      </c>
      <c r="I56" s="514">
        <f t="shared" si="0"/>
        <v>15181.81818181818</v>
      </c>
    </row>
    <row r="57" spans="1:9">
      <c r="A57" s="504">
        <v>131178</v>
      </c>
      <c r="B57" s="505" t="s">
        <v>638</v>
      </c>
      <c r="C57" s="513">
        <v>0</v>
      </c>
      <c r="D57" s="513">
        <v>0</v>
      </c>
      <c r="E57" s="513">
        <v>103800</v>
      </c>
      <c r="F57" s="513">
        <v>103800</v>
      </c>
      <c r="G57" s="513">
        <v>103800</v>
      </c>
      <c r="H57" s="514">
        <v>102800</v>
      </c>
      <c r="I57" s="514">
        <f t="shared" si="0"/>
        <v>93454.545454545441</v>
      </c>
    </row>
    <row r="58" spans="1:9">
      <c r="A58" s="504">
        <v>131179</v>
      </c>
      <c r="B58" s="505" t="s">
        <v>639</v>
      </c>
      <c r="C58" s="513">
        <v>0</v>
      </c>
      <c r="D58" s="513">
        <v>0</v>
      </c>
      <c r="E58" s="513">
        <v>96000</v>
      </c>
      <c r="F58" s="513">
        <v>96000</v>
      </c>
      <c r="G58" s="513">
        <v>96000</v>
      </c>
      <c r="H58" s="514">
        <v>95000</v>
      </c>
      <c r="I58" s="514">
        <f t="shared" si="0"/>
        <v>86363.636363636353</v>
      </c>
    </row>
    <row r="59" spans="1:9">
      <c r="A59" s="504">
        <v>81681</v>
      </c>
      <c r="B59" s="505" t="s">
        <v>640</v>
      </c>
      <c r="C59" s="513">
        <v>68100</v>
      </c>
      <c r="D59" s="513">
        <v>68100</v>
      </c>
      <c r="E59" s="513">
        <v>72200</v>
      </c>
      <c r="F59" s="513">
        <v>72200</v>
      </c>
      <c r="G59" s="513">
        <v>72200</v>
      </c>
      <c r="H59" s="514">
        <v>71200</v>
      </c>
      <c r="I59" s="514">
        <f t="shared" si="0"/>
        <v>64727.272727272721</v>
      </c>
    </row>
    <row r="60" spans="1:9">
      <c r="A60" s="504" t="s">
        <v>641</v>
      </c>
      <c r="B60" s="505" t="s">
        <v>642</v>
      </c>
      <c r="C60" s="513">
        <v>68100</v>
      </c>
      <c r="D60" s="513">
        <v>68100</v>
      </c>
      <c r="E60" s="513">
        <v>72200</v>
      </c>
      <c r="F60" s="513">
        <v>72200</v>
      </c>
      <c r="G60" s="513">
        <v>72200</v>
      </c>
      <c r="H60" s="514">
        <v>71200</v>
      </c>
      <c r="I60" s="514">
        <f t="shared" si="0"/>
        <v>64727.272727272721</v>
      </c>
    </row>
    <row r="61" spans="1:9">
      <c r="A61" s="504" t="s">
        <v>643</v>
      </c>
      <c r="B61" s="505" t="s">
        <v>644</v>
      </c>
      <c r="C61" s="513">
        <v>3783.3333333333335</v>
      </c>
      <c r="D61" s="513">
        <v>3783.3333333333335</v>
      </c>
      <c r="E61" s="513">
        <v>4011.1111111111113</v>
      </c>
      <c r="F61" s="513">
        <v>4011.1111111111113</v>
      </c>
      <c r="G61" s="513">
        <v>4011.1111111111113</v>
      </c>
      <c r="H61" s="514">
        <v>3955.5555555555557</v>
      </c>
      <c r="I61" s="514">
        <f t="shared" si="0"/>
        <v>3595.9595959595958</v>
      </c>
    </row>
    <row r="62" spans="1:9">
      <c r="A62" s="504" t="s">
        <v>645</v>
      </c>
      <c r="B62" s="505" t="s">
        <v>646</v>
      </c>
      <c r="C62" s="513">
        <v>3783.3333333333335</v>
      </c>
      <c r="D62" s="513">
        <v>3783.3333333333335</v>
      </c>
      <c r="E62" s="513">
        <v>4011.1111111111113</v>
      </c>
      <c r="F62" s="513">
        <v>4011.1111111111113</v>
      </c>
      <c r="G62" s="513">
        <v>4011.1111111111113</v>
      </c>
      <c r="H62" s="514">
        <v>3955.5555555555557</v>
      </c>
      <c r="I62" s="514">
        <f t="shared" si="0"/>
        <v>3595.9595959595958</v>
      </c>
    </row>
    <row r="63" spans="1:9">
      <c r="A63" s="504" t="s">
        <v>647</v>
      </c>
      <c r="B63" s="505" t="s">
        <v>637</v>
      </c>
      <c r="C63" s="513">
        <v>16700</v>
      </c>
      <c r="D63" s="513">
        <v>16700</v>
      </c>
      <c r="E63" s="513">
        <v>17700</v>
      </c>
      <c r="F63" s="513">
        <v>17700</v>
      </c>
      <c r="G63" s="513">
        <v>17700</v>
      </c>
      <c r="H63" s="514">
        <v>16700</v>
      </c>
      <c r="I63" s="514">
        <f t="shared" si="0"/>
        <v>15181.81818181818</v>
      </c>
    </row>
    <row r="64" spans="1:9">
      <c r="A64" s="504">
        <v>74553</v>
      </c>
      <c r="B64" s="505" t="s">
        <v>471</v>
      </c>
      <c r="C64" s="513">
        <v>42600</v>
      </c>
      <c r="D64" s="513">
        <v>42600</v>
      </c>
      <c r="E64" s="513">
        <v>45200</v>
      </c>
      <c r="F64" s="513">
        <v>46500</v>
      </c>
      <c r="G64" s="513">
        <v>46500</v>
      </c>
      <c r="H64" s="514">
        <v>45500</v>
      </c>
      <c r="I64" s="514">
        <f t="shared" si="0"/>
        <v>41363.63636363636</v>
      </c>
    </row>
    <row r="65" spans="1:9">
      <c r="A65" s="504" t="s">
        <v>648</v>
      </c>
      <c r="B65" s="505" t="s">
        <v>649</v>
      </c>
      <c r="C65" s="513">
        <v>21300</v>
      </c>
      <c r="D65" s="513">
        <v>21300</v>
      </c>
      <c r="E65" s="513">
        <v>22600</v>
      </c>
      <c r="F65" s="513">
        <v>23250</v>
      </c>
      <c r="G65" s="513">
        <v>25520</v>
      </c>
      <c r="H65" s="514">
        <v>24520</v>
      </c>
      <c r="I65" s="514">
        <f t="shared" si="0"/>
        <v>22290.909090909088</v>
      </c>
    </row>
    <row r="66" spans="1:9">
      <c r="A66" s="504">
        <v>74589</v>
      </c>
      <c r="B66" s="505" t="s">
        <v>473</v>
      </c>
      <c r="C66" s="513">
        <v>21300</v>
      </c>
      <c r="D66" s="513">
        <v>21300</v>
      </c>
      <c r="E66" s="513">
        <v>22600</v>
      </c>
      <c r="F66" s="513">
        <v>23250</v>
      </c>
      <c r="G66" s="513">
        <v>25520</v>
      </c>
      <c r="H66" s="514">
        <v>24520</v>
      </c>
      <c r="I66" s="514">
        <f>+H66/1.1</f>
        <v>22290.909090909088</v>
      </c>
    </row>
    <row r="67" spans="1:9">
      <c r="A67" s="504" t="s">
        <v>650</v>
      </c>
      <c r="B67" s="505" t="s">
        <v>651</v>
      </c>
      <c r="C67" s="513">
        <v>3550</v>
      </c>
      <c r="D67" s="513">
        <v>3550</v>
      </c>
      <c r="E67" s="513">
        <v>3766.6666666666665</v>
      </c>
      <c r="F67" s="513">
        <v>3875</v>
      </c>
      <c r="G67" s="513">
        <v>3875</v>
      </c>
      <c r="H67" s="514">
        <v>3791.6666666666665</v>
      </c>
      <c r="I67" s="514">
        <f t="shared" si="0"/>
        <v>3446.9696969696965</v>
      </c>
    </row>
    <row r="68" spans="1:9">
      <c r="A68" s="504" t="s">
        <v>652</v>
      </c>
      <c r="B68" s="505" t="s">
        <v>653</v>
      </c>
      <c r="C68" s="513">
        <v>3550</v>
      </c>
      <c r="D68" s="513">
        <v>3550</v>
      </c>
      <c r="E68" s="513">
        <v>3766.6666666666665</v>
      </c>
      <c r="F68" s="513">
        <v>3875</v>
      </c>
      <c r="G68" s="513">
        <v>3875</v>
      </c>
      <c r="H68" s="514">
        <v>3791.6666666666665</v>
      </c>
      <c r="I68" s="514">
        <f t="shared" si="0"/>
        <v>3446.9696969696965</v>
      </c>
    </row>
    <row r="69" spans="1:9">
      <c r="A69" s="522">
        <v>127210</v>
      </c>
      <c r="B69" s="523" t="s">
        <v>654</v>
      </c>
      <c r="C69" s="513">
        <v>54000</v>
      </c>
      <c r="D69" s="513">
        <v>54000</v>
      </c>
      <c r="E69" s="513">
        <v>54000</v>
      </c>
      <c r="F69" s="513">
        <v>54000</v>
      </c>
      <c r="G69" s="513">
        <v>54000</v>
      </c>
      <c r="H69" s="514">
        <v>53000</v>
      </c>
      <c r="I69" s="514">
        <f t="shared" si="0"/>
        <v>48181.818181818177</v>
      </c>
    </row>
    <row r="70" spans="1:9">
      <c r="A70" s="522" t="s">
        <v>655</v>
      </c>
      <c r="B70" s="523" t="s">
        <v>656</v>
      </c>
      <c r="C70" s="513">
        <v>4500</v>
      </c>
      <c r="D70" s="513">
        <v>4500</v>
      </c>
      <c r="E70" s="513">
        <v>4500</v>
      </c>
      <c r="F70" s="513">
        <v>4500</v>
      </c>
      <c r="G70" s="513">
        <v>4500</v>
      </c>
      <c r="H70" s="514">
        <v>4416.666666666667</v>
      </c>
      <c r="I70" s="514">
        <f t="shared" si="0"/>
        <v>4015.151515151515</v>
      </c>
    </row>
    <row r="71" spans="1:9">
      <c r="A71" s="522" t="s">
        <v>657</v>
      </c>
      <c r="B71" s="523" t="s">
        <v>658</v>
      </c>
      <c r="C71" s="513">
        <v>4500</v>
      </c>
      <c r="D71" s="513">
        <v>4500</v>
      </c>
      <c r="E71" s="513">
        <v>4500</v>
      </c>
      <c r="F71" s="513">
        <v>4500</v>
      </c>
      <c r="G71" s="513">
        <v>4500</v>
      </c>
      <c r="H71" s="514">
        <v>4416.666666666667</v>
      </c>
      <c r="I71" s="514">
        <f t="shared" si="0"/>
        <v>4015.151515151515</v>
      </c>
    </row>
    <row r="72" spans="1:9">
      <c r="A72" s="522">
        <v>130376</v>
      </c>
      <c r="B72" s="523" t="s">
        <v>659</v>
      </c>
      <c r="C72" s="513">
        <v>54000</v>
      </c>
      <c r="D72" s="513">
        <v>54000</v>
      </c>
      <c r="E72" s="513">
        <v>54000</v>
      </c>
      <c r="F72" s="513">
        <v>54000</v>
      </c>
      <c r="G72" s="513">
        <v>54000</v>
      </c>
      <c r="H72" s="514">
        <v>53000</v>
      </c>
      <c r="I72" s="514">
        <f t="shared" si="0"/>
        <v>48181.818181818177</v>
      </c>
    </row>
    <row r="73" spans="1:9">
      <c r="A73" s="522" t="s">
        <v>660</v>
      </c>
      <c r="B73" s="523" t="s">
        <v>661</v>
      </c>
      <c r="C73" s="513">
        <v>4500</v>
      </c>
      <c r="D73" s="513">
        <v>4500</v>
      </c>
      <c r="E73" s="513">
        <v>4500</v>
      </c>
      <c r="F73" s="513">
        <v>4500</v>
      </c>
      <c r="G73" s="513">
        <v>4500</v>
      </c>
      <c r="H73" s="514">
        <v>4416.666666666667</v>
      </c>
      <c r="I73" s="514">
        <f t="shared" si="0"/>
        <v>4015.151515151515</v>
      </c>
    </row>
    <row r="74" spans="1:9">
      <c r="A74" s="522" t="s">
        <v>662</v>
      </c>
      <c r="B74" s="523" t="s">
        <v>663</v>
      </c>
      <c r="C74" s="513">
        <v>4500</v>
      </c>
      <c r="D74" s="513">
        <v>4500</v>
      </c>
      <c r="E74" s="513">
        <v>4500</v>
      </c>
      <c r="F74" s="513">
        <v>4500</v>
      </c>
      <c r="G74" s="513">
        <v>4500</v>
      </c>
      <c r="H74" s="514">
        <v>4416.666666666667</v>
      </c>
      <c r="I74" s="514">
        <f t="shared" si="0"/>
        <v>4015.151515151515</v>
      </c>
    </row>
    <row r="75" spans="1:9">
      <c r="A75" s="522">
        <v>130377</v>
      </c>
      <c r="B75" s="523" t="s">
        <v>664</v>
      </c>
      <c r="C75" s="513">
        <v>54000</v>
      </c>
      <c r="D75" s="513">
        <v>54000</v>
      </c>
      <c r="E75" s="513">
        <v>54000</v>
      </c>
      <c r="F75" s="513">
        <v>54000</v>
      </c>
      <c r="G75" s="513">
        <v>54000</v>
      </c>
      <c r="H75" s="514">
        <v>53000</v>
      </c>
      <c r="I75" s="514">
        <f t="shared" si="0"/>
        <v>48181.818181818177</v>
      </c>
    </row>
    <row r="76" spans="1:9">
      <c r="A76" s="522" t="s">
        <v>665</v>
      </c>
      <c r="B76" s="523" t="s">
        <v>666</v>
      </c>
      <c r="C76" s="513">
        <v>4500</v>
      </c>
      <c r="D76" s="513">
        <v>4500</v>
      </c>
      <c r="E76" s="513">
        <v>4500</v>
      </c>
      <c r="F76" s="513">
        <v>4500</v>
      </c>
      <c r="G76" s="513">
        <v>4500</v>
      </c>
      <c r="H76" s="514">
        <v>4416.666666666667</v>
      </c>
      <c r="I76" s="514">
        <f t="shared" si="0"/>
        <v>4015.151515151515</v>
      </c>
    </row>
    <row r="77" spans="1:9">
      <c r="A77" s="522" t="s">
        <v>667</v>
      </c>
      <c r="B77" s="523" t="s">
        <v>668</v>
      </c>
      <c r="C77" s="513">
        <v>4500</v>
      </c>
      <c r="D77" s="513">
        <v>4500</v>
      </c>
      <c r="E77" s="513">
        <v>4500</v>
      </c>
      <c r="F77" s="513">
        <v>4500</v>
      </c>
      <c r="G77" s="513">
        <v>4500</v>
      </c>
      <c r="H77" s="514">
        <v>4416.666666666667</v>
      </c>
      <c r="I77" s="514">
        <f t="shared" ref="I77:I162" si="1">+H77/1.1</f>
        <v>4015.151515151515</v>
      </c>
    </row>
    <row r="78" spans="1:9">
      <c r="A78" s="504">
        <v>111998</v>
      </c>
      <c r="B78" s="505" t="s">
        <v>669</v>
      </c>
      <c r="C78" s="513">
        <v>33350</v>
      </c>
      <c r="D78" s="513">
        <v>33350</v>
      </c>
      <c r="E78" s="513">
        <v>36900</v>
      </c>
      <c r="F78" s="513">
        <v>36900</v>
      </c>
      <c r="G78" s="513">
        <v>36900</v>
      </c>
      <c r="H78" s="514">
        <v>35900</v>
      </c>
      <c r="I78" s="514">
        <f t="shared" si="1"/>
        <v>32636.363636363632</v>
      </c>
    </row>
    <row r="79" spans="1:9">
      <c r="A79" s="504" t="s">
        <v>670</v>
      </c>
      <c r="B79" s="505" t="s">
        <v>671</v>
      </c>
      <c r="C79" s="513">
        <v>33350</v>
      </c>
      <c r="D79" s="513">
        <v>33350</v>
      </c>
      <c r="E79" s="513">
        <v>36900</v>
      </c>
      <c r="F79" s="513">
        <v>36900</v>
      </c>
      <c r="G79" s="513">
        <v>36900</v>
      </c>
      <c r="H79" s="514">
        <v>35900</v>
      </c>
      <c r="I79" s="514">
        <f t="shared" si="1"/>
        <v>32636.363636363632</v>
      </c>
    </row>
    <row r="80" spans="1:9">
      <c r="A80" s="504" t="s">
        <v>672</v>
      </c>
      <c r="B80" s="505" t="s">
        <v>673</v>
      </c>
      <c r="C80" s="513">
        <v>2779.1666666666665</v>
      </c>
      <c r="D80" s="513">
        <v>2779.1666666666665</v>
      </c>
      <c r="E80" s="513">
        <v>3075</v>
      </c>
      <c r="F80" s="513">
        <v>3075</v>
      </c>
      <c r="G80" s="513">
        <v>3075</v>
      </c>
      <c r="H80" s="514">
        <v>2991.6666666666665</v>
      </c>
      <c r="I80" s="514">
        <f t="shared" si="1"/>
        <v>2719.6969696969695</v>
      </c>
    </row>
    <row r="81" spans="1:9">
      <c r="A81" s="504" t="s">
        <v>674</v>
      </c>
      <c r="B81" s="505" t="s">
        <v>675</v>
      </c>
      <c r="C81" s="513">
        <v>2779.1666666666665</v>
      </c>
      <c r="D81" s="513">
        <v>2779.1666666666665</v>
      </c>
      <c r="E81" s="513">
        <v>3075</v>
      </c>
      <c r="F81" s="513">
        <v>3075</v>
      </c>
      <c r="G81" s="513">
        <v>3075</v>
      </c>
      <c r="H81" s="514">
        <v>2991.6666666666665</v>
      </c>
      <c r="I81" s="514">
        <f t="shared" si="1"/>
        <v>2719.6969696969695</v>
      </c>
    </row>
    <row r="82" spans="1:9">
      <c r="A82" s="504" t="s">
        <v>676</v>
      </c>
      <c r="B82" s="505" t="s">
        <v>677</v>
      </c>
      <c r="C82" s="513">
        <v>33350</v>
      </c>
      <c r="D82" s="513">
        <v>33350</v>
      </c>
      <c r="E82" s="513">
        <v>36900</v>
      </c>
      <c r="F82" s="513">
        <v>36900</v>
      </c>
      <c r="G82" s="513">
        <v>36900</v>
      </c>
      <c r="H82" s="514">
        <v>35900</v>
      </c>
      <c r="I82" s="514">
        <f t="shared" si="1"/>
        <v>32636.363636363632</v>
      </c>
    </row>
    <row r="83" spans="1:9">
      <c r="A83" s="504" t="s">
        <v>678</v>
      </c>
      <c r="B83" s="505" t="s">
        <v>679</v>
      </c>
      <c r="C83" s="513">
        <v>2779.1666666666665</v>
      </c>
      <c r="D83" s="513">
        <v>2779.1666666666665</v>
      </c>
      <c r="E83" s="513">
        <v>3075</v>
      </c>
      <c r="F83" s="513">
        <v>3075</v>
      </c>
      <c r="G83" s="513">
        <v>3075</v>
      </c>
      <c r="H83" s="514">
        <v>2991.6666666666665</v>
      </c>
      <c r="I83" s="514">
        <f t="shared" si="1"/>
        <v>2719.6969696969695</v>
      </c>
    </row>
    <row r="84" spans="1:9">
      <c r="A84" s="504" t="s">
        <v>680</v>
      </c>
      <c r="B84" s="505" t="s">
        <v>681</v>
      </c>
      <c r="C84" s="513">
        <v>33350</v>
      </c>
      <c r="D84" s="513">
        <v>33350</v>
      </c>
      <c r="E84" s="513">
        <v>36900</v>
      </c>
      <c r="F84" s="513">
        <v>36900</v>
      </c>
      <c r="G84" s="513">
        <v>36900</v>
      </c>
      <c r="H84" s="514">
        <v>35900</v>
      </c>
      <c r="I84" s="514">
        <f t="shared" si="1"/>
        <v>32636.363636363632</v>
      </c>
    </row>
    <row r="85" spans="1:9">
      <c r="A85" s="524" t="s">
        <v>682</v>
      </c>
      <c r="B85" s="505" t="s">
        <v>683</v>
      </c>
      <c r="C85" s="513">
        <v>2779.1666666666665</v>
      </c>
      <c r="D85" s="513">
        <v>2779.1666666666665</v>
      </c>
      <c r="E85" s="513">
        <v>3075</v>
      </c>
      <c r="F85" s="513">
        <v>3075</v>
      </c>
      <c r="G85" s="513">
        <v>3075</v>
      </c>
      <c r="H85" s="514">
        <v>2991.6666666666665</v>
      </c>
      <c r="I85" s="514">
        <f t="shared" si="1"/>
        <v>2719.6969696969695</v>
      </c>
    </row>
    <row r="86" spans="1:9">
      <c r="A86" s="504">
        <v>74567</v>
      </c>
      <c r="B86" s="505" t="s">
        <v>684</v>
      </c>
      <c r="C86" s="513">
        <v>33350</v>
      </c>
      <c r="D86" s="513">
        <v>33350</v>
      </c>
      <c r="E86" s="513">
        <v>36900</v>
      </c>
      <c r="F86" s="513">
        <v>36900</v>
      </c>
      <c r="G86" s="513">
        <v>36900</v>
      </c>
      <c r="H86" s="514">
        <v>35900</v>
      </c>
      <c r="I86" s="514">
        <f t="shared" si="1"/>
        <v>32636.363636363632</v>
      </c>
    </row>
    <row r="87" spans="1:9">
      <c r="A87" s="504" t="s">
        <v>685</v>
      </c>
      <c r="B87" s="505" t="s">
        <v>686</v>
      </c>
      <c r="C87" s="513">
        <v>33350</v>
      </c>
      <c r="D87" s="513">
        <v>33350</v>
      </c>
      <c r="E87" s="513">
        <v>36900</v>
      </c>
      <c r="F87" s="513">
        <v>36900</v>
      </c>
      <c r="G87" s="513">
        <v>36900</v>
      </c>
      <c r="H87" s="514">
        <v>35900</v>
      </c>
      <c r="I87" s="514">
        <f t="shared" si="1"/>
        <v>32636.363636363632</v>
      </c>
    </row>
    <row r="88" spans="1:9">
      <c r="A88" s="504" t="s">
        <v>687</v>
      </c>
      <c r="B88" s="505" t="s">
        <v>688</v>
      </c>
      <c r="C88" s="513">
        <v>2779.1666666666665</v>
      </c>
      <c r="D88" s="513">
        <v>2779.1666666666665</v>
      </c>
      <c r="E88" s="513">
        <v>3075</v>
      </c>
      <c r="F88" s="513">
        <v>3075</v>
      </c>
      <c r="G88" s="513">
        <v>3075</v>
      </c>
      <c r="H88" s="514">
        <v>2991.6666666666665</v>
      </c>
      <c r="I88" s="514">
        <f t="shared" si="1"/>
        <v>2719.6969696969695</v>
      </c>
    </row>
    <row r="89" spans="1:9">
      <c r="A89" s="504" t="s">
        <v>689</v>
      </c>
      <c r="B89" s="505" t="s">
        <v>690</v>
      </c>
      <c r="C89" s="513">
        <v>2779.1666666666665</v>
      </c>
      <c r="D89" s="513">
        <v>2779.1666666666665</v>
      </c>
      <c r="E89" s="513">
        <v>3075</v>
      </c>
      <c r="F89" s="513">
        <v>3075</v>
      </c>
      <c r="G89" s="513">
        <v>3075</v>
      </c>
      <c r="H89" s="514">
        <v>2991.6666666666665</v>
      </c>
      <c r="I89" s="514">
        <f t="shared" si="1"/>
        <v>2719.6969696969695</v>
      </c>
    </row>
    <row r="90" spans="1:9">
      <c r="A90" s="504" t="s">
        <v>691</v>
      </c>
      <c r="B90" s="505" t="s">
        <v>692</v>
      </c>
      <c r="C90" s="513">
        <v>33350</v>
      </c>
      <c r="D90" s="513">
        <v>33350</v>
      </c>
      <c r="E90" s="513">
        <v>36900</v>
      </c>
      <c r="F90" s="513">
        <v>36900</v>
      </c>
      <c r="G90" s="513">
        <v>36900</v>
      </c>
      <c r="H90" s="514">
        <v>35900</v>
      </c>
      <c r="I90" s="514">
        <f t="shared" si="1"/>
        <v>32636.363636363632</v>
      </c>
    </row>
    <row r="91" spans="1:9">
      <c r="A91" s="504" t="s">
        <v>693</v>
      </c>
      <c r="B91" s="505" t="s">
        <v>694</v>
      </c>
      <c r="C91" s="513">
        <v>2779.1666666666665</v>
      </c>
      <c r="D91" s="513">
        <v>2779.1666666666665</v>
      </c>
      <c r="E91" s="513">
        <v>3075</v>
      </c>
      <c r="F91" s="513">
        <v>3075</v>
      </c>
      <c r="G91" s="513">
        <v>3075</v>
      </c>
      <c r="H91" s="514">
        <v>2991.6666666666665</v>
      </c>
      <c r="I91" s="514">
        <f t="shared" si="1"/>
        <v>2719.6969696969695</v>
      </c>
    </row>
    <row r="92" spans="1:9">
      <c r="A92" s="504" t="s">
        <v>695</v>
      </c>
      <c r="B92" s="505" t="s">
        <v>696</v>
      </c>
      <c r="C92" s="513">
        <v>33350</v>
      </c>
      <c r="D92" s="513">
        <v>33350</v>
      </c>
      <c r="E92" s="513">
        <v>36900</v>
      </c>
      <c r="F92" s="513">
        <v>36900</v>
      </c>
      <c r="G92" s="513">
        <v>36900</v>
      </c>
      <c r="H92" s="514">
        <v>35900</v>
      </c>
      <c r="I92" s="514">
        <f t="shared" si="1"/>
        <v>32636.363636363632</v>
      </c>
    </row>
    <row r="93" spans="1:9">
      <c r="A93" s="504" t="s">
        <v>697</v>
      </c>
      <c r="B93" s="505" t="s">
        <v>698</v>
      </c>
      <c r="C93" s="513">
        <v>2779.1666666666665</v>
      </c>
      <c r="D93" s="513">
        <v>2779.1666666666665</v>
      </c>
      <c r="E93" s="513">
        <v>3075</v>
      </c>
      <c r="F93" s="513">
        <v>3075</v>
      </c>
      <c r="G93" s="513">
        <v>3075</v>
      </c>
      <c r="H93" s="514">
        <v>2991.6666666666665</v>
      </c>
      <c r="I93" s="514">
        <f t="shared" si="1"/>
        <v>2719.6969696969695</v>
      </c>
    </row>
    <row r="94" spans="1:9">
      <c r="A94" s="504" t="s">
        <v>699</v>
      </c>
      <c r="B94" s="505" t="s">
        <v>700</v>
      </c>
      <c r="C94" s="513">
        <v>2779.1666666666665</v>
      </c>
      <c r="D94" s="513">
        <v>2779.1666666666665</v>
      </c>
      <c r="E94" s="513">
        <v>3075</v>
      </c>
      <c r="F94" s="513">
        <v>3075</v>
      </c>
      <c r="G94" s="513">
        <v>3075</v>
      </c>
      <c r="H94" s="514">
        <v>2991.6666666666665</v>
      </c>
      <c r="I94" s="514">
        <f t="shared" si="1"/>
        <v>2719.6969696969695</v>
      </c>
    </row>
    <row r="95" spans="1:9">
      <c r="A95" s="504" t="s">
        <v>701</v>
      </c>
      <c r="B95" s="505" t="s">
        <v>702</v>
      </c>
      <c r="C95" s="513">
        <v>33350</v>
      </c>
      <c r="D95" s="513">
        <v>33350</v>
      </c>
      <c r="E95" s="513">
        <v>36900</v>
      </c>
      <c r="F95" s="513">
        <v>36900</v>
      </c>
      <c r="G95" s="513">
        <v>36900</v>
      </c>
      <c r="H95" s="514">
        <v>35900</v>
      </c>
      <c r="I95" s="514">
        <f t="shared" si="1"/>
        <v>32636.363636363632</v>
      </c>
    </row>
    <row r="96" spans="1:9">
      <c r="A96" s="504" t="s">
        <v>703</v>
      </c>
      <c r="B96" s="505" t="s">
        <v>704</v>
      </c>
      <c r="C96" s="513">
        <v>33350</v>
      </c>
      <c r="D96" s="513">
        <v>33350</v>
      </c>
      <c r="E96" s="513">
        <v>36900</v>
      </c>
      <c r="F96" s="513">
        <v>36900</v>
      </c>
      <c r="G96" s="513">
        <v>36900</v>
      </c>
      <c r="H96" s="514">
        <v>35900</v>
      </c>
      <c r="I96" s="514">
        <f t="shared" si="1"/>
        <v>32636.363636363632</v>
      </c>
    </row>
    <row r="97" spans="1:9">
      <c r="A97" s="504" t="s">
        <v>705</v>
      </c>
      <c r="B97" s="505" t="s">
        <v>706</v>
      </c>
      <c r="C97" s="513">
        <v>2779.1666666666665</v>
      </c>
      <c r="D97" s="513">
        <v>2779.1666666666665</v>
      </c>
      <c r="E97" s="513">
        <v>3075</v>
      </c>
      <c r="F97" s="513">
        <v>3075</v>
      </c>
      <c r="G97" s="513">
        <v>3075</v>
      </c>
      <c r="H97" s="514">
        <v>2991.6666666666665</v>
      </c>
      <c r="I97" s="514">
        <f t="shared" si="1"/>
        <v>2719.6969696969695</v>
      </c>
    </row>
    <row r="98" spans="1:9">
      <c r="A98" s="504">
        <v>124771</v>
      </c>
      <c r="B98" s="505" t="s">
        <v>702</v>
      </c>
      <c r="C98" s="513">
        <v>33350</v>
      </c>
      <c r="D98" s="513">
        <v>33350</v>
      </c>
      <c r="E98" s="513">
        <v>36900</v>
      </c>
      <c r="F98" s="513">
        <v>36900</v>
      </c>
      <c r="G98" s="513">
        <v>36900</v>
      </c>
      <c r="H98" s="514">
        <v>35900</v>
      </c>
      <c r="I98" s="514">
        <f t="shared" si="1"/>
        <v>32636.363636363632</v>
      </c>
    </row>
    <row r="99" spans="1:9">
      <c r="A99" s="504" t="s">
        <v>707</v>
      </c>
      <c r="B99" s="505" t="s">
        <v>706</v>
      </c>
      <c r="C99" s="513">
        <v>2779.1666666666665</v>
      </c>
      <c r="D99" s="513">
        <v>2779.1666666666665</v>
      </c>
      <c r="E99" s="513">
        <v>3075</v>
      </c>
      <c r="F99" s="513">
        <v>3075</v>
      </c>
      <c r="G99" s="513">
        <v>3075</v>
      </c>
      <c r="H99" s="514">
        <v>2991.6666666666665</v>
      </c>
      <c r="I99" s="514">
        <f t="shared" si="1"/>
        <v>2719.6969696969695</v>
      </c>
    </row>
    <row r="100" spans="1:9">
      <c r="A100" s="504" t="s">
        <v>708</v>
      </c>
      <c r="B100" s="505" t="s">
        <v>709</v>
      </c>
      <c r="C100" s="513">
        <v>2779.1666666666665</v>
      </c>
      <c r="D100" s="513">
        <v>2779.1666666666665</v>
      </c>
      <c r="E100" s="513">
        <v>3075</v>
      </c>
      <c r="F100" s="513">
        <v>3075</v>
      </c>
      <c r="G100" s="513">
        <v>3075</v>
      </c>
      <c r="H100" s="514">
        <v>2991.6666666666665</v>
      </c>
      <c r="I100" s="514">
        <f t="shared" si="1"/>
        <v>2719.6969696969695</v>
      </c>
    </row>
    <row r="101" spans="1:9">
      <c r="A101" s="504">
        <v>74568</v>
      </c>
      <c r="B101" s="505" t="s">
        <v>710</v>
      </c>
      <c r="C101" s="513">
        <v>33350</v>
      </c>
      <c r="D101" s="513">
        <v>33350</v>
      </c>
      <c r="E101" s="513">
        <v>36900</v>
      </c>
      <c r="F101" s="513">
        <v>36900</v>
      </c>
      <c r="G101" s="513">
        <v>36900</v>
      </c>
      <c r="H101" s="514">
        <v>35900</v>
      </c>
      <c r="I101" s="514">
        <f t="shared" si="1"/>
        <v>32636.363636363632</v>
      </c>
    </row>
    <row r="102" spans="1:9">
      <c r="A102" s="504" t="s">
        <v>711</v>
      </c>
      <c r="B102" s="505" t="s">
        <v>712</v>
      </c>
      <c r="C102" s="513">
        <v>33350</v>
      </c>
      <c r="D102" s="513">
        <v>33350</v>
      </c>
      <c r="E102" s="513">
        <v>36900</v>
      </c>
      <c r="F102" s="513">
        <v>36900</v>
      </c>
      <c r="G102" s="513">
        <v>36900</v>
      </c>
      <c r="H102" s="514">
        <v>35900</v>
      </c>
      <c r="I102" s="514">
        <f t="shared" si="1"/>
        <v>32636.363636363632</v>
      </c>
    </row>
    <row r="103" spans="1:9">
      <c r="A103" s="504" t="s">
        <v>713</v>
      </c>
      <c r="B103" s="505" t="s">
        <v>714</v>
      </c>
      <c r="C103" s="513">
        <v>2779.1666666666665</v>
      </c>
      <c r="D103" s="513">
        <v>2779.1666666666665</v>
      </c>
      <c r="E103" s="513">
        <v>3075</v>
      </c>
      <c r="F103" s="513">
        <v>3075</v>
      </c>
      <c r="G103" s="513">
        <v>3075</v>
      </c>
      <c r="H103" s="514">
        <v>2991.6666666666665</v>
      </c>
      <c r="I103" s="514">
        <f t="shared" si="1"/>
        <v>2719.6969696969695</v>
      </c>
    </row>
    <row r="104" spans="1:9">
      <c r="A104" s="504" t="s">
        <v>715</v>
      </c>
      <c r="B104" s="505" t="s">
        <v>716</v>
      </c>
      <c r="C104" s="513">
        <v>33350</v>
      </c>
      <c r="D104" s="513">
        <v>33350</v>
      </c>
      <c r="E104" s="513">
        <v>36900</v>
      </c>
      <c r="F104" s="513">
        <v>36900</v>
      </c>
      <c r="G104" s="513">
        <v>36900</v>
      </c>
      <c r="H104" s="514">
        <v>35900</v>
      </c>
      <c r="I104" s="514">
        <f t="shared" si="1"/>
        <v>32636.363636363632</v>
      </c>
    </row>
    <row r="105" spans="1:9">
      <c r="A105" s="504" t="s">
        <v>717</v>
      </c>
      <c r="B105" s="505" t="s">
        <v>718</v>
      </c>
      <c r="C105" s="513">
        <v>2779.1666666666665</v>
      </c>
      <c r="D105" s="513">
        <v>2779.1666666666665</v>
      </c>
      <c r="E105" s="513">
        <v>3075</v>
      </c>
      <c r="F105" s="513">
        <v>3075</v>
      </c>
      <c r="G105" s="513">
        <v>3075</v>
      </c>
      <c r="H105" s="514">
        <v>2991.6666666666665</v>
      </c>
      <c r="I105" s="514">
        <f t="shared" si="1"/>
        <v>2719.6969696969695</v>
      </c>
    </row>
    <row r="106" spans="1:9">
      <c r="A106" s="504" t="s">
        <v>719</v>
      </c>
      <c r="B106" s="505" t="s">
        <v>720</v>
      </c>
      <c r="C106" s="513">
        <v>33350</v>
      </c>
      <c r="D106" s="513">
        <v>33350</v>
      </c>
      <c r="E106" s="513">
        <v>36900</v>
      </c>
      <c r="F106" s="513">
        <v>36900</v>
      </c>
      <c r="G106" s="513">
        <v>36900</v>
      </c>
      <c r="H106" s="514">
        <v>35900</v>
      </c>
      <c r="I106" s="514">
        <f t="shared" si="1"/>
        <v>32636.363636363632</v>
      </c>
    </row>
    <row r="107" spans="1:9">
      <c r="A107" s="504" t="s">
        <v>721</v>
      </c>
      <c r="B107" s="505" t="s">
        <v>722</v>
      </c>
      <c r="C107" s="513">
        <v>2779.1666666666665</v>
      </c>
      <c r="D107" s="513">
        <v>2779.1666666666665</v>
      </c>
      <c r="E107" s="513">
        <v>3075</v>
      </c>
      <c r="F107" s="513">
        <v>3075</v>
      </c>
      <c r="G107" s="513">
        <v>3075</v>
      </c>
      <c r="H107" s="514">
        <v>2991.6666666666665</v>
      </c>
      <c r="I107" s="514">
        <f t="shared" si="1"/>
        <v>2719.6969696969695</v>
      </c>
    </row>
    <row r="108" spans="1:9">
      <c r="A108" s="504" t="s">
        <v>723</v>
      </c>
      <c r="B108" s="505" t="s">
        <v>724</v>
      </c>
      <c r="C108" s="513">
        <v>2779.1666666666665</v>
      </c>
      <c r="D108" s="513">
        <v>2779.1666666666665</v>
      </c>
      <c r="E108" s="513">
        <v>3075</v>
      </c>
      <c r="F108" s="513">
        <v>3075</v>
      </c>
      <c r="G108" s="513">
        <v>3075</v>
      </c>
      <c r="H108" s="514">
        <v>2991.6666666666665</v>
      </c>
      <c r="I108" s="514">
        <f t="shared" si="1"/>
        <v>2719.6969696969695</v>
      </c>
    </row>
    <row r="109" spans="1:9">
      <c r="A109" s="504">
        <v>74593</v>
      </c>
      <c r="B109" s="505" t="s">
        <v>725</v>
      </c>
      <c r="C109" s="513">
        <v>33350</v>
      </c>
      <c r="D109" s="513">
        <v>33350</v>
      </c>
      <c r="E109" s="513">
        <v>36900</v>
      </c>
      <c r="F109" s="513">
        <v>36900</v>
      </c>
      <c r="G109" s="513">
        <v>36900</v>
      </c>
      <c r="H109" s="514">
        <v>35900</v>
      </c>
      <c r="I109" s="514">
        <f t="shared" si="1"/>
        <v>32636.363636363632</v>
      </c>
    </row>
    <row r="110" spans="1:9">
      <c r="A110" s="504" t="s">
        <v>726</v>
      </c>
      <c r="B110" s="505" t="s">
        <v>727</v>
      </c>
      <c r="C110" s="513">
        <v>33350</v>
      </c>
      <c r="D110" s="513">
        <v>33350</v>
      </c>
      <c r="E110" s="513">
        <v>36900</v>
      </c>
      <c r="F110" s="513">
        <v>36900</v>
      </c>
      <c r="G110" s="513">
        <v>36900</v>
      </c>
      <c r="H110" s="514">
        <v>35900</v>
      </c>
      <c r="I110" s="514">
        <f t="shared" si="1"/>
        <v>32636.363636363632</v>
      </c>
    </row>
    <row r="111" spans="1:9">
      <c r="A111" s="504" t="s">
        <v>728</v>
      </c>
      <c r="B111" s="505" t="s">
        <v>729</v>
      </c>
      <c r="C111" s="513">
        <v>2779.1666666666665</v>
      </c>
      <c r="D111" s="513">
        <v>2779.1666666666665</v>
      </c>
      <c r="E111" s="513">
        <v>3075</v>
      </c>
      <c r="F111" s="513">
        <v>3075</v>
      </c>
      <c r="G111" s="513">
        <v>3075</v>
      </c>
      <c r="H111" s="514">
        <v>2991.6666666666665</v>
      </c>
      <c r="I111" s="514">
        <f t="shared" si="1"/>
        <v>2719.6969696969695</v>
      </c>
    </row>
    <row r="112" spans="1:9">
      <c r="A112" s="504" t="s">
        <v>730</v>
      </c>
      <c r="B112" s="505" t="s">
        <v>731</v>
      </c>
      <c r="C112" s="513">
        <v>2779.1666666666665</v>
      </c>
      <c r="D112" s="513">
        <v>2779.1666666666665</v>
      </c>
      <c r="E112" s="513">
        <v>3075</v>
      </c>
      <c r="F112" s="513">
        <v>3075</v>
      </c>
      <c r="G112" s="513">
        <v>3075</v>
      </c>
      <c r="H112" s="514">
        <v>2991.6666666666665</v>
      </c>
      <c r="I112" s="514">
        <f t="shared" si="1"/>
        <v>2719.6969696969695</v>
      </c>
    </row>
    <row r="113" spans="1:9">
      <c r="A113" s="504" t="s">
        <v>732</v>
      </c>
      <c r="B113" s="505" t="s">
        <v>733</v>
      </c>
      <c r="C113" s="513">
        <v>33350</v>
      </c>
      <c r="D113" s="513">
        <v>33350</v>
      </c>
      <c r="E113" s="513">
        <v>36900</v>
      </c>
      <c r="F113" s="513">
        <v>36900</v>
      </c>
      <c r="G113" s="513">
        <v>36900</v>
      </c>
      <c r="H113" s="514">
        <v>35900</v>
      </c>
      <c r="I113" s="514">
        <f t="shared" si="1"/>
        <v>32636.363636363632</v>
      </c>
    </row>
    <row r="114" spans="1:9">
      <c r="A114" s="504" t="s">
        <v>734</v>
      </c>
      <c r="B114" s="505" t="s">
        <v>735</v>
      </c>
      <c r="C114" s="513">
        <v>2779.1666666666665</v>
      </c>
      <c r="D114" s="513">
        <v>2779.1666666666665</v>
      </c>
      <c r="E114" s="513">
        <v>3075</v>
      </c>
      <c r="F114" s="513">
        <v>3075</v>
      </c>
      <c r="G114" s="513">
        <v>3075</v>
      </c>
      <c r="H114" s="514">
        <v>2991.6666666666665</v>
      </c>
      <c r="I114" s="514">
        <f t="shared" si="1"/>
        <v>2719.6969696969695</v>
      </c>
    </row>
    <row r="115" spans="1:9">
      <c r="A115" s="504" t="s">
        <v>736</v>
      </c>
      <c r="B115" s="505" t="s">
        <v>737</v>
      </c>
      <c r="C115" s="513">
        <v>33350</v>
      </c>
      <c r="D115" s="513">
        <v>33350</v>
      </c>
      <c r="E115" s="513">
        <v>36900</v>
      </c>
      <c r="F115" s="513">
        <v>36900</v>
      </c>
      <c r="G115" s="513">
        <v>36900</v>
      </c>
      <c r="H115" s="514">
        <v>35900</v>
      </c>
      <c r="I115" s="514">
        <f t="shared" si="1"/>
        <v>32636.363636363632</v>
      </c>
    </row>
    <row r="116" spans="1:9">
      <c r="A116" s="504" t="s">
        <v>738</v>
      </c>
      <c r="B116" s="505" t="s">
        <v>739</v>
      </c>
      <c r="C116" s="513">
        <v>2779.1666666666665</v>
      </c>
      <c r="D116" s="513">
        <v>2779.1666666666665</v>
      </c>
      <c r="E116" s="513">
        <v>3075</v>
      </c>
      <c r="F116" s="513">
        <v>3075</v>
      </c>
      <c r="G116" s="513">
        <v>3075</v>
      </c>
      <c r="H116" s="514">
        <v>2991.6666666666665</v>
      </c>
      <c r="I116" s="514">
        <f t="shared" si="1"/>
        <v>2719.6969696969695</v>
      </c>
    </row>
    <row r="117" spans="1:9">
      <c r="A117" s="504">
        <v>86405</v>
      </c>
      <c r="B117" s="505" t="s">
        <v>740</v>
      </c>
      <c r="C117" s="513">
        <v>33350</v>
      </c>
      <c r="D117" s="513">
        <v>33350</v>
      </c>
      <c r="E117" s="513">
        <v>36900</v>
      </c>
      <c r="F117" s="513">
        <v>36900</v>
      </c>
      <c r="G117" s="513">
        <v>36900</v>
      </c>
      <c r="H117" s="514">
        <v>35900</v>
      </c>
      <c r="I117" s="514">
        <f t="shared" si="1"/>
        <v>32636.363636363632</v>
      </c>
    </row>
    <row r="118" spans="1:9">
      <c r="A118" s="525">
        <v>137294</v>
      </c>
      <c r="B118" s="526" t="s">
        <v>741</v>
      </c>
      <c r="C118" s="513">
        <v>0</v>
      </c>
      <c r="D118" s="513">
        <v>0</v>
      </c>
      <c r="E118" s="513">
        <v>28600</v>
      </c>
      <c r="F118" s="513">
        <v>28600</v>
      </c>
      <c r="G118" s="513">
        <v>28600</v>
      </c>
      <c r="H118" s="514">
        <v>27600</v>
      </c>
      <c r="I118" s="514">
        <f>+H118/1.1</f>
        <v>25090.909090909088</v>
      </c>
    </row>
    <row r="119" spans="1:9">
      <c r="A119" s="525" t="s">
        <v>742</v>
      </c>
      <c r="B119" s="526" t="s">
        <v>743</v>
      </c>
      <c r="C119" s="513">
        <v>0</v>
      </c>
      <c r="D119" s="513">
        <v>0</v>
      </c>
      <c r="E119" s="513">
        <v>2383.3333333333335</v>
      </c>
      <c r="F119" s="513">
        <v>2383.3333333333335</v>
      </c>
      <c r="G119" s="513">
        <v>2383.3333333333335</v>
      </c>
      <c r="H119" s="514">
        <v>2300</v>
      </c>
      <c r="I119" s="514">
        <f>+H119/1.1</f>
        <v>2090.9090909090905</v>
      </c>
    </row>
    <row r="120" spans="1:9">
      <c r="A120" s="525">
        <v>137295</v>
      </c>
      <c r="B120" s="526" t="s">
        <v>487</v>
      </c>
      <c r="C120" s="513">
        <v>0</v>
      </c>
      <c r="D120" s="513">
        <v>0</v>
      </c>
      <c r="E120" s="513">
        <v>28600</v>
      </c>
      <c r="F120" s="513">
        <v>28600</v>
      </c>
      <c r="G120" s="513">
        <v>28600</v>
      </c>
      <c r="H120" s="514">
        <v>27600</v>
      </c>
      <c r="I120" s="514">
        <f t="shared" si="1"/>
        <v>25090.909090909088</v>
      </c>
    </row>
    <row r="121" spans="1:9">
      <c r="A121" s="525" t="s">
        <v>744</v>
      </c>
      <c r="B121" s="526" t="s">
        <v>745</v>
      </c>
      <c r="C121" s="513">
        <v>0</v>
      </c>
      <c r="D121" s="513">
        <v>0</v>
      </c>
      <c r="E121" s="513">
        <v>28600</v>
      </c>
      <c r="F121" s="513">
        <v>28600</v>
      </c>
      <c r="G121" s="513">
        <v>28600</v>
      </c>
      <c r="H121" s="514">
        <v>27600</v>
      </c>
      <c r="I121" s="514">
        <f>+H121/1.1</f>
        <v>25090.909090909088</v>
      </c>
    </row>
    <row r="122" spans="1:9">
      <c r="A122" s="525" t="s">
        <v>746</v>
      </c>
      <c r="B122" s="526" t="s">
        <v>747</v>
      </c>
      <c r="C122" s="513">
        <v>0</v>
      </c>
      <c r="D122" s="513">
        <v>0</v>
      </c>
      <c r="E122" s="513">
        <v>2383.3333333333335</v>
      </c>
      <c r="F122" s="513">
        <v>2383.3333333333335</v>
      </c>
      <c r="G122" s="513">
        <v>2383.3333333333335</v>
      </c>
      <c r="H122" s="514">
        <v>2300</v>
      </c>
      <c r="I122" s="514">
        <f>+H122/1.1</f>
        <v>2090.9090909090905</v>
      </c>
    </row>
    <row r="123" spans="1:9">
      <c r="A123" s="525" t="s">
        <v>748</v>
      </c>
      <c r="B123" s="526" t="s">
        <v>749</v>
      </c>
      <c r="C123" s="513">
        <v>0</v>
      </c>
      <c r="D123" s="513">
        <v>0</v>
      </c>
      <c r="E123" s="513">
        <v>2383.3333333333335</v>
      </c>
      <c r="F123" s="513">
        <v>2383.3333333333335</v>
      </c>
      <c r="G123" s="513">
        <v>2383.3333333333335</v>
      </c>
      <c r="H123" s="514">
        <v>2300</v>
      </c>
      <c r="I123" s="514">
        <f>+H123/1.1</f>
        <v>2090.9090909090905</v>
      </c>
    </row>
    <row r="124" spans="1:9">
      <c r="A124" s="527">
        <v>145141</v>
      </c>
      <c r="B124" s="528" t="s">
        <v>490</v>
      </c>
      <c r="C124" s="513">
        <v>0</v>
      </c>
      <c r="D124" s="513">
        <v>36900</v>
      </c>
      <c r="E124" s="513">
        <v>36900</v>
      </c>
      <c r="F124" s="513">
        <v>36900</v>
      </c>
      <c r="G124" s="513">
        <v>36900</v>
      </c>
      <c r="H124" s="514">
        <v>35900</v>
      </c>
      <c r="I124" s="514">
        <f t="shared" ref="I124:I149" si="2">+H124/1.1</f>
        <v>32636.363636363632</v>
      </c>
    </row>
    <row r="125" spans="1:9">
      <c r="A125" s="527" t="s">
        <v>750</v>
      </c>
      <c r="B125" s="528" t="s">
        <v>751</v>
      </c>
      <c r="C125" s="513">
        <v>0</v>
      </c>
      <c r="D125" s="513">
        <v>36900</v>
      </c>
      <c r="E125" s="513">
        <v>36900</v>
      </c>
      <c r="F125" s="513">
        <v>36900</v>
      </c>
      <c r="G125" s="513">
        <v>36900</v>
      </c>
      <c r="H125" s="514">
        <v>35900</v>
      </c>
      <c r="I125" s="514">
        <f>+H125/1.1</f>
        <v>32636.363636363632</v>
      </c>
    </row>
    <row r="126" spans="1:9">
      <c r="A126" s="527" t="s">
        <v>488</v>
      </c>
      <c r="B126" s="528" t="s">
        <v>752</v>
      </c>
      <c r="C126" s="513">
        <v>0</v>
      </c>
      <c r="D126" s="513">
        <v>3075</v>
      </c>
      <c r="E126" s="513">
        <v>3075</v>
      </c>
      <c r="F126" s="513">
        <v>3075</v>
      </c>
      <c r="G126" s="513">
        <v>3075</v>
      </c>
      <c r="H126" s="514">
        <v>2991.6666666666665</v>
      </c>
      <c r="I126" s="514">
        <f t="shared" si="2"/>
        <v>2719.6969696969695</v>
      </c>
    </row>
    <row r="127" spans="1:9">
      <c r="A127" s="527" t="s">
        <v>753</v>
      </c>
      <c r="B127" s="528" t="s">
        <v>754</v>
      </c>
      <c r="C127" s="513">
        <v>0</v>
      </c>
      <c r="D127" s="513">
        <v>3075</v>
      </c>
      <c r="E127" s="513">
        <v>3075</v>
      </c>
      <c r="F127" s="513">
        <v>3075</v>
      </c>
      <c r="G127" s="513">
        <v>3075</v>
      </c>
      <c r="H127" s="514">
        <v>2991.6666666666665</v>
      </c>
      <c r="I127" s="514">
        <f>+H127/1.1</f>
        <v>2719.6969696969695</v>
      </c>
    </row>
    <row r="128" spans="1:9">
      <c r="A128" s="527">
        <v>145142</v>
      </c>
      <c r="B128" s="528" t="s">
        <v>755</v>
      </c>
      <c r="C128" s="513">
        <v>0</v>
      </c>
      <c r="D128" s="513">
        <v>36900</v>
      </c>
      <c r="E128" s="513">
        <v>36900</v>
      </c>
      <c r="F128" s="513">
        <v>36900</v>
      </c>
      <c r="G128" s="513">
        <v>36900</v>
      </c>
      <c r="H128" s="514">
        <v>35900</v>
      </c>
      <c r="I128" s="514">
        <f t="shared" si="2"/>
        <v>32636.363636363632</v>
      </c>
    </row>
    <row r="129" spans="1:9">
      <c r="A129" s="527" t="s">
        <v>756</v>
      </c>
      <c r="B129" s="528" t="s">
        <v>757</v>
      </c>
      <c r="C129" s="513">
        <v>0</v>
      </c>
      <c r="D129" s="513">
        <v>3075</v>
      </c>
      <c r="E129" s="513">
        <v>3075</v>
      </c>
      <c r="F129" s="513">
        <v>3075</v>
      </c>
      <c r="G129" s="513">
        <v>3075</v>
      </c>
      <c r="H129" s="514">
        <v>2991.6666666666665</v>
      </c>
      <c r="I129" s="514">
        <f t="shared" si="2"/>
        <v>2719.6969696969695</v>
      </c>
    </row>
    <row r="130" spans="1:9">
      <c r="A130" s="527">
        <v>145143</v>
      </c>
      <c r="B130" s="528" t="s">
        <v>496</v>
      </c>
      <c r="C130" s="513">
        <v>0</v>
      </c>
      <c r="D130" s="513">
        <v>36900</v>
      </c>
      <c r="E130" s="513">
        <v>36900</v>
      </c>
      <c r="F130" s="513">
        <v>36900</v>
      </c>
      <c r="G130" s="513">
        <v>36900</v>
      </c>
      <c r="H130" s="514">
        <v>35900</v>
      </c>
      <c r="I130" s="514">
        <f t="shared" si="2"/>
        <v>32636.363636363632</v>
      </c>
    </row>
    <row r="131" spans="1:9">
      <c r="A131" s="527" t="s">
        <v>758</v>
      </c>
      <c r="B131" s="528" t="s">
        <v>759</v>
      </c>
      <c r="C131" s="513">
        <v>0</v>
      </c>
      <c r="D131" s="513">
        <v>36900</v>
      </c>
      <c r="E131" s="513">
        <v>36900</v>
      </c>
      <c r="F131" s="513">
        <v>36900</v>
      </c>
      <c r="G131" s="513">
        <v>36900</v>
      </c>
      <c r="H131" s="514">
        <v>35900</v>
      </c>
      <c r="I131" s="514">
        <f>+H131/1.1</f>
        <v>32636.363636363632</v>
      </c>
    </row>
    <row r="132" spans="1:9">
      <c r="A132" s="527" t="s">
        <v>494</v>
      </c>
      <c r="B132" s="528" t="s">
        <v>760</v>
      </c>
      <c r="C132" s="513">
        <v>0</v>
      </c>
      <c r="D132" s="513">
        <v>3075</v>
      </c>
      <c r="E132" s="513">
        <v>3075</v>
      </c>
      <c r="F132" s="513">
        <v>3075</v>
      </c>
      <c r="G132" s="513">
        <v>3075</v>
      </c>
      <c r="H132" s="514">
        <v>2991.6666666666665</v>
      </c>
      <c r="I132" s="514">
        <f t="shared" si="2"/>
        <v>2719.6969696969695</v>
      </c>
    </row>
    <row r="133" spans="1:9">
      <c r="A133" s="527" t="s">
        <v>761</v>
      </c>
      <c r="B133" s="528" t="s">
        <v>762</v>
      </c>
      <c r="C133" s="513">
        <v>0</v>
      </c>
      <c r="D133" s="513">
        <v>3075</v>
      </c>
      <c r="E133" s="513">
        <v>3075</v>
      </c>
      <c r="F133" s="513">
        <v>3075</v>
      </c>
      <c r="G133" s="513">
        <v>3075</v>
      </c>
      <c r="H133" s="514">
        <v>2991.6666666666665</v>
      </c>
      <c r="I133" s="514">
        <f t="shared" si="2"/>
        <v>2719.6969696969695</v>
      </c>
    </row>
    <row r="134" spans="1:9">
      <c r="A134" s="527">
        <v>145144</v>
      </c>
      <c r="B134" s="528" t="s">
        <v>493</v>
      </c>
      <c r="C134" s="513">
        <v>0</v>
      </c>
      <c r="D134" s="513">
        <v>36900</v>
      </c>
      <c r="E134" s="513">
        <v>36900</v>
      </c>
      <c r="F134" s="513">
        <v>36900</v>
      </c>
      <c r="G134" s="513">
        <v>36900</v>
      </c>
      <c r="H134" s="514">
        <v>35900</v>
      </c>
      <c r="I134" s="514">
        <f t="shared" si="2"/>
        <v>32636.363636363632</v>
      </c>
    </row>
    <row r="135" spans="1:9">
      <c r="A135" s="527" t="s">
        <v>763</v>
      </c>
      <c r="B135" s="528" t="s">
        <v>764</v>
      </c>
      <c r="C135" s="513">
        <v>0</v>
      </c>
      <c r="D135" s="513">
        <v>36900</v>
      </c>
      <c r="E135" s="513">
        <v>36900</v>
      </c>
      <c r="F135" s="513">
        <v>36900</v>
      </c>
      <c r="G135" s="513">
        <v>36900</v>
      </c>
      <c r="H135" s="514">
        <v>35900</v>
      </c>
      <c r="I135" s="514">
        <f>+H135/1.1</f>
        <v>32636.363636363632</v>
      </c>
    </row>
    <row r="136" spans="1:9">
      <c r="A136" s="527" t="s">
        <v>491</v>
      </c>
      <c r="B136" s="528" t="s">
        <v>765</v>
      </c>
      <c r="C136" s="513">
        <v>0</v>
      </c>
      <c r="D136" s="513">
        <v>3075</v>
      </c>
      <c r="E136" s="513">
        <v>3075</v>
      </c>
      <c r="F136" s="513">
        <v>3075</v>
      </c>
      <c r="G136" s="513">
        <v>3075</v>
      </c>
      <c r="H136" s="514">
        <v>2991.6666666666665</v>
      </c>
      <c r="I136" s="514">
        <f t="shared" si="2"/>
        <v>2719.6969696969695</v>
      </c>
    </row>
    <row r="137" spans="1:9">
      <c r="A137" s="527" t="s">
        <v>766</v>
      </c>
      <c r="B137" s="528" t="s">
        <v>767</v>
      </c>
      <c r="C137" s="513">
        <v>0</v>
      </c>
      <c r="D137" s="513">
        <v>3075</v>
      </c>
      <c r="E137" s="513">
        <v>3075</v>
      </c>
      <c r="F137" s="513">
        <v>3075</v>
      </c>
      <c r="G137" s="513">
        <v>3075</v>
      </c>
      <c r="H137" s="514">
        <v>2991.6666666666665</v>
      </c>
      <c r="I137" s="514">
        <f t="shared" si="2"/>
        <v>2719.6969696969695</v>
      </c>
    </row>
    <row r="138" spans="1:9">
      <c r="A138" s="527">
        <v>145679</v>
      </c>
      <c r="B138" s="528" t="s">
        <v>499</v>
      </c>
      <c r="C138" s="513">
        <v>0</v>
      </c>
      <c r="D138" s="513">
        <v>36900</v>
      </c>
      <c r="E138" s="513">
        <v>36900</v>
      </c>
      <c r="F138" s="513">
        <v>36900</v>
      </c>
      <c r="G138" s="513">
        <v>36900</v>
      </c>
      <c r="H138" s="514">
        <v>35900</v>
      </c>
      <c r="I138" s="514">
        <f t="shared" si="2"/>
        <v>32636.363636363632</v>
      </c>
    </row>
    <row r="139" spans="1:9">
      <c r="A139" s="527" t="s">
        <v>768</v>
      </c>
      <c r="B139" s="528" t="s">
        <v>769</v>
      </c>
      <c r="C139" s="513">
        <v>0</v>
      </c>
      <c r="D139" s="513">
        <v>36900</v>
      </c>
      <c r="E139" s="513">
        <v>36900</v>
      </c>
      <c r="F139" s="513">
        <v>36900</v>
      </c>
      <c r="G139" s="513">
        <v>36900</v>
      </c>
      <c r="H139" s="514">
        <v>35900</v>
      </c>
      <c r="I139" s="514">
        <f>+H139/1.1</f>
        <v>32636.363636363632</v>
      </c>
    </row>
    <row r="140" spans="1:9">
      <c r="A140" s="527" t="s">
        <v>497</v>
      </c>
      <c r="B140" s="528" t="s">
        <v>770</v>
      </c>
      <c r="C140" s="513">
        <v>0</v>
      </c>
      <c r="D140" s="513">
        <v>3075</v>
      </c>
      <c r="E140" s="513">
        <v>3075</v>
      </c>
      <c r="F140" s="513">
        <v>3075</v>
      </c>
      <c r="G140" s="513">
        <v>3075</v>
      </c>
      <c r="H140" s="514">
        <v>2991.6666666666665</v>
      </c>
      <c r="I140" s="514">
        <f t="shared" si="2"/>
        <v>2719.6969696969695</v>
      </c>
    </row>
    <row r="141" spans="1:9">
      <c r="A141" s="527" t="s">
        <v>771</v>
      </c>
      <c r="B141" s="528" t="s">
        <v>772</v>
      </c>
      <c r="C141" s="513">
        <v>0</v>
      </c>
      <c r="D141" s="513">
        <v>3075</v>
      </c>
      <c r="E141" s="513">
        <v>3075</v>
      </c>
      <c r="F141" s="513">
        <v>3075</v>
      </c>
      <c r="G141" s="513">
        <v>3075</v>
      </c>
      <c r="H141" s="514">
        <v>2991.6666666666665</v>
      </c>
      <c r="I141" s="514">
        <f t="shared" si="2"/>
        <v>2719.6969696969695</v>
      </c>
    </row>
    <row r="142" spans="1:9">
      <c r="A142" s="529">
        <v>161138</v>
      </c>
      <c r="B142" s="530" t="s">
        <v>773</v>
      </c>
      <c r="C142" s="513">
        <v>0</v>
      </c>
      <c r="D142" s="513">
        <v>36900</v>
      </c>
      <c r="E142" s="513">
        <v>36900</v>
      </c>
      <c r="F142" s="513">
        <v>36900</v>
      </c>
      <c r="G142" s="513">
        <v>36900</v>
      </c>
      <c r="H142" s="514">
        <v>35900</v>
      </c>
      <c r="I142" s="514">
        <f t="shared" si="2"/>
        <v>32636.363636363632</v>
      </c>
    </row>
    <row r="143" spans="1:9">
      <c r="A143" s="529">
        <v>161139</v>
      </c>
      <c r="B143" s="530" t="s">
        <v>774</v>
      </c>
      <c r="C143" s="513">
        <v>0</v>
      </c>
      <c r="D143" s="513">
        <v>36900</v>
      </c>
      <c r="E143" s="513">
        <v>36900</v>
      </c>
      <c r="F143" s="513">
        <v>36900</v>
      </c>
      <c r="G143" s="513">
        <v>36900</v>
      </c>
      <c r="H143" s="514">
        <v>35900</v>
      </c>
      <c r="I143" s="514">
        <f t="shared" si="2"/>
        <v>32636.363636363632</v>
      </c>
    </row>
    <row r="144" spans="1:9">
      <c r="A144" s="529">
        <v>161162</v>
      </c>
      <c r="B144" s="530" t="s">
        <v>775</v>
      </c>
      <c r="C144" s="513">
        <v>0</v>
      </c>
      <c r="D144" s="513">
        <v>36900</v>
      </c>
      <c r="E144" s="513">
        <v>36900</v>
      </c>
      <c r="F144" s="513">
        <v>36900</v>
      </c>
      <c r="G144" s="513">
        <v>36900</v>
      </c>
      <c r="H144" s="514">
        <v>35900</v>
      </c>
      <c r="I144" s="514">
        <f t="shared" si="2"/>
        <v>32636.363636363632</v>
      </c>
    </row>
    <row r="145" spans="1:9">
      <c r="A145" s="529">
        <v>161163</v>
      </c>
      <c r="B145" s="530" t="s">
        <v>776</v>
      </c>
      <c r="C145" s="513">
        <v>0</v>
      </c>
      <c r="D145" s="513">
        <v>36900</v>
      </c>
      <c r="E145" s="513">
        <v>36900</v>
      </c>
      <c r="F145" s="513">
        <v>36900</v>
      </c>
      <c r="G145" s="513">
        <v>36900</v>
      </c>
      <c r="H145" s="514">
        <v>35900</v>
      </c>
      <c r="I145" s="514">
        <f t="shared" si="2"/>
        <v>32636.363636363632</v>
      </c>
    </row>
    <row r="146" spans="1:9">
      <c r="A146" s="529" t="s">
        <v>777</v>
      </c>
      <c r="B146" s="530" t="s">
        <v>778</v>
      </c>
      <c r="C146" s="513">
        <v>0</v>
      </c>
      <c r="D146" s="513">
        <v>3075</v>
      </c>
      <c r="E146" s="513">
        <v>3075</v>
      </c>
      <c r="F146" s="513">
        <v>3075</v>
      </c>
      <c r="G146" s="513">
        <v>3075</v>
      </c>
      <c r="H146" s="514">
        <v>2991.6666666666665</v>
      </c>
      <c r="I146" s="514">
        <f t="shared" si="2"/>
        <v>2719.6969696969695</v>
      </c>
    </row>
    <row r="147" spans="1:9">
      <c r="A147" s="529" t="s">
        <v>779</v>
      </c>
      <c r="B147" s="530" t="s">
        <v>780</v>
      </c>
      <c r="C147" s="513">
        <v>0</v>
      </c>
      <c r="D147" s="513">
        <v>3075</v>
      </c>
      <c r="E147" s="513">
        <v>3075</v>
      </c>
      <c r="F147" s="513">
        <v>3075</v>
      </c>
      <c r="G147" s="513">
        <v>3075</v>
      </c>
      <c r="H147" s="514">
        <v>2991.6666666666665</v>
      </c>
      <c r="I147" s="514">
        <f t="shared" si="2"/>
        <v>2719.6969696969695</v>
      </c>
    </row>
    <row r="148" spans="1:9">
      <c r="A148" s="529" t="s">
        <v>781</v>
      </c>
      <c r="B148" s="530" t="s">
        <v>782</v>
      </c>
      <c r="C148" s="513">
        <v>0</v>
      </c>
      <c r="D148" s="513">
        <v>3075</v>
      </c>
      <c r="E148" s="513">
        <v>3075</v>
      </c>
      <c r="F148" s="513">
        <v>3075</v>
      </c>
      <c r="G148" s="513">
        <v>3075</v>
      </c>
      <c r="H148" s="514">
        <v>2991.6666666666665</v>
      </c>
      <c r="I148" s="514">
        <f t="shared" si="2"/>
        <v>2719.6969696969695</v>
      </c>
    </row>
    <row r="149" spans="1:9">
      <c r="A149" s="529" t="s">
        <v>783</v>
      </c>
      <c r="B149" s="530" t="s">
        <v>784</v>
      </c>
      <c r="C149" s="513">
        <v>0</v>
      </c>
      <c r="D149" s="513">
        <v>3075</v>
      </c>
      <c r="E149" s="513">
        <v>3075</v>
      </c>
      <c r="F149" s="513">
        <v>3075</v>
      </c>
      <c r="G149" s="513">
        <v>3075</v>
      </c>
      <c r="H149" s="514">
        <v>2991.6666666666665</v>
      </c>
      <c r="I149" s="514">
        <f t="shared" si="2"/>
        <v>2719.6969696969695</v>
      </c>
    </row>
    <row r="150" spans="1:9">
      <c r="A150" s="531">
        <v>87436</v>
      </c>
      <c r="B150" s="532" t="s">
        <v>785</v>
      </c>
      <c r="C150" s="513">
        <v>43500</v>
      </c>
      <c r="D150" s="513">
        <v>43500</v>
      </c>
      <c r="E150" s="513">
        <v>43500</v>
      </c>
      <c r="F150" s="513">
        <v>36900</v>
      </c>
      <c r="G150" s="513">
        <v>36900</v>
      </c>
      <c r="H150" s="514">
        <v>35900</v>
      </c>
      <c r="I150" s="514">
        <f t="shared" si="1"/>
        <v>32636.363636363632</v>
      </c>
    </row>
    <row r="151" spans="1:9">
      <c r="A151" s="531" t="s">
        <v>786</v>
      </c>
      <c r="B151" s="532" t="s">
        <v>787</v>
      </c>
      <c r="C151" s="513">
        <v>3625</v>
      </c>
      <c r="D151" s="513">
        <v>3625</v>
      </c>
      <c r="E151" s="513">
        <v>3625</v>
      </c>
      <c r="F151" s="513">
        <v>3075</v>
      </c>
      <c r="G151" s="513">
        <v>3075</v>
      </c>
      <c r="H151" s="514">
        <v>2991.6666666666665</v>
      </c>
      <c r="I151" s="514">
        <f t="shared" si="1"/>
        <v>2719.6969696969695</v>
      </c>
    </row>
    <row r="152" spans="1:9">
      <c r="A152" s="531">
        <v>87625</v>
      </c>
      <c r="B152" s="532" t="s">
        <v>788</v>
      </c>
      <c r="C152" s="513">
        <v>43500</v>
      </c>
      <c r="D152" s="513">
        <v>43500</v>
      </c>
      <c r="E152" s="513">
        <v>43500</v>
      </c>
      <c r="F152" s="513">
        <v>36900</v>
      </c>
      <c r="G152" s="513">
        <v>36900</v>
      </c>
      <c r="H152" s="514">
        <v>35900</v>
      </c>
      <c r="I152" s="514">
        <f t="shared" si="1"/>
        <v>32636.363636363632</v>
      </c>
    </row>
    <row r="153" spans="1:9">
      <c r="A153" s="531" t="s">
        <v>789</v>
      </c>
      <c r="B153" s="532" t="s">
        <v>790</v>
      </c>
      <c r="C153" s="513">
        <v>3625</v>
      </c>
      <c r="D153" s="513">
        <v>3625</v>
      </c>
      <c r="E153" s="513">
        <v>3625</v>
      </c>
      <c r="F153" s="513">
        <v>3075</v>
      </c>
      <c r="G153" s="513">
        <v>3075</v>
      </c>
      <c r="H153" s="514">
        <v>2991.6666666666665</v>
      </c>
      <c r="I153" s="514">
        <f t="shared" si="1"/>
        <v>2719.6969696969695</v>
      </c>
    </row>
    <row r="154" spans="1:9">
      <c r="A154" s="531">
        <v>95948</v>
      </c>
      <c r="B154" s="532" t="s">
        <v>791</v>
      </c>
      <c r="C154" s="513">
        <v>21750</v>
      </c>
      <c r="D154" s="513">
        <v>21750</v>
      </c>
      <c r="E154" s="513">
        <v>21750</v>
      </c>
      <c r="F154" s="513">
        <v>18450</v>
      </c>
      <c r="G154" s="513">
        <v>18450</v>
      </c>
      <c r="H154" s="514">
        <v>17950</v>
      </c>
      <c r="I154" s="514">
        <f t="shared" si="1"/>
        <v>16318.181818181816</v>
      </c>
    </row>
    <row r="155" spans="1:9">
      <c r="A155" s="504">
        <v>26000</v>
      </c>
      <c r="B155" s="505" t="s">
        <v>792</v>
      </c>
      <c r="C155" s="513">
        <v>34650</v>
      </c>
      <c r="D155" s="513">
        <v>34650</v>
      </c>
      <c r="E155" s="513">
        <v>34650</v>
      </c>
      <c r="F155" s="513">
        <v>34650</v>
      </c>
      <c r="G155" s="513">
        <v>34650</v>
      </c>
      <c r="H155" s="514">
        <v>33650</v>
      </c>
      <c r="I155" s="514">
        <f t="shared" si="1"/>
        <v>30590.909090909088</v>
      </c>
    </row>
    <row r="156" spans="1:9">
      <c r="A156" s="504" t="s">
        <v>793</v>
      </c>
      <c r="B156" s="505" t="s">
        <v>794</v>
      </c>
      <c r="C156" s="513">
        <v>34650</v>
      </c>
      <c r="D156" s="513">
        <v>34650</v>
      </c>
      <c r="E156" s="513">
        <v>34650</v>
      </c>
      <c r="F156" s="513">
        <v>34650</v>
      </c>
      <c r="G156" s="513">
        <v>34650</v>
      </c>
      <c r="H156" s="514">
        <v>33650</v>
      </c>
      <c r="I156" s="514">
        <f t="shared" si="1"/>
        <v>30590.909090909088</v>
      </c>
    </row>
    <row r="157" spans="1:9">
      <c r="A157" s="504" t="s">
        <v>795</v>
      </c>
      <c r="B157" s="505" t="s">
        <v>796</v>
      </c>
      <c r="C157" s="513">
        <v>2887.5</v>
      </c>
      <c r="D157" s="513">
        <v>2887.5</v>
      </c>
      <c r="E157" s="513">
        <v>2887.5</v>
      </c>
      <c r="F157" s="513">
        <v>2887.5</v>
      </c>
      <c r="G157" s="513">
        <v>2887.5</v>
      </c>
      <c r="H157" s="514">
        <v>2804.1666666666665</v>
      </c>
      <c r="I157" s="514">
        <f t="shared" si="1"/>
        <v>2549.242424242424</v>
      </c>
    </row>
    <row r="158" spans="1:9">
      <c r="A158" s="504" t="s">
        <v>797</v>
      </c>
      <c r="B158" s="505" t="s">
        <v>798</v>
      </c>
      <c r="C158" s="513">
        <v>2887.5</v>
      </c>
      <c r="D158" s="513">
        <v>2887.5</v>
      </c>
      <c r="E158" s="513">
        <v>2887.5</v>
      </c>
      <c r="F158" s="513">
        <v>2887.5</v>
      </c>
      <c r="G158" s="513">
        <v>2887.5</v>
      </c>
      <c r="H158" s="514">
        <v>2804.1666666666665</v>
      </c>
      <c r="I158" s="514">
        <f t="shared" si="1"/>
        <v>2549.242424242424</v>
      </c>
    </row>
    <row r="159" spans="1:9">
      <c r="A159" s="504">
        <v>26005</v>
      </c>
      <c r="B159" s="505" t="s">
        <v>799</v>
      </c>
      <c r="C159" s="513">
        <v>17325</v>
      </c>
      <c r="D159" s="513">
        <v>17325</v>
      </c>
      <c r="E159" s="513">
        <v>17325</v>
      </c>
      <c r="F159" s="513">
        <v>17325</v>
      </c>
      <c r="G159" s="513">
        <v>17325</v>
      </c>
      <c r="H159" s="514">
        <v>16825</v>
      </c>
      <c r="I159" s="514">
        <f t="shared" si="1"/>
        <v>15295.454545454544</v>
      </c>
    </row>
    <row r="160" spans="1:9">
      <c r="A160" s="504">
        <v>26001</v>
      </c>
      <c r="B160" s="505" t="s">
        <v>800</v>
      </c>
      <c r="C160" s="513">
        <v>34650</v>
      </c>
      <c r="D160" s="513">
        <v>34650</v>
      </c>
      <c r="E160" s="513">
        <v>34650</v>
      </c>
      <c r="F160" s="513">
        <v>34650</v>
      </c>
      <c r="G160" s="513">
        <v>34650</v>
      </c>
      <c r="H160" s="514">
        <v>33650</v>
      </c>
      <c r="I160" s="514">
        <f t="shared" si="1"/>
        <v>30590.909090909088</v>
      </c>
    </row>
    <row r="161" spans="1:9">
      <c r="A161" s="504" t="s">
        <v>801</v>
      </c>
      <c r="B161" s="505" t="s">
        <v>802</v>
      </c>
      <c r="C161" s="513">
        <v>34650</v>
      </c>
      <c r="D161" s="513">
        <v>34650</v>
      </c>
      <c r="E161" s="513">
        <v>34650</v>
      </c>
      <c r="F161" s="513">
        <v>34650</v>
      </c>
      <c r="G161" s="513">
        <v>34650</v>
      </c>
      <c r="H161" s="514">
        <v>33650</v>
      </c>
      <c r="I161" s="514">
        <f t="shared" si="1"/>
        <v>30590.909090909088</v>
      </c>
    </row>
    <row r="162" spans="1:9">
      <c r="A162" s="504" t="s">
        <v>803</v>
      </c>
      <c r="B162" s="505" t="s">
        <v>804</v>
      </c>
      <c r="C162" s="513">
        <v>2887.5</v>
      </c>
      <c r="D162" s="513">
        <v>2887.5</v>
      </c>
      <c r="E162" s="513">
        <v>2887.5</v>
      </c>
      <c r="F162" s="513">
        <v>2887.5</v>
      </c>
      <c r="G162" s="513">
        <v>2887.5</v>
      </c>
      <c r="H162" s="514">
        <v>2804.1666666666665</v>
      </c>
      <c r="I162" s="514">
        <f t="shared" si="1"/>
        <v>2549.242424242424</v>
      </c>
    </row>
    <row r="163" spans="1:9">
      <c r="A163" s="504" t="s">
        <v>805</v>
      </c>
      <c r="B163" s="505" t="s">
        <v>806</v>
      </c>
      <c r="C163" s="513">
        <v>2887.5</v>
      </c>
      <c r="D163" s="513">
        <v>2887.5</v>
      </c>
      <c r="E163" s="513">
        <v>2887.5</v>
      </c>
      <c r="F163" s="513">
        <v>2887.5</v>
      </c>
      <c r="G163" s="513">
        <v>2887.5</v>
      </c>
      <c r="H163" s="514">
        <v>2804.1666666666665</v>
      </c>
      <c r="I163" s="514">
        <f t="shared" ref="I163:I217" si="3">+H163/1.1</f>
        <v>2549.242424242424</v>
      </c>
    </row>
    <row r="164" spans="1:9">
      <c r="A164" s="504">
        <v>26006</v>
      </c>
      <c r="B164" s="505" t="s">
        <v>807</v>
      </c>
      <c r="C164" s="513">
        <v>17325</v>
      </c>
      <c r="D164" s="513">
        <v>17325</v>
      </c>
      <c r="E164" s="513">
        <v>17325</v>
      </c>
      <c r="F164" s="513">
        <v>17325</v>
      </c>
      <c r="G164" s="513">
        <v>17325</v>
      </c>
      <c r="H164" s="514">
        <v>16825</v>
      </c>
      <c r="I164" s="514">
        <f t="shared" si="3"/>
        <v>15295.454545454544</v>
      </c>
    </row>
    <row r="165" spans="1:9">
      <c r="A165" s="504">
        <v>26002</v>
      </c>
      <c r="B165" s="505" t="s">
        <v>808</v>
      </c>
      <c r="C165" s="513">
        <v>34650</v>
      </c>
      <c r="D165" s="513">
        <v>34650</v>
      </c>
      <c r="E165" s="513">
        <v>34650</v>
      </c>
      <c r="F165" s="513">
        <v>34650</v>
      </c>
      <c r="G165" s="513">
        <v>34650</v>
      </c>
      <c r="H165" s="514">
        <v>33650</v>
      </c>
      <c r="I165" s="514">
        <f t="shared" si="3"/>
        <v>30590.909090909088</v>
      </c>
    </row>
    <row r="166" spans="1:9">
      <c r="A166" s="504">
        <v>26003</v>
      </c>
      <c r="B166" s="505" t="s">
        <v>809</v>
      </c>
      <c r="C166" s="513">
        <v>17325</v>
      </c>
      <c r="D166" s="513">
        <v>17325</v>
      </c>
      <c r="E166" s="513">
        <v>17325</v>
      </c>
      <c r="F166" s="513">
        <v>17325</v>
      </c>
      <c r="G166" s="513">
        <v>17325</v>
      </c>
      <c r="H166" s="514">
        <v>16825</v>
      </c>
      <c r="I166" s="514">
        <f t="shared" si="3"/>
        <v>15295.454545454544</v>
      </c>
    </row>
    <row r="167" spans="1:9">
      <c r="A167" s="504">
        <v>26004</v>
      </c>
      <c r="B167" s="505" t="s">
        <v>810</v>
      </c>
      <c r="C167" s="513">
        <v>34650</v>
      </c>
      <c r="D167" s="513">
        <v>34650</v>
      </c>
      <c r="E167" s="513">
        <v>34650</v>
      </c>
      <c r="F167" s="513">
        <v>34650</v>
      </c>
      <c r="G167" s="513">
        <v>34650</v>
      </c>
      <c r="H167" s="514">
        <v>33650</v>
      </c>
      <c r="I167" s="514">
        <f t="shared" si="3"/>
        <v>30590.909090909088</v>
      </c>
    </row>
    <row r="168" spans="1:9">
      <c r="A168" s="504" t="s">
        <v>811</v>
      </c>
      <c r="B168" s="505" t="s">
        <v>812</v>
      </c>
      <c r="C168" s="513">
        <v>34650</v>
      </c>
      <c r="D168" s="513">
        <v>34650</v>
      </c>
      <c r="E168" s="513">
        <v>34650</v>
      </c>
      <c r="F168" s="513">
        <v>34650</v>
      </c>
      <c r="G168" s="513">
        <v>34650</v>
      </c>
      <c r="H168" s="514">
        <v>33650</v>
      </c>
      <c r="I168" s="514">
        <f t="shared" si="3"/>
        <v>30590.909090909088</v>
      </c>
    </row>
    <row r="169" spans="1:9">
      <c r="A169" s="504" t="s">
        <v>813</v>
      </c>
      <c r="B169" s="505" t="s">
        <v>814</v>
      </c>
      <c r="C169" s="513">
        <v>2887.5</v>
      </c>
      <c r="D169" s="513">
        <v>2887.5</v>
      </c>
      <c r="E169" s="513">
        <v>2887.5</v>
      </c>
      <c r="F169" s="513">
        <v>2887.5</v>
      </c>
      <c r="G169" s="513">
        <v>2887.5</v>
      </c>
      <c r="H169" s="514">
        <v>2804.1666666666665</v>
      </c>
      <c r="I169" s="514">
        <f t="shared" si="3"/>
        <v>2549.242424242424</v>
      </c>
    </row>
    <row r="170" spans="1:9">
      <c r="A170" s="504" t="s">
        <v>815</v>
      </c>
      <c r="B170" s="505" t="s">
        <v>816</v>
      </c>
      <c r="C170" s="513">
        <v>2887.5</v>
      </c>
      <c r="D170" s="513">
        <v>2887.5</v>
      </c>
      <c r="E170" s="513">
        <v>2887.5</v>
      </c>
      <c r="F170" s="513">
        <v>2887.5</v>
      </c>
      <c r="G170" s="513">
        <v>2887.5</v>
      </c>
      <c r="H170" s="514">
        <v>2804.1666666666665</v>
      </c>
      <c r="I170" s="514">
        <f t="shared" si="3"/>
        <v>2549.242424242424</v>
      </c>
    </row>
    <row r="171" spans="1:9">
      <c r="A171" s="504">
        <v>0</v>
      </c>
      <c r="B171" s="505" t="s">
        <v>817</v>
      </c>
      <c r="C171" s="513">
        <v>17325</v>
      </c>
      <c r="D171" s="513">
        <v>17325</v>
      </c>
      <c r="E171" s="513">
        <v>17325</v>
      </c>
      <c r="F171" s="513">
        <v>17325</v>
      </c>
      <c r="G171" s="513">
        <v>17325</v>
      </c>
      <c r="H171" s="514">
        <v>16825</v>
      </c>
      <c r="I171" s="514">
        <f t="shared" si="3"/>
        <v>15295.454545454544</v>
      </c>
    </row>
    <row r="172" spans="1:9">
      <c r="A172" s="504">
        <v>26011</v>
      </c>
      <c r="B172" s="505" t="s">
        <v>818</v>
      </c>
      <c r="C172" s="513">
        <v>17325</v>
      </c>
      <c r="D172" s="513">
        <v>17325</v>
      </c>
      <c r="E172" s="513">
        <v>17325</v>
      </c>
      <c r="F172" s="513">
        <v>17325</v>
      </c>
      <c r="G172" s="513">
        <v>17325</v>
      </c>
      <c r="H172" s="514">
        <v>16825</v>
      </c>
      <c r="I172" s="514">
        <f t="shared" si="3"/>
        <v>15295.454545454544</v>
      </c>
    </row>
    <row r="173" spans="1:9">
      <c r="A173" s="504">
        <v>26012</v>
      </c>
      <c r="B173" s="505" t="s">
        <v>819</v>
      </c>
      <c r="C173" s="513">
        <v>34650</v>
      </c>
      <c r="D173" s="513">
        <v>34650</v>
      </c>
      <c r="E173" s="513">
        <v>34650</v>
      </c>
      <c r="F173" s="513">
        <v>34650</v>
      </c>
      <c r="G173" s="513">
        <v>34650</v>
      </c>
      <c r="H173" s="514">
        <v>33650</v>
      </c>
      <c r="I173" s="514">
        <f t="shared" si="3"/>
        <v>30590.909090909088</v>
      </c>
    </row>
    <row r="174" spans="1:9">
      <c r="A174" s="504" t="s">
        <v>820</v>
      </c>
      <c r="B174" s="505" t="s">
        <v>821</v>
      </c>
      <c r="C174" s="513">
        <v>34650</v>
      </c>
      <c r="D174" s="513">
        <v>34650</v>
      </c>
      <c r="E174" s="513">
        <v>34650</v>
      </c>
      <c r="F174" s="513">
        <v>34650</v>
      </c>
      <c r="G174" s="513">
        <v>34650</v>
      </c>
      <c r="H174" s="514">
        <v>33650</v>
      </c>
      <c r="I174" s="514">
        <f t="shared" si="3"/>
        <v>30590.909090909088</v>
      </c>
    </row>
    <row r="175" spans="1:9">
      <c r="A175" s="504" t="s">
        <v>822</v>
      </c>
      <c r="B175" s="505" t="s">
        <v>823</v>
      </c>
      <c r="C175" s="513">
        <v>2887.5</v>
      </c>
      <c r="D175" s="513">
        <v>2887.5</v>
      </c>
      <c r="E175" s="513">
        <v>2887.5</v>
      </c>
      <c r="F175" s="513">
        <v>2887.5</v>
      </c>
      <c r="G175" s="513">
        <v>2887.5</v>
      </c>
      <c r="H175" s="514">
        <v>2804.1666666666665</v>
      </c>
      <c r="I175" s="514">
        <f t="shared" si="3"/>
        <v>2549.242424242424</v>
      </c>
    </row>
    <row r="176" spans="1:9">
      <c r="A176" s="504" t="s">
        <v>824</v>
      </c>
      <c r="B176" s="505" t="s">
        <v>825</v>
      </c>
      <c r="C176" s="513">
        <v>2887.5</v>
      </c>
      <c r="D176" s="513">
        <v>2887.5</v>
      </c>
      <c r="E176" s="513">
        <v>2887.5</v>
      </c>
      <c r="F176" s="513">
        <v>2887.5</v>
      </c>
      <c r="G176" s="513">
        <v>2887.5</v>
      </c>
      <c r="H176" s="514">
        <v>2804.1666666666665</v>
      </c>
      <c r="I176" s="514">
        <f t="shared" si="3"/>
        <v>2549.242424242424</v>
      </c>
    </row>
    <row r="177" spans="1:9">
      <c r="A177" s="504">
        <v>142193</v>
      </c>
      <c r="B177" s="505" t="s">
        <v>826</v>
      </c>
      <c r="C177" s="513">
        <v>34650</v>
      </c>
      <c r="D177" s="513">
        <v>34650</v>
      </c>
      <c r="E177" s="513">
        <v>34650</v>
      </c>
      <c r="F177" s="513">
        <v>34650</v>
      </c>
      <c r="G177" s="513">
        <v>34650</v>
      </c>
      <c r="H177" s="514">
        <v>33650</v>
      </c>
      <c r="I177" s="514">
        <f t="shared" si="3"/>
        <v>30590.909090909088</v>
      </c>
    </row>
    <row r="178" spans="1:9">
      <c r="A178" s="504" t="s">
        <v>827</v>
      </c>
      <c r="B178" s="505" t="s">
        <v>828</v>
      </c>
      <c r="C178" s="513">
        <v>34650</v>
      </c>
      <c r="D178" s="513">
        <v>34650</v>
      </c>
      <c r="E178" s="513">
        <v>34650</v>
      </c>
      <c r="F178" s="513">
        <v>34650</v>
      </c>
      <c r="G178" s="513">
        <v>34650</v>
      </c>
      <c r="H178" s="514">
        <v>33650</v>
      </c>
      <c r="I178" s="514">
        <f t="shared" si="3"/>
        <v>30590.909090909088</v>
      </c>
    </row>
    <row r="179" spans="1:9">
      <c r="A179" s="504" t="s">
        <v>829</v>
      </c>
      <c r="B179" s="505" t="s">
        <v>830</v>
      </c>
      <c r="C179" s="513">
        <v>2887.5</v>
      </c>
      <c r="D179" s="513">
        <v>2887.5</v>
      </c>
      <c r="E179" s="513">
        <v>2887.5</v>
      </c>
      <c r="F179" s="513">
        <v>2887.5</v>
      </c>
      <c r="G179" s="513">
        <v>2887.5</v>
      </c>
      <c r="H179" s="514">
        <v>2804.1666666666665</v>
      </c>
      <c r="I179" s="514">
        <f t="shared" si="3"/>
        <v>2549.242424242424</v>
      </c>
    </row>
    <row r="180" spans="1:9">
      <c r="A180" s="504" t="s">
        <v>831</v>
      </c>
      <c r="B180" s="505" t="s">
        <v>832</v>
      </c>
      <c r="C180" s="513">
        <v>2887.5</v>
      </c>
      <c r="D180" s="513">
        <v>2887.5</v>
      </c>
      <c r="E180" s="513">
        <v>2887.5</v>
      </c>
      <c r="F180" s="513">
        <v>2887.5</v>
      </c>
      <c r="G180" s="513">
        <v>2887.5</v>
      </c>
      <c r="H180" s="514">
        <v>2804.1666666666665</v>
      </c>
      <c r="I180" s="514">
        <f t="shared" si="3"/>
        <v>2549.242424242424</v>
      </c>
    </row>
    <row r="181" spans="1:9">
      <c r="A181" s="504">
        <v>142194</v>
      </c>
      <c r="B181" s="505" t="s">
        <v>833</v>
      </c>
      <c r="C181" s="513">
        <v>34650</v>
      </c>
      <c r="D181" s="513">
        <v>34650</v>
      </c>
      <c r="E181" s="513">
        <v>34650</v>
      </c>
      <c r="F181" s="513">
        <v>34650</v>
      </c>
      <c r="G181" s="513">
        <v>34650</v>
      </c>
      <c r="H181" s="514">
        <v>33650</v>
      </c>
      <c r="I181" s="514">
        <f t="shared" si="3"/>
        <v>30590.909090909088</v>
      </c>
    </row>
    <row r="182" spans="1:9">
      <c r="A182" s="504" t="s">
        <v>834</v>
      </c>
      <c r="B182" s="505" t="s">
        <v>835</v>
      </c>
      <c r="C182" s="513">
        <v>34650</v>
      </c>
      <c r="D182" s="513">
        <v>34650</v>
      </c>
      <c r="E182" s="513">
        <v>34650</v>
      </c>
      <c r="F182" s="513">
        <v>34650</v>
      </c>
      <c r="G182" s="513">
        <v>34650</v>
      </c>
      <c r="H182" s="514">
        <v>33650</v>
      </c>
      <c r="I182" s="514">
        <f t="shared" si="3"/>
        <v>30590.909090909088</v>
      </c>
    </row>
    <row r="183" spans="1:9">
      <c r="A183" s="504" t="s">
        <v>836</v>
      </c>
      <c r="B183" s="505" t="s">
        <v>837</v>
      </c>
      <c r="C183" s="513">
        <v>2887.5</v>
      </c>
      <c r="D183" s="513">
        <v>2887.5</v>
      </c>
      <c r="E183" s="513">
        <v>2887.5</v>
      </c>
      <c r="F183" s="513">
        <v>2887.5</v>
      </c>
      <c r="G183" s="513">
        <v>2887.5</v>
      </c>
      <c r="H183" s="514">
        <v>2804.1666666666665</v>
      </c>
      <c r="I183" s="514">
        <f t="shared" si="3"/>
        <v>2549.242424242424</v>
      </c>
    </row>
    <row r="184" spans="1:9">
      <c r="A184" s="504" t="s">
        <v>838</v>
      </c>
      <c r="B184" s="505" t="s">
        <v>839</v>
      </c>
      <c r="C184" s="513">
        <v>2887.5</v>
      </c>
      <c r="D184" s="513">
        <v>2887.5</v>
      </c>
      <c r="E184" s="513">
        <v>2887.5</v>
      </c>
      <c r="F184" s="513">
        <v>2887.5</v>
      </c>
      <c r="G184" s="513">
        <v>2887.5</v>
      </c>
      <c r="H184" s="514">
        <v>2804.1666666666665</v>
      </c>
      <c r="I184" s="514">
        <f t="shared" si="3"/>
        <v>2549.242424242424</v>
      </c>
    </row>
    <row r="185" spans="1:9">
      <c r="A185" s="504">
        <v>142196</v>
      </c>
      <c r="B185" s="505" t="s">
        <v>840</v>
      </c>
      <c r="C185" s="513">
        <v>34650</v>
      </c>
      <c r="D185" s="513">
        <v>34650</v>
      </c>
      <c r="E185" s="513">
        <v>34650</v>
      </c>
      <c r="F185" s="513">
        <v>34650</v>
      </c>
      <c r="G185" s="513">
        <v>34650</v>
      </c>
      <c r="H185" s="514">
        <v>33650</v>
      </c>
      <c r="I185" s="514">
        <f t="shared" si="3"/>
        <v>30590.909090909088</v>
      </c>
    </row>
    <row r="186" spans="1:9">
      <c r="A186" s="504" t="s">
        <v>841</v>
      </c>
      <c r="B186" s="505" t="s">
        <v>842</v>
      </c>
      <c r="C186" s="513">
        <v>34650</v>
      </c>
      <c r="D186" s="513">
        <v>34650</v>
      </c>
      <c r="E186" s="513">
        <v>34650</v>
      </c>
      <c r="F186" s="513">
        <v>34650</v>
      </c>
      <c r="G186" s="513">
        <v>34650</v>
      </c>
      <c r="H186" s="514">
        <v>33650</v>
      </c>
      <c r="I186" s="514">
        <f t="shared" si="3"/>
        <v>30590.909090909088</v>
      </c>
    </row>
    <row r="187" spans="1:9">
      <c r="A187" s="504" t="s">
        <v>843</v>
      </c>
      <c r="B187" s="505" t="s">
        <v>844</v>
      </c>
      <c r="C187" s="513">
        <v>2887.5</v>
      </c>
      <c r="D187" s="513">
        <v>2887.5</v>
      </c>
      <c r="E187" s="513">
        <v>2887.5</v>
      </c>
      <c r="F187" s="513">
        <v>2887.5</v>
      </c>
      <c r="G187" s="513">
        <v>2887.5</v>
      </c>
      <c r="H187" s="514">
        <v>2804.1666666666665</v>
      </c>
      <c r="I187" s="514">
        <f t="shared" si="3"/>
        <v>2549.242424242424</v>
      </c>
    </row>
    <row r="188" spans="1:9">
      <c r="A188" s="504" t="s">
        <v>845</v>
      </c>
      <c r="B188" s="505" t="s">
        <v>846</v>
      </c>
      <c r="C188" s="513">
        <v>2887.5</v>
      </c>
      <c r="D188" s="513">
        <v>2887.5</v>
      </c>
      <c r="E188" s="513">
        <v>2887.5</v>
      </c>
      <c r="F188" s="513">
        <v>2887.5</v>
      </c>
      <c r="G188" s="513">
        <v>2887.5</v>
      </c>
      <c r="H188" s="514">
        <v>2804.1666666666665</v>
      </c>
      <c r="I188" s="514">
        <f t="shared" si="3"/>
        <v>2549.242424242424</v>
      </c>
    </row>
    <row r="189" spans="1:9">
      <c r="A189" s="531">
        <v>148136</v>
      </c>
      <c r="B189" s="532" t="s">
        <v>847</v>
      </c>
      <c r="C189" s="513">
        <v>0</v>
      </c>
      <c r="D189" s="513">
        <v>0</v>
      </c>
      <c r="E189" s="513">
        <v>16550</v>
      </c>
      <c r="F189" s="513">
        <v>17150</v>
      </c>
      <c r="G189" s="513">
        <v>17150</v>
      </c>
      <c r="H189" s="514">
        <v>16150</v>
      </c>
      <c r="I189" s="514">
        <f t="shared" si="3"/>
        <v>14681.81818181818</v>
      </c>
    </row>
    <row r="190" spans="1:9">
      <c r="A190" s="531" t="s">
        <v>848</v>
      </c>
      <c r="B190" s="532" t="s">
        <v>849</v>
      </c>
      <c r="C190" s="513">
        <v>0</v>
      </c>
      <c r="D190" s="513">
        <v>0</v>
      </c>
      <c r="E190" s="513">
        <v>16550</v>
      </c>
      <c r="F190" s="513">
        <v>17150</v>
      </c>
      <c r="G190" s="513">
        <v>17150</v>
      </c>
      <c r="H190" s="514">
        <v>16150</v>
      </c>
      <c r="I190" s="514">
        <f t="shared" si="3"/>
        <v>14681.81818181818</v>
      </c>
    </row>
    <row r="191" spans="1:9">
      <c r="A191" s="531" t="s">
        <v>850</v>
      </c>
      <c r="B191" s="532" t="s">
        <v>847</v>
      </c>
      <c r="C191" s="513">
        <v>0</v>
      </c>
      <c r="D191" s="513">
        <v>0</v>
      </c>
      <c r="E191" s="513">
        <v>394.04761904761904</v>
      </c>
      <c r="F191" s="513">
        <v>408.33333333333331</v>
      </c>
      <c r="G191" s="513">
        <v>408.33333333333331</v>
      </c>
      <c r="H191" s="514">
        <v>384.52380952380952</v>
      </c>
      <c r="I191" s="514">
        <f t="shared" si="3"/>
        <v>349.56709956709955</v>
      </c>
    </row>
    <row r="192" spans="1:9">
      <c r="A192" s="504" t="s">
        <v>851</v>
      </c>
      <c r="B192" s="505" t="s">
        <v>852</v>
      </c>
      <c r="C192" s="513">
        <v>0</v>
      </c>
      <c r="D192" s="513">
        <v>0</v>
      </c>
      <c r="E192" s="513">
        <v>394.04761904761904</v>
      </c>
      <c r="F192" s="513">
        <v>408.33333333333331</v>
      </c>
      <c r="G192" s="513">
        <v>408.33333333333331</v>
      </c>
      <c r="H192" s="514">
        <v>384.52380952380952</v>
      </c>
      <c r="I192" s="514">
        <f t="shared" si="3"/>
        <v>349.56709956709955</v>
      </c>
    </row>
    <row r="193" spans="1:9">
      <c r="A193" s="504" t="s">
        <v>853</v>
      </c>
      <c r="B193" s="505" t="s">
        <v>854</v>
      </c>
      <c r="C193" s="513">
        <v>0</v>
      </c>
      <c r="D193" s="513">
        <v>0</v>
      </c>
      <c r="E193" s="513">
        <v>394.04761904761904</v>
      </c>
      <c r="F193" s="513">
        <v>408.33333333333331</v>
      </c>
      <c r="G193" s="513">
        <v>408.33333333333331</v>
      </c>
      <c r="H193" s="514">
        <v>384.52380952380952</v>
      </c>
      <c r="I193" s="514">
        <f t="shared" si="3"/>
        <v>349.56709956709955</v>
      </c>
    </row>
    <row r="194" spans="1:9">
      <c r="A194" s="533">
        <v>173022</v>
      </c>
      <c r="B194" s="534" t="s">
        <v>503</v>
      </c>
      <c r="C194" s="513">
        <v>0</v>
      </c>
      <c r="D194" s="513">
        <v>0</v>
      </c>
      <c r="E194" s="513">
        <v>0</v>
      </c>
      <c r="F194" s="513">
        <v>0</v>
      </c>
      <c r="G194" s="513">
        <v>16150</v>
      </c>
      <c r="H194" s="514">
        <v>15150</v>
      </c>
      <c r="I194" s="514">
        <f t="shared" si="3"/>
        <v>13772.727272727272</v>
      </c>
    </row>
    <row r="195" spans="1:9">
      <c r="A195" s="533" t="s">
        <v>504</v>
      </c>
      <c r="B195" s="534" t="s">
        <v>505</v>
      </c>
      <c r="C195" s="513">
        <v>0</v>
      </c>
      <c r="D195" s="513">
        <v>0</v>
      </c>
      <c r="E195" s="513">
        <v>0</v>
      </c>
      <c r="F195" s="513">
        <v>0</v>
      </c>
      <c r="G195" s="513">
        <v>16150</v>
      </c>
      <c r="H195" s="514">
        <v>15150</v>
      </c>
      <c r="I195" s="514">
        <f t="shared" si="3"/>
        <v>13772.727272727272</v>
      </c>
    </row>
    <row r="196" spans="1:9">
      <c r="A196" s="533" t="s">
        <v>855</v>
      </c>
      <c r="B196" s="534" t="s">
        <v>856</v>
      </c>
      <c r="C196" s="513">
        <v>0</v>
      </c>
      <c r="D196" s="513">
        <v>0</v>
      </c>
      <c r="E196" s="513">
        <v>0</v>
      </c>
      <c r="F196" s="513">
        <v>0</v>
      </c>
      <c r="G196" s="513">
        <v>336.45833333333331</v>
      </c>
      <c r="H196" s="514">
        <v>315.625</v>
      </c>
      <c r="I196" s="514">
        <f t="shared" si="3"/>
        <v>286.93181818181819</v>
      </c>
    </row>
    <row r="197" spans="1:9">
      <c r="A197" s="533" t="s">
        <v>857</v>
      </c>
      <c r="B197" s="534" t="s">
        <v>858</v>
      </c>
      <c r="C197" s="513">
        <v>0</v>
      </c>
      <c r="D197" s="513">
        <v>0</v>
      </c>
      <c r="E197" s="513">
        <v>0</v>
      </c>
      <c r="F197" s="513">
        <v>0</v>
      </c>
      <c r="G197" s="513">
        <v>336.45833333333331</v>
      </c>
      <c r="H197" s="514">
        <v>315.625</v>
      </c>
      <c r="I197" s="514">
        <f t="shared" si="3"/>
        <v>286.93181818181819</v>
      </c>
    </row>
    <row r="198" spans="1:9">
      <c r="A198" s="504">
        <v>22713</v>
      </c>
      <c r="B198" s="505" t="s">
        <v>859</v>
      </c>
      <c r="C198" s="513">
        <v>15500</v>
      </c>
      <c r="D198" s="513">
        <v>18350</v>
      </c>
      <c r="E198" s="513">
        <v>18350</v>
      </c>
      <c r="F198" s="513">
        <v>18350</v>
      </c>
      <c r="G198" s="513">
        <v>18350</v>
      </c>
      <c r="H198" s="514">
        <v>17350</v>
      </c>
      <c r="I198" s="514">
        <f t="shared" si="3"/>
        <v>15772.727272727272</v>
      </c>
    </row>
    <row r="199" spans="1:9">
      <c r="A199" s="504">
        <v>96430</v>
      </c>
      <c r="B199" s="505" t="s">
        <v>860</v>
      </c>
      <c r="C199" s="513">
        <v>15500</v>
      </c>
      <c r="D199" s="513">
        <v>18350</v>
      </c>
      <c r="E199" s="513">
        <v>18350</v>
      </c>
      <c r="F199" s="513">
        <v>18350</v>
      </c>
      <c r="G199" s="513">
        <v>18350</v>
      </c>
      <c r="H199" s="514">
        <v>17350</v>
      </c>
      <c r="I199" s="514">
        <f t="shared" si="3"/>
        <v>15772.727272727272</v>
      </c>
    </row>
    <row r="200" spans="1:9">
      <c r="A200" s="504" t="s">
        <v>861</v>
      </c>
      <c r="B200" s="505" t="s">
        <v>862</v>
      </c>
      <c r="C200" s="513">
        <v>15500</v>
      </c>
      <c r="D200" s="513">
        <v>18350</v>
      </c>
      <c r="E200" s="513">
        <v>18350</v>
      </c>
      <c r="F200" s="513">
        <v>18350</v>
      </c>
      <c r="G200" s="513">
        <v>18350</v>
      </c>
      <c r="H200" s="514">
        <v>17350</v>
      </c>
      <c r="I200" s="514">
        <f t="shared" si="3"/>
        <v>15772.727272727272</v>
      </c>
    </row>
    <row r="201" spans="1:9">
      <c r="A201" s="504">
        <v>74554</v>
      </c>
      <c r="B201" s="505" t="s">
        <v>863</v>
      </c>
      <c r="C201" s="513">
        <v>15500</v>
      </c>
      <c r="D201" s="513">
        <v>18350</v>
      </c>
      <c r="E201" s="513">
        <v>18350</v>
      </c>
      <c r="F201" s="513">
        <v>18350</v>
      </c>
      <c r="G201" s="513">
        <v>18350</v>
      </c>
      <c r="H201" s="514">
        <v>17350</v>
      </c>
      <c r="I201" s="514">
        <f t="shared" si="3"/>
        <v>15772.727272727272</v>
      </c>
    </row>
    <row r="202" spans="1:9">
      <c r="A202" s="504" t="s">
        <v>864</v>
      </c>
      <c r="B202" s="505" t="s">
        <v>865</v>
      </c>
      <c r="C202" s="513">
        <v>15500</v>
      </c>
      <c r="D202" s="513">
        <v>18350</v>
      </c>
      <c r="E202" s="513">
        <v>18350</v>
      </c>
      <c r="F202" s="513">
        <v>18350</v>
      </c>
      <c r="G202" s="513">
        <v>18350</v>
      </c>
      <c r="H202" s="514">
        <v>17350</v>
      </c>
      <c r="I202" s="514">
        <f t="shared" si="3"/>
        <v>15772.727272727272</v>
      </c>
    </row>
    <row r="203" spans="1:9">
      <c r="A203" s="504" t="s">
        <v>866</v>
      </c>
      <c r="B203" s="505" t="s">
        <v>867</v>
      </c>
      <c r="C203" s="513">
        <v>322.91666666666669</v>
      </c>
      <c r="D203" s="513">
        <v>382.29166666666669</v>
      </c>
      <c r="E203" s="513">
        <v>382.29166666666669</v>
      </c>
      <c r="F203" s="513">
        <v>382.29166666666669</v>
      </c>
      <c r="G203" s="513">
        <v>382.29166666666669</v>
      </c>
      <c r="H203" s="514">
        <v>361.45833333333331</v>
      </c>
      <c r="I203" s="514">
        <f t="shared" si="3"/>
        <v>328.59848484848482</v>
      </c>
    </row>
    <row r="204" spans="1:9">
      <c r="A204" s="504" t="s">
        <v>868</v>
      </c>
      <c r="B204" s="505" t="s">
        <v>869</v>
      </c>
      <c r="C204" s="513">
        <v>322.91666666666669</v>
      </c>
      <c r="D204" s="513">
        <v>382.29166666666669</v>
      </c>
      <c r="E204" s="513">
        <v>382.29166666666669</v>
      </c>
      <c r="F204" s="513">
        <v>382.29166666666669</v>
      </c>
      <c r="G204" s="513">
        <v>382.29166666666669</v>
      </c>
      <c r="H204" s="514">
        <v>361.45833333333331</v>
      </c>
      <c r="I204" s="514">
        <f t="shared" si="3"/>
        <v>328.59848484848482</v>
      </c>
    </row>
    <row r="205" spans="1:9">
      <c r="A205" s="504">
        <v>112839</v>
      </c>
      <c r="B205" s="505" t="s">
        <v>870</v>
      </c>
      <c r="C205" s="513">
        <v>26000</v>
      </c>
      <c r="D205" s="513">
        <v>27450</v>
      </c>
      <c r="E205" s="513">
        <v>27450</v>
      </c>
      <c r="F205" s="513">
        <v>25700</v>
      </c>
      <c r="G205" s="513">
        <v>25700</v>
      </c>
      <c r="H205" s="514">
        <v>24700</v>
      </c>
      <c r="I205" s="514">
        <f t="shared" si="3"/>
        <v>22454.545454545452</v>
      </c>
    </row>
    <row r="206" spans="1:9">
      <c r="A206" s="504" t="s">
        <v>871</v>
      </c>
      <c r="B206" s="505" t="s">
        <v>872</v>
      </c>
      <c r="C206" s="513">
        <v>1083.3333333333333</v>
      </c>
      <c r="D206" s="513">
        <v>1143.75</v>
      </c>
      <c r="E206" s="513">
        <v>1143.75</v>
      </c>
      <c r="F206" s="513">
        <v>1070.8333333333333</v>
      </c>
      <c r="G206" s="513">
        <v>1070.8333333333333</v>
      </c>
      <c r="H206" s="514">
        <v>1029.1666666666667</v>
      </c>
      <c r="I206" s="514">
        <f t="shared" si="3"/>
        <v>935.60606060606062</v>
      </c>
    </row>
    <row r="207" spans="1:9">
      <c r="A207" s="504" t="s">
        <v>506</v>
      </c>
      <c r="B207" s="505" t="s">
        <v>873</v>
      </c>
      <c r="C207" s="513">
        <v>1083.3333333333333</v>
      </c>
      <c r="D207" s="513">
        <v>1143.75</v>
      </c>
      <c r="E207" s="513">
        <v>1143.75</v>
      </c>
      <c r="F207" s="513">
        <v>1070.8333333333333</v>
      </c>
      <c r="G207" s="513">
        <v>1070.8333333333333</v>
      </c>
      <c r="H207" s="514">
        <v>1029.1666666666667</v>
      </c>
      <c r="I207" s="514">
        <f t="shared" si="3"/>
        <v>935.60606060606062</v>
      </c>
    </row>
    <row r="208" spans="1:9">
      <c r="A208" s="504">
        <v>157095</v>
      </c>
      <c r="B208" s="505" t="s">
        <v>874</v>
      </c>
      <c r="C208" s="513">
        <v>0</v>
      </c>
      <c r="D208" s="513">
        <v>0</v>
      </c>
      <c r="E208" s="513">
        <v>0</v>
      </c>
      <c r="F208" s="513">
        <v>29000</v>
      </c>
      <c r="G208" s="513">
        <v>28000</v>
      </c>
      <c r="H208" s="514">
        <v>27000</v>
      </c>
      <c r="I208" s="514">
        <f>+H208/1.1</f>
        <v>24545.454545454544</v>
      </c>
    </row>
    <row r="209" spans="1:9">
      <c r="A209" s="504" t="s">
        <v>509</v>
      </c>
      <c r="B209" s="505" t="s">
        <v>875</v>
      </c>
      <c r="C209" s="513">
        <v>0</v>
      </c>
      <c r="D209" s="513">
        <v>0</v>
      </c>
      <c r="E209" s="513">
        <v>0</v>
      </c>
      <c r="F209" s="513">
        <v>1208.3333333333333</v>
      </c>
      <c r="G209" s="513">
        <v>1166.6666666666667</v>
      </c>
      <c r="H209" s="514">
        <v>1125</v>
      </c>
      <c r="I209" s="514">
        <f>+H209/1.1</f>
        <v>1022.7272727272726</v>
      </c>
    </row>
    <row r="210" spans="1:9">
      <c r="A210" s="504" t="s">
        <v>876</v>
      </c>
      <c r="B210" s="505" t="s">
        <v>512</v>
      </c>
      <c r="C210" s="513">
        <v>0</v>
      </c>
      <c r="D210" s="513">
        <v>0</v>
      </c>
      <c r="E210" s="513">
        <v>0</v>
      </c>
      <c r="F210" s="513">
        <v>1208.3333333333333</v>
      </c>
      <c r="G210" s="513">
        <v>1166.6666666666667</v>
      </c>
      <c r="H210" s="514">
        <v>1125</v>
      </c>
      <c r="I210" s="514">
        <f>+H210/1.1</f>
        <v>1022.7272727272726</v>
      </c>
    </row>
    <row r="211" spans="1:9">
      <c r="A211" s="504">
        <v>74566</v>
      </c>
      <c r="B211" s="505" t="s">
        <v>877</v>
      </c>
      <c r="C211" s="513">
        <v>25600</v>
      </c>
      <c r="D211" s="513">
        <v>30650</v>
      </c>
      <c r="E211" s="513">
        <v>30650</v>
      </c>
      <c r="F211" s="513">
        <v>30650</v>
      </c>
      <c r="G211" s="513">
        <v>30650</v>
      </c>
      <c r="H211" s="514">
        <v>29650</v>
      </c>
      <c r="I211" s="514">
        <f t="shared" si="3"/>
        <v>26954.545454545452</v>
      </c>
    </row>
    <row r="212" spans="1:9">
      <c r="A212" s="504" t="s">
        <v>878</v>
      </c>
      <c r="B212" s="505" t="s">
        <v>879</v>
      </c>
      <c r="C212" s="513">
        <v>1066.6666666666667</v>
      </c>
      <c r="D212" s="513">
        <v>1277.0833333333333</v>
      </c>
      <c r="E212" s="513">
        <v>1277.0833333333333</v>
      </c>
      <c r="F212" s="513">
        <v>1277.0833333333333</v>
      </c>
      <c r="G212" s="513">
        <v>1277.0833333333333</v>
      </c>
      <c r="H212" s="514">
        <v>1235.4166666666667</v>
      </c>
      <c r="I212" s="514">
        <f t="shared" si="3"/>
        <v>1123.1060606060605</v>
      </c>
    </row>
    <row r="213" spans="1:9">
      <c r="A213" s="504" t="s">
        <v>517</v>
      </c>
      <c r="B213" s="505" t="s">
        <v>880</v>
      </c>
      <c r="C213" s="513">
        <v>1066.6666666666667</v>
      </c>
      <c r="D213" s="513">
        <v>1277.0833333333333</v>
      </c>
      <c r="E213" s="513">
        <v>1277.0833333333333</v>
      </c>
      <c r="F213" s="513">
        <v>1277.0833333333333</v>
      </c>
      <c r="G213" s="513">
        <v>1277.0833333333333</v>
      </c>
      <c r="H213" s="514">
        <v>1235.4166666666667</v>
      </c>
      <c r="I213" s="514">
        <f t="shared" si="3"/>
        <v>1123.1060606060605</v>
      </c>
    </row>
    <row r="214" spans="1:9">
      <c r="A214" s="504">
        <v>74565</v>
      </c>
      <c r="B214" s="505" t="s">
        <v>881</v>
      </c>
      <c r="C214" s="513">
        <v>24700</v>
      </c>
      <c r="D214" s="513">
        <v>29700</v>
      </c>
      <c r="E214" s="513">
        <v>29700</v>
      </c>
      <c r="F214" s="513">
        <v>29700</v>
      </c>
      <c r="G214" s="513">
        <v>29700</v>
      </c>
      <c r="H214" s="514">
        <v>28700</v>
      </c>
      <c r="I214" s="514">
        <f t="shared" si="3"/>
        <v>26090.909090909088</v>
      </c>
    </row>
    <row r="215" spans="1:9">
      <c r="A215" s="504" t="s">
        <v>882</v>
      </c>
      <c r="B215" s="505" t="s">
        <v>883</v>
      </c>
      <c r="C215" s="513">
        <v>24700</v>
      </c>
      <c r="D215" s="513">
        <v>29700</v>
      </c>
      <c r="E215" s="513">
        <v>29700</v>
      </c>
      <c r="F215" s="513">
        <v>29700</v>
      </c>
      <c r="G215" s="513">
        <v>29700</v>
      </c>
      <c r="H215" s="514">
        <v>28700</v>
      </c>
      <c r="I215" s="514">
        <f t="shared" si="3"/>
        <v>26090.909090909088</v>
      </c>
    </row>
    <row r="216" spans="1:9">
      <c r="A216" s="504" t="s">
        <v>500</v>
      </c>
      <c r="B216" s="505" t="s">
        <v>884</v>
      </c>
      <c r="C216" s="513">
        <v>2058.3333333333335</v>
      </c>
      <c r="D216" s="513">
        <v>2475</v>
      </c>
      <c r="E216" s="513">
        <v>2475</v>
      </c>
      <c r="F216" s="513">
        <v>2475</v>
      </c>
      <c r="G216" s="513">
        <v>2475</v>
      </c>
      <c r="H216" s="514">
        <v>2391.6666666666665</v>
      </c>
      <c r="I216" s="514">
        <f t="shared" si="3"/>
        <v>2174.242424242424</v>
      </c>
    </row>
    <row r="217" spans="1:9">
      <c r="A217" s="504" t="s">
        <v>885</v>
      </c>
      <c r="B217" s="505" t="s">
        <v>886</v>
      </c>
      <c r="C217" s="513">
        <v>2058.3333333333335</v>
      </c>
      <c r="D217" s="513">
        <v>2475</v>
      </c>
      <c r="E217" s="513">
        <v>2475</v>
      </c>
      <c r="F217" s="513">
        <v>2475</v>
      </c>
      <c r="G217" s="513">
        <v>2475</v>
      </c>
      <c r="H217" s="514">
        <v>2391.6666666666665</v>
      </c>
      <c r="I217" s="514">
        <f t="shared" si="3"/>
        <v>2174.242424242424</v>
      </c>
    </row>
    <row r="218" spans="1:9">
      <c r="A218" s="504" t="s">
        <v>887</v>
      </c>
      <c r="B218" s="505" t="s">
        <v>888</v>
      </c>
      <c r="C218" s="513">
        <v>24700</v>
      </c>
      <c r="D218" s="513">
        <v>29700</v>
      </c>
      <c r="E218" s="513">
        <v>29700</v>
      </c>
      <c r="F218" s="513">
        <v>29700</v>
      </c>
      <c r="G218" s="513">
        <v>29700</v>
      </c>
      <c r="H218" s="514">
        <v>28700</v>
      </c>
      <c r="I218" s="514">
        <f>+H218/1.1</f>
        <v>26090.909090909088</v>
      </c>
    </row>
    <row r="219" spans="1:9">
      <c r="C219" s="513"/>
      <c r="D219" s="513"/>
      <c r="E219" s="513"/>
      <c r="F219" s="513"/>
      <c r="G219" s="513"/>
      <c r="H219" s="514"/>
      <c r="I219" s="514"/>
    </row>
    <row r="220" spans="1:9">
      <c r="A220" s="504">
        <v>74559</v>
      </c>
      <c r="B220" s="505" t="s">
        <v>479</v>
      </c>
      <c r="C220" s="513">
        <v>12900</v>
      </c>
      <c r="D220" s="513">
        <v>12900</v>
      </c>
      <c r="E220" s="513">
        <v>13700</v>
      </c>
      <c r="F220" s="513">
        <v>14300</v>
      </c>
      <c r="G220" s="513">
        <v>14300</v>
      </c>
      <c r="H220" s="514">
        <v>13300</v>
      </c>
      <c r="I220" s="514">
        <f>+H220/1.1</f>
        <v>12090.90909090909</v>
      </c>
    </row>
    <row r="221" spans="1:9">
      <c r="A221" s="504" t="s">
        <v>522</v>
      </c>
      <c r="B221" s="505" t="s">
        <v>478</v>
      </c>
      <c r="C221" s="513">
        <v>30000</v>
      </c>
      <c r="D221" s="513">
        <v>30000</v>
      </c>
      <c r="E221" s="513">
        <v>30000</v>
      </c>
      <c r="F221" s="513">
        <v>30000</v>
      </c>
      <c r="G221" s="513">
        <v>30000</v>
      </c>
      <c r="H221" s="514">
        <v>30000</v>
      </c>
      <c r="I221" s="514">
        <f>+H221</f>
        <v>30000</v>
      </c>
    </row>
    <row r="222" spans="1:9">
      <c r="A222" s="504" t="s">
        <v>889</v>
      </c>
      <c r="B222" s="505" t="s">
        <v>890</v>
      </c>
      <c r="C222" s="513">
        <v>12900</v>
      </c>
      <c r="D222" s="513">
        <v>12900</v>
      </c>
      <c r="E222" s="513">
        <v>13700</v>
      </c>
      <c r="F222" s="513">
        <v>14300</v>
      </c>
      <c r="G222" s="513">
        <v>14300</v>
      </c>
      <c r="H222" s="514">
        <v>13300</v>
      </c>
      <c r="I222" s="514">
        <f>+H222/1.1</f>
        <v>12090.90909090909</v>
      </c>
    </row>
    <row r="223" spans="1:9">
      <c r="A223" s="504" t="s">
        <v>891</v>
      </c>
      <c r="B223" s="505" t="s">
        <v>892</v>
      </c>
      <c r="C223" s="513">
        <v>30000</v>
      </c>
      <c r="D223" s="513">
        <v>30000</v>
      </c>
      <c r="E223" s="513">
        <v>30000</v>
      </c>
      <c r="F223" s="513">
        <v>30000</v>
      </c>
      <c r="G223" s="513">
        <v>30000</v>
      </c>
      <c r="H223" s="514">
        <v>30000</v>
      </c>
      <c r="I223" s="514">
        <f>+H223</f>
        <v>30000</v>
      </c>
    </row>
    <row r="224" spans="1:9">
      <c r="A224" s="504">
        <v>74560</v>
      </c>
      <c r="B224" s="505" t="s">
        <v>516</v>
      </c>
      <c r="C224" s="513">
        <v>9000</v>
      </c>
      <c r="D224" s="513">
        <v>11300</v>
      </c>
      <c r="E224" s="513">
        <v>11300</v>
      </c>
      <c r="F224" s="513">
        <v>11300</v>
      </c>
      <c r="G224" s="513">
        <v>11300</v>
      </c>
      <c r="H224" s="514">
        <v>10300</v>
      </c>
      <c r="I224" s="514">
        <f>+H224/1.1</f>
        <v>9363.6363636363621</v>
      </c>
    </row>
    <row r="225" spans="1:9">
      <c r="A225" s="504" t="s">
        <v>524</v>
      </c>
      <c r="B225" s="505" t="s">
        <v>515</v>
      </c>
      <c r="C225" s="513">
        <v>30000</v>
      </c>
      <c r="D225" s="513">
        <v>30000</v>
      </c>
      <c r="E225" s="513">
        <v>30000</v>
      </c>
      <c r="F225" s="513">
        <v>30000</v>
      </c>
      <c r="G225" s="513">
        <v>30000</v>
      </c>
      <c r="H225" s="514">
        <v>30000</v>
      </c>
      <c r="I225" s="514">
        <f>+H225</f>
        <v>30000</v>
      </c>
    </row>
    <row r="226" spans="1:9">
      <c r="A226" s="504" t="s">
        <v>893</v>
      </c>
      <c r="B226" s="505" t="s">
        <v>894</v>
      </c>
      <c r="C226" s="513">
        <v>9000</v>
      </c>
      <c r="D226" s="513">
        <v>11300</v>
      </c>
      <c r="E226" s="513">
        <v>11300</v>
      </c>
      <c r="F226" s="513">
        <v>11300</v>
      </c>
      <c r="G226" s="513">
        <v>11300</v>
      </c>
      <c r="H226" s="514">
        <v>10300</v>
      </c>
      <c r="I226" s="514">
        <f>+H226/1.1</f>
        <v>9363.6363636363621</v>
      </c>
    </row>
    <row r="227" spans="1:9">
      <c r="A227" s="504" t="s">
        <v>895</v>
      </c>
      <c r="B227" s="505" t="s">
        <v>896</v>
      </c>
      <c r="C227" s="513"/>
      <c r="D227" s="513"/>
      <c r="E227" s="513"/>
      <c r="F227" s="513"/>
      <c r="G227" s="513">
        <v>11300</v>
      </c>
      <c r="H227" s="514">
        <v>10300</v>
      </c>
      <c r="I227" s="514">
        <f>+H227/1.1</f>
        <v>9363.6363636363621</v>
      </c>
    </row>
    <row r="228" spans="1:9">
      <c r="C228" s="513"/>
      <c r="D228" s="513"/>
      <c r="E228" s="513"/>
      <c r="F228" s="513"/>
      <c r="G228" s="513"/>
      <c r="H228" s="535"/>
      <c r="I228" s="514"/>
    </row>
    <row r="229" spans="1:9">
      <c r="A229" s="504">
        <v>10512</v>
      </c>
      <c r="B229" s="505" t="s">
        <v>897</v>
      </c>
      <c r="C229" s="513">
        <v>13000</v>
      </c>
      <c r="D229" s="513">
        <v>13000</v>
      </c>
      <c r="E229" s="513">
        <v>13000</v>
      </c>
      <c r="F229" s="513">
        <v>13000</v>
      </c>
      <c r="G229" s="513">
        <v>13000</v>
      </c>
      <c r="H229" s="514">
        <v>13000</v>
      </c>
      <c r="I229" s="514">
        <f>+H229/1.1</f>
        <v>11818.181818181818</v>
      </c>
    </row>
    <row r="230" spans="1:9">
      <c r="A230" s="504">
        <v>132268</v>
      </c>
      <c r="B230" s="505" t="s">
        <v>898</v>
      </c>
      <c r="C230" s="513"/>
      <c r="D230" s="513"/>
      <c r="E230" s="513"/>
      <c r="F230" s="513"/>
      <c r="G230" s="513"/>
      <c r="H230" s="535"/>
      <c r="I230" s="514"/>
    </row>
    <row r="231" spans="1:9">
      <c r="A231" s="504">
        <v>10114</v>
      </c>
      <c r="B231" s="505" t="s">
        <v>899</v>
      </c>
      <c r="C231" s="513">
        <v>100000</v>
      </c>
      <c r="D231" s="513">
        <v>100000</v>
      </c>
      <c r="E231" s="513">
        <v>100000</v>
      </c>
      <c r="F231" s="513">
        <v>100000</v>
      </c>
      <c r="G231" s="513">
        <v>100000</v>
      </c>
      <c r="H231" s="514">
        <v>100000</v>
      </c>
      <c r="I231" s="514">
        <f>H231</f>
        <v>100000</v>
      </c>
    </row>
    <row r="232" spans="1:9">
      <c r="A232" s="504">
        <v>10116</v>
      </c>
      <c r="B232" s="505" t="s">
        <v>900</v>
      </c>
      <c r="C232" s="513">
        <v>100000</v>
      </c>
      <c r="D232" s="513">
        <v>100000</v>
      </c>
      <c r="E232" s="513">
        <v>100000</v>
      </c>
      <c r="F232" s="513">
        <v>100000</v>
      </c>
      <c r="G232" s="513">
        <v>100000</v>
      </c>
      <c r="H232" s="514">
        <v>100000</v>
      </c>
      <c r="I232" s="514">
        <f>H232</f>
        <v>100000</v>
      </c>
    </row>
    <row r="233" spans="1:9">
      <c r="A233" s="504">
        <v>90002</v>
      </c>
      <c r="B233" s="505" t="s">
        <v>901</v>
      </c>
      <c r="C233" s="513">
        <v>185000</v>
      </c>
      <c r="D233" s="513">
        <v>189750</v>
      </c>
      <c r="E233" s="513">
        <v>189750</v>
      </c>
      <c r="F233" s="513">
        <v>189750</v>
      </c>
      <c r="G233" s="513">
        <v>189750</v>
      </c>
      <c r="H233" s="514">
        <v>189750</v>
      </c>
      <c r="I233" s="514">
        <f>H233</f>
        <v>189750</v>
      </c>
    </row>
    <row r="234" spans="1:9">
      <c r="A234" s="504" t="s">
        <v>902</v>
      </c>
      <c r="B234" s="505" t="s">
        <v>903</v>
      </c>
      <c r="C234" s="513">
        <v>185000</v>
      </c>
      <c r="D234" s="513">
        <v>189750</v>
      </c>
      <c r="E234" s="513">
        <v>189750</v>
      </c>
      <c r="F234" s="513">
        <v>189750</v>
      </c>
      <c r="G234" s="513">
        <v>189750</v>
      </c>
      <c r="H234" s="514">
        <v>189750</v>
      </c>
      <c r="I234" s="514">
        <f>H234</f>
        <v>189750</v>
      </c>
    </row>
    <row r="235" spans="1:9">
      <c r="A235" s="504">
        <v>33300</v>
      </c>
      <c r="B235" s="505" t="s">
        <v>904</v>
      </c>
      <c r="C235" s="513">
        <v>73700</v>
      </c>
      <c r="D235" s="513">
        <v>73700</v>
      </c>
      <c r="E235" s="513">
        <v>73700</v>
      </c>
      <c r="F235" s="513">
        <v>73700</v>
      </c>
      <c r="G235" s="513">
        <v>73700</v>
      </c>
      <c r="H235" s="514"/>
      <c r="I235" s="514"/>
    </row>
    <row r="236" spans="1:9">
      <c r="A236" s="504">
        <v>10555</v>
      </c>
      <c r="B236" s="505" t="s">
        <v>905</v>
      </c>
      <c r="C236" s="513"/>
      <c r="D236" s="513"/>
      <c r="E236" s="513"/>
      <c r="F236" s="513"/>
      <c r="G236" s="513"/>
    </row>
    <row r="237" spans="1:9">
      <c r="A237" s="504">
        <v>15009</v>
      </c>
      <c r="B237" s="505" t="s">
        <v>906</v>
      </c>
      <c r="C237" s="513"/>
      <c r="D237" s="513"/>
      <c r="E237" s="513"/>
      <c r="F237" s="513"/>
      <c r="G237" s="513"/>
    </row>
    <row r="238" spans="1:9">
      <c r="A238" s="504">
        <v>15510</v>
      </c>
      <c r="B238" s="505" t="s">
        <v>907</v>
      </c>
      <c r="C238" s="513"/>
      <c r="D238" s="513"/>
      <c r="E238" s="513"/>
      <c r="F238" s="513"/>
      <c r="G238" s="513"/>
      <c r="H238" s="415"/>
    </row>
    <row r="239" spans="1:9">
      <c r="A239" s="504">
        <v>15511</v>
      </c>
      <c r="B239" s="505" t="s">
        <v>908</v>
      </c>
      <c r="C239" s="513"/>
      <c r="D239" s="513"/>
      <c r="E239" s="513"/>
      <c r="F239" s="513"/>
      <c r="G239" s="513"/>
    </row>
    <row r="240" spans="1:9">
      <c r="A240" s="504">
        <v>15520</v>
      </c>
      <c r="B240" s="505" t="s">
        <v>909</v>
      </c>
      <c r="C240" s="513"/>
      <c r="D240" s="513"/>
      <c r="E240" s="513"/>
      <c r="F240" s="513"/>
      <c r="G240" s="513"/>
    </row>
    <row r="241" spans="1:7">
      <c r="A241" s="504">
        <v>15530</v>
      </c>
      <c r="B241" s="505" t="s">
        <v>910</v>
      </c>
      <c r="C241" s="513"/>
      <c r="D241" s="513"/>
      <c r="E241" s="513"/>
      <c r="F241" s="513"/>
      <c r="G241" s="513"/>
    </row>
    <row r="242" spans="1:7">
      <c r="A242" s="504">
        <v>15550</v>
      </c>
      <c r="B242" s="505" t="s">
        <v>911</v>
      </c>
      <c r="C242" s="513"/>
      <c r="D242" s="513"/>
      <c r="E242" s="513"/>
      <c r="F242" s="513"/>
      <c r="G242" s="513"/>
    </row>
    <row r="243" spans="1:7">
      <c r="A243" s="504">
        <v>17110</v>
      </c>
      <c r="B243" s="505" t="s">
        <v>912</v>
      </c>
      <c r="C243" s="513"/>
      <c r="D243" s="513"/>
      <c r="E243" s="513"/>
      <c r="F243" s="513"/>
      <c r="G243" s="513"/>
    </row>
    <row r="244" spans="1:7">
      <c r="A244" s="504">
        <v>17412</v>
      </c>
      <c r="B244" s="505" t="s">
        <v>913</v>
      </c>
      <c r="C244" s="513"/>
      <c r="D244" s="513"/>
      <c r="E244" s="513"/>
      <c r="F244" s="513"/>
      <c r="G244" s="513"/>
    </row>
    <row r="245" spans="1:7">
      <c r="A245" s="504">
        <v>17413</v>
      </c>
      <c r="B245" s="505" t="s">
        <v>914</v>
      </c>
      <c r="C245" s="513"/>
      <c r="D245" s="513"/>
      <c r="E245" s="513"/>
      <c r="F245" s="513"/>
      <c r="G245" s="513"/>
    </row>
    <row r="246" spans="1:7">
      <c r="A246" s="504">
        <v>17417</v>
      </c>
      <c r="B246" s="505" t="s">
        <v>915</v>
      </c>
      <c r="C246" s="513"/>
      <c r="D246" s="513"/>
      <c r="E246" s="513"/>
      <c r="F246" s="513"/>
      <c r="G246" s="513"/>
    </row>
    <row r="247" spans="1:7">
      <c r="A247" s="504">
        <v>19310</v>
      </c>
      <c r="B247" s="505" t="s">
        <v>482</v>
      </c>
      <c r="C247" s="513"/>
      <c r="D247" s="513"/>
      <c r="E247" s="513"/>
      <c r="F247" s="513"/>
      <c r="G247" s="513"/>
    </row>
    <row r="248" spans="1:7">
      <c r="A248" s="504">
        <v>19310</v>
      </c>
      <c r="B248" s="505" t="s">
        <v>482</v>
      </c>
      <c r="C248" s="513"/>
      <c r="D248" s="513"/>
      <c r="E248" s="513"/>
      <c r="F248" s="513"/>
      <c r="G248" s="513"/>
    </row>
    <row r="249" spans="1:7">
      <c r="A249" s="504">
        <v>27110</v>
      </c>
      <c r="B249" s="505" t="s">
        <v>916</v>
      </c>
      <c r="C249" s="513"/>
      <c r="D249" s="513"/>
      <c r="E249" s="513"/>
      <c r="F249" s="513"/>
      <c r="G249" s="513"/>
    </row>
    <row r="250" spans="1:7">
      <c r="A250" s="504">
        <v>27411</v>
      </c>
      <c r="B250" s="505" t="s">
        <v>917</v>
      </c>
      <c r="C250" s="513"/>
      <c r="D250" s="513"/>
      <c r="E250" s="513"/>
      <c r="F250" s="513"/>
      <c r="G250" s="513"/>
    </row>
    <row r="251" spans="1:7">
      <c r="A251" s="504">
        <v>29310</v>
      </c>
      <c r="B251" s="505" t="s">
        <v>519</v>
      </c>
      <c r="C251" s="513"/>
      <c r="D251" s="513"/>
      <c r="E251" s="513"/>
      <c r="F251" s="513"/>
      <c r="G251" s="513"/>
    </row>
    <row r="252" spans="1:7">
      <c r="A252" s="504">
        <v>29310</v>
      </c>
      <c r="B252" s="505" t="s">
        <v>519</v>
      </c>
      <c r="C252" s="513"/>
      <c r="D252" s="513"/>
      <c r="E252" s="513"/>
      <c r="F252" s="513"/>
      <c r="G252" s="513"/>
    </row>
    <row r="253" spans="1:7">
      <c r="A253" s="504">
        <v>32886</v>
      </c>
      <c r="B253" s="505" t="s">
        <v>918</v>
      </c>
      <c r="C253" s="513"/>
      <c r="D253" s="513"/>
      <c r="E253" s="513"/>
      <c r="F253" s="513"/>
      <c r="G253" s="513"/>
    </row>
    <row r="254" spans="1:7">
      <c r="A254" s="504">
        <v>33110</v>
      </c>
      <c r="B254" s="505" t="s">
        <v>919</v>
      </c>
      <c r="C254" s="513"/>
      <c r="D254" s="513"/>
      <c r="E254" s="513"/>
      <c r="F254" s="513"/>
      <c r="G254" s="513"/>
    </row>
    <row r="255" spans="1:7">
      <c r="A255" s="504">
        <v>33111</v>
      </c>
      <c r="B255" s="505" t="s">
        <v>920</v>
      </c>
      <c r="C255" s="513"/>
      <c r="D255" s="513"/>
      <c r="E255" s="513"/>
      <c r="F255" s="513"/>
      <c r="G255" s="513"/>
    </row>
    <row r="256" spans="1:7">
      <c r="A256" s="504">
        <v>33116</v>
      </c>
      <c r="B256" s="505" t="s">
        <v>921</v>
      </c>
      <c r="C256" s="513"/>
      <c r="D256" s="513"/>
      <c r="E256" s="513"/>
      <c r="F256" s="513"/>
      <c r="G256" s="513"/>
    </row>
    <row r="257" spans="1:7">
      <c r="A257" s="504">
        <v>33120</v>
      </c>
      <c r="B257" s="505" t="s">
        <v>922</v>
      </c>
      <c r="C257" s="513"/>
      <c r="D257" s="513"/>
      <c r="E257" s="513"/>
      <c r="F257" s="513"/>
      <c r="G257" s="513"/>
    </row>
    <row r="258" spans="1:7">
      <c r="A258" s="504">
        <v>50000</v>
      </c>
      <c r="B258" s="505" t="s">
        <v>923</v>
      </c>
      <c r="C258" s="513"/>
      <c r="D258" s="513"/>
      <c r="E258" s="513"/>
      <c r="F258" s="513"/>
      <c r="G258" s="513"/>
    </row>
    <row r="259" spans="1:7">
      <c r="A259" s="504">
        <v>74597</v>
      </c>
      <c r="B259" s="505" t="s">
        <v>924</v>
      </c>
      <c r="C259" s="513"/>
      <c r="D259" s="513"/>
      <c r="E259" s="513"/>
      <c r="F259" s="513"/>
      <c r="G259" s="513"/>
    </row>
    <row r="260" spans="1:7">
      <c r="A260" s="504">
        <v>81110</v>
      </c>
      <c r="B260" s="505" t="s">
        <v>925</v>
      </c>
      <c r="C260" s="513"/>
      <c r="D260" s="513"/>
      <c r="E260" s="513"/>
      <c r="F260" s="513"/>
      <c r="G260" s="513"/>
    </row>
    <row r="261" spans="1:7">
      <c r="A261" s="504">
        <v>81111</v>
      </c>
      <c r="B261" s="505" t="s">
        <v>481</v>
      </c>
      <c r="C261" s="513"/>
      <c r="D261" s="513"/>
      <c r="E261" s="513"/>
      <c r="F261" s="513"/>
      <c r="G261" s="513"/>
    </row>
    <row r="262" spans="1:7">
      <c r="A262" s="504">
        <v>81312</v>
      </c>
      <c r="B262" s="505" t="s">
        <v>926</v>
      </c>
      <c r="C262" s="513"/>
      <c r="D262" s="513"/>
      <c r="E262" s="513"/>
      <c r="F262" s="513"/>
      <c r="G262" s="513"/>
    </row>
    <row r="263" spans="1:7">
      <c r="A263" s="504">
        <v>81512</v>
      </c>
      <c r="B263" s="505" t="s">
        <v>927</v>
      </c>
      <c r="C263" s="513"/>
      <c r="D263" s="513"/>
      <c r="E263" s="513"/>
      <c r="F263" s="513"/>
      <c r="G263" s="513"/>
    </row>
    <row r="264" spans="1:7">
      <c r="A264" s="504">
        <v>81613</v>
      </c>
      <c r="B264" s="505" t="s">
        <v>928</v>
      </c>
      <c r="C264" s="513"/>
      <c r="D264" s="513"/>
      <c r="E264" s="513"/>
      <c r="F264" s="513"/>
      <c r="G264" s="513"/>
    </row>
    <row r="265" spans="1:7">
      <c r="A265" s="504">
        <v>82111</v>
      </c>
      <c r="B265" s="505" t="s">
        <v>929</v>
      </c>
      <c r="C265" s="513"/>
      <c r="D265" s="513"/>
      <c r="E265" s="513"/>
      <c r="F265" s="513"/>
      <c r="G265" s="513"/>
    </row>
    <row r="266" spans="1:7">
      <c r="A266" s="504">
        <v>82312</v>
      </c>
      <c r="B266" s="505" t="s">
        <v>930</v>
      </c>
      <c r="C266" s="513"/>
      <c r="D266" s="513"/>
      <c r="E266" s="513"/>
      <c r="F266" s="513"/>
      <c r="G266" s="513"/>
    </row>
    <row r="267" spans="1:7">
      <c r="A267" s="504">
        <v>82512</v>
      </c>
      <c r="B267" s="505" t="s">
        <v>931</v>
      </c>
      <c r="C267" s="513"/>
      <c r="D267" s="513"/>
      <c r="E267" s="513"/>
      <c r="F267" s="513"/>
      <c r="G267" s="513"/>
    </row>
    <row r="268" spans="1:7">
      <c r="A268" s="504">
        <v>82613</v>
      </c>
      <c r="B268" s="505" t="s">
        <v>932</v>
      </c>
      <c r="C268" s="513"/>
      <c r="D268" s="513"/>
      <c r="E268" s="513"/>
      <c r="F268" s="513"/>
      <c r="G268" s="513"/>
    </row>
    <row r="269" spans="1:7">
      <c r="A269" s="504">
        <v>84121</v>
      </c>
      <c r="B269" s="505" t="s">
        <v>933</v>
      </c>
      <c r="C269" s="513"/>
      <c r="D269" s="513"/>
      <c r="E269" s="513"/>
      <c r="F269" s="513"/>
      <c r="G269" s="513"/>
    </row>
    <row r="270" spans="1:7">
      <c r="A270" s="504">
        <v>84127</v>
      </c>
      <c r="C270" s="513"/>
      <c r="D270" s="513"/>
      <c r="E270" s="513"/>
      <c r="F270" s="513"/>
      <c r="G270" s="513"/>
    </row>
    <row r="271" spans="1:7">
      <c r="A271" s="504">
        <v>84128</v>
      </c>
      <c r="C271" s="513"/>
      <c r="D271" s="513"/>
      <c r="E271" s="513"/>
      <c r="F271" s="513"/>
      <c r="G271" s="513"/>
    </row>
    <row r="272" spans="1:7">
      <c r="A272" s="504">
        <v>90018</v>
      </c>
      <c r="B272" s="505" t="s">
        <v>934</v>
      </c>
      <c r="C272" s="513"/>
      <c r="D272" s="513"/>
      <c r="E272" s="513"/>
      <c r="F272" s="513"/>
      <c r="G272" s="513"/>
    </row>
    <row r="273" spans="1:7">
      <c r="A273" s="504">
        <v>90026</v>
      </c>
      <c r="B273" s="505" t="s">
        <v>935</v>
      </c>
      <c r="C273" s="513"/>
      <c r="D273" s="513"/>
      <c r="E273" s="513"/>
      <c r="F273" s="513"/>
      <c r="G273" s="513"/>
    </row>
    <row r="274" spans="1:7">
      <c r="A274" s="504">
        <v>92002</v>
      </c>
      <c r="B274" s="505" t="s">
        <v>936</v>
      </c>
      <c r="C274" s="513"/>
      <c r="D274" s="513"/>
      <c r="E274" s="513"/>
      <c r="F274" s="513"/>
      <c r="G274" s="513"/>
    </row>
    <row r="275" spans="1:7">
      <c r="A275" s="504">
        <v>94002</v>
      </c>
      <c r="B275" s="505" t="s">
        <v>937</v>
      </c>
      <c r="C275" s="513"/>
      <c r="D275" s="513"/>
      <c r="E275" s="513"/>
      <c r="F275" s="513"/>
      <c r="G275" s="513"/>
    </row>
    <row r="276" spans="1:7">
      <c r="A276" s="504">
        <v>94013</v>
      </c>
      <c r="B276" s="505" t="s">
        <v>938</v>
      </c>
      <c r="C276" s="513"/>
      <c r="D276" s="513"/>
      <c r="E276" s="513"/>
      <c r="F276" s="513"/>
      <c r="G276" s="513"/>
    </row>
    <row r="277" spans="1:7">
      <c r="A277" s="504">
        <v>94023</v>
      </c>
      <c r="B277" s="505" t="s">
        <v>939</v>
      </c>
      <c r="C277" s="513"/>
      <c r="D277" s="513"/>
      <c r="E277" s="513"/>
      <c r="F277" s="513"/>
      <c r="G277" s="513"/>
    </row>
    <row r="278" spans="1:7">
      <c r="A278" s="504">
        <v>70022</v>
      </c>
      <c r="B278" s="505" t="s">
        <v>484</v>
      </c>
      <c r="C278" s="513"/>
      <c r="D278" s="513"/>
      <c r="E278" s="513"/>
      <c r="F278" s="513"/>
      <c r="G278" s="513"/>
    </row>
    <row r="279" spans="1:7">
      <c r="A279" s="504">
        <v>10269549</v>
      </c>
      <c r="B279" s="505" t="s">
        <v>940</v>
      </c>
      <c r="C279" s="513"/>
      <c r="D279" s="513"/>
      <c r="E279" s="513"/>
      <c r="F279" s="513"/>
      <c r="G279" s="513"/>
    </row>
    <row r="280" spans="1:7">
      <c r="A280" s="504">
        <v>10345439</v>
      </c>
      <c r="B280" s="505" t="s">
        <v>483</v>
      </c>
      <c r="C280" s="513"/>
      <c r="D280" s="513"/>
      <c r="E280" s="513"/>
      <c r="F280" s="513"/>
      <c r="G280" s="513"/>
    </row>
    <row r="281" spans="1:7">
      <c r="A281" s="504">
        <v>1020003876</v>
      </c>
      <c r="C281" s="513"/>
      <c r="D281" s="513"/>
      <c r="E281" s="513"/>
      <c r="F281" s="513"/>
      <c r="G281" s="513"/>
    </row>
    <row r="282" spans="1:7">
      <c r="A282" s="504">
        <v>1020005984</v>
      </c>
      <c r="C282" s="513"/>
      <c r="D282" s="513"/>
      <c r="E282" s="513"/>
      <c r="F282" s="513"/>
      <c r="G282" s="513"/>
    </row>
    <row r="283" spans="1:7">
      <c r="A283" s="504" t="s">
        <v>941</v>
      </c>
      <c r="B283" s="505" t="s">
        <v>942</v>
      </c>
      <c r="C283" s="513"/>
      <c r="D283" s="513"/>
      <c r="E283" s="513"/>
      <c r="F283" s="513"/>
      <c r="G283" s="513"/>
    </row>
    <row r="284" spans="1:7">
      <c r="A284" s="536" t="s">
        <v>943</v>
      </c>
      <c r="B284" s="425" t="s">
        <v>944</v>
      </c>
      <c r="C284" s="513"/>
      <c r="D284" s="513"/>
      <c r="E284" s="513"/>
      <c r="F284" s="513"/>
      <c r="G284" s="513"/>
    </row>
    <row r="285" spans="1:7">
      <c r="A285" s="536" t="s">
        <v>945</v>
      </c>
      <c r="B285" s="425" t="s">
        <v>946</v>
      </c>
      <c r="C285" s="513"/>
      <c r="D285" s="513"/>
      <c r="E285" s="513"/>
      <c r="F285" s="513"/>
      <c r="G285" s="513"/>
    </row>
    <row r="286" spans="1:7">
      <c r="A286" s="504" t="s">
        <v>947</v>
      </c>
      <c r="B286" s="505" t="s">
        <v>948</v>
      </c>
      <c r="C286" s="513"/>
      <c r="D286" s="513"/>
      <c r="E286" s="513"/>
      <c r="F286" s="513"/>
      <c r="G286" s="513"/>
    </row>
    <row r="287" spans="1:7">
      <c r="A287" s="504" t="s">
        <v>524</v>
      </c>
      <c r="B287" s="505" t="s">
        <v>515</v>
      </c>
      <c r="C287" s="513"/>
      <c r="D287" s="513"/>
      <c r="E287" s="513"/>
      <c r="F287" s="513"/>
      <c r="G287" s="513"/>
    </row>
    <row r="288" spans="1:7">
      <c r="A288" s="504" t="s">
        <v>524</v>
      </c>
      <c r="B288" s="505" t="s">
        <v>515</v>
      </c>
      <c r="C288" s="513"/>
      <c r="D288" s="513"/>
      <c r="E288" s="513"/>
      <c r="F288" s="513"/>
      <c r="G288" s="513"/>
    </row>
    <row r="289" spans="1:7">
      <c r="A289" s="504" t="s">
        <v>949</v>
      </c>
      <c r="B289" s="505" t="s">
        <v>950</v>
      </c>
      <c r="C289" s="513"/>
      <c r="D289" s="513"/>
      <c r="E289" s="513"/>
      <c r="F289" s="513"/>
      <c r="G289" s="513"/>
    </row>
    <row r="290" spans="1:7">
      <c r="A290" s="504" t="s">
        <v>951</v>
      </c>
      <c r="B290" s="505" t="s">
        <v>952</v>
      </c>
      <c r="C290" s="513"/>
      <c r="D290" s="513"/>
      <c r="E290" s="513"/>
      <c r="F290" s="513"/>
      <c r="G290" s="513"/>
    </row>
    <row r="291" spans="1:7">
      <c r="A291" s="504" t="s">
        <v>953</v>
      </c>
      <c r="B291" s="505" t="s">
        <v>954</v>
      </c>
      <c r="C291" s="513"/>
      <c r="D291" s="513"/>
      <c r="E291" s="513"/>
      <c r="F291" s="513"/>
      <c r="G291" s="513"/>
    </row>
    <row r="292" spans="1:7">
      <c r="A292" s="504" t="s">
        <v>955</v>
      </c>
      <c r="B292" s="505" t="s">
        <v>956</v>
      </c>
      <c r="C292" s="513"/>
      <c r="D292" s="513"/>
      <c r="E292" s="513"/>
      <c r="F292" s="513"/>
      <c r="G292" s="513"/>
    </row>
    <row r="293" spans="1:7">
      <c r="A293" s="504" t="s">
        <v>957</v>
      </c>
      <c r="B293" s="505" t="s">
        <v>958</v>
      </c>
      <c r="C293" s="513"/>
      <c r="D293" s="513"/>
      <c r="E293" s="513"/>
      <c r="F293" s="513"/>
      <c r="G293" s="513"/>
    </row>
    <row r="294" spans="1:7">
      <c r="A294" s="504" t="s">
        <v>959</v>
      </c>
      <c r="B294" s="505" t="s">
        <v>960</v>
      </c>
      <c r="C294" s="513"/>
      <c r="D294" s="513"/>
      <c r="E294" s="513"/>
      <c r="F294" s="513"/>
      <c r="G294" s="513"/>
    </row>
    <row r="295" spans="1:7">
      <c r="A295" s="504" t="s">
        <v>961</v>
      </c>
      <c r="B295" s="505" t="s">
        <v>962</v>
      </c>
      <c r="C295" s="513"/>
      <c r="D295" s="513"/>
      <c r="E295" s="513"/>
      <c r="F295" s="513"/>
      <c r="G295" s="513"/>
    </row>
    <row r="296" spans="1:7">
      <c r="A296" s="504" t="s">
        <v>963</v>
      </c>
      <c r="B296" s="505" t="s">
        <v>964</v>
      </c>
      <c r="C296" s="513"/>
      <c r="D296" s="513"/>
      <c r="E296" s="513"/>
      <c r="F296" s="513"/>
      <c r="G296" s="513"/>
    </row>
    <row r="297" spans="1:7">
      <c r="A297" s="504" t="s">
        <v>965</v>
      </c>
      <c r="B297" s="505" t="s">
        <v>966</v>
      </c>
      <c r="C297" s="513"/>
      <c r="D297" s="513"/>
      <c r="E297" s="513"/>
      <c r="F297" s="513"/>
      <c r="G297" s="513"/>
    </row>
    <row r="298" spans="1:7">
      <c r="A298" s="504" t="s">
        <v>967</v>
      </c>
      <c r="B298" s="505" t="s">
        <v>968</v>
      </c>
      <c r="C298" s="513"/>
      <c r="D298" s="513"/>
      <c r="E298" s="513"/>
      <c r="F298" s="513"/>
      <c r="G298" s="513"/>
    </row>
    <row r="299" spans="1:7">
      <c r="A299" s="504">
        <v>2</v>
      </c>
      <c r="B299" s="505" t="s">
        <v>969</v>
      </c>
      <c r="C299" s="513"/>
      <c r="D299" s="513"/>
      <c r="E299" s="513"/>
      <c r="F299" s="513"/>
      <c r="G299" s="513"/>
    </row>
    <row r="300" spans="1:7">
      <c r="C300" s="513"/>
      <c r="D300" s="513"/>
      <c r="E300" s="513"/>
      <c r="F300" s="513"/>
      <c r="G300" s="513"/>
    </row>
    <row r="301" spans="1:7">
      <c r="C301" s="513"/>
      <c r="D301" s="513"/>
      <c r="E301" s="513"/>
      <c r="F301" s="513"/>
      <c r="G301" s="513"/>
    </row>
    <row r="302" spans="1:7">
      <c r="C302" s="513"/>
      <c r="D302" s="513"/>
      <c r="E302" s="513"/>
      <c r="F302" s="513"/>
      <c r="G302" s="513"/>
    </row>
    <row r="303" spans="1:7">
      <c r="C303" s="513"/>
      <c r="D303" s="513"/>
      <c r="E303" s="513"/>
      <c r="F303" s="513"/>
      <c r="G303" s="513"/>
    </row>
    <row r="304" spans="1:7">
      <c r="C304" s="513"/>
      <c r="D304" s="513"/>
      <c r="E304" s="513"/>
      <c r="F304" s="513"/>
      <c r="G304" s="513"/>
    </row>
    <row r="305" spans="3:7">
      <c r="C305" s="513"/>
      <c r="D305" s="513"/>
      <c r="E305" s="513"/>
      <c r="F305" s="513"/>
      <c r="G305" s="513"/>
    </row>
    <row r="306" spans="3:7">
      <c r="C306" s="513"/>
      <c r="D306" s="513"/>
      <c r="E306" s="513"/>
      <c r="F306" s="513"/>
      <c r="G306" s="513"/>
    </row>
  </sheetData>
  <autoFilter ref="A3:L218"/>
  <mergeCells count="3">
    <mergeCell ref="A2:A3"/>
    <mergeCell ref="B2:B3"/>
    <mergeCell ref="C2:I2"/>
  </mergeCells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7"/>
  <sheetViews>
    <sheetView workbookViewId="0">
      <selection activeCell="D7" sqref="D7"/>
    </sheetView>
  </sheetViews>
  <sheetFormatPr defaultColWidth="8.7109375" defaultRowHeight="15"/>
  <cols>
    <col min="1" max="1" width="9.5703125" style="317" customWidth="1"/>
    <col min="2" max="2" width="43.5703125" style="317" bestFit="1" customWidth="1"/>
    <col min="3" max="3" width="19.140625" style="316" customWidth="1"/>
    <col min="4" max="4" width="18.42578125" style="316" customWidth="1"/>
    <col min="5" max="5" width="10.28515625" style="316" bestFit="1" customWidth="1"/>
    <col min="6" max="16384" width="8.7109375" style="257"/>
  </cols>
  <sheetData>
    <row r="1" spans="1:5">
      <c r="A1" s="360" t="s">
        <v>135</v>
      </c>
    </row>
    <row r="2" spans="1:5">
      <c r="A2" s="360" t="s">
        <v>234</v>
      </c>
    </row>
    <row r="3" spans="1:5">
      <c r="A3" s="360" t="s">
        <v>233</v>
      </c>
    </row>
    <row r="4" spans="1:5">
      <c r="A4" s="359"/>
      <c r="B4" s="358"/>
      <c r="C4" s="357"/>
      <c r="D4" s="357"/>
      <c r="E4" s="357"/>
    </row>
    <row r="5" spans="1:5">
      <c r="A5" s="356" t="s">
        <v>161</v>
      </c>
      <c r="B5" s="355" t="s">
        <v>160</v>
      </c>
      <c r="C5" s="354" t="s">
        <v>159</v>
      </c>
      <c r="D5" s="354" t="s">
        <v>232</v>
      </c>
      <c r="E5" s="353" t="s">
        <v>231</v>
      </c>
    </row>
    <row r="6" spans="1:5">
      <c r="A6" s="352"/>
      <c r="B6" s="351"/>
      <c r="C6" s="350"/>
      <c r="D6" s="350"/>
      <c r="E6" s="350"/>
    </row>
    <row r="7" spans="1:5">
      <c r="A7" s="349">
        <v>110101</v>
      </c>
      <c r="B7" s="348" t="s">
        <v>230</v>
      </c>
      <c r="C7" s="277">
        <v>631521861.20000076</v>
      </c>
      <c r="D7" s="289">
        <v>623255680.11999893</v>
      </c>
      <c r="E7" s="331">
        <f t="shared" ref="E7:E13" si="0">(C7-D7)/C7</f>
        <v>1.3089303138761749E-2</v>
      </c>
    </row>
    <row r="8" spans="1:5">
      <c r="A8" s="291">
        <v>110102</v>
      </c>
      <c r="B8" s="290" t="s">
        <v>229</v>
      </c>
      <c r="C8" s="277">
        <v>13000000</v>
      </c>
      <c r="D8" s="289">
        <v>13000000</v>
      </c>
      <c r="E8" s="331">
        <f t="shared" si="0"/>
        <v>0</v>
      </c>
    </row>
    <row r="9" spans="1:5">
      <c r="A9" s="291">
        <v>110201</v>
      </c>
      <c r="B9" s="290" t="s">
        <v>228</v>
      </c>
      <c r="C9" s="277">
        <v>143367465.36001587</v>
      </c>
      <c r="D9" s="289">
        <v>106760352.38002011</v>
      </c>
      <c r="E9" s="331">
        <f t="shared" si="0"/>
        <v>0.25533765898748467</v>
      </c>
    </row>
    <row r="10" spans="1:5">
      <c r="A10" s="291" t="s">
        <v>227</v>
      </c>
      <c r="B10" s="290" t="s">
        <v>226</v>
      </c>
      <c r="C10" s="277">
        <v>6317959</v>
      </c>
      <c r="D10" s="289">
        <v>10493559</v>
      </c>
      <c r="E10" s="331">
        <f t="shared" si="0"/>
        <v>-0.66090963869819352</v>
      </c>
    </row>
    <row r="11" spans="1:5">
      <c r="A11" s="291">
        <v>110210</v>
      </c>
      <c r="B11" s="290" t="s">
        <v>225</v>
      </c>
      <c r="C11" s="277">
        <v>3619426366.4799957</v>
      </c>
      <c r="D11" s="289">
        <v>3344440001.9499817</v>
      </c>
      <c r="E11" s="331">
        <f t="shared" si="0"/>
        <v>7.5975123316971024E-2</v>
      </c>
    </row>
    <row r="12" spans="1:5">
      <c r="A12" s="291">
        <v>110212</v>
      </c>
      <c r="B12" s="290" t="s">
        <v>224</v>
      </c>
      <c r="C12" s="277">
        <v>2762211980.98</v>
      </c>
      <c r="D12" s="289">
        <v>1830926398.77</v>
      </c>
      <c r="E12" s="331">
        <f t="shared" si="0"/>
        <v>0.33715210440858018</v>
      </c>
    </row>
    <row r="13" spans="1:5">
      <c r="A13" s="291">
        <v>110301</v>
      </c>
      <c r="B13" s="290" t="s">
        <v>223</v>
      </c>
      <c r="C13" s="277">
        <v>0</v>
      </c>
      <c r="D13" s="289">
        <v>0</v>
      </c>
      <c r="E13" s="331" t="e">
        <f t="shared" si="0"/>
        <v>#DIV/0!</v>
      </c>
    </row>
    <row r="14" spans="1:5">
      <c r="A14" s="287"/>
      <c r="B14" s="347"/>
      <c r="C14" s="346"/>
      <c r="D14" s="346"/>
      <c r="E14" s="346"/>
    </row>
    <row r="15" spans="1:5">
      <c r="A15" s="283"/>
      <c r="B15" s="345" t="s">
        <v>222</v>
      </c>
      <c r="C15" s="295">
        <f>SUM(C7:C13)</f>
        <v>7175845633.0200119</v>
      </c>
      <c r="D15" s="295">
        <f>SUM(D7:D13)</f>
        <v>5928875992.2200012</v>
      </c>
      <c r="E15" s="333">
        <f>(C15-D15)/C15</f>
        <v>0.17377319755347267</v>
      </c>
    </row>
    <row r="16" spans="1:5">
      <c r="A16" s="279"/>
      <c r="B16" s="344"/>
      <c r="C16" s="343"/>
      <c r="D16" s="343"/>
      <c r="E16" s="343"/>
    </row>
    <row r="17" spans="1:5">
      <c r="A17" s="291">
        <v>130120</v>
      </c>
      <c r="B17" s="290" t="s">
        <v>221</v>
      </c>
      <c r="C17" s="277">
        <v>3702075322.8399992</v>
      </c>
      <c r="D17" s="289">
        <v>4960916964.8667011</v>
      </c>
      <c r="E17" s="331">
        <f>(C17-D17)/C17</f>
        <v>-0.34003674486584939</v>
      </c>
    </row>
    <row r="18" spans="1:5">
      <c r="A18" s="291">
        <v>130121</v>
      </c>
      <c r="B18" s="290" t="s">
        <v>220</v>
      </c>
      <c r="C18" s="285"/>
      <c r="D18" s="285"/>
      <c r="E18" s="285"/>
    </row>
    <row r="19" spans="1:5">
      <c r="A19" s="287"/>
      <c r="B19" s="286"/>
      <c r="C19" s="285"/>
      <c r="D19" s="285"/>
      <c r="E19" s="285"/>
    </row>
    <row r="20" spans="1:5">
      <c r="A20" s="283"/>
      <c r="B20" s="282" t="s">
        <v>219</v>
      </c>
      <c r="C20" s="295">
        <f>SUM(C17:C18)</f>
        <v>3702075322.8399992</v>
      </c>
      <c r="D20" s="295">
        <f>SUM(D17:D18)</f>
        <v>4960916964.8667011</v>
      </c>
      <c r="E20" s="333">
        <f>(C20-D20)/C20</f>
        <v>-0.34003674486584939</v>
      </c>
    </row>
    <row r="21" spans="1:5">
      <c r="A21" s="279"/>
      <c r="B21" s="278"/>
      <c r="C21" s="277"/>
      <c r="D21" s="277"/>
      <c r="E21" s="277"/>
    </row>
    <row r="22" spans="1:5">
      <c r="A22" s="291">
        <v>130130</v>
      </c>
      <c r="B22" s="290" t="s">
        <v>218</v>
      </c>
      <c r="C22" s="277">
        <v>1666978069.6963127</v>
      </c>
      <c r="D22" s="289">
        <v>2461122940.8701606</v>
      </c>
      <c r="E22" s="331">
        <f t="shared" ref="E22:E27" si="1">(C22-D22)/C22</f>
        <v>-0.47639791165250539</v>
      </c>
    </row>
    <row r="23" spans="1:5">
      <c r="A23" s="291">
        <v>130131</v>
      </c>
      <c r="B23" s="290" t="s">
        <v>217</v>
      </c>
      <c r="C23" s="277">
        <v>285768626.00000012</v>
      </c>
      <c r="D23" s="289">
        <v>179673625.00000012</v>
      </c>
      <c r="E23" s="331">
        <f t="shared" si="1"/>
        <v>0.37126189282934074</v>
      </c>
    </row>
    <row r="24" spans="1:5">
      <c r="A24" s="291">
        <v>130501</v>
      </c>
      <c r="B24" s="290" t="s">
        <v>216</v>
      </c>
      <c r="C24" s="277">
        <v>3415000</v>
      </c>
      <c r="D24" s="289">
        <v>6029500</v>
      </c>
      <c r="E24" s="331">
        <f t="shared" si="1"/>
        <v>-0.76559297218155198</v>
      </c>
    </row>
    <row r="25" spans="1:5">
      <c r="A25" s="291">
        <v>130504</v>
      </c>
      <c r="B25" s="290" t="s">
        <v>215</v>
      </c>
      <c r="C25" s="277">
        <v>0</v>
      </c>
      <c r="D25" s="289">
        <v>0</v>
      </c>
      <c r="E25" s="331" t="e">
        <f t="shared" si="1"/>
        <v>#DIV/0!</v>
      </c>
    </row>
    <row r="26" spans="1:5">
      <c r="A26" s="291">
        <v>130506</v>
      </c>
      <c r="B26" s="290" t="s">
        <v>214</v>
      </c>
      <c r="C26" s="277">
        <v>0</v>
      </c>
      <c r="D26" s="289">
        <v>0</v>
      </c>
      <c r="E26" s="331" t="e">
        <f t="shared" si="1"/>
        <v>#DIV/0!</v>
      </c>
    </row>
    <row r="27" spans="1:5">
      <c r="A27" s="291">
        <v>130507</v>
      </c>
      <c r="B27" s="290" t="s">
        <v>213</v>
      </c>
      <c r="C27" s="277">
        <v>0</v>
      </c>
      <c r="D27" s="289">
        <v>3413254.6000000015</v>
      </c>
      <c r="E27" s="331" t="e">
        <f t="shared" si="1"/>
        <v>#DIV/0!</v>
      </c>
    </row>
    <row r="28" spans="1:5">
      <c r="A28" s="287"/>
      <c r="B28" s="286"/>
      <c r="C28" s="285"/>
      <c r="D28" s="285"/>
      <c r="E28" s="285"/>
    </row>
    <row r="29" spans="1:5">
      <c r="A29" s="283"/>
      <c r="B29" s="282" t="s">
        <v>212</v>
      </c>
      <c r="C29" s="295">
        <f>SUM(C22:C27)</f>
        <v>1956161695.6963129</v>
      </c>
      <c r="D29" s="295">
        <f>SUM(D22:D27)</f>
        <v>2650239320.4701605</v>
      </c>
      <c r="E29" s="333">
        <f>(C29-D29)/C29</f>
        <v>-0.35481608003104498</v>
      </c>
    </row>
    <row r="30" spans="1:5">
      <c r="A30" s="279"/>
      <c r="B30" s="278"/>
      <c r="C30" s="277"/>
      <c r="D30" s="277"/>
      <c r="E30" s="277"/>
    </row>
    <row r="31" spans="1:5">
      <c r="A31" s="291">
        <v>140301</v>
      </c>
      <c r="B31" s="290" t="s">
        <v>211</v>
      </c>
      <c r="C31" s="289">
        <v>569605999.00000048</v>
      </c>
      <c r="D31" s="289">
        <v>569605999.00000048</v>
      </c>
      <c r="E31" s="331">
        <f>(C31-D31)/C31</f>
        <v>0</v>
      </c>
    </row>
    <row r="32" spans="1:5">
      <c r="A32" s="287"/>
      <c r="B32" s="286"/>
      <c r="C32" s="285"/>
      <c r="D32" s="285"/>
      <c r="E32" s="285"/>
    </row>
    <row r="33" spans="1:5">
      <c r="A33" s="283"/>
      <c r="B33" s="282" t="s">
        <v>210</v>
      </c>
      <c r="C33" s="295">
        <f>C31</f>
        <v>569605999.00000048</v>
      </c>
      <c r="D33" s="295">
        <f>D31</f>
        <v>569605999.00000048</v>
      </c>
      <c r="E33" s="333">
        <f>(C33-D33)/C33</f>
        <v>0</v>
      </c>
    </row>
    <row r="34" spans="1:5">
      <c r="A34" s="279"/>
      <c r="B34" s="278"/>
      <c r="C34" s="277"/>
      <c r="D34" s="277"/>
      <c r="E34" s="277"/>
    </row>
    <row r="35" spans="1:5">
      <c r="A35" s="291">
        <v>150101</v>
      </c>
      <c r="B35" s="290" t="s">
        <v>209</v>
      </c>
      <c r="C35" s="277">
        <v>0</v>
      </c>
      <c r="D35" s="289">
        <v>0</v>
      </c>
      <c r="E35" s="331" t="e">
        <f>(C35-D35)/C35</f>
        <v>#DIV/0!</v>
      </c>
    </row>
    <row r="36" spans="1:5">
      <c r="A36" s="287"/>
      <c r="B36" s="286"/>
      <c r="C36" s="285"/>
      <c r="D36" s="285"/>
      <c r="E36" s="285"/>
    </row>
    <row r="37" spans="1:5">
      <c r="A37" s="283"/>
      <c r="B37" s="282" t="s">
        <v>208</v>
      </c>
      <c r="C37" s="295">
        <f>SUM(C35:C35)</f>
        <v>0</v>
      </c>
      <c r="D37" s="295">
        <f>SUM(D35:D35)</f>
        <v>0</v>
      </c>
      <c r="E37" s="333" t="e">
        <f>(C37-D37)/C37</f>
        <v>#DIV/0!</v>
      </c>
    </row>
    <row r="38" spans="1:5">
      <c r="A38" s="279"/>
      <c r="B38" s="278"/>
      <c r="C38" s="277"/>
      <c r="D38" s="277"/>
      <c r="E38" s="277"/>
    </row>
    <row r="39" spans="1:5">
      <c r="A39" s="291">
        <v>160101</v>
      </c>
      <c r="B39" s="290" t="s">
        <v>207</v>
      </c>
      <c r="C39" s="277">
        <v>14842151378.560587</v>
      </c>
      <c r="D39" s="289">
        <v>15655283345.075748</v>
      </c>
      <c r="E39" s="331">
        <f>(C39-D39)/C39</f>
        <v>-5.4785316884028455E-2</v>
      </c>
    </row>
    <row r="40" spans="1:5">
      <c r="A40" s="291">
        <v>161101</v>
      </c>
      <c r="B40" s="290" t="s">
        <v>206</v>
      </c>
      <c r="C40" s="277">
        <v>235771300.00000095</v>
      </c>
      <c r="D40" s="289">
        <v>214538063.63636589</v>
      </c>
      <c r="E40" s="331">
        <f>(C40-D40)/C40</f>
        <v>9.0058613425955475E-2</v>
      </c>
    </row>
    <row r="41" spans="1:5">
      <c r="A41" s="287"/>
      <c r="B41" s="286"/>
      <c r="C41" s="285"/>
      <c r="D41" s="285"/>
      <c r="E41" s="285"/>
    </row>
    <row r="42" spans="1:5">
      <c r="A42" s="341"/>
      <c r="B42" s="340" t="s">
        <v>205</v>
      </c>
      <c r="C42" s="342">
        <f>SUM(C39:C40)</f>
        <v>15077922678.560589</v>
      </c>
      <c r="D42" s="342">
        <f>SUM(D39:D40)</f>
        <v>15869821408.712114</v>
      </c>
      <c r="E42" s="333">
        <f>(C42-D42)/C42</f>
        <v>-5.2520413258089739E-2</v>
      </c>
    </row>
    <row r="43" spans="1:5" ht="15.75" thickBot="1">
      <c r="A43" s="287"/>
      <c r="B43" s="286"/>
      <c r="C43" s="285"/>
      <c r="D43" s="285"/>
      <c r="E43" s="285"/>
    </row>
    <row r="44" spans="1:5" ht="15.75" thickBot="1">
      <c r="A44" s="323"/>
      <c r="B44" s="322" t="s">
        <v>204</v>
      </c>
      <c r="C44" s="321">
        <f>C15+C20+C29+C37+C33+C42</f>
        <v>28481611329.116913</v>
      </c>
      <c r="D44" s="321">
        <f>D15+D20+D29+D37+D33+D42</f>
        <v>29979459685.268974</v>
      </c>
      <c r="E44" s="320">
        <f>(C44-D44)/C44</f>
        <v>-5.2590014618337365E-2</v>
      </c>
    </row>
    <row r="45" spans="1:5">
      <c r="A45" s="279"/>
      <c r="B45" s="278"/>
      <c r="C45" s="277"/>
      <c r="D45" s="277"/>
      <c r="E45" s="277"/>
    </row>
    <row r="46" spans="1:5">
      <c r="A46" s="291">
        <v>211001</v>
      </c>
      <c r="B46" s="290" t="s">
        <v>203</v>
      </c>
      <c r="C46" s="277">
        <v>14148311405.760303</v>
      </c>
      <c r="D46" s="289">
        <v>10868132373</v>
      </c>
      <c r="E46" s="331">
        <f>(C46-D46)/C46</f>
        <v>0.23184243961613826</v>
      </c>
    </row>
    <row r="47" spans="1:5">
      <c r="A47" s="287"/>
      <c r="B47" s="286"/>
      <c r="C47" s="285"/>
      <c r="D47" s="285"/>
      <c r="E47" s="285"/>
    </row>
    <row r="48" spans="1:5">
      <c r="A48" s="329"/>
      <c r="B48" s="328" t="s">
        <v>202</v>
      </c>
      <c r="C48" s="327">
        <f>SUM(C46:C46)</f>
        <v>14148311405.760303</v>
      </c>
      <c r="D48" s="327">
        <f>SUM(D46:D46)</f>
        <v>10868132373</v>
      </c>
      <c r="E48" s="326">
        <f>(C48-D48)/C48</f>
        <v>0.23184243961613826</v>
      </c>
    </row>
    <row r="49" spans="1:5">
      <c r="A49" s="279"/>
      <c r="B49" s="278"/>
      <c r="C49" s="277"/>
      <c r="D49" s="277"/>
      <c r="E49" s="277"/>
    </row>
    <row r="50" spans="1:5">
      <c r="A50" s="291">
        <v>311110</v>
      </c>
      <c r="B50" s="290" t="s">
        <v>201</v>
      </c>
      <c r="C50" s="277">
        <v>737432093.31999731</v>
      </c>
      <c r="D50" s="289">
        <v>848336623.37999725</v>
      </c>
      <c r="E50" s="331">
        <f>(C50-D50)/C50</f>
        <v>-0.15039287151267855</v>
      </c>
    </row>
    <row r="51" spans="1:5">
      <c r="A51" s="291">
        <v>311116</v>
      </c>
      <c r="B51" s="290" t="s">
        <v>200</v>
      </c>
      <c r="C51" s="277">
        <v>2154767094</v>
      </c>
      <c r="D51" s="289">
        <v>5487486444</v>
      </c>
      <c r="E51" s="331">
        <f>(C51-D51)/C51</f>
        <v>-1.546672658627485</v>
      </c>
    </row>
    <row r="52" spans="1:5">
      <c r="A52" s="291">
        <v>311117</v>
      </c>
      <c r="B52" s="290" t="s">
        <v>199</v>
      </c>
      <c r="C52" s="277">
        <v>2762211980.9800005</v>
      </c>
      <c r="D52" s="289">
        <v>1830926398.7700005</v>
      </c>
      <c r="E52" s="331">
        <f>(C52-D52)/C52</f>
        <v>0.33715210440858012</v>
      </c>
    </row>
    <row r="53" spans="1:5">
      <c r="A53" s="287"/>
      <c r="B53" s="286"/>
      <c r="C53" s="285"/>
      <c r="D53" s="285"/>
      <c r="E53" s="285"/>
    </row>
    <row r="54" spans="1:5">
      <c r="A54" s="329"/>
      <c r="B54" s="328" t="s">
        <v>198</v>
      </c>
      <c r="C54" s="327">
        <f>SUM(C50:C52)</f>
        <v>5654411168.2999973</v>
      </c>
      <c r="D54" s="327">
        <f>SUM(D50:D52)</f>
        <v>8166749466.1499977</v>
      </c>
      <c r="E54" s="326">
        <f>(C54-D54)/C54</f>
        <v>-0.44431475233615469</v>
      </c>
    </row>
    <row r="55" spans="1:5">
      <c r="A55" s="279"/>
      <c r="B55" s="278"/>
      <c r="C55" s="277"/>
      <c r="D55" s="277"/>
      <c r="E55" s="277"/>
    </row>
    <row r="56" spans="1:5">
      <c r="A56" s="291">
        <v>311111</v>
      </c>
      <c r="B56" s="290" t="s">
        <v>197</v>
      </c>
      <c r="C56" s="277">
        <v>918188</v>
      </c>
      <c r="D56" s="289">
        <v>0</v>
      </c>
      <c r="E56" s="331">
        <f>(C56-D56)/C56</f>
        <v>1</v>
      </c>
    </row>
    <row r="57" spans="1:5">
      <c r="A57" s="291">
        <v>311112</v>
      </c>
      <c r="B57" s="290" t="s">
        <v>196</v>
      </c>
      <c r="C57" s="277">
        <v>3159746</v>
      </c>
      <c r="D57" s="289">
        <v>3854554</v>
      </c>
      <c r="E57" s="331">
        <f>(C57-D57)/C57</f>
        <v>-0.21989362436094548</v>
      </c>
    </row>
    <row r="58" spans="1:5">
      <c r="A58" s="291">
        <v>311113</v>
      </c>
      <c r="B58" s="290" t="s">
        <v>195</v>
      </c>
      <c r="C58" s="277">
        <v>40854110</v>
      </c>
      <c r="D58" s="289">
        <v>36869521</v>
      </c>
      <c r="E58" s="331">
        <f>(C58-D58)/C58</f>
        <v>9.7532145480589347E-2</v>
      </c>
    </row>
    <row r="59" spans="1:5">
      <c r="A59" s="291">
        <v>311114</v>
      </c>
      <c r="B59" s="290" t="s">
        <v>194</v>
      </c>
      <c r="C59" s="277">
        <v>0</v>
      </c>
      <c r="D59" s="289">
        <v>0</v>
      </c>
      <c r="E59" s="331" t="e">
        <f>(C59-D59)/C59</f>
        <v>#DIV/0!</v>
      </c>
    </row>
    <row r="60" spans="1:5">
      <c r="A60" s="291">
        <v>311118</v>
      </c>
      <c r="B60" s="290" t="s">
        <v>193</v>
      </c>
      <c r="C60" s="277">
        <v>9260800</v>
      </c>
      <c r="D60" s="289">
        <v>8920000</v>
      </c>
      <c r="E60" s="331">
        <f>(C60-D60)/C60</f>
        <v>3.6800276434001383E-2</v>
      </c>
    </row>
    <row r="61" spans="1:5">
      <c r="A61" s="287"/>
      <c r="B61" s="286"/>
      <c r="C61" s="285"/>
      <c r="D61" s="285"/>
      <c r="E61" s="285"/>
    </row>
    <row r="62" spans="1:5">
      <c r="A62" s="329"/>
      <c r="B62" s="328" t="s">
        <v>192</v>
      </c>
      <c r="C62" s="327">
        <f>SUM(C56:C60)</f>
        <v>54192844</v>
      </c>
      <c r="D62" s="327">
        <f>SUM(D56:D60)</f>
        <v>49644075</v>
      </c>
      <c r="E62" s="326">
        <f>(C62-D62)/C62</f>
        <v>8.393670942975423E-2</v>
      </c>
    </row>
    <row r="63" spans="1:5">
      <c r="A63" s="279"/>
      <c r="B63" s="278"/>
      <c r="C63" s="277"/>
      <c r="D63" s="277"/>
      <c r="E63" s="277"/>
    </row>
    <row r="64" spans="1:5">
      <c r="A64" s="291">
        <v>211003</v>
      </c>
      <c r="B64" s="290" t="s">
        <v>191</v>
      </c>
      <c r="C64" s="277">
        <v>0</v>
      </c>
      <c r="D64" s="289">
        <v>0</v>
      </c>
      <c r="E64" s="331" t="e">
        <f t="shared" ref="E64:E77" si="2">(C64-D64)/C64</f>
        <v>#DIV/0!</v>
      </c>
    </row>
    <row r="65" spans="1:5">
      <c r="A65" s="291">
        <v>211104</v>
      </c>
      <c r="B65" s="290" t="s">
        <v>190</v>
      </c>
      <c r="C65" s="277">
        <v>2679575548.4313965</v>
      </c>
      <c r="D65" s="289">
        <v>2817200384.4313965</v>
      </c>
      <c r="E65" s="331">
        <f t="shared" si="2"/>
        <v>-5.1360685120658216E-2</v>
      </c>
    </row>
    <row r="66" spans="1:5">
      <c r="A66" s="291">
        <v>211101</v>
      </c>
      <c r="B66" s="290" t="s">
        <v>189</v>
      </c>
      <c r="C66" s="277">
        <v>970766000</v>
      </c>
      <c r="D66" s="289">
        <v>1027520700</v>
      </c>
      <c r="E66" s="331">
        <f t="shared" si="2"/>
        <v>-5.8463831654590293E-2</v>
      </c>
    </row>
    <row r="67" spans="1:5">
      <c r="A67" s="291">
        <v>211102</v>
      </c>
      <c r="B67" s="290" t="s">
        <v>188</v>
      </c>
      <c r="C67" s="277">
        <v>39843052</v>
      </c>
      <c r="D67" s="289">
        <v>39828048</v>
      </c>
      <c r="E67" s="331">
        <f t="shared" si="2"/>
        <v>3.765775774406037E-4</v>
      </c>
    </row>
    <row r="68" spans="1:5">
      <c r="A68" s="291">
        <v>211103</v>
      </c>
      <c r="B68" s="290" t="s">
        <v>187</v>
      </c>
      <c r="C68" s="277">
        <v>72669687</v>
      </c>
      <c r="D68" s="289">
        <v>69815443</v>
      </c>
      <c r="E68" s="331">
        <f t="shared" si="2"/>
        <v>3.9276954639972508E-2</v>
      </c>
    </row>
    <row r="69" spans="1:5">
      <c r="A69" s="291">
        <v>211105</v>
      </c>
      <c r="B69" s="290" t="s">
        <v>186</v>
      </c>
      <c r="C69" s="277">
        <v>350000000</v>
      </c>
      <c r="D69" s="289">
        <v>350000000</v>
      </c>
      <c r="E69" s="331">
        <f t="shared" si="2"/>
        <v>0</v>
      </c>
    </row>
    <row r="70" spans="1:5">
      <c r="A70" s="291">
        <v>211011</v>
      </c>
      <c r="B70" s="290" t="s">
        <v>185</v>
      </c>
      <c r="C70" s="277">
        <v>156600316.36923701</v>
      </c>
      <c r="D70" s="289">
        <v>174890823.9752382</v>
      </c>
      <c r="E70" s="331">
        <f t="shared" si="2"/>
        <v>-0.11679738604662382</v>
      </c>
    </row>
    <row r="71" spans="1:5">
      <c r="A71" s="291">
        <v>211013</v>
      </c>
      <c r="B71" s="290" t="s">
        <v>184</v>
      </c>
      <c r="C71" s="277">
        <v>81873163.822857231</v>
      </c>
      <c r="D71" s="289">
        <v>81598262.27922973</v>
      </c>
      <c r="E71" s="331">
        <f t="shared" si="2"/>
        <v>3.3576514060490469E-3</v>
      </c>
    </row>
    <row r="72" spans="1:5">
      <c r="A72" s="291">
        <v>211014</v>
      </c>
      <c r="B72" s="290" t="s">
        <v>183</v>
      </c>
      <c r="C72" s="277">
        <v>144295068.2139</v>
      </c>
      <c r="D72" s="289">
        <v>144313672.01389998</v>
      </c>
      <c r="E72" s="331">
        <f t="shared" si="2"/>
        <v>-1.2892886936651386E-4</v>
      </c>
    </row>
    <row r="73" spans="1:5">
      <c r="A73" s="291">
        <v>211015</v>
      </c>
      <c r="B73" s="290" t="s">
        <v>182</v>
      </c>
      <c r="C73" s="277">
        <v>1918677325.7770004</v>
      </c>
      <c r="D73" s="289">
        <v>1952855833.0511627</v>
      </c>
      <c r="E73" s="331">
        <f t="shared" si="2"/>
        <v>-1.7813577517689763E-2</v>
      </c>
    </row>
    <row r="74" spans="1:5">
      <c r="A74" s="291">
        <v>211016</v>
      </c>
      <c r="B74" s="290" t="s">
        <v>181</v>
      </c>
      <c r="C74" s="277">
        <v>67612233.630283505</v>
      </c>
      <c r="D74" s="289">
        <v>52161754.630283505</v>
      </c>
      <c r="E74" s="331">
        <f t="shared" si="2"/>
        <v>0.22851602691439163</v>
      </c>
    </row>
    <row r="75" spans="1:5">
      <c r="A75" s="291">
        <v>211017</v>
      </c>
      <c r="B75" s="290" t="s">
        <v>180</v>
      </c>
      <c r="C75" s="277">
        <v>20362998</v>
      </c>
      <c r="D75" s="289">
        <v>40306209</v>
      </c>
      <c r="E75" s="331">
        <f t="shared" si="2"/>
        <v>-0.97938481357214691</v>
      </c>
    </row>
    <row r="76" spans="1:5">
      <c r="A76" s="291">
        <v>211018</v>
      </c>
      <c r="B76" s="290" t="s">
        <v>179</v>
      </c>
      <c r="C76" s="277">
        <v>33305773</v>
      </c>
      <c r="D76" s="289">
        <v>37036113.922419198</v>
      </c>
      <c r="E76" s="331">
        <f t="shared" si="2"/>
        <v>-0.11200283273470932</v>
      </c>
    </row>
    <row r="77" spans="1:5">
      <c r="A77" s="291">
        <v>211202</v>
      </c>
      <c r="B77" s="290" t="s">
        <v>178</v>
      </c>
      <c r="C77" s="277">
        <v>30890266.355199993</v>
      </c>
      <c r="D77" s="289">
        <v>32863399</v>
      </c>
      <c r="E77" s="331">
        <f t="shared" si="2"/>
        <v>-6.3875546494530464E-2</v>
      </c>
    </row>
    <row r="78" spans="1:5">
      <c r="A78" s="287"/>
      <c r="B78" s="286"/>
      <c r="C78" s="285"/>
      <c r="D78" s="285"/>
      <c r="E78" s="285"/>
    </row>
    <row r="79" spans="1:5">
      <c r="A79" s="329"/>
      <c r="B79" s="328" t="s">
        <v>177</v>
      </c>
      <c r="C79" s="327">
        <f>SUM(C64:C77)</f>
        <v>6566471432.5998735</v>
      </c>
      <c r="D79" s="327">
        <f>SUM(D65:D77)</f>
        <v>6820390643.3036299</v>
      </c>
      <c r="E79" s="326">
        <f>(C79-D79)/C79</f>
        <v>-3.8669049779635103E-2</v>
      </c>
    </row>
    <row r="80" spans="1:5">
      <c r="A80" s="279"/>
      <c r="B80" s="278"/>
      <c r="C80" s="277"/>
      <c r="D80" s="277"/>
      <c r="E80" s="277"/>
    </row>
    <row r="81" spans="1:5">
      <c r="A81" s="291">
        <v>211002</v>
      </c>
      <c r="B81" s="290" t="s">
        <v>176</v>
      </c>
      <c r="C81" s="277">
        <v>2126182203.9090948</v>
      </c>
      <c r="D81" s="289">
        <v>2243624763.363636</v>
      </c>
      <c r="E81" s="331">
        <f>(C81-D81)/C81</f>
        <v>-5.52363570904775E-2</v>
      </c>
    </row>
    <row r="82" spans="1:5">
      <c r="A82" s="287"/>
      <c r="B82" s="286"/>
      <c r="C82" s="285"/>
      <c r="D82" s="285"/>
      <c r="E82" s="285"/>
    </row>
    <row r="83" spans="1:5">
      <c r="A83" s="329"/>
      <c r="B83" s="328" t="s">
        <v>175</v>
      </c>
      <c r="C83" s="327">
        <f>SUM(C81:C81)</f>
        <v>2126182203.9090948</v>
      </c>
      <c r="D83" s="327">
        <f>SUM(D81:D81)</f>
        <v>2243624763.363636</v>
      </c>
      <c r="E83" s="326">
        <f>(C83-D83)/C83</f>
        <v>-5.52363570904775E-2</v>
      </c>
    </row>
    <row r="84" spans="1:5">
      <c r="A84" s="279"/>
      <c r="B84" s="278"/>
      <c r="C84" s="277"/>
      <c r="D84" s="277"/>
      <c r="E84" s="277"/>
    </row>
    <row r="85" spans="1:5">
      <c r="A85" s="291">
        <v>211201</v>
      </c>
      <c r="B85" s="290" t="s">
        <v>174</v>
      </c>
      <c r="C85" s="277">
        <v>1000392965.6500001</v>
      </c>
      <c r="D85" s="289">
        <v>1818574296.4999998</v>
      </c>
      <c r="E85" s="331">
        <f>(C85-D85)/C85</f>
        <v>-0.81785993998707363</v>
      </c>
    </row>
    <row r="86" spans="1:5">
      <c r="A86" s="287"/>
      <c r="B86" s="286"/>
      <c r="C86" s="285"/>
      <c r="D86" s="285"/>
      <c r="E86" s="285"/>
    </row>
    <row r="87" spans="1:5">
      <c r="A87" s="329"/>
      <c r="B87" s="328" t="s">
        <v>173</v>
      </c>
      <c r="C87" s="327">
        <f>SUM(C85:C85)</f>
        <v>1000392965.6500001</v>
      </c>
      <c r="D87" s="327">
        <f>SUM(D85:D85)</f>
        <v>1818574296.4999998</v>
      </c>
      <c r="E87" s="326">
        <f>(C87-D87)/C87</f>
        <v>-0.81785993998707363</v>
      </c>
    </row>
    <row r="88" spans="1:5">
      <c r="A88" s="279"/>
      <c r="B88" s="305"/>
      <c r="C88" s="304"/>
      <c r="D88" s="304"/>
      <c r="E88" s="304"/>
    </row>
    <row r="89" spans="1:5">
      <c r="A89" s="291">
        <v>211301</v>
      </c>
      <c r="B89" s="290" t="s">
        <v>172</v>
      </c>
      <c r="C89" s="277">
        <v>0</v>
      </c>
      <c r="D89" s="289">
        <v>0</v>
      </c>
      <c r="E89" s="331" t="e">
        <f>(C89-D89)/C89</f>
        <v>#DIV/0!</v>
      </c>
    </row>
    <row r="90" spans="1:5">
      <c r="A90" s="287"/>
      <c r="B90" s="286"/>
      <c r="C90" s="300"/>
      <c r="D90" s="300"/>
      <c r="E90" s="300"/>
    </row>
    <row r="91" spans="1:5">
      <c r="A91" s="341"/>
      <c r="B91" s="340" t="s">
        <v>171</v>
      </c>
      <c r="C91" s="339">
        <f>+C89</f>
        <v>0</v>
      </c>
      <c r="D91" s="339">
        <f>+D89</f>
        <v>0</v>
      </c>
      <c r="E91" s="333" t="e">
        <f>(C91-D91)/C91</f>
        <v>#DIV/0!</v>
      </c>
    </row>
    <row r="92" spans="1:5">
      <c r="A92" s="291"/>
      <c r="B92" s="338"/>
      <c r="C92" s="337"/>
      <c r="D92" s="337"/>
      <c r="E92" s="337"/>
    </row>
    <row r="93" spans="1:5">
      <c r="A93" s="291">
        <v>212001</v>
      </c>
      <c r="B93" s="290" t="s">
        <v>170</v>
      </c>
      <c r="C93" s="277">
        <v>890653537.71818185</v>
      </c>
      <c r="D93" s="289">
        <v>1319936516.5522847</v>
      </c>
      <c r="E93" s="331">
        <f>(C93-D93)/C93</f>
        <v>-0.48198649716691006</v>
      </c>
    </row>
    <row r="94" spans="1:5">
      <c r="A94" s="291">
        <v>214002</v>
      </c>
      <c r="B94" s="290" t="s">
        <v>169</v>
      </c>
      <c r="C94" s="277">
        <v>132980.95515999998</v>
      </c>
      <c r="D94" s="289">
        <v>151008.47515999997</v>
      </c>
      <c r="E94" s="331">
        <f>(C94-D94)/C94</f>
        <v>-0.13556467524473442</v>
      </c>
    </row>
    <row r="95" spans="1:5">
      <c r="A95" s="287"/>
      <c r="B95" s="336"/>
      <c r="C95" s="335"/>
      <c r="D95" s="335"/>
      <c r="E95" s="335"/>
    </row>
    <row r="96" spans="1:5">
      <c r="A96" s="329"/>
      <c r="B96" s="328" t="s">
        <v>168</v>
      </c>
      <c r="C96" s="334">
        <f>SUM(C93:C94)</f>
        <v>890786518.67334187</v>
      </c>
      <c r="D96" s="334">
        <f>SUM(D93:D94)</f>
        <v>1320087525.0274446</v>
      </c>
      <c r="E96" s="326">
        <f>(C96-D96)/C96</f>
        <v>-0.48193478162811154</v>
      </c>
    </row>
    <row r="97" spans="1:5">
      <c r="A97" s="271"/>
      <c r="B97" s="301"/>
      <c r="C97" s="300"/>
      <c r="D97" s="300"/>
      <c r="E97" s="300"/>
    </row>
    <row r="98" spans="1:5">
      <c r="A98" s="283"/>
      <c r="B98" s="282" t="s">
        <v>167</v>
      </c>
      <c r="C98" s="295">
        <f>C48+C54+C79+C83+C87+C96+C91+C62</f>
        <v>30440748538.892616</v>
      </c>
      <c r="D98" s="295">
        <f>D48+D54+D79+D83+D87+D96+D91+D62</f>
        <v>31287203142.344707</v>
      </c>
      <c r="E98" s="333">
        <f>(C98-D98)/C98</f>
        <v>-2.7806629077160132E-2</v>
      </c>
    </row>
    <row r="99" spans="1:5">
      <c r="A99" s="279"/>
      <c r="B99" s="278"/>
      <c r="C99" s="277"/>
      <c r="D99" s="277"/>
      <c r="E99" s="277"/>
    </row>
    <row r="100" spans="1:5">
      <c r="A100" s="291">
        <v>311001</v>
      </c>
      <c r="B100" s="290" t="s">
        <v>166</v>
      </c>
      <c r="C100" s="277">
        <v>0</v>
      </c>
      <c r="D100" s="289">
        <v>0</v>
      </c>
      <c r="E100" s="332" t="e">
        <f>(C100-D100)/C100</f>
        <v>#DIV/0!</v>
      </c>
    </row>
    <row r="101" spans="1:5">
      <c r="A101" s="291">
        <v>311101</v>
      </c>
      <c r="B101" s="290" t="s">
        <v>165</v>
      </c>
      <c r="C101" s="277">
        <v>-1307743457.0757289</v>
      </c>
      <c r="D101" s="289">
        <v>-1044828789.6356578</v>
      </c>
      <c r="E101" s="331">
        <f>(C101-D101)/C101</f>
        <v>0.20104452904545958</v>
      </c>
    </row>
    <row r="102" spans="1:5">
      <c r="A102" s="291">
        <v>312003</v>
      </c>
      <c r="B102" s="290" t="s">
        <v>164</v>
      </c>
      <c r="C102" s="277">
        <v>-793795252.44995117</v>
      </c>
      <c r="D102" s="289">
        <v>-262914667.44007111</v>
      </c>
      <c r="E102" s="331">
        <f>(C102-D102)/C102</f>
        <v>0.66878780563549933</v>
      </c>
    </row>
    <row r="103" spans="1:5">
      <c r="A103" s="287"/>
      <c r="B103" s="286"/>
      <c r="C103" s="330"/>
      <c r="D103" s="285"/>
      <c r="E103" s="285"/>
    </row>
    <row r="104" spans="1:5">
      <c r="A104" s="329"/>
      <c r="B104" s="328" t="s">
        <v>163</v>
      </c>
      <c r="C104" s="327">
        <f>SUM(C100:C102)</f>
        <v>-2101538709.5256801</v>
      </c>
      <c r="D104" s="327">
        <f>SUM(D100:D102)</f>
        <v>-1307743457.0757289</v>
      </c>
      <c r="E104" s="326">
        <f>(C104-D104)/C104</f>
        <v>0.37772097599340043</v>
      </c>
    </row>
    <row r="105" spans="1:5" ht="15.75" thickBot="1">
      <c r="A105" s="271"/>
      <c r="B105" s="301"/>
      <c r="C105" s="325"/>
      <c r="D105" s="324"/>
      <c r="E105" s="324"/>
    </row>
    <row r="106" spans="1:5" ht="15.75" thickBot="1">
      <c r="A106" s="323"/>
      <c r="B106" s="322" t="s">
        <v>162</v>
      </c>
      <c r="C106" s="321">
        <f>C98+C104</f>
        <v>28339209829.366936</v>
      </c>
      <c r="D106" s="321">
        <f>D98+D104</f>
        <v>29979459685.268978</v>
      </c>
      <c r="E106" s="320">
        <f>(C106-D106)/C106</f>
        <v>-5.7879166913197014E-2</v>
      </c>
    </row>
    <row r="107" spans="1:5">
      <c r="A107" s="319"/>
      <c r="B107" s="319"/>
      <c r="C107" s="318">
        <f>+C106-C44</f>
        <v>-142401499.74997711</v>
      </c>
      <c r="D107" s="318">
        <f>+D106-D44</f>
        <v>0</v>
      </c>
      <c r="E107" s="318"/>
    </row>
  </sheetData>
  <conditionalFormatting sqref="E26:E27 E56:E60">
    <cfRule type="cellIs" dxfId="32" priority="46" stopIfTrue="1" operator="lessThan">
      <formula>0</formula>
    </cfRule>
  </conditionalFormatting>
  <conditionalFormatting sqref="E7:E12">
    <cfRule type="cellIs" dxfId="31" priority="45" stopIfTrue="1" operator="lessThan">
      <formula>0</formula>
    </cfRule>
  </conditionalFormatting>
  <conditionalFormatting sqref="E7:E12">
    <cfRule type="iconSet" priority="44">
      <iconSet iconSet="3Arrows">
        <cfvo type="percent" val="0"/>
        <cfvo type="num" val="0"/>
        <cfvo type="num" val="1E-3"/>
      </iconSet>
    </cfRule>
  </conditionalFormatting>
  <conditionalFormatting sqref="E17">
    <cfRule type="cellIs" dxfId="30" priority="43" stopIfTrue="1" operator="lessThan">
      <formula>0</formula>
    </cfRule>
  </conditionalFormatting>
  <conditionalFormatting sqref="E17">
    <cfRule type="iconSet" priority="42">
      <iconSet iconSet="3Arrows">
        <cfvo type="percent" val="0"/>
        <cfvo type="num" val="0"/>
        <cfvo type="num" val="1E-3"/>
      </iconSet>
    </cfRule>
  </conditionalFormatting>
  <conditionalFormatting sqref="E22:E25">
    <cfRule type="cellIs" dxfId="29" priority="41" stopIfTrue="1" operator="lessThan">
      <formula>0</formula>
    </cfRule>
  </conditionalFormatting>
  <conditionalFormatting sqref="E22:E27">
    <cfRule type="iconSet" priority="40">
      <iconSet iconSet="3Arrows">
        <cfvo type="percent" val="0"/>
        <cfvo type="num" val="0"/>
        <cfvo type="num" val="1E-3"/>
      </iconSet>
    </cfRule>
  </conditionalFormatting>
  <conditionalFormatting sqref="E31">
    <cfRule type="cellIs" dxfId="28" priority="39" stopIfTrue="1" operator="lessThan">
      <formula>0</formula>
    </cfRule>
  </conditionalFormatting>
  <conditionalFormatting sqref="E31">
    <cfRule type="iconSet" priority="38">
      <iconSet iconSet="3Arrows">
        <cfvo type="percent" val="0"/>
        <cfvo type="num" val="0"/>
        <cfvo type="num" val="1E-3"/>
      </iconSet>
    </cfRule>
  </conditionalFormatting>
  <conditionalFormatting sqref="E35">
    <cfRule type="cellIs" dxfId="27" priority="37" stopIfTrue="1" operator="lessThan">
      <formula>0</formula>
    </cfRule>
  </conditionalFormatting>
  <conditionalFormatting sqref="E35">
    <cfRule type="iconSet" priority="36">
      <iconSet iconSet="3Arrows">
        <cfvo type="percent" val="0"/>
        <cfvo type="num" val="0"/>
        <cfvo type="num" val="1E-3"/>
      </iconSet>
    </cfRule>
  </conditionalFormatting>
  <conditionalFormatting sqref="E39:E40">
    <cfRule type="cellIs" dxfId="26" priority="35" stopIfTrue="1" operator="lessThan">
      <formula>0</formula>
    </cfRule>
  </conditionalFormatting>
  <conditionalFormatting sqref="E39:E40">
    <cfRule type="iconSet" priority="34">
      <iconSet iconSet="3Arrows">
        <cfvo type="percent" val="0"/>
        <cfvo type="num" val="0"/>
        <cfvo type="num" val="1E-3"/>
      </iconSet>
    </cfRule>
  </conditionalFormatting>
  <conditionalFormatting sqref="E46">
    <cfRule type="cellIs" dxfId="25" priority="33" stopIfTrue="1" operator="lessThan">
      <formula>0</formula>
    </cfRule>
  </conditionalFormatting>
  <conditionalFormatting sqref="E46">
    <cfRule type="iconSet" priority="32">
      <iconSet iconSet="3Arrows">
        <cfvo type="percent" val="0"/>
        <cfvo type="num" val="0"/>
        <cfvo type="num" val="1E-3"/>
      </iconSet>
    </cfRule>
  </conditionalFormatting>
  <conditionalFormatting sqref="E50:E52">
    <cfRule type="cellIs" dxfId="24" priority="31" stopIfTrue="1" operator="lessThan">
      <formula>0</formula>
    </cfRule>
  </conditionalFormatting>
  <conditionalFormatting sqref="E50:E52">
    <cfRule type="iconSet" priority="30">
      <iconSet iconSet="3Arrows">
        <cfvo type="percent" val="0"/>
        <cfvo type="num" val="0"/>
        <cfvo type="num" val="1E-3"/>
      </iconSet>
    </cfRule>
  </conditionalFormatting>
  <conditionalFormatting sqref="E56:E60">
    <cfRule type="iconSet" priority="29">
      <iconSet iconSet="3Arrows">
        <cfvo type="percent" val="0"/>
        <cfvo type="num" val="0"/>
        <cfvo type="num" val="1E-3"/>
      </iconSet>
    </cfRule>
  </conditionalFormatting>
  <conditionalFormatting sqref="E64:E77">
    <cfRule type="cellIs" dxfId="23" priority="28" stopIfTrue="1" operator="lessThan">
      <formula>0</formula>
    </cfRule>
  </conditionalFormatting>
  <conditionalFormatting sqref="E64:E77">
    <cfRule type="iconSet" priority="27">
      <iconSet iconSet="3Arrows">
        <cfvo type="percent" val="0"/>
        <cfvo type="num" val="0"/>
        <cfvo type="num" val="1E-3"/>
      </iconSet>
    </cfRule>
  </conditionalFormatting>
  <conditionalFormatting sqref="E81">
    <cfRule type="cellIs" dxfId="22" priority="26" stopIfTrue="1" operator="lessThan">
      <formula>0</formula>
    </cfRule>
  </conditionalFormatting>
  <conditionalFormatting sqref="E81">
    <cfRule type="iconSet" priority="25">
      <iconSet iconSet="3Arrows">
        <cfvo type="percent" val="0"/>
        <cfvo type="num" val="0"/>
        <cfvo type="num" val="1E-3"/>
      </iconSet>
    </cfRule>
  </conditionalFormatting>
  <conditionalFormatting sqref="E85">
    <cfRule type="cellIs" dxfId="21" priority="24" stopIfTrue="1" operator="lessThan">
      <formula>0</formula>
    </cfRule>
  </conditionalFormatting>
  <conditionalFormatting sqref="E85">
    <cfRule type="iconSet" priority="23">
      <iconSet iconSet="3Arrows">
        <cfvo type="percent" val="0"/>
        <cfvo type="num" val="0"/>
        <cfvo type="num" val="1E-3"/>
      </iconSet>
    </cfRule>
  </conditionalFormatting>
  <conditionalFormatting sqref="E93:E94">
    <cfRule type="cellIs" dxfId="20" priority="22" stopIfTrue="1" operator="lessThan">
      <formula>0</formula>
    </cfRule>
  </conditionalFormatting>
  <conditionalFormatting sqref="E93:E94">
    <cfRule type="iconSet" priority="21">
      <iconSet iconSet="3Arrows">
        <cfvo type="percent" val="0"/>
        <cfvo type="num" val="0"/>
        <cfvo type="num" val="1E-3"/>
      </iconSet>
    </cfRule>
  </conditionalFormatting>
  <conditionalFormatting sqref="E101:E102">
    <cfRule type="cellIs" dxfId="19" priority="20" stopIfTrue="1" operator="lessThan">
      <formula>0</formula>
    </cfRule>
  </conditionalFormatting>
  <conditionalFormatting sqref="E101:E102">
    <cfRule type="iconSet" priority="19">
      <iconSet iconSet="3Arrows">
        <cfvo type="percent" val="0"/>
        <cfvo type="num" val="0"/>
        <cfvo type="num" val="1E-3"/>
      </iconSet>
    </cfRule>
  </conditionalFormatting>
  <conditionalFormatting sqref="E15">
    <cfRule type="cellIs" dxfId="18" priority="18" stopIfTrue="1" operator="lessThan">
      <formula>0</formula>
    </cfRule>
  </conditionalFormatting>
  <conditionalFormatting sqref="E15">
    <cfRule type="iconSet" priority="17">
      <iconSet iconSet="3Arrows">
        <cfvo type="percent" val="0"/>
        <cfvo type="num" val="0"/>
        <cfvo type="num" val="1E-3"/>
      </iconSet>
    </cfRule>
  </conditionalFormatting>
  <conditionalFormatting sqref="E42 E37 E33 E29 E20">
    <cfRule type="cellIs" dxfId="17" priority="16" stopIfTrue="1" operator="lessThan">
      <formula>0</formula>
    </cfRule>
  </conditionalFormatting>
  <conditionalFormatting sqref="E42 E37 E33 E29 E20">
    <cfRule type="iconSet" priority="15">
      <iconSet iconSet="3Arrows">
        <cfvo type="percent" val="0"/>
        <cfvo type="num" val="0"/>
        <cfvo type="num" val="1E-3"/>
      </iconSet>
    </cfRule>
  </conditionalFormatting>
  <conditionalFormatting sqref="E44">
    <cfRule type="cellIs" dxfId="16" priority="14" stopIfTrue="1" operator="lessThan">
      <formula>0</formula>
    </cfRule>
  </conditionalFormatting>
  <conditionalFormatting sqref="E44">
    <cfRule type="iconSet" priority="13">
      <iconSet iconSet="3Arrows">
        <cfvo type="percent" val="0"/>
        <cfvo type="num" val="0"/>
        <cfvo type="num" val="1E-3"/>
      </iconSet>
    </cfRule>
  </conditionalFormatting>
  <conditionalFormatting sqref="E104 E98 E96 E91 E87 E79 E62 E54 E48">
    <cfRule type="cellIs" dxfId="15" priority="12" stopIfTrue="1" operator="lessThan">
      <formula>0</formula>
    </cfRule>
  </conditionalFormatting>
  <conditionalFormatting sqref="E104 E98 E96 E91 E87 E79 E62 E54 E48">
    <cfRule type="iconSet" priority="11">
      <iconSet iconSet="3Arrows">
        <cfvo type="percent" val="0"/>
        <cfvo type="num" val="0"/>
        <cfvo type="num" val="1E-3"/>
      </iconSet>
    </cfRule>
  </conditionalFormatting>
  <conditionalFormatting sqref="E106">
    <cfRule type="cellIs" dxfId="14" priority="10" stopIfTrue="1" operator="lessThan">
      <formula>0</formula>
    </cfRule>
  </conditionalFormatting>
  <conditionalFormatting sqref="E106">
    <cfRule type="iconSet" priority="9">
      <iconSet iconSet="3Arrows">
        <cfvo type="percent" val="0"/>
        <cfvo type="num" val="0"/>
        <cfvo type="num" val="1E-3"/>
      </iconSet>
    </cfRule>
  </conditionalFormatting>
  <conditionalFormatting sqref="E83">
    <cfRule type="cellIs" dxfId="13" priority="8" stopIfTrue="1" operator="lessThan">
      <formula>0</formula>
    </cfRule>
  </conditionalFormatting>
  <conditionalFormatting sqref="E83">
    <cfRule type="iconSet" priority="7">
      <iconSet iconSet="3Arrows">
        <cfvo type="percent" val="0"/>
        <cfvo type="num" val="0"/>
        <cfvo type="num" val="1E-3"/>
      </iconSet>
    </cfRule>
  </conditionalFormatting>
  <conditionalFormatting sqref="E100">
    <cfRule type="cellIs" dxfId="12" priority="6" stopIfTrue="1" operator="lessThan">
      <formula>0</formula>
    </cfRule>
  </conditionalFormatting>
  <conditionalFormatting sqref="E100">
    <cfRule type="iconSet" priority="5">
      <iconSet iconSet="3Arrows">
        <cfvo type="percent" val="0"/>
        <cfvo type="num" val="0"/>
        <cfvo type="num" val="1E-3"/>
      </iconSet>
    </cfRule>
  </conditionalFormatting>
  <conditionalFormatting sqref="E89">
    <cfRule type="cellIs" dxfId="11" priority="4" stopIfTrue="1" operator="lessThan">
      <formula>0</formula>
    </cfRule>
  </conditionalFormatting>
  <conditionalFormatting sqref="E89">
    <cfRule type="iconSet" priority="3">
      <iconSet iconSet="3Arrows">
        <cfvo type="percent" val="0"/>
        <cfvo type="num" val="0"/>
        <cfvo type="num" val="1E-3"/>
      </iconSet>
    </cfRule>
  </conditionalFormatting>
  <conditionalFormatting sqref="E13">
    <cfRule type="cellIs" dxfId="10" priority="2" stopIfTrue="1" operator="lessThan">
      <formula>0</formula>
    </cfRule>
  </conditionalFormatting>
  <conditionalFormatting sqref="E13">
    <cfRule type="iconSet" priority="1">
      <iconSet iconSet="3Arrows">
        <cfvo type="percent" val="0"/>
        <cfvo type="num" val="0"/>
        <cfvo type="num" val="1E-3"/>
      </iconSet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/>
  </sheetPr>
  <dimension ref="A1:AP162"/>
  <sheetViews>
    <sheetView showGridLines="0" zoomScale="85" zoomScaleNormal="85" workbookViewId="0">
      <pane xSplit="4" ySplit="8" topLeftCell="E9" activePane="bottomRight" state="frozen"/>
      <selection pane="topRight" activeCell="E1" sqref="E1"/>
      <selection pane="bottomLeft" activeCell="A9" sqref="A9"/>
      <selection pane="bottomRight" activeCell="I22" sqref="I22"/>
    </sheetView>
  </sheetViews>
  <sheetFormatPr defaultColWidth="9.140625" defaultRowHeight="15.75"/>
  <cols>
    <col min="1" max="2" width="2.42578125" style="81" customWidth="1"/>
    <col min="3" max="3" width="8" style="90" customWidth="1"/>
    <col min="4" max="4" width="46.140625" style="90" bestFit="1" customWidth="1"/>
    <col min="5" max="5" width="16.28515625" style="89" bestFit="1" customWidth="1"/>
    <col min="6" max="6" width="8.5703125" style="82" bestFit="1" customWidth="1"/>
    <col min="7" max="7" width="17.5703125" style="89" bestFit="1" customWidth="1"/>
    <col min="8" max="8" width="8.5703125" style="88" bestFit="1" customWidth="1"/>
    <col min="9" max="9" width="17.5703125" style="83" bestFit="1" customWidth="1"/>
    <col min="10" max="10" width="8.5703125" style="82" bestFit="1" customWidth="1"/>
    <col min="11" max="11" width="16.28515625" style="83" bestFit="1" customWidth="1"/>
    <col min="12" max="12" width="8.5703125" style="84" bestFit="1" customWidth="1"/>
    <col min="13" max="13" width="16.28515625" style="86" bestFit="1" customWidth="1"/>
    <col min="14" max="14" width="8.5703125" style="84" bestFit="1" customWidth="1"/>
    <col min="15" max="15" width="16.28515625" style="87" bestFit="1" customWidth="1"/>
    <col min="16" max="16" width="8.5703125" style="84" bestFit="1" customWidth="1"/>
    <col min="17" max="17" width="16.28515625" style="86" bestFit="1" customWidth="1"/>
    <col min="18" max="18" width="8.5703125" style="84" bestFit="1" customWidth="1"/>
    <col min="19" max="19" width="13.42578125" style="86" hidden="1" customWidth="1"/>
    <col min="20" max="20" width="8.5703125" style="84" hidden="1" customWidth="1"/>
    <col min="21" max="21" width="13.42578125" style="86" bestFit="1" customWidth="1"/>
    <col min="22" max="22" width="8.5703125" style="84" bestFit="1" customWidth="1"/>
    <col min="23" max="23" width="13.42578125" style="86" hidden="1" customWidth="1"/>
    <col min="24" max="24" width="8.5703125" style="84" hidden="1" customWidth="1"/>
    <col min="25" max="25" width="13.42578125" style="86" bestFit="1" customWidth="1"/>
    <col min="26" max="26" width="9.42578125" style="84" bestFit="1" customWidth="1"/>
    <col min="27" max="27" width="14.5703125" style="86" bestFit="1" customWidth="1"/>
    <col min="28" max="28" width="8.5703125" style="84" bestFit="1" customWidth="1"/>
    <col min="29" max="29" width="11.28515625" style="86" hidden="1" customWidth="1"/>
    <col min="30" max="30" width="8.7109375" style="84" hidden="1" customWidth="1"/>
    <col min="31" max="31" width="15.42578125" style="85" bestFit="1" customWidth="1"/>
    <col min="32" max="32" width="8.7109375" style="84" customWidth="1"/>
    <col min="33" max="33" width="17.5703125" style="83" bestFit="1" customWidth="1"/>
    <col min="34" max="34" width="8.5703125" style="82" bestFit="1" customWidth="1"/>
    <col min="35" max="35" width="2.85546875" style="81" customWidth="1"/>
    <col min="36" max="36" width="4.28515625" style="80" bestFit="1" customWidth="1"/>
    <col min="37" max="37" width="15.85546875" style="79" bestFit="1" customWidth="1"/>
    <col min="38" max="38" width="10.42578125" style="78" bestFit="1" customWidth="1"/>
    <col min="39" max="39" width="5.7109375" style="77" customWidth="1"/>
    <col min="40" max="40" width="22.140625" style="76" customWidth="1"/>
    <col min="41" max="41" width="9.140625" style="75"/>
    <col min="42" max="16384" width="9.140625" style="74"/>
  </cols>
  <sheetData>
    <row r="1" spans="1:41" s="241" customFormat="1" ht="16.5" thickBot="1">
      <c r="A1" s="81"/>
      <c r="B1" s="81"/>
      <c r="C1" s="90"/>
      <c r="D1" s="90"/>
      <c r="E1" s="89"/>
      <c r="F1" s="82"/>
      <c r="G1" s="89"/>
      <c r="H1" s="88"/>
      <c r="I1" s="89"/>
      <c r="J1" s="82"/>
      <c r="K1" s="89"/>
      <c r="L1" s="84"/>
      <c r="M1" s="89"/>
      <c r="N1" s="84"/>
      <c r="O1" s="89"/>
      <c r="P1" s="84"/>
      <c r="Q1" s="89"/>
      <c r="R1" s="84"/>
      <c r="S1" s="89"/>
      <c r="T1" s="84"/>
      <c r="U1" s="89"/>
      <c r="V1" s="84"/>
      <c r="W1" s="89"/>
      <c r="X1" s="84"/>
      <c r="Y1" s="89"/>
      <c r="Z1" s="84"/>
      <c r="AA1" s="89"/>
      <c r="AB1" s="84"/>
      <c r="AC1" s="86"/>
      <c r="AD1" s="84"/>
      <c r="AE1" s="85"/>
      <c r="AF1" s="84"/>
      <c r="AG1" s="89"/>
      <c r="AH1" s="82"/>
      <c r="AI1" s="81"/>
      <c r="AJ1" s="80"/>
      <c r="AK1" s="79"/>
      <c r="AL1" s="78"/>
      <c r="AM1" s="77"/>
      <c r="AN1" s="256"/>
      <c r="AO1" s="255"/>
    </row>
    <row r="2" spans="1:41">
      <c r="B2" s="254"/>
      <c r="C2" s="253"/>
      <c r="D2" s="253"/>
      <c r="E2" s="252"/>
      <c r="F2" s="245"/>
      <c r="G2" s="252"/>
      <c r="H2" s="251"/>
      <c r="I2" s="246"/>
      <c r="J2" s="245"/>
      <c r="K2" s="246"/>
      <c r="L2" s="247"/>
      <c r="M2" s="249"/>
      <c r="N2" s="247"/>
      <c r="O2" s="250"/>
      <c r="P2" s="247"/>
      <c r="Q2" s="249"/>
      <c r="R2" s="247"/>
      <c r="S2" s="249"/>
      <c r="T2" s="247"/>
      <c r="U2" s="249"/>
      <c r="V2" s="247"/>
      <c r="W2" s="249"/>
      <c r="X2" s="247"/>
      <c r="Y2" s="249"/>
      <c r="Z2" s="247"/>
      <c r="AA2" s="249"/>
      <c r="AB2" s="247"/>
      <c r="AC2" s="249"/>
      <c r="AD2" s="247"/>
      <c r="AE2" s="248"/>
      <c r="AF2" s="247"/>
      <c r="AG2" s="246"/>
      <c r="AH2" s="245"/>
      <c r="AI2" s="244"/>
    </row>
    <row r="3" spans="1:41" ht="15">
      <c r="B3" s="243"/>
      <c r="C3" s="702" t="s">
        <v>135</v>
      </c>
      <c r="D3" s="703"/>
      <c r="E3" s="703"/>
      <c r="F3" s="703"/>
      <c r="G3" s="703"/>
      <c r="H3" s="703"/>
      <c r="I3" s="703"/>
      <c r="J3" s="703"/>
      <c r="K3" s="703"/>
      <c r="L3" s="703"/>
      <c r="M3" s="703"/>
      <c r="N3" s="703"/>
      <c r="O3" s="703"/>
      <c r="P3" s="703"/>
      <c r="Q3" s="703"/>
      <c r="R3" s="703"/>
      <c r="S3" s="703"/>
      <c r="T3" s="703"/>
      <c r="U3" s="703"/>
      <c r="V3" s="703"/>
      <c r="W3" s="703"/>
      <c r="X3" s="703"/>
      <c r="Y3" s="703"/>
      <c r="Z3" s="703"/>
      <c r="AA3" s="703"/>
      <c r="AB3" s="703"/>
      <c r="AC3" s="703"/>
      <c r="AD3" s="703"/>
      <c r="AE3" s="703"/>
      <c r="AF3" s="703"/>
      <c r="AG3" s="703"/>
      <c r="AH3" s="704"/>
      <c r="AI3" s="242"/>
      <c r="AL3" s="241"/>
      <c r="AM3" s="241"/>
    </row>
    <row r="4" spans="1:41" ht="15">
      <c r="B4" s="243"/>
      <c r="C4" s="705" t="s">
        <v>134</v>
      </c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706"/>
      <c r="X4" s="706"/>
      <c r="Y4" s="706"/>
      <c r="Z4" s="706"/>
      <c r="AA4" s="706"/>
      <c r="AB4" s="706"/>
      <c r="AC4" s="706"/>
      <c r="AD4" s="706"/>
      <c r="AE4" s="706"/>
      <c r="AF4" s="706"/>
      <c r="AG4" s="706"/>
      <c r="AH4" s="707"/>
      <c r="AI4" s="242"/>
      <c r="AL4" s="241"/>
      <c r="AM4" s="241"/>
    </row>
    <row r="5" spans="1:41" ht="13.5" customHeight="1">
      <c r="B5" s="243"/>
      <c r="C5" s="708" t="s">
        <v>133</v>
      </c>
      <c r="D5" s="709"/>
      <c r="E5" s="709"/>
      <c r="F5" s="709"/>
      <c r="G5" s="709"/>
      <c r="H5" s="709"/>
      <c r="I5" s="709"/>
      <c r="J5" s="709"/>
      <c r="K5" s="709"/>
      <c r="L5" s="709"/>
      <c r="M5" s="709"/>
      <c r="N5" s="709"/>
      <c r="O5" s="709"/>
      <c r="P5" s="709"/>
      <c r="Q5" s="709"/>
      <c r="R5" s="709"/>
      <c r="S5" s="709"/>
      <c r="T5" s="709"/>
      <c r="U5" s="709"/>
      <c r="V5" s="709"/>
      <c r="W5" s="709"/>
      <c r="X5" s="709"/>
      <c r="Y5" s="709"/>
      <c r="Z5" s="709"/>
      <c r="AA5" s="709"/>
      <c r="AB5" s="709"/>
      <c r="AC5" s="709"/>
      <c r="AD5" s="709"/>
      <c r="AE5" s="709"/>
      <c r="AF5" s="709"/>
      <c r="AG5" s="709"/>
      <c r="AH5" s="710"/>
      <c r="AI5" s="242"/>
      <c r="AL5" s="241"/>
      <c r="AM5" s="241"/>
    </row>
    <row r="6" spans="1:41" ht="15">
      <c r="B6" s="243"/>
      <c r="C6" s="711" t="s">
        <v>132</v>
      </c>
      <c r="D6" s="712"/>
      <c r="E6" s="712"/>
      <c r="F6" s="712"/>
      <c r="G6" s="712"/>
      <c r="H6" s="712"/>
      <c r="I6" s="712"/>
      <c r="J6" s="712"/>
      <c r="K6" s="712"/>
      <c r="L6" s="712"/>
      <c r="M6" s="712"/>
      <c r="N6" s="712"/>
      <c r="O6" s="712"/>
      <c r="P6" s="712"/>
      <c r="Q6" s="712"/>
      <c r="R6" s="712"/>
      <c r="S6" s="712"/>
      <c r="T6" s="712"/>
      <c r="U6" s="712"/>
      <c r="V6" s="712"/>
      <c r="W6" s="712"/>
      <c r="X6" s="712"/>
      <c r="Y6" s="712"/>
      <c r="Z6" s="712"/>
      <c r="AA6" s="712"/>
      <c r="AB6" s="712"/>
      <c r="AC6" s="712"/>
      <c r="AD6" s="712"/>
      <c r="AE6" s="712"/>
      <c r="AF6" s="712"/>
      <c r="AG6" s="712"/>
      <c r="AH6" s="713"/>
      <c r="AI6" s="242"/>
      <c r="AL6" s="241"/>
      <c r="AM6" s="241"/>
    </row>
    <row r="7" spans="1:41" s="197" customFormat="1" ht="15" customHeight="1">
      <c r="A7" s="134"/>
      <c r="B7" s="175"/>
      <c r="C7" s="702" t="s">
        <v>100</v>
      </c>
      <c r="D7" s="704"/>
      <c r="E7" s="714" t="s">
        <v>131</v>
      </c>
      <c r="F7" s="715"/>
      <c r="G7" s="715"/>
      <c r="H7" s="715"/>
      <c r="I7" s="715"/>
      <c r="J7" s="716"/>
      <c r="K7" s="699" t="s">
        <v>130</v>
      </c>
      <c r="L7" s="699"/>
      <c r="M7" s="699" t="s">
        <v>129</v>
      </c>
      <c r="N7" s="699"/>
      <c r="O7" s="717" t="s">
        <v>128</v>
      </c>
      <c r="P7" s="718"/>
      <c r="Q7" s="717" t="s">
        <v>127</v>
      </c>
      <c r="R7" s="718"/>
      <c r="S7" s="699" t="s">
        <v>126</v>
      </c>
      <c r="T7" s="699"/>
      <c r="U7" s="700" t="s">
        <v>125</v>
      </c>
      <c r="V7" s="701"/>
      <c r="W7" s="700" t="s">
        <v>124</v>
      </c>
      <c r="X7" s="701"/>
      <c r="Y7" s="700" t="s">
        <v>123</v>
      </c>
      <c r="Z7" s="701"/>
      <c r="AA7" s="700" t="s">
        <v>122</v>
      </c>
      <c r="AB7" s="701"/>
      <c r="AC7" s="700" t="s">
        <v>121</v>
      </c>
      <c r="AD7" s="701"/>
      <c r="AE7" s="700" t="s">
        <v>120</v>
      </c>
      <c r="AF7" s="701"/>
      <c r="AG7" s="719" t="s">
        <v>119</v>
      </c>
      <c r="AH7" s="719"/>
      <c r="AI7" s="166"/>
      <c r="AJ7" s="165"/>
      <c r="AK7" s="223"/>
      <c r="AL7" s="234"/>
      <c r="AM7" s="234"/>
      <c r="AN7" s="240"/>
      <c r="AO7" s="198"/>
    </row>
    <row r="8" spans="1:41" s="127" customFormat="1" ht="15" customHeight="1">
      <c r="A8" s="163"/>
      <c r="B8" s="162"/>
      <c r="C8" s="711"/>
      <c r="D8" s="713"/>
      <c r="E8" s="239" t="s">
        <v>118</v>
      </c>
      <c r="F8" s="238" t="s">
        <v>97</v>
      </c>
      <c r="G8" s="239" t="s">
        <v>117</v>
      </c>
      <c r="H8" s="238" t="s">
        <v>97</v>
      </c>
      <c r="I8" s="237" t="s">
        <v>116</v>
      </c>
      <c r="J8" s="236" t="s">
        <v>97</v>
      </c>
      <c r="K8" s="195" t="s">
        <v>98</v>
      </c>
      <c r="L8" s="155" t="s">
        <v>97</v>
      </c>
      <c r="M8" s="156" t="s">
        <v>98</v>
      </c>
      <c r="N8" s="155" t="s">
        <v>97</v>
      </c>
      <c r="O8" s="156" t="s">
        <v>98</v>
      </c>
      <c r="P8" s="155" t="s">
        <v>97</v>
      </c>
      <c r="Q8" s="156" t="s">
        <v>98</v>
      </c>
      <c r="R8" s="155" t="s">
        <v>97</v>
      </c>
      <c r="S8" s="156" t="s">
        <v>98</v>
      </c>
      <c r="T8" s="155" t="s">
        <v>97</v>
      </c>
      <c r="U8" s="156" t="s">
        <v>98</v>
      </c>
      <c r="V8" s="155" t="s">
        <v>97</v>
      </c>
      <c r="W8" s="156" t="s">
        <v>98</v>
      </c>
      <c r="X8" s="155" t="s">
        <v>97</v>
      </c>
      <c r="Y8" s="156" t="s">
        <v>98</v>
      </c>
      <c r="Z8" s="155" t="s">
        <v>97</v>
      </c>
      <c r="AA8" s="156" t="s">
        <v>98</v>
      </c>
      <c r="AB8" s="155" t="s">
        <v>97</v>
      </c>
      <c r="AC8" s="156" t="s">
        <v>98</v>
      </c>
      <c r="AD8" s="155" t="s">
        <v>97</v>
      </c>
      <c r="AE8" s="179" t="s">
        <v>98</v>
      </c>
      <c r="AF8" s="155" t="s">
        <v>97</v>
      </c>
      <c r="AG8" s="156" t="s">
        <v>98</v>
      </c>
      <c r="AH8" s="155" t="s">
        <v>97</v>
      </c>
      <c r="AI8" s="154"/>
      <c r="AJ8" s="143"/>
      <c r="AK8" s="235"/>
      <c r="AL8" s="234"/>
      <c r="AM8" s="234"/>
      <c r="AN8" s="188"/>
      <c r="AO8" s="139"/>
    </row>
    <row r="9" spans="1:41" s="131" customFormat="1">
      <c r="A9" s="134"/>
      <c r="B9" s="175"/>
      <c r="C9" s="233" t="s">
        <v>96</v>
      </c>
      <c r="D9" s="232"/>
      <c r="E9" s="230"/>
      <c r="F9" s="231"/>
      <c r="G9" s="230"/>
      <c r="H9" s="229"/>
      <c r="I9" s="226"/>
      <c r="J9" s="224"/>
      <c r="K9" s="228"/>
      <c r="L9" s="224"/>
      <c r="M9" s="226"/>
      <c r="N9" s="224"/>
      <c r="O9" s="226"/>
      <c r="P9" s="224"/>
      <c r="Q9" s="227"/>
      <c r="R9" s="224"/>
      <c r="S9" s="227"/>
      <c r="T9" s="224"/>
      <c r="U9" s="226"/>
      <c r="V9" s="224"/>
      <c r="W9" s="226"/>
      <c r="X9" s="224"/>
      <c r="Y9" s="226"/>
      <c r="Z9" s="224"/>
      <c r="AA9" s="226"/>
      <c r="AB9" s="224"/>
      <c r="AC9" s="226"/>
      <c r="AD9" s="224"/>
      <c r="AE9" s="225"/>
      <c r="AF9" s="224"/>
      <c r="AG9" s="208"/>
      <c r="AH9" s="224"/>
      <c r="AI9" s="166"/>
      <c r="AJ9" s="165"/>
      <c r="AK9" s="223"/>
      <c r="AL9" s="222"/>
      <c r="AM9" s="221"/>
      <c r="AN9" s="192"/>
      <c r="AO9" s="153"/>
    </row>
    <row r="10" spans="1:41" s="131" customFormat="1">
      <c r="A10" s="134"/>
      <c r="B10" s="201"/>
      <c r="C10" s="210">
        <v>411001</v>
      </c>
      <c r="D10" s="209" t="s">
        <v>95</v>
      </c>
      <c r="E10" s="172">
        <v>4641697601.818181</v>
      </c>
      <c r="F10" s="220">
        <f t="shared" ref="F10:F29" si="0">+E10/$E$29</f>
        <v>0.63529564223431012</v>
      </c>
      <c r="G10" s="172">
        <v>-80871818.181818172</v>
      </c>
      <c r="H10" s="171">
        <f t="shared" ref="H10:H29" si="1">+G10/$G$29</f>
        <v>-5.7103346340249463E-3</v>
      </c>
      <c r="I10" s="168">
        <f t="shared" ref="I10:I17" si="2">E10+G10</f>
        <v>4560825783.636363</v>
      </c>
      <c r="J10" s="167">
        <f t="shared" ref="J10:J29" si="3">+I10/$I$29</f>
        <v>0.21244051880268533</v>
      </c>
      <c r="K10" s="172">
        <v>2460619745.454545</v>
      </c>
      <c r="L10" s="167">
        <f t="shared" ref="L10:L29" si="4">+K10/$K$29</f>
        <v>0.54754005484286994</v>
      </c>
      <c r="M10" s="172">
        <v>3578360072.7272725</v>
      </c>
      <c r="N10" s="167">
        <f t="shared" ref="N10:N29" si="5">+M10/$M$29</f>
        <v>0.96883317479055009</v>
      </c>
      <c r="O10" s="172">
        <v>1815518090.9090908</v>
      </c>
      <c r="P10" s="167">
        <f t="shared" ref="P10:P29" si="6">+O10/$O$29</f>
        <v>0.99883907152630291</v>
      </c>
      <c r="Q10" s="172">
        <v>1012565939.090909</v>
      </c>
      <c r="R10" s="167">
        <f t="shared" ref="R10:R29" si="7">+Q10/$Q$29</f>
        <v>0.94318447936504501</v>
      </c>
      <c r="S10" s="172">
        <v>0</v>
      </c>
      <c r="T10" s="167" t="e">
        <f t="shared" ref="T10:T29" si="8">+S10/$S$29</f>
        <v>#DIV/0!</v>
      </c>
      <c r="U10" s="172">
        <v>41850136.36363636</v>
      </c>
      <c r="V10" s="167">
        <f t="shared" ref="V10:V29" si="9">+U10/$U$29</f>
        <v>1.0633344266536084</v>
      </c>
      <c r="W10" s="172">
        <v>0</v>
      </c>
      <c r="X10" s="167" t="e">
        <f t="shared" ref="X10:X29" si="10">+W10/$W$29</f>
        <v>#DIV/0!</v>
      </c>
      <c r="Y10" s="172">
        <v>18464227.27272727</v>
      </c>
      <c r="Z10" s="167">
        <f t="shared" ref="Z10:Z29" si="11">+Y10/$Y$29</f>
        <v>0.99764227981717846</v>
      </c>
      <c r="AA10" s="172">
        <v>141209090.90909091</v>
      </c>
      <c r="AB10" s="167">
        <f t="shared" ref="AB10:AB29" si="12">+AA10/$AA$29</f>
        <v>0.95092101533607309</v>
      </c>
      <c r="AC10" s="172">
        <v>0</v>
      </c>
      <c r="AD10" s="167" t="e">
        <f t="shared" ref="AD10:AD29" si="13">+AC10/$AC$29</f>
        <v>#DIV/0!</v>
      </c>
      <c r="AE10" s="169">
        <v>0</v>
      </c>
      <c r="AF10" s="167">
        <f t="shared" ref="AF10:AF29" si="14">+AE10/$AG$29</f>
        <v>0</v>
      </c>
      <c r="AG10" s="168">
        <f t="shared" ref="AG10:AG29" si="15">K10+M10+O10+Q10+S10+I10+U10+W10+Y10+AA10+AC10+AE10</f>
        <v>13629413086.363634</v>
      </c>
      <c r="AH10" s="167">
        <f t="shared" ref="AH10:AH29" si="16">+AG10/$AG$29</f>
        <v>0.41611829495859887</v>
      </c>
      <c r="AI10" s="166"/>
      <c r="AJ10" s="165"/>
      <c r="AK10" s="142"/>
      <c r="AL10" s="141"/>
      <c r="AM10" s="140"/>
      <c r="AN10" s="192"/>
      <c r="AO10" s="153"/>
    </row>
    <row r="11" spans="1:41" s="131" customFormat="1">
      <c r="A11" s="134"/>
      <c r="B11" s="201"/>
      <c r="C11" s="210">
        <v>411002</v>
      </c>
      <c r="D11" s="209" t="s">
        <v>92</v>
      </c>
      <c r="E11" s="172">
        <v>-766620000</v>
      </c>
      <c r="F11" s="171">
        <f t="shared" si="0"/>
        <v>-0.10492504833983456</v>
      </c>
      <c r="G11" s="172">
        <v>-309510000</v>
      </c>
      <c r="H11" s="171">
        <f t="shared" si="1"/>
        <v>-2.1854407534198535E-2</v>
      </c>
      <c r="I11" s="168">
        <f t="shared" si="2"/>
        <v>-1076130000</v>
      </c>
      <c r="J11" s="167">
        <f t="shared" si="3"/>
        <v>-5.0125487432422663E-2</v>
      </c>
      <c r="K11" s="172">
        <v>-104880000</v>
      </c>
      <c r="L11" s="167">
        <f t="shared" si="4"/>
        <v>-2.3338023300025178E-2</v>
      </c>
      <c r="M11" s="172">
        <v>137310000</v>
      </c>
      <c r="N11" s="167">
        <f t="shared" si="5"/>
        <v>3.7176382624094145E-2</v>
      </c>
      <c r="O11" s="172">
        <v>34170000</v>
      </c>
      <c r="P11" s="167">
        <f t="shared" si="6"/>
        <v>1.8799223893695031E-2</v>
      </c>
      <c r="Q11" s="172">
        <v>18600000</v>
      </c>
      <c r="R11" s="167">
        <f t="shared" si="7"/>
        <v>1.7325519888551959E-2</v>
      </c>
      <c r="S11" s="172">
        <v>0</v>
      </c>
      <c r="T11" s="167" t="e">
        <f t="shared" si="8"/>
        <v>#DIV/0!</v>
      </c>
      <c r="U11" s="172">
        <v>-2820000</v>
      </c>
      <c r="V11" s="167">
        <f t="shared" si="9"/>
        <v>-7.1650975210887632E-2</v>
      </c>
      <c r="W11" s="172">
        <v>0</v>
      </c>
      <c r="X11" s="167" t="e">
        <f t="shared" si="10"/>
        <v>#DIV/0!</v>
      </c>
      <c r="Y11" s="172">
        <v>-2070000</v>
      </c>
      <c r="Z11" s="167">
        <f t="shared" si="11"/>
        <v>-0.11184435117259742</v>
      </c>
      <c r="AA11" s="172">
        <v>-7995000</v>
      </c>
      <c r="AB11" s="167">
        <f t="shared" si="12"/>
        <v>-5.3839405584066795E-2</v>
      </c>
      <c r="AC11" s="172">
        <v>0</v>
      </c>
      <c r="AD11" s="167" t="e">
        <f t="shared" si="13"/>
        <v>#DIV/0!</v>
      </c>
      <c r="AE11" s="169">
        <v>0</v>
      </c>
      <c r="AF11" s="167">
        <f t="shared" si="14"/>
        <v>0</v>
      </c>
      <c r="AG11" s="168">
        <f t="shared" si="15"/>
        <v>-1003815000</v>
      </c>
      <c r="AH11" s="167">
        <f t="shared" si="16"/>
        <v>-3.0647378842144333E-2</v>
      </c>
      <c r="AI11" s="166"/>
      <c r="AJ11" s="165"/>
      <c r="AK11" s="142"/>
      <c r="AL11" s="141"/>
      <c r="AM11" s="140"/>
      <c r="AN11" s="192"/>
      <c r="AO11" s="153"/>
    </row>
    <row r="12" spans="1:41" s="131" customFormat="1">
      <c r="A12" s="134"/>
      <c r="B12" s="201"/>
      <c r="C12" s="210">
        <v>411011</v>
      </c>
      <c r="D12" s="209" t="s">
        <v>91</v>
      </c>
      <c r="E12" s="172">
        <v>-57923377.272727266</v>
      </c>
      <c r="F12" s="171">
        <f t="shared" si="0"/>
        <v>-7.9278040754837895E-3</v>
      </c>
      <c r="G12" s="172">
        <v>0</v>
      </c>
      <c r="H12" s="171">
        <f t="shared" si="1"/>
        <v>0</v>
      </c>
      <c r="I12" s="168">
        <f t="shared" si="2"/>
        <v>-57923377.272727266</v>
      </c>
      <c r="J12" s="167">
        <f t="shared" si="3"/>
        <v>-2.6980360360993258E-3</v>
      </c>
      <c r="K12" s="172">
        <v>-64984227.272727266</v>
      </c>
      <c r="L12" s="167">
        <f t="shared" si="4"/>
        <v>-1.4460368137157138E-2</v>
      </c>
      <c r="M12" s="172">
        <v>-37365590.909090906</v>
      </c>
      <c r="N12" s="167">
        <f t="shared" si="5"/>
        <v>-1.0116652134671453E-2</v>
      </c>
      <c r="O12" s="172">
        <v>-22091931.818181816</v>
      </c>
      <c r="P12" s="167">
        <f t="shared" si="6"/>
        <v>-1.2154263169278465E-2</v>
      </c>
      <c r="Q12" s="172">
        <v>-17607440.909090906</v>
      </c>
      <c r="R12" s="167">
        <f t="shared" si="7"/>
        <v>-1.640097137940634E-2</v>
      </c>
      <c r="S12" s="172">
        <v>0</v>
      </c>
      <c r="T12" s="167" t="e">
        <f t="shared" si="8"/>
        <v>#DIV/0!</v>
      </c>
      <c r="U12" s="172">
        <v>0</v>
      </c>
      <c r="V12" s="167">
        <f t="shared" si="9"/>
        <v>0</v>
      </c>
      <c r="W12" s="172">
        <v>0</v>
      </c>
      <c r="X12" s="167" t="e">
        <f t="shared" si="10"/>
        <v>#DIV/0!</v>
      </c>
      <c r="Y12" s="172">
        <v>-29545.454545454544</v>
      </c>
      <c r="Z12" s="167">
        <f t="shared" si="11"/>
        <v>-1.5963730404520932E-3</v>
      </c>
      <c r="AA12" s="172">
        <v>-233181.81818181818</v>
      </c>
      <c r="AB12" s="167">
        <f t="shared" si="12"/>
        <v>-1.5702777340739248E-3</v>
      </c>
      <c r="AC12" s="172">
        <v>0</v>
      </c>
      <c r="AD12" s="167" t="e">
        <f t="shared" si="13"/>
        <v>#DIV/0!</v>
      </c>
      <c r="AE12" s="169">
        <v>0</v>
      </c>
      <c r="AF12" s="167">
        <f t="shared" si="14"/>
        <v>0</v>
      </c>
      <c r="AG12" s="168">
        <f t="shared" si="15"/>
        <v>-200235295.45454541</v>
      </c>
      <c r="AH12" s="167">
        <f t="shared" si="16"/>
        <v>-6.1133644719038411E-3</v>
      </c>
      <c r="AI12" s="166"/>
      <c r="AJ12" s="165"/>
      <c r="AK12" s="142"/>
      <c r="AL12" s="141"/>
      <c r="AM12" s="140"/>
      <c r="AN12" s="192"/>
      <c r="AO12" s="153"/>
    </row>
    <row r="13" spans="1:41" s="131" customFormat="1">
      <c r="A13" s="134"/>
      <c r="B13" s="201"/>
      <c r="C13" s="210">
        <v>411012</v>
      </c>
      <c r="D13" s="209" t="s">
        <v>90</v>
      </c>
      <c r="E13" s="172">
        <v>57772.727272727265</v>
      </c>
      <c r="F13" s="171">
        <f t="shared" si="0"/>
        <v>7.9071850484137996E-6</v>
      </c>
      <c r="G13" s="172">
        <v>0</v>
      </c>
      <c r="H13" s="171">
        <f t="shared" si="1"/>
        <v>0</v>
      </c>
      <c r="I13" s="168">
        <f t="shared" si="2"/>
        <v>57772.727272727265</v>
      </c>
      <c r="J13" s="167">
        <f t="shared" si="3"/>
        <v>2.6910188498098489E-6</v>
      </c>
      <c r="K13" s="172">
        <v>-3742590.9090909087</v>
      </c>
      <c r="L13" s="167">
        <f t="shared" si="4"/>
        <v>-8.3280581463411553E-4</v>
      </c>
      <c r="M13" s="172">
        <v>-3009772.7272727271</v>
      </c>
      <c r="N13" s="167">
        <f t="shared" si="5"/>
        <v>-8.1488939276567075E-4</v>
      </c>
      <c r="O13" s="172">
        <v>-2958386.3636363633</v>
      </c>
      <c r="P13" s="167">
        <f t="shared" si="6"/>
        <v>-1.6276080659658849E-3</v>
      </c>
      <c r="Q13" s="172">
        <v>-835386.36363636353</v>
      </c>
      <c r="R13" s="167">
        <f t="shared" si="7"/>
        <v>-7.7814532568854389E-4</v>
      </c>
      <c r="S13" s="172">
        <v>0</v>
      </c>
      <c r="T13" s="167" t="e">
        <f t="shared" si="8"/>
        <v>#DIV/0!</v>
      </c>
      <c r="U13" s="172">
        <v>0</v>
      </c>
      <c r="V13" s="167">
        <f t="shared" si="9"/>
        <v>0</v>
      </c>
      <c r="W13" s="172">
        <v>0</v>
      </c>
      <c r="X13" s="167" t="e">
        <f t="shared" si="10"/>
        <v>#DIV/0!</v>
      </c>
      <c r="Y13" s="172">
        <v>0</v>
      </c>
      <c r="Z13" s="167">
        <f t="shared" si="11"/>
        <v>0</v>
      </c>
      <c r="AA13" s="172">
        <v>-85090.909090909088</v>
      </c>
      <c r="AB13" s="167">
        <f t="shared" si="12"/>
        <v>-5.7301362927609893E-4</v>
      </c>
      <c r="AC13" s="172">
        <v>0</v>
      </c>
      <c r="AD13" s="167" t="e">
        <f t="shared" si="13"/>
        <v>#DIV/0!</v>
      </c>
      <c r="AE13" s="169">
        <v>0</v>
      </c>
      <c r="AF13" s="167">
        <f t="shared" si="14"/>
        <v>0</v>
      </c>
      <c r="AG13" s="168">
        <f t="shared" si="15"/>
        <v>-10573454.545454545</v>
      </c>
      <c r="AH13" s="167">
        <f t="shared" si="16"/>
        <v>-3.2281711981265316E-4</v>
      </c>
      <c r="AI13" s="166"/>
      <c r="AJ13" s="165"/>
      <c r="AK13" s="142"/>
      <c r="AL13" s="141"/>
      <c r="AM13" s="140"/>
      <c r="AN13" s="192"/>
      <c r="AO13" s="153"/>
    </row>
    <row r="14" spans="1:41" s="131" customFormat="1">
      <c r="A14" s="134"/>
      <c r="B14" s="201"/>
      <c r="C14" s="210">
        <v>411013</v>
      </c>
      <c r="D14" s="209" t="s">
        <v>89</v>
      </c>
      <c r="E14" s="172">
        <v>-112734557.59999999</v>
      </c>
      <c r="F14" s="171">
        <f t="shared" si="0"/>
        <v>-1.5429650812331877E-2</v>
      </c>
      <c r="G14" s="172">
        <v>2885454.5454545454</v>
      </c>
      <c r="H14" s="171">
        <f t="shared" si="1"/>
        <v>2.037410731729806E-4</v>
      </c>
      <c r="I14" s="168">
        <f t="shared" si="2"/>
        <v>-109849103.05454545</v>
      </c>
      <c r="J14" s="167">
        <f t="shared" si="3"/>
        <v>-5.1167050771036213E-3</v>
      </c>
      <c r="K14" s="172">
        <v>-67806045.454545453</v>
      </c>
      <c r="L14" s="167">
        <f t="shared" si="4"/>
        <v>-1.5088282500960604E-2</v>
      </c>
      <c r="M14" s="172">
        <v>-103657590.90909091</v>
      </c>
      <c r="N14" s="167">
        <f t="shared" si="5"/>
        <v>-2.8065066357353334E-2</v>
      </c>
      <c r="O14" s="172">
        <v>-31591999.999999996</v>
      </c>
      <c r="P14" s="167">
        <f t="shared" si="6"/>
        <v>-1.738089204710604E-2</v>
      </c>
      <c r="Q14" s="172">
        <v>-42270636.36363636</v>
      </c>
      <c r="R14" s="167">
        <f t="shared" si="7"/>
        <v>-3.9374233925802658E-2</v>
      </c>
      <c r="S14" s="172">
        <v>0</v>
      </c>
      <c r="T14" s="167" t="e">
        <f t="shared" si="8"/>
        <v>#DIV/0!</v>
      </c>
      <c r="U14" s="172">
        <v>-2573500</v>
      </c>
      <c r="V14" s="167">
        <f t="shared" si="9"/>
        <v>-6.5387866916744447E-2</v>
      </c>
      <c r="W14" s="172">
        <v>0</v>
      </c>
      <c r="X14" s="167" t="e">
        <f t="shared" si="10"/>
        <v>#DIV/0!</v>
      </c>
      <c r="Y14" s="172">
        <v>0</v>
      </c>
      <c r="Z14" s="167">
        <f t="shared" si="11"/>
        <v>0</v>
      </c>
      <c r="AA14" s="172">
        <v>-12112727.272727272</v>
      </c>
      <c r="AB14" s="167">
        <f t="shared" si="12"/>
        <v>-8.1568735005072029E-2</v>
      </c>
      <c r="AC14" s="172">
        <v>0</v>
      </c>
      <c r="AD14" s="167" t="e">
        <f t="shared" si="13"/>
        <v>#DIV/0!</v>
      </c>
      <c r="AE14" s="169">
        <v>0</v>
      </c>
      <c r="AF14" s="167">
        <f t="shared" si="14"/>
        <v>0</v>
      </c>
      <c r="AG14" s="168">
        <f t="shared" si="15"/>
        <v>-369861603.05454546</v>
      </c>
      <c r="AH14" s="167">
        <f t="shared" si="16"/>
        <v>-1.1292208891056083E-2</v>
      </c>
      <c r="AI14" s="166"/>
      <c r="AJ14" s="165"/>
      <c r="AK14" s="142"/>
      <c r="AL14" s="141"/>
      <c r="AM14" s="140"/>
      <c r="AN14" s="192"/>
      <c r="AO14" s="153"/>
    </row>
    <row r="15" spans="1:41" s="131" customFormat="1">
      <c r="A15" s="134"/>
      <c r="B15" s="201"/>
      <c r="C15" s="210">
        <v>411016</v>
      </c>
      <c r="D15" s="209" t="s">
        <v>87</v>
      </c>
      <c r="E15" s="172">
        <v>0</v>
      </c>
      <c r="F15" s="171">
        <f t="shared" si="0"/>
        <v>0</v>
      </c>
      <c r="G15" s="172">
        <v>0</v>
      </c>
      <c r="H15" s="171">
        <f t="shared" si="1"/>
        <v>0</v>
      </c>
      <c r="I15" s="168">
        <f t="shared" si="2"/>
        <v>0</v>
      </c>
      <c r="J15" s="167">
        <f t="shared" si="3"/>
        <v>0</v>
      </c>
      <c r="K15" s="172">
        <v>0</v>
      </c>
      <c r="L15" s="167">
        <f t="shared" si="4"/>
        <v>0</v>
      </c>
      <c r="M15" s="172">
        <v>0</v>
      </c>
      <c r="N15" s="167">
        <f t="shared" si="5"/>
        <v>0</v>
      </c>
      <c r="O15" s="172">
        <v>0</v>
      </c>
      <c r="P15" s="167">
        <f t="shared" si="6"/>
        <v>0</v>
      </c>
      <c r="Q15" s="172">
        <v>0</v>
      </c>
      <c r="R15" s="167">
        <f t="shared" si="7"/>
        <v>0</v>
      </c>
      <c r="S15" s="172">
        <v>0</v>
      </c>
      <c r="T15" s="167" t="e">
        <f t="shared" si="8"/>
        <v>#DIV/0!</v>
      </c>
      <c r="U15" s="172">
        <v>0</v>
      </c>
      <c r="V15" s="167">
        <f t="shared" si="9"/>
        <v>0</v>
      </c>
      <c r="W15" s="172">
        <v>0</v>
      </c>
      <c r="X15" s="167" t="e">
        <f t="shared" si="10"/>
        <v>#DIV/0!</v>
      </c>
      <c r="Y15" s="172">
        <v>0</v>
      </c>
      <c r="Z15" s="167">
        <f t="shared" si="11"/>
        <v>0</v>
      </c>
      <c r="AA15" s="172">
        <v>0</v>
      </c>
      <c r="AB15" s="167">
        <f t="shared" si="12"/>
        <v>0</v>
      </c>
      <c r="AC15" s="172">
        <v>0</v>
      </c>
      <c r="AD15" s="167" t="e">
        <f t="shared" si="13"/>
        <v>#DIV/0!</v>
      </c>
      <c r="AE15" s="169">
        <v>0</v>
      </c>
      <c r="AF15" s="167">
        <f t="shared" si="14"/>
        <v>0</v>
      </c>
      <c r="AG15" s="168">
        <f t="shared" si="15"/>
        <v>0</v>
      </c>
      <c r="AH15" s="167">
        <f t="shared" si="16"/>
        <v>0</v>
      </c>
      <c r="AI15" s="166"/>
      <c r="AJ15" s="165"/>
      <c r="AK15" s="142"/>
      <c r="AL15" s="141"/>
      <c r="AM15" s="140"/>
      <c r="AN15" s="192"/>
      <c r="AO15" s="153"/>
    </row>
    <row r="16" spans="1:41" s="131" customFormat="1">
      <c r="A16" s="134"/>
      <c r="B16" s="201"/>
      <c r="C16" s="210">
        <v>411017</v>
      </c>
      <c r="D16" s="209" t="s">
        <v>86</v>
      </c>
      <c r="E16" s="172">
        <v>0</v>
      </c>
      <c r="F16" s="171">
        <f t="shared" si="0"/>
        <v>0</v>
      </c>
      <c r="G16" s="172">
        <v>0</v>
      </c>
      <c r="H16" s="171">
        <f t="shared" si="1"/>
        <v>0</v>
      </c>
      <c r="I16" s="168">
        <f t="shared" si="2"/>
        <v>0</v>
      </c>
      <c r="J16" s="167">
        <f t="shared" si="3"/>
        <v>0</v>
      </c>
      <c r="K16" s="172">
        <v>0</v>
      </c>
      <c r="L16" s="167">
        <f t="shared" si="4"/>
        <v>0</v>
      </c>
      <c r="M16" s="172">
        <v>0</v>
      </c>
      <c r="N16" s="167">
        <f t="shared" si="5"/>
        <v>0</v>
      </c>
      <c r="O16" s="172">
        <v>0</v>
      </c>
      <c r="P16" s="167">
        <f t="shared" si="6"/>
        <v>0</v>
      </c>
      <c r="Q16" s="172">
        <v>0</v>
      </c>
      <c r="R16" s="167">
        <f t="shared" si="7"/>
        <v>0</v>
      </c>
      <c r="S16" s="172">
        <v>0</v>
      </c>
      <c r="T16" s="167" t="e">
        <f t="shared" si="8"/>
        <v>#DIV/0!</v>
      </c>
      <c r="U16" s="172">
        <v>0</v>
      </c>
      <c r="V16" s="167">
        <f t="shared" si="9"/>
        <v>0</v>
      </c>
      <c r="W16" s="172">
        <v>0</v>
      </c>
      <c r="X16" s="167" t="e">
        <f t="shared" si="10"/>
        <v>#DIV/0!</v>
      </c>
      <c r="Y16" s="172">
        <v>0</v>
      </c>
      <c r="Z16" s="167">
        <f t="shared" si="11"/>
        <v>0</v>
      </c>
      <c r="AA16" s="172">
        <v>0</v>
      </c>
      <c r="AB16" s="167">
        <f t="shared" si="12"/>
        <v>0</v>
      </c>
      <c r="AC16" s="172">
        <v>0</v>
      </c>
      <c r="AD16" s="167" t="e">
        <f t="shared" si="13"/>
        <v>#DIV/0!</v>
      </c>
      <c r="AE16" s="169">
        <v>0</v>
      </c>
      <c r="AF16" s="167">
        <f t="shared" si="14"/>
        <v>0</v>
      </c>
      <c r="AG16" s="168">
        <f t="shared" si="15"/>
        <v>0</v>
      </c>
      <c r="AH16" s="167">
        <f t="shared" si="16"/>
        <v>0</v>
      </c>
      <c r="AI16" s="166"/>
      <c r="AJ16" s="165"/>
      <c r="AK16" s="142"/>
      <c r="AL16" s="141"/>
      <c r="AM16" s="140"/>
      <c r="AN16" s="192"/>
      <c r="AO16" s="153"/>
    </row>
    <row r="17" spans="1:41" s="131" customFormat="1">
      <c r="A17" s="134"/>
      <c r="B17" s="201"/>
      <c r="C17" s="210">
        <v>411018</v>
      </c>
      <c r="D17" s="209" t="s">
        <v>85</v>
      </c>
      <c r="E17" s="172">
        <v>0</v>
      </c>
      <c r="F17" s="171">
        <f t="shared" si="0"/>
        <v>0</v>
      </c>
      <c r="G17" s="172">
        <v>0</v>
      </c>
      <c r="H17" s="171">
        <f t="shared" si="1"/>
        <v>0</v>
      </c>
      <c r="I17" s="168">
        <f t="shared" si="2"/>
        <v>0</v>
      </c>
      <c r="J17" s="167">
        <f t="shared" si="3"/>
        <v>0</v>
      </c>
      <c r="K17" s="172">
        <v>0</v>
      </c>
      <c r="L17" s="167">
        <f t="shared" si="4"/>
        <v>0</v>
      </c>
      <c r="M17" s="172">
        <v>0</v>
      </c>
      <c r="N17" s="167">
        <f t="shared" si="5"/>
        <v>0</v>
      </c>
      <c r="O17" s="172">
        <v>0</v>
      </c>
      <c r="P17" s="167">
        <f t="shared" si="6"/>
        <v>0</v>
      </c>
      <c r="Q17" s="172">
        <v>0</v>
      </c>
      <c r="R17" s="167">
        <f t="shared" si="7"/>
        <v>0</v>
      </c>
      <c r="S17" s="172">
        <v>0</v>
      </c>
      <c r="T17" s="167" t="e">
        <f t="shared" si="8"/>
        <v>#DIV/0!</v>
      </c>
      <c r="U17" s="172">
        <v>0</v>
      </c>
      <c r="V17" s="167">
        <f t="shared" si="9"/>
        <v>0</v>
      </c>
      <c r="W17" s="172">
        <v>0</v>
      </c>
      <c r="X17" s="167" t="e">
        <f t="shared" si="10"/>
        <v>#DIV/0!</v>
      </c>
      <c r="Y17" s="172">
        <v>0</v>
      </c>
      <c r="Z17" s="167">
        <f t="shared" si="11"/>
        <v>0</v>
      </c>
      <c r="AA17" s="172">
        <v>0</v>
      </c>
      <c r="AB17" s="167">
        <f t="shared" si="12"/>
        <v>0</v>
      </c>
      <c r="AC17" s="172">
        <v>0</v>
      </c>
      <c r="AD17" s="167" t="e">
        <f t="shared" si="13"/>
        <v>#DIV/0!</v>
      </c>
      <c r="AE17" s="169">
        <v>0</v>
      </c>
      <c r="AF17" s="167">
        <f t="shared" si="14"/>
        <v>0</v>
      </c>
      <c r="AG17" s="168">
        <f t="shared" si="15"/>
        <v>0</v>
      </c>
      <c r="AH17" s="167">
        <f t="shared" si="16"/>
        <v>0</v>
      </c>
      <c r="AI17" s="166"/>
      <c r="AJ17" s="165"/>
      <c r="AK17" s="142"/>
      <c r="AL17" s="141"/>
      <c r="AM17" s="140"/>
      <c r="AN17" s="192"/>
      <c r="AO17" s="153"/>
    </row>
    <row r="18" spans="1:41" s="127" customFormat="1">
      <c r="A18" s="163"/>
      <c r="B18" s="218"/>
      <c r="C18" s="205"/>
      <c r="D18" s="215" t="s">
        <v>94</v>
      </c>
      <c r="E18" s="219">
        <f>SUM(E10:E17)</f>
        <v>3704477439.6727262</v>
      </c>
      <c r="F18" s="202">
        <f t="shared" si="0"/>
        <v>0.50702104619170818</v>
      </c>
      <c r="G18" s="219">
        <f>SUM(G10:G17)</f>
        <v>-387496363.63636363</v>
      </c>
      <c r="H18" s="202">
        <f t="shared" si="1"/>
        <v>-2.7361001095050502E-2</v>
      </c>
      <c r="I18" s="219">
        <f>+E18+G18</f>
        <v>3316981076.0363626</v>
      </c>
      <c r="J18" s="155">
        <f t="shared" si="3"/>
        <v>0.15450298127590953</v>
      </c>
      <c r="K18" s="219">
        <f>SUM(K10:K17)</f>
        <v>2219206881.818181</v>
      </c>
      <c r="L18" s="155">
        <f t="shared" si="4"/>
        <v>0.49382057509009281</v>
      </c>
      <c r="M18" s="219">
        <f>SUM(M10:M17)</f>
        <v>3571637118.181818</v>
      </c>
      <c r="N18" s="155">
        <f t="shared" si="5"/>
        <v>0.96701294952985384</v>
      </c>
      <c r="O18" s="219">
        <f>SUM(O10:O17)</f>
        <v>1793045772.7272727</v>
      </c>
      <c r="P18" s="155">
        <f t="shared" si="6"/>
        <v>0.9864755321376476</v>
      </c>
      <c r="Q18" s="219">
        <f>SUM(Q10:Q17)</f>
        <v>970452475.45454538</v>
      </c>
      <c r="R18" s="155">
        <f t="shared" si="7"/>
        <v>0.90395664862269942</v>
      </c>
      <c r="S18" s="219">
        <f>SUM(S10:S17)</f>
        <v>0</v>
      </c>
      <c r="T18" s="155" t="e">
        <f t="shared" si="8"/>
        <v>#DIV/0!</v>
      </c>
      <c r="U18" s="219">
        <f>SUM(U10:U17)</f>
        <v>36456636.36363636</v>
      </c>
      <c r="V18" s="155">
        <f t="shared" si="9"/>
        <v>0.92629558452597638</v>
      </c>
      <c r="W18" s="219">
        <f>SUM(W10:W17)</f>
        <v>0</v>
      </c>
      <c r="X18" s="155" t="e">
        <f t="shared" si="10"/>
        <v>#DIV/0!</v>
      </c>
      <c r="Y18" s="219">
        <f>SUM(Y10:Y17)</f>
        <v>16364681.818181815</v>
      </c>
      <c r="Z18" s="155">
        <f t="shared" si="11"/>
        <v>0.88420155560412894</v>
      </c>
      <c r="AA18" s="219">
        <f>SUM(AA10:AA17)</f>
        <v>120783090.90909092</v>
      </c>
      <c r="AB18" s="155">
        <f t="shared" si="12"/>
        <v>0.81336958338358434</v>
      </c>
      <c r="AC18" s="219">
        <f>SUM(AC10:AC17)</f>
        <v>0</v>
      </c>
      <c r="AD18" s="155" t="e">
        <f t="shared" si="13"/>
        <v>#DIV/0!</v>
      </c>
      <c r="AE18" s="219">
        <v>0</v>
      </c>
      <c r="AF18" s="155">
        <f t="shared" si="14"/>
        <v>0</v>
      </c>
      <c r="AG18" s="156">
        <f t="shared" si="15"/>
        <v>12044927733.309088</v>
      </c>
      <c r="AH18" s="155">
        <f t="shared" si="16"/>
        <v>0.36774252563368193</v>
      </c>
      <c r="AI18" s="154"/>
      <c r="AJ18" s="143">
        <v>0</v>
      </c>
      <c r="AK18" s="142"/>
      <c r="AL18" s="141"/>
      <c r="AM18" s="140"/>
      <c r="AN18" s="188"/>
      <c r="AO18" s="139"/>
    </row>
    <row r="19" spans="1:41" s="131" customFormat="1">
      <c r="A19" s="134"/>
      <c r="B19" s="201"/>
      <c r="C19" s="210">
        <v>411101</v>
      </c>
      <c r="D19" s="209" t="s">
        <v>93</v>
      </c>
      <c r="E19" s="172">
        <v>3416124166.363636</v>
      </c>
      <c r="F19" s="171">
        <f t="shared" si="0"/>
        <v>0.46755497285562803</v>
      </c>
      <c r="G19" s="172">
        <v>15750356499.999998</v>
      </c>
      <c r="H19" s="171">
        <f t="shared" si="1"/>
        <v>1.1121279110849822</v>
      </c>
      <c r="I19" s="168">
        <f t="shared" ref="I19:I29" si="17">E19+G19</f>
        <v>19166480666.363632</v>
      </c>
      <c r="J19" s="167">
        <f t="shared" si="3"/>
        <v>0.89276312877215791</v>
      </c>
      <c r="K19" s="172">
        <v>2210769867.272727</v>
      </c>
      <c r="L19" s="167">
        <f t="shared" si="4"/>
        <v>0.49194316050156822</v>
      </c>
      <c r="M19" s="172">
        <v>107936992.72727272</v>
      </c>
      <c r="N19" s="167">
        <f t="shared" si="5"/>
        <v>2.9223705053697164E-2</v>
      </c>
      <c r="O19" s="172">
        <v>18342454.545454543</v>
      </c>
      <c r="P19" s="167">
        <f t="shared" si="6"/>
        <v>1.0091422585891838E-2</v>
      </c>
      <c r="Q19" s="172">
        <v>98431956.36363636</v>
      </c>
      <c r="R19" s="167">
        <f t="shared" si="7"/>
        <v>9.1687355787487115E-2</v>
      </c>
      <c r="S19" s="172">
        <v>0</v>
      </c>
      <c r="T19" s="167" t="e">
        <f t="shared" si="8"/>
        <v>#DIV/0!</v>
      </c>
      <c r="U19" s="172">
        <v>80818.181818181809</v>
      </c>
      <c r="V19" s="167">
        <f t="shared" si="9"/>
        <v>2.0534402631360122E-3</v>
      </c>
      <c r="W19" s="172">
        <v>0</v>
      </c>
      <c r="X19" s="167" t="e">
        <f t="shared" si="10"/>
        <v>#DIV/0!</v>
      </c>
      <c r="Y19" s="172">
        <v>253181.81818181815</v>
      </c>
      <c r="Z19" s="167">
        <f t="shared" si="11"/>
        <v>1.3679688977412551E-2</v>
      </c>
      <c r="AA19" s="172">
        <v>17002818.18181818</v>
      </c>
      <c r="AB19" s="167">
        <f t="shared" si="12"/>
        <v>0.11449926506104492</v>
      </c>
      <c r="AC19" s="172">
        <v>0</v>
      </c>
      <c r="AD19" s="167" t="e">
        <f t="shared" si="13"/>
        <v>#DIV/0!</v>
      </c>
      <c r="AE19" s="169">
        <v>0</v>
      </c>
      <c r="AF19" s="167">
        <f t="shared" si="14"/>
        <v>0</v>
      </c>
      <c r="AG19" s="168">
        <f t="shared" si="15"/>
        <v>21619298755.454544</v>
      </c>
      <c r="AH19" s="167">
        <f t="shared" si="16"/>
        <v>0.66005672286219563</v>
      </c>
      <c r="AI19" s="166"/>
      <c r="AJ19" s="165"/>
      <c r="AK19" s="142"/>
      <c r="AL19" s="141"/>
      <c r="AM19" s="140"/>
      <c r="AN19" s="192"/>
      <c r="AO19" s="153"/>
    </row>
    <row r="20" spans="1:41" s="131" customFormat="1">
      <c r="A20" s="134"/>
      <c r="B20" s="201"/>
      <c r="C20" s="210">
        <v>411102</v>
      </c>
      <c r="D20" s="209" t="s">
        <v>92</v>
      </c>
      <c r="E20" s="172">
        <v>372600000</v>
      </c>
      <c r="F20" s="171">
        <f t="shared" si="0"/>
        <v>5.0996677638754997E-2</v>
      </c>
      <c r="G20" s="172">
        <v>407880000</v>
      </c>
      <c r="H20" s="171">
        <f t="shared" si="1"/>
        <v>2.8800283496652448E-2</v>
      </c>
      <c r="I20" s="168">
        <f t="shared" si="17"/>
        <v>780480000</v>
      </c>
      <c r="J20" s="167">
        <f t="shared" si="3"/>
        <v>3.6354288451448467E-2</v>
      </c>
      <c r="K20" s="172">
        <v>182130000</v>
      </c>
      <c r="L20" s="167">
        <f t="shared" si="4"/>
        <v>4.0527785885140978E-2</v>
      </c>
      <c r="M20" s="172">
        <v>25890000</v>
      </c>
      <c r="N20" s="167">
        <f t="shared" si="5"/>
        <v>7.0096609579622564E-3</v>
      </c>
      <c r="O20" s="172">
        <v>6240000</v>
      </c>
      <c r="P20" s="167">
        <f t="shared" si="6"/>
        <v>3.4330452764605502E-3</v>
      </c>
      <c r="Q20" s="172">
        <v>6150000</v>
      </c>
      <c r="R20" s="167">
        <f t="shared" si="7"/>
        <v>5.7285993179889546E-3</v>
      </c>
      <c r="S20" s="172">
        <v>0</v>
      </c>
      <c r="T20" s="167" t="e">
        <f t="shared" si="8"/>
        <v>#DIV/0!</v>
      </c>
      <c r="U20" s="172">
        <v>2820000</v>
      </c>
      <c r="V20" s="167">
        <f t="shared" si="9"/>
        <v>7.1650975210887632E-2</v>
      </c>
      <c r="W20" s="172">
        <v>0</v>
      </c>
      <c r="X20" s="167" t="e">
        <f t="shared" si="10"/>
        <v>#DIV/0!</v>
      </c>
      <c r="Y20" s="172">
        <v>1890000</v>
      </c>
      <c r="Z20" s="167">
        <f t="shared" si="11"/>
        <v>0.10211875541845851</v>
      </c>
      <c r="AA20" s="172">
        <v>11295000</v>
      </c>
      <c r="AB20" s="167">
        <f t="shared" si="12"/>
        <v>7.6062049539966786E-2</v>
      </c>
      <c r="AC20" s="172">
        <v>0</v>
      </c>
      <c r="AD20" s="167" t="e">
        <f t="shared" si="13"/>
        <v>#DIV/0!</v>
      </c>
      <c r="AE20" s="169">
        <v>0</v>
      </c>
      <c r="AF20" s="167">
        <f t="shared" si="14"/>
        <v>0</v>
      </c>
      <c r="AG20" s="168">
        <f t="shared" si="15"/>
        <v>1016895000</v>
      </c>
      <c r="AH20" s="167">
        <f t="shared" si="16"/>
        <v>3.1046723059211471E-2</v>
      </c>
      <c r="AI20" s="166"/>
      <c r="AJ20" s="165"/>
      <c r="AK20" s="142"/>
      <c r="AL20" s="141"/>
      <c r="AM20" s="140"/>
      <c r="AN20" s="192"/>
      <c r="AO20" s="153"/>
    </row>
    <row r="21" spans="1:41" s="131" customFormat="1">
      <c r="A21" s="134"/>
      <c r="B21" s="201"/>
      <c r="C21" s="210">
        <v>411111</v>
      </c>
      <c r="D21" s="209" t="s">
        <v>91</v>
      </c>
      <c r="E21" s="172">
        <v>-94762454.545454532</v>
      </c>
      <c r="F21" s="171">
        <f t="shared" si="0"/>
        <v>-1.2969861370670204E-2</v>
      </c>
      <c r="G21" s="172">
        <v>-818249999.99999988</v>
      </c>
      <c r="H21" s="171">
        <f t="shared" si="1"/>
        <v>-5.7776385140570416E-2</v>
      </c>
      <c r="I21" s="168">
        <f t="shared" si="17"/>
        <v>-913012454.54545438</v>
      </c>
      <c r="J21" s="167">
        <f t="shared" si="3"/>
        <v>-4.2527570382726573E-2</v>
      </c>
      <c r="K21" s="172">
        <v>-29659363.636363633</v>
      </c>
      <c r="L21" s="167">
        <f t="shared" si="4"/>
        <v>-6.599837143491361E-3</v>
      </c>
      <c r="M21" s="172">
        <v>-1815272.7272727271</v>
      </c>
      <c r="N21" s="167">
        <f t="shared" si="5"/>
        <v>-4.9148112647421022E-4</v>
      </c>
      <c r="O21" s="172">
        <v>0</v>
      </c>
      <c r="P21" s="167">
        <f t="shared" si="6"/>
        <v>0</v>
      </c>
      <c r="Q21" s="172">
        <v>-736363.63636363635</v>
      </c>
      <c r="R21" s="167">
        <f t="shared" si="7"/>
        <v>-6.8590767887229164E-4</v>
      </c>
      <c r="S21" s="172">
        <v>0</v>
      </c>
      <c r="T21" s="167" t="e">
        <f t="shared" si="8"/>
        <v>#DIV/0!</v>
      </c>
      <c r="U21" s="172">
        <v>0</v>
      </c>
      <c r="V21" s="167">
        <f t="shared" si="9"/>
        <v>0</v>
      </c>
      <c r="W21" s="172">
        <v>0</v>
      </c>
      <c r="X21" s="167" t="e">
        <f t="shared" si="10"/>
        <v>#DIV/0!</v>
      </c>
      <c r="Y21" s="172">
        <v>0</v>
      </c>
      <c r="Z21" s="167">
        <f t="shared" si="11"/>
        <v>0</v>
      </c>
      <c r="AA21" s="172">
        <v>-231818.18181818179</v>
      </c>
      <c r="AB21" s="167">
        <f t="shared" si="12"/>
        <v>-1.5610948233483462E-3</v>
      </c>
      <c r="AC21" s="172">
        <v>0</v>
      </c>
      <c r="AD21" s="167" t="e">
        <f t="shared" si="13"/>
        <v>#DIV/0!</v>
      </c>
      <c r="AE21" s="169">
        <v>0</v>
      </c>
      <c r="AF21" s="167">
        <f t="shared" si="14"/>
        <v>0</v>
      </c>
      <c r="AG21" s="168">
        <f t="shared" si="15"/>
        <v>-945455272.72727251</v>
      </c>
      <c r="AH21" s="167">
        <f t="shared" si="16"/>
        <v>-2.8865603643674992E-2</v>
      </c>
      <c r="AI21" s="166"/>
      <c r="AJ21" s="165"/>
      <c r="AK21" s="142"/>
      <c r="AL21" s="141"/>
      <c r="AM21" s="140"/>
      <c r="AN21" s="192"/>
      <c r="AO21" s="153"/>
    </row>
    <row r="22" spans="1:41" s="131" customFormat="1">
      <c r="A22" s="134"/>
      <c r="B22" s="201"/>
      <c r="C22" s="210">
        <v>411112</v>
      </c>
      <c r="D22" s="209" t="s">
        <v>90</v>
      </c>
      <c r="E22" s="172">
        <v>-12580590.909090908</v>
      </c>
      <c r="F22" s="171">
        <f t="shared" si="0"/>
        <v>-1.721868864991843E-3</v>
      </c>
      <c r="G22" s="172">
        <v>-231320909.09090906</v>
      </c>
      <c r="H22" s="171">
        <f t="shared" si="1"/>
        <v>-1.6333499461904356E-2</v>
      </c>
      <c r="I22" s="168">
        <f t="shared" si="17"/>
        <v>-243901499.99999997</v>
      </c>
      <c r="J22" s="167">
        <f t="shared" si="3"/>
        <v>-1.1360785010174455E-2</v>
      </c>
      <c r="K22" s="172">
        <v>-4810000</v>
      </c>
      <c r="L22" s="167">
        <f t="shared" si="4"/>
        <v>-1.0703269648466925E-3</v>
      </c>
      <c r="M22" s="172">
        <v>-1396363.6363636362</v>
      </c>
      <c r="N22" s="167">
        <f t="shared" si="5"/>
        <v>-3.7806240498016168E-4</v>
      </c>
      <c r="O22" s="172">
        <v>0</v>
      </c>
      <c r="P22" s="167">
        <f t="shared" si="6"/>
        <v>0</v>
      </c>
      <c r="Q22" s="172">
        <v>0</v>
      </c>
      <c r="R22" s="167">
        <f t="shared" si="7"/>
        <v>0</v>
      </c>
      <c r="S22" s="172">
        <v>0</v>
      </c>
      <c r="T22" s="167" t="e">
        <f t="shared" si="8"/>
        <v>#DIV/0!</v>
      </c>
      <c r="U22" s="172">
        <v>0</v>
      </c>
      <c r="V22" s="167">
        <f t="shared" si="9"/>
        <v>0</v>
      </c>
      <c r="W22" s="172">
        <v>0</v>
      </c>
      <c r="X22" s="167" t="e">
        <f t="shared" si="10"/>
        <v>#DIV/0!</v>
      </c>
      <c r="Y22" s="172">
        <v>0</v>
      </c>
      <c r="Z22" s="167">
        <f t="shared" si="11"/>
        <v>0</v>
      </c>
      <c r="AA22" s="172">
        <v>-85090.909090909088</v>
      </c>
      <c r="AB22" s="167">
        <f t="shared" si="12"/>
        <v>-5.7301362927609893E-4</v>
      </c>
      <c r="AC22" s="172">
        <v>0</v>
      </c>
      <c r="AD22" s="167" t="e">
        <f t="shared" si="13"/>
        <v>#DIV/0!</v>
      </c>
      <c r="AE22" s="169">
        <v>0</v>
      </c>
      <c r="AF22" s="167">
        <f t="shared" si="14"/>
        <v>0</v>
      </c>
      <c r="AG22" s="168">
        <f t="shared" si="15"/>
        <v>-250192954.5454545</v>
      </c>
      <c r="AH22" s="167">
        <f t="shared" si="16"/>
        <v>-7.6386169379715797E-3</v>
      </c>
      <c r="AI22" s="166"/>
      <c r="AJ22" s="165"/>
      <c r="AK22" s="142"/>
      <c r="AL22" s="141"/>
      <c r="AM22" s="140"/>
      <c r="AN22" s="192"/>
      <c r="AO22" s="153"/>
    </row>
    <row r="23" spans="1:41" s="131" customFormat="1">
      <c r="A23" s="134"/>
      <c r="B23" s="201"/>
      <c r="C23" s="210">
        <v>411113</v>
      </c>
      <c r="D23" s="209" t="s">
        <v>89</v>
      </c>
      <c r="E23" s="172">
        <v>-79500239.763636351</v>
      </c>
      <c r="F23" s="171">
        <f t="shared" si="0"/>
        <v>-1.0880966450429132E-2</v>
      </c>
      <c r="G23" s="172">
        <v>-558808636.36363637</v>
      </c>
      <c r="H23" s="171">
        <f t="shared" si="1"/>
        <v>-3.9457308884109282E-2</v>
      </c>
      <c r="I23" s="168">
        <f t="shared" si="17"/>
        <v>-638308876.12727273</v>
      </c>
      <c r="J23" s="167">
        <f t="shared" si="3"/>
        <v>-2.9732043106614855E-2</v>
      </c>
      <c r="K23" s="172">
        <v>-83683520.909090906</v>
      </c>
      <c r="L23" s="167">
        <f t="shared" si="4"/>
        <v>-1.8621357368464032E-2</v>
      </c>
      <c r="M23" s="172">
        <v>-8778545.4545454532</v>
      </c>
      <c r="N23" s="167">
        <f t="shared" si="5"/>
        <v>-2.3767720100588757E-3</v>
      </c>
      <c r="O23" s="172">
        <v>0</v>
      </c>
      <c r="P23" s="167">
        <f t="shared" si="6"/>
        <v>0</v>
      </c>
      <c r="Q23" s="172">
        <v>-737209.99999999988</v>
      </c>
      <c r="R23" s="167">
        <f t="shared" si="7"/>
        <v>-6.8669604930319292E-4</v>
      </c>
      <c r="S23" s="172">
        <v>0</v>
      </c>
      <c r="T23" s="167" t="e">
        <f t="shared" si="8"/>
        <v>#DIV/0!</v>
      </c>
      <c r="U23" s="172">
        <v>0</v>
      </c>
      <c r="V23" s="167">
        <f t="shared" si="9"/>
        <v>0</v>
      </c>
      <c r="W23" s="172">
        <v>0</v>
      </c>
      <c r="X23" s="167" t="e">
        <f t="shared" si="10"/>
        <v>#DIV/0!</v>
      </c>
      <c r="Y23" s="172">
        <v>0</v>
      </c>
      <c r="Z23" s="167">
        <f t="shared" si="11"/>
        <v>0</v>
      </c>
      <c r="AA23" s="172">
        <v>-266818.18181818182</v>
      </c>
      <c r="AB23" s="167">
        <f t="shared" si="12"/>
        <v>-1.7967895319715283E-3</v>
      </c>
      <c r="AC23" s="172">
        <v>0</v>
      </c>
      <c r="AD23" s="167" t="e">
        <f t="shared" si="13"/>
        <v>#DIV/0!</v>
      </c>
      <c r="AE23" s="169">
        <v>0</v>
      </c>
      <c r="AF23" s="167">
        <f t="shared" si="14"/>
        <v>0</v>
      </c>
      <c r="AG23" s="168">
        <f t="shared" si="15"/>
        <v>-731774970.67272723</v>
      </c>
      <c r="AH23" s="167">
        <f t="shared" si="16"/>
        <v>-2.2341750973442449E-2</v>
      </c>
      <c r="AI23" s="166"/>
      <c r="AJ23" s="165"/>
      <c r="AK23" s="142"/>
      <c r="AL23" s="141"/>
      <c r="AM23" s="140"/>
      <c r="AN23" s="192"/>
      <c r="AO23" s="153"/>
    </row>
    <row r="24" spans="1:41" s="131" customFormat="1">
      <c r="A24" s="134"/>
      <c r="B24" s="201"/>
      <c r="C24" s="210">
        <v>411114</v>
      </c>
      <c r="D24" s="209" t="s">
        <v>88</v>
      </c>
      <c r="E24" s="172">
        <v>0</v>
      </c>
      <c r="F24" s="171">
        <f t="shared" si="0"/>
        <v>0</v>
      </c>
      <c r="G24" s="172">
        <v>0</v>
      </c>
      <c r="H24" s="171">
        <f t="shared" si="1"/>
        <v>0</v>
      </c>
      <c r="I24" s="168">
        <f t="shared" si="17"/>
        <v>0</v>
      </c>
      <c r="J24" s="167">
        <f t="shared" si="3"/>
        <v>0</v>
      </c>
      <c r="K24" s="172">
        <v>0</v>
      </c>
      <c r="L24" s="167">
        <f t="shared" si="4"/>
        <v>0</v>
      </c>
      <c r="M24" s="172">
        <v>0</v>
      </c>
      <c r="N24" s="167">
        <f t="shared" si="5"/>
        <v>0</v>
      </c>
      <c r="O24" s="172">
        <v>0</v>
      </c>
      <c r="P24" s="167">
        <f t="shared" si="6"/>
        <v>0</v>
      </c>
      <c r="Q24" s="172">
        <v>0</v>
      </c>
      <c r="R24" s="167">
        <f t="shared" si="7"/>
        <v>0</v>
      </c>
      <c r="S24" s="172">
        <v>0</v>
      </c>
      <c r="T24" s="167" t="e">
        <f t="shared" si="8"/>
        <v>#DIV/0!</v>
      </c>
      <c r="U24" s="172">
        <v>0</v>
      </c>
      <c r="V24" s="167">
        <f t="shared" si="9"/>
        <v>0</v>
      </c>
      <c r="W24" s="172">
        <v>0</v>
      </c>
      <c r="X24" s="167" t="e">
        <f t="shared" si="10"/>
        <v>#DIV/0!</v>
      </c>
      <c r="Y24" s="172">
        <v>0</v>
      </c>
      <c r="Z24" s="167">
        <f t="shared" si="11"/>
        <v>0</v>
      </c>
      <c r="AA24" s="172">
        <v>0</v>
      </c>
      <c r="AB24" s="167">
        <f t="shared" si="12"/>
        <v>0</v>
      </c>
      <c r="AC24" s="172">
        <v>0</v>
      </c>
      <c r="AD24" s="167" t="e">
        <f t="shared" si="13"/>
        <v>#DIV/0!</v>
      </c>
      <c r="AE24" s="169">
        <v>0</v>
      </c>
      <c r="AF24" s="167">
        <f t="shared" si="14"/>
        <v>0</v>
      </c>
      <c r="AG24" s="168">
        <f t="shared" si="15"/>
        <v>0</v>
      </c>
      <c r="AH24" s="167">
        <f t="shared" si="16"/>
        <v>0</v>
      </c>
      <c r="AI24" s="166"/>
      <c r="AJ24" s="165"/>
      <c r="AK24" s="142"/>
      <c r="AL24" s="141"/>
      <c r="AM24" s="140"/>
      <c r="AN24" s="192"/>
      <c r="AO24" s="153"/>
    </row>
    <row r="25" spans="1:41" s="131" customFormat="1">
      <c r="A25" s="134"/>
      <c r="B25" s="201"/>
      <c r="C25" s="210">
        <v>411116</v>
      </c>
      <c r="D25" s="209" t="s">
        <v>87</v>
      </c>
      <c r="E25" s="172">
        <v>0</v>
      </c>
      <c r="F25" s="171">
        <f t="shared" si="0"/>
        <v>0</v>
      </c>
      <c r="G25" s="172">
        <v>0</v>
      </c>
      <c r="H25" s="171">
        <f t="shared" si="1"/>
        <v>0</v>
      </c>
      <c r="I25" s="168">
        <f t="shared" si="17"/>
        <v>0</v>
      </c>
      <c r="J25" s="167">
        <f t="shared" si="3"/>
        <v>0</v>
      </c>
      <c r="K25" s="172">
        <v>0</v>
      </c>
      <c r="L25" s="167">
        <f t="shared" si="4"/>
        <v>0</v>
      </c>
      <c r="M25" s="172">
        <v>0</v>
      </c>
      <c r="N25" s="167">
        <f t="shared" si="5"/>
        <v>0</v>
      </c>
      <c r="O25" s="172">
        <v>0</v>
      </c>
      <c r="P25" s="167">
        <f t="shared" si="6"/>
        <v>0</v>
      </c>
      <c r="Q25" s="172">
        <v>0</v>
      </c>
      <c r="R25" s="167">
        <f t="shared" si="7"/>
        <v>0</v>
      </c>
      <c r="S25" s="172">
        <v>0</v>
      </c>
      <c r="T25" s="167" t="e">
        <f t="shared" si="8"/>
        <v>#DIV/0!</v>
      </c>
      <c r="U25" s="172">
        <v>0</v>
      </c>
      <c r="V25" s="167">
        <f t="shared" si="9"/>
        <v>0</v>
      </c>
      <c r="W25" s="172">
        <v>0</v>
      </c>
      <c r="X25" s="167" t="e">
        <f t="shared" si="10"/>
        <v>#DIV/0!</v>
      </c>
      <c r="Y25" s="172">
        <v>0</v>
      </c>
      <c r="Z25" s="167">
        <f t="shared" si="11"/>
        <v>0</v>
      </c>
      <c r="AA25" s="172">
        <v>0</v>
      </c>
      <c r="AB25" s="167">
        <f t="shared" si="12"/>
        <v>0</v>
      </c>
      <c r="AC25" s="172">
        <v>0</v>
      </c>
      <c r="AD25" s="167" t="e">
        <f t="shared" si="13"/>
        <v>#DIV/0!</v>
      </c>
      <c r="AE25" s="169">
        <v>0</v>
      </c>
      <c r="AF25" s="167">
        <f t="shared" si="14"/>
        <v>0</v>
      </c>
      <c r="AG25" s="168">
        <f t="shared" si="15"/>
        <v>0</v>
      </c>
      <c r="AH25" s="167">
        <f t="shared" si="16"/>
        <v>0</v>
      </c>
      <c r="AI25" s="166"/>
      <c r="AJ25" s="165"/>
      <c r="AK25" s="142"/>
      <c r="AL25" s="141"/>
      <c r="AM25" s="140"/>
      <c r="AN25" s="192"/>
      <c r="AO25" s="153"/>
    </row>
    <row r="26" spans="1:41" s="131" customFormat="1">
      <c r="A26" s="134"/>
      <c r="B26" s="201"/>
      <c r="C26" s="210">
        <v>411117</v>
      </c>
      <c r="D26" s="209" t="s">
        <v>86</v>
      </c>
      <c r="E26" s="172">
        <v>0</v>
      </c>
      <c r="F26" s="171">
        <f t="shared" si="0"/>
        <v>0</v>
      </c>
      <c r="G26" s="172">
        <v>0</v>
      </c>
      <c r="H26" s="171">
        <f t="shared" si="1"/>
        <v>0</v>
      </c>
      <c r="I26" s="168">
        <f t="shared" si="17"/>
        <v>0</v>
      </c>
      <c r="J26" s="167">
        <f t="shared" si="3"/>
        <v>0</v>
      </c>
      <c r="K26" s="172">
        <v>0</v>
      </c>
      <c r="L26" s="167">
        <f t="shared" si="4"/>
        <v>0</v>
      </c>
      <c r="M26" s="172">
        <v>0</v>
      </c>
      <c r="N26" s="167">
        <f t="shared" si="5"/>
        <v>0</v>
      </c>
      <c r="O26" s="172">
        <v>0</v>
      </c>
      <c r="P26" s="167">
        <f t="shared" si="6"/>
        <v>0</v>
      </c>
      <c r="Q26" s="172">
        <v>0</v>
      </c>
      <c r="R26" s="167">
        <f t="shared" si="7"/>
        <v>0</v>
      </c>
      <c r="S26" s="172">
        <v>0</v>
      </c>
      <c r="T26" s="167" t="e">
        <f t="shared" si="8"/>
        <v>#DIV/0!</v>
      </c>
      <c r="U26" s="172">
        <v>0</v>
      </c>
      <c r="V26" s="167">
        <f t="shared" si="9"/>
        <v>0</v>
      </c>
      <c r="W26" s="172">
        <v>0</v>
      </c>
      <c r="X26" s="167" t="e">
        <f t="shared" si="10"/>
        <v>#DIV/0!</v>
      </c>
      <c r="Y26" s="172">
        <v>0</v>
      </c>
      <c r="Z26" s="167">
        <f t="shared" si="11"/>
        <v>0</v>
      </c>
      <c r="AA26" s="172">
        <v>0</v>
      </c>
      <c r="AB26" s="167">
        <f t="shared" si="12"/>
        <v>0</v>
      </c>
      <c r="AC26" s="172">
        <v>0</v>
      </c>
      <c r="AD26" s="167" t="e">
        <f t="shared" si="13"/>
        <v>#DIV/0!</v>
      </c>
      <c r="AE26" s="169">
        <v>0</v>
      </c>
      <c r="AF26" s="167">
        <f t="shared" si="14"/>
        <v>0</v>
      </c>
      <c r="AG26" s="168">
        <f t="shared" si="15"/>
        <v>0</v>
      </c>
      <c r="AH26" s="167">
        <f t="shared" si="16"/>
        <v>0</v>
      </c>
      <c r="AI26" s="166"/>
      <c r="AJ26" s="165"/>
      <c r="AK26" s="142"/>
      <c r="AL26" s="141"/>
      <c r="AM26" s="140"/>
      <c r="AN26" s="192"/>
      <c r="AO26" s="153"/>
    </row>
    <row r="27" spans="1:41" s="131" customFormat="1">
      <c r="A27" s="134"/>
      <c r="B27" s="201"/>
      <c r="C27" s="210">
        <v>411118</v>
      </c>
      <c r="D27" s="209" t="s">
        <v>85</v>
      </c>
      <c r="E27" s="172">
        <v>0</v>
      </c>
      <c r="F27" s="171">
        <f t="shared" si="0"/>
        <v>0</v>
      </c>
      <c r="G27" s="172">
        <v>0</v>
      </c>
      <c r="H27" s="171">
        <f t="shared" si="1"/>
        <v>0</v>
      </c>
      <c r="I27" s="168">
        <f t="shared" si="17"/>
        <v>0</v>
      </c>
      <c r="J27" s="167">
        <f t="shared" si="3"/>
        <v>0</v>
      </c>
      <c r="K27" s="172">
        <v>0</v>
      </c>
      <c r="L27" s="167">
        <f t="shared" si="4"/>
        <v>0</v>
      </c>
      <c r="M27" s="172">
        <v>0</v>
      </c>
      <c r="N27" s="167">
        <f t="shared" si="5"/>
        <v>0</v>
      </c>
      <c r="O27" s="172">
        <v>0</v>
      </c>
      <c r="P27" s="167">
        <f t="shared" si="6"/>
        <v>0</v>
      </c>
      <c r="Q27" s="172">
        <v>0</v>
      </c>
      <c r="R27" s="167">
        <f t="shared" si="7"/>
        <v>0</v>
      </c>
      <c r="S27" s="172">
        <v>0</v>
      </c>
      <c r="T27" s="167" t="e">
        <f t="shared" si="8"/>
        <v>#DIV/0!</v>
      </c>
      <c r="U27" s="172">
        <v>0</v>
      </c>
      <c r="V27" s="167">
        <f t="shared" si="9"/>
        <v>0</v>
      </c>
      <c r="W27" s="172">
        <v>0</v>
      </c>
      <c r="X27" s="167" t="e">
        <f t="shared" si="10"/>
        <v>#DIV/0!</v>
      </c>
      <c r="Y27" s="172">
        <v>0</v>
      </c>
      <c r="Z27" s="167">
        <f t="shared" si="11"/>
        <v>0</v>
      </c>
      <c r="AA27" s="172">
        <v>0</v>
      </c>
      <c r="AB27" s="167">
        <f t="shared" si="12"/>
        <v>0</v>
      </c>
      <c r="AC27" s="172">
        <v>0</v>
      </c>
      <c r="AD27" s="167" t="e">
        <f t="shared" si="13"/>
        <v>#DIV/0!</v>
      </c>
      <c r="AE27" s="169">
        <v>0</v>
      </c>
      <c r="AF27" s="167">
        <f t="shared" si="14"/>
        <v>0</v>
      </c>
      <c r="AG27" s="168">
        <f t="shared" si="15"/>
        <v>0</v>
      </c>
      <c r="AH27" s="167">
        <f t="shared" si="16"/>
        <v>0</v>
      </c>
      <c r="AI27" s="166"/>
      <c r="AJ27" s="165"/>
      <c r="AK27" s="142"/>
      <c r="AL27" s="141"/>
      <c r="AM27" s="140"/>
      <c r="AN27" s="192"/>
      <c r="AO27" s="153"/>
    </row>
    <row r="28" spans="1:41" s="127" customFormat="1">
      <c r="A28" s="163"/>
      <c r="B28" s="218"/>
      <c r="C28" s="217"/>
      <c r="D28" s="215" t="s">
        <v>84</v>
      </c>
      <c r="E28" s="216">
        <f>SUM(E19:E27)</f>
        <v>3601880881.1454544</v>
      </c>
      <c r="F28" s="202">
        <f t="shared" si="0"/>
        <v>0.49297895380829188</v>
      </c>
      <c r="G28" s="216">
        <f>SUM(G19:G27)</f>
        <v>14549856954.545452</v>
      </c>
      <c r="H28" s="202">
        <f t="shared" si="1"/>
        <v>1.0273610010950505</v>
      </c>
      <c r="I28" s="156">
        <f t="shared" si="17"/>
        <v>18151737835.690907</v>
      </c>
      <c r="J28" s="155">
        <f t="shared" si="3"/>
        <v>0.84549701872409055</v>
      </c>
      <c r="K28" s="216">
        <f>SUM(K19:K27)</f>
        <v>2274746982.7272725</v>
      </c>
      <c r="L28" s="155">
        <f t="shared" si="4"/>
        <v>0.50617942490990708</v>
      </c>
      <c r="M28" s="216">
        <f>SUM(M19:M27)</f>
        <v>121836810.90909089</v>
      </c>
      <c r="N28" s="155">
        <f t="shared" si="5"/>
        <v>3.2987050470146169E-2</v>
      </c>
      <c r="O28" s="216">
        <f>SUM(O19:O27)</f>
        <v>24582454.545454543</v>
      </c>
      <c r="P28" s="155">
        <f t="shared" si="6"/>
        <v>1.3524467862352389E-2</v>
      </c>
      <c r="Q28" s="216">
        <f>SUM(Q19:Q27)</f>
        <v>103108382.72727272</v>
      </c>
      <c r="R28" s="155">
        <f t="shared" si="7"/>
        <v>9.6043351377300579E-2</v>
      </c>
      <c r="S28" s="216">
        <f>SUM(S19:S27)</f>
        <v>0</v>
      </c>
      <c r="T28" s="155" t="e">
        <f t="shared" si="8"/>
        <v>#DIV/0!</v>
      </c>
      <c r="U28" s="216">
        <f>SUM(U19:U27)</f>
        <v>2900818.1818181816</v>
      </c>
      <c r="V28" s="155">
        <f t="shared" si="9"/>
        <v>7.3704415474023635E-2</v>
      </c>
      <c r="W28" s="216">
        <f>SUM(W19:W27)</f>
        <v>0</v>
      </c>
      <c r="X28" s="155" t="e">
        <f t="shared" si="10"/>
        <v>#DIV/0!</v>
      </c>
      <c r="Y28" s="216">
        <f>SUM(Y19:Y27)</f>
        <v>2143181.8181818184</v>
      </c>
      <c r="Z28" s="155">
        <f t="shared" si="11"/>
        <v>0.11579844439587107</v>
      </c>
      <c r="AA28" s="216">
        <f>SUM(AA19:AA27)</f>
        <v>27714090.909090903</v>
      </c>
      <c r="AB28" s="155">
        <f t="shared" si="12"/>
        <v>0.18663041661641569</v>
      </c>
      <c r="AC28" s="216">
        <f>SUM(AC19:AC27)</f>
        <v>0</v>
      </c>
      <c r="AD28" s="155" t="e">
        <f t="shared" si="13"/>
        <v>#DIV/0!</v>
      </c>
      <c r="AE28" s="216">
        <v>0</v>
      </c>
      <c r="AF28" s="155">
        <f t="shared" si="14"/>
        <v>0</v>
      </c>
      <c r="AG28" s="156">
        <f t="shared" si="15"/>
        <v>20708770557.50909</v>
      </c>
      <c r="AH28" s="155">
        <f t="shared" si="16"/>
        <v>0.63225747436631807</v>
      </c>
      <c r="AI28" s="154"/>
      <c r="AJ28" s="143">
        <v>0</v>
      </c>
      <c r="AK28" s="213"/>
      <c r="AL28" s="212"/>
      <c r="AM28" s="211"/>
      <c r="AN28" s="188"/>
      <c r="AO28" s="139"/>
    </row>
    <row r="29" spans="1:41" s="127" customFormat="1">
      <c r="A29" s="163"/>
      <c r="B29" s="162"/>
      <c r="C29" s="205" t="s">
        <v>83</v>
      </c>
      <c r="D29" s="215"/>
      <c r="E29" s="156">
        <f>+E18+E28</f>
        <v>7306358320.8181801</v>
      </c>
      <c r="F29" s="202">
        <f t="shared" si="0"/>
        <v>1</v>
      </c>
      <c r="G29" s="156">
        <f>+G18+G28</f>
        <v>14162360590.909088</v>
      </c>
      <c r="H29" s="202">
        <f t="shared" si="1"/>
        <v>1</v>
      </c>
      <c r="I29" s="156">
        <f t="shared" si="17"/>
        <v>21468718911.727268</v>
      </c>
      <c r="J29" s="155">
        <f t="shared" si="3"/>
        <v>1</v>
      </c>
      <c r="K29" s="156">
        <f>+K18+K28</f>
        <v>4493953864.545454</v>
      </c>
      <c r="L29" s="155">
        <f t="shared" si="4"/>
        <v>1</v>
      </c>
      <c r="M29" s="156">
        <f>+M18+M28</f>
        <v>3693473929.090909</v>
      </c>
      <c r="N29" s="155">
        <f t="shared" si="5"/>
        <v>1</v>
      </c>
      <c r="O29" s="156">
        <f>+O18+O28</f>
        <v>1817628227.2727273</v>
      </c>
      <c r="P29" s="155">
        <f t="shared" si="6"/>
        <v>1</v>
      </c>
      <c r="Q29" s="156">
        <f>+Q18+Q28</f>
        <v>1073560858.1818181</v>
      </c>
      <c r="R29" s="155">
        <f t="shared" si="7"/>
        <v>1</v>
      </c>
      <c r="S29" s="156">
        <f>+S18+S28</f>
        <v>0</v>
      </c>
      <c r="T29" s="155" t="e">
        <f t="shared" si="8"/>
        <v>#DIV/0!</v>
      </c>
      <c r="U29" s="156">
        <f>+U18+U28</f>
        <v>39357454.545454539</v>
      </c>
      <c r="V29" s="155">
        <f t="shared" si="9"/>
        <v>1</v>
      </c>
      <c r="W29" s="156">
        <f>+W18+W28</f>
        <v>0</v>
      </c>
      <c r="X29" s="155" t="e">
        <f t="shared" si="10"/>
        <v>#DIV/0!</v>
      </c>
      <c r="Y29" s="156">
        <f>+Y18+Y28</f>
        <v>18507863.636363633</v>
      </c>
      <c r="Z29" s="155">
        <f t="shared" si="11"/>
        <v>1</v>
      </c>
      <c r="AA29" s="156">
        <f>+AA18+AA28</f>
        <v>148497181.81818181</v>
      </c>
      <c r="AB29" s="155">
        <f t="shared" si="12"/>
        <v>1</v>
      </c>
      <c r="AC29" s="156">
        <f>+AC18+AC28</f>
        <v>0</v>
      </c>
      <c r="AD29" s="155" t="e">
        <f t="shared" si="13"/>
        <v>#DIV/0!</v>
      </c>
      <c r="AE29" s="156">
        <v>0</v>
      </c>
      <c r="AF29" s="155">
        <f t="shared" si="14"/>
        <v>0</v>
      </c>
      <c r="AG29" s="156">
        <f t="shared" si="15"/>
        <v>32753698290.818176</v>
      </c>
      <c r="AH29" s="155">
        <f t="shared" si="16"/>
        <v>1</v>
      </c>
      <c r="AI29" s="154"/>
      <c r="AJ29" s="143">
        <v>0</v>
      </c>
      <c r="AK29" s="142"/>
      <c r="AL29" s="141"/>
      <c r="AM29" s="140"/>
      <c r="AN29" s="188"/>
      <c r="AO29" s="139"/>
    </row>
    <row r="30" spans="1:41" s="131" customFormat="1">
      <c r="A30" s="134"/>
      <c r="B30" s="175"/>
      <c r="C30" s="174"/>
      <c r="D30" s="173"/>
      <c r="E30" s="172"/>
      <c r="F30" s="171"/>
      <c r="G30" s="172"/>
      <c r="H30" s="171"/>
      <c r="I30" s="168"/>
      <c r="J30" s="167"/>
      <c r="K30" s="184"/>
      <c r="L30" s="167"/>
      <c r="M30" s="168"/>
      <c r="N30" s="167"/>
      <c r="O30" s="168"/>
      <c r="P30" s="167"/>
      <c r="Q30" s="168"/>
      <c r="R30" s="167"/>
      <c r="S30" s="168"/>
      <c r="T30" s="167"/>
      <c r="U30" s="168"/>
      <c r="V30" s="167"/>
      <c r="W30" s="168"/>
      <c r="X30" s="167"/>
      <c r="Y30" s="168"/>
      <c r="Z30" s="167"/>
      <c r="AA30" s="168"/>
      <c r="AB30" s="167"/>
      <c r="AC30" s="168"/>
      <c r="AD30" s="167"/>
      <c r="AE30" s="169"/>
      <c r="AF30" s="167"/>
      <c r="AG30" s="168"/>
      <c r="AH30" s="167"/>
      <c r="AI30" s="166"/>
      <c r="AJ30" s="165"/>
      <c r="AK30" s="142"/>
      <c r="AL30" s="141"/>
      <c r="AM30" s="140"/>
      <c r="AN30" s="192"/>
      <c r="AO30" s="153"/>
    </row>
    <row r="31" spans="1:41" s="131" customFormat="1">
      <c r="A31" s="134"/>
      <c r="B31" s="175"/>
      <c r="C31" s="214" t="s">
        <v>82</v>
      </c>
      <c r="D31" s="173" t="s">
        <v>81</v>
      </c>
      <c r="E31" s="172">
        <v>6004536110.0754967</v>
      </c>
      <c r="F31" s="171">
        <f>+E31/$E$29</f>
        <v>0.82182338265105748</v>
      </c>
      <c r="G31" s="172">
        <v>13812831181.81819</v>
      </c>
      <c r="H31" s="171">
        <f>+G31/$G$29</f>
        <v>0.97531983408788059</v>
      </c>
      <c r="I31" s="168">
        <f>E31+G31</f>
        <v>19817367291.893684</v>
      </c>
      <c r="J31" s="167">
        <f>+I31/$I$29</f>
        <v>0.92308103587254409</v>
      </c>
      <c r="K31" s="172">
        <v>3391026805.1515145</v>
      </c>
      <c r="L31" s="167">
        <f>+K31/$K$29</f>
        <v>0.75457534887143385</v>
      </c>
      <c r="M31" s="172">
        <v>2600391282.19697</v>
      </c>
      <c r="N31" s="167">
        <f>+M31/$M$29</f>
        <v>0.70405026057325271</v>
      </c>
      <c r="O31" s="172">
        <v>1314566436.363636</v>
      </c>
      <c r="P31" s="167">
        <f>+O31/$O$29</f>
        <v>0.72323174598585882</v>
      </c>
      <c r="Q31" s="172">
        <v>775011790.90909088</v>
      </c>
      <c r="R31" s="167">
        <f>+Q31/$Q$29</f>
        <v>0.72190764501385629</v>
      </c>
      <c r="S31" s="172">
        <v>0</v>
      </c>
      <c r="T31" s="167" t="e">
        <f>+S31/$S$29</f>
        <v>#DIV/0!</v>
      </c>
      <c r="U31" s="172">
        <v>27903418.18181818</v>
      </c>
      <c r="V31" s="167">
        <f>+U31/$U$29</f>
        <v>0.7089741576044275</v>
      </c>
      <c r="W31" s="172">
        <v>0</v>
      </c>
      <c r="X31" s="167" t="e">
        <f>+W31/$W$29</f>
        <v>#DIV/0!</v>
      </c>
      <c r="Y31" s="172">
        <v>13241572.727272727</v>
      </c>
      <c r="Z31" s="167">
        <f>+Y31/$Y$29</f>
        <v>0.71545657496936199</v>
      </c>
      <c r="AA31" s="172">
        <v>100956769.09090908</v>
      </c>
      <c r="AB31" s="167">
        <f>+AA31/$AA$29</f>
        <v>0.67985646498341867</v>
      </c>
      <c r="AC31" s="172">
        <v>0</v>
      </c>
      <c r="AD31" s="167" t="e">
        <f>+AC31/$AC$29</f>
        <v>#DIV/0!</v>
      </c>
      <c r="AE31" s="169">
        <v>0</v>
      </c>
      <c r="AF31" s="167">
        <f>+AE31/$AG$29</f>
        <v>0</v>
      </c>
      <c r="AG31" s="168">
        <f>K31+M31+O31+Q31+S31+I31+U31+W31+Y31+AA31+AC31+AE31</f>
        <v>28040465366.514896</v>
      </c>
      <c r="AH31" s="167">
        <f>+AG31/$AG$29</f>
        <v>0.85610074067194608</v>
      </c>
      <c r="AI31" s="166"/>
      <c r="AJ31" s="165">
        <v>-2.63214111328125E-4</v>
      </c>
      <c r="AK31" s="142"/>
      <c r="AL31" s="141"/>
      <c r="AM31" s="140"/>
      <c r="AN31" s="192"/>
      <c r="AO31" s="153"/>
    </row>
    <row r="32" spans="1:41" s="131" customFormat="1">
      <c r="A32" s="134"/>
      <c r="B32" s="175"/>
      <c r="C32" s="214" t="s">
        <v>80</v>
      </c>
      <c r="D32" s="173" t="s">
        <v>79</v>
      </c>
      <c r="E32" s="172">
        <v>-394020000</v>
      </c>
      <c r="F32" s="171">
        <f>+E32/$E$29</f>
        <v>-5.3928370701079559E-2</v>
      </c>
      <c r="G32" s="172">
        <v>98370000</v>
      </c>
      <c r="H32" s="171">
        <f>+G32/$G$29</f>
        <v>6.9458759624539106E-3</v>
      </c>
      <c r="I32" s="168">
        <f>E32+G32</f>
        <v>-295650000</v>
      </c>
      <c r="J32" s="167">
        <f>+I32/$I$29</f>
        <v>-1.3771198980974196E-2</v>
      </c>
      <c r="K32" s="172">
        <v>77250000</v>
      </c>
      <c r="L32" s="167">
        <f>+K32/$K$29</f>
        <v>1.71897625851158E-2</v>
      </c>
      <c r="M32" s="172">
        <v>163200000</v>
      </c>
      <c r="N32" s="167">
        <f>+M32/$M$29</f>
        <v>4.4186043582056404E-2</v>
      </c>
      <c r="O32" s="172">
        <v>40410000</v>
      </c>
      <c r="P32" s="167">
        <f>+O32/$O$29</f>
        <v>2.2232269170155583E-2</v>
      </c>
      <c r="Q32" s="172">
        <v>24750000</v>
      </c>
      <c r="R32" s="167">
        <f>+Q32/$Q$29</f>
        <v>2.3054119206540914E-2</v>
      </c>
      <c r="S32" s="172">
        <v>0</v>
      </c>
      <c r="T32" s="167" t="e">
        <f>+S32/$S$29</f>
        <v>#DIV/0!</v>
      </c>
      <c r="U32" s="172">
        <v>0</v>
      </c>
      <c r="V32" s="167">
        <f>+U32/$U$29</f>
        <v>0</v>
      </c>
      <c r="W32" s="172">
        <v>0</v>
      </c>
      <c r="X32" s="167" t="e">
        <f>+W32/$W$29</f>
        <v>#DIV/0!</v>
      </c>
      <c r="Y32" s="172">
        <v>-180000</v>
      </c>
      <c r="Z32" s="167">
        <f>+Y32/$Y$29</f>
        <v>-9.7255957541389059E-3</v>
      </c>
      <c r="AA32" s="172">
        <v>3300000</v>
      </c>
      <c r="AB32" s="167">
        <f>+AA32/$AA$29</f>
        <v>2.2222643955899991E-2</v>
      </c>
      <c r="AC32" s="172">
        <v>0</v>
      </c>
      <c r="AD32" s="167" t="e">
        <f>+AC32/$AC$29</f>
        <v>#DIV/0!</v>
      </c>
      <c r="AE32" s="169">
        <v>0</v>
      </c>
      <c r="AF32" s="167">
        <f>+AE32/$AG$29</f>
        <v>0</v>
      </c>
      <c r="AG32" s="168">
        <f>K32+M32+O32+Q32+S32+I32+U32+W32+Y32+AA32+AC32+AE32</f>
        <v>13080000</v>
      </c>
      <c r="AH32" s="167">
        <f>+AG32/$AG$29</f>
        <v>3.9934421706713677E-4</v>
      </c>
      <c r="AI32" s="166"/>
      <c r="AJ32" s="165">
        <v>0</v>
      </c>
      <c r="AK32" s="142"/>
      <c r="AL32" s="141"/>
      <c r="AM32" s="140"/>
      <c r="AN32" s="192"/>
      <c r="AO32" s="153"/>
    </row>
    <row r="33" spans="1:42" s="127" customFormat="1">
      <c r="A33" s="163"/>
      <c r="B33" s="162"/>
      <c r="C33" s="182" t="s">
        <v>78</v>
      </c>
      <c r="D33" s="204"/>
      <c r="E33" s="156">
        <f>SUM(E31:E32)</f>
        <v>5610516110.0754967</v>
      </c>
      <c r="F33" s="202">
        <f>+E33/$E$29</f>
        <v>0.76789501194997789</v>
      </c>
      <c r="G33" s="156">
        <f>SUM(G31:G32)</f>
        <v>13911201181.81819</v>
      </c>
      <c r="H33" s="202">
        <f>+G33/$G$29</f>
        <v>0.98226571005033447</v>
      </c>
      <c r="I33" s="156">
        <f>E33+G33</f>
        <v>19521717291.893684</v>
      </c>
      <c r="J33" s="155">
        <f>+I33/$I$29</f>
        <v>0.90930983689156986</v>
      </c>
      <c r="K33" s="156">
        <f>SUM(K31:K32)</f>
        <v>3468276805.1515145</v>
      </c>
      <c r="L33" s="155">
        <f>+K33/$K$29</f>
        <v>0.77176511145654969</v>
      </c>
      <c r="M33" s="156">
        <f>SUM(M31:M32)</f>
        <v>2763591282.19697</v>
      </c>
      <c r="N33" s="155">
        <f>+M33/$M$29</f>
        <v>0.74823630415530906</v>
      </c>
      <c r="O33" s="156">
        <f>SUM(O31:O32)</f>
        <v>1354976436.363636</v>
      </c>
      <c r="P33" s="155">
        <f>+O33/$O$29</f>
        <v>0.74546401515601446</v>
      </c>
      <c r="Q33" s="156">
        <f>SUM(Q31:Q32)</f>
        <v>799761790.90909088</v>
      </c>
      <c r="R33" s="155">
        <f>+Q33/$Q$29</f>
        <v>0.74496176422039717</v>
      </c>
      <c r="S33" s="156">
        <f>SUM(S31:S32)</f>
        <v>0</v>
      </c>
      <c r="T33" s="155" t="e">
        <f>+S33/$S$29</f>
        <v>#DIV/0!</v>
      </c>
      <c r="U33" s="156">
        <f>SUM(U31:U32)</f>
        <v>27903418.18181818</v>
      </c>
      <c r="V33" s="155">
        <f>+U33/$U$29</f>
        <v>0.7089741576044275</v>
      </c>
      <c r="W33" s="156">
        <f>SUM(W31:W32)</f>
        <v>0</v>
      </c>
      <c r="X33" s="155" t="e">
        <f>+W33/$W$29</f>
        <v>#DIV/0!</v>
      </c>
      <c r="Y33" s="156">
        <f>SUM(Y31:Y32)</f>
        <v>13061572.727272727</v>
      </c>
      <c r="Z33" s="155">
        <f>+Y33/$Y$29</f>
        <v>0.7057309792152231</v>
      </c>
      <c r="AA33" s="156">
        <f>SUM(AA31:AA32)</f>
        <v>104256769.09090908</v>
      </c>
      <c r="AB33" s="155">
        <f>+AA33/$AA$29</f>
        <v>0.70207910893931869</v>
      </c>
      <c r="AC33" s="156">
        <f>SUM(AC31:AC32)</f>
        <v>0</v>
      </c>
      <c r="AD33" s="155" t="e">
        <f>+AC33/$AC$29</f>
        <v>#DIV/0!</v>
      </c>
      <c r="AE33" s="156">
        <v>0</v>
      </c>
      <c r="AF33" s="155">
        <f>+AE33/$AG$29</f>
        <v>0</v>
      </c>
      <c r="AG33" s="156">
        <f>K33+M33+O33+Q33+S33+I33+U33+W33+Y33+AA33+AC33+AE33</f>
        <v>28053545366.514896</v>
      </c>
      <c r="AH33" s="155">
        <f>+AG33/$AG$29</f>
        <v>0.8565000848890133</v>
      </c>
      <c r="AI33" s="154"/>
      <c r="AJ33" s="143">
        <v>-2.63214111328125E-4</v>
      </c>
      <c r="AK33" s="142"/>
      <c r="AL33" s="141"/>
      <c r="AM33" s="140"/>
      <c r="AN33" s="188"/>
      <c r="AO33" s="139"/>
    </row>
    <row r="34" spans="1:42" s="131" customFormat="1">
      <c r="A34" s="134"/>
      <c r="B34" s="175"/>
      <c r="C34" s="193">
        <v>825010</v>
      </c>
      <c r="D34" s="190" t="s">
        <v>77</v>
      </c>
      <c r="E34" s="170">
        <v>647498204.96666646</v>
      </c>
      <c r="F34" s="189">
        <f>+E34/$E$29</f>
        <v>8.8621194928495975E-2</v>
      </c>
      <c r="G34" s="170">
        <v>277499230.69999993</v>
      </c>
      <c r="H34" s="189">
        <f>+G34/$G$29</f>
        <v>1.9594136790877115E-2</v>
      </c>
      <c r="I34" s="168">
        <f>E34+G34</f>
        <v>924997435.66666639</v>
      </c>
      <c r="J34" s="167">
        <f>+I34/$I$29</f>
        <v>4.308582358686467E-2</v>
      </c>
      <c r="K34" s="170">
        <v>373146000</v>
      </c>
      <c r="L34" s="167">
        <f>+K34/$K$29</f>
        <v>8.3032895140266932E-2</v>
      </c>
      <c r="M34" s="170">
        <v>399126339</v>
      </c>
      <c r="N34" s="167">
        <f>+M34/$M$29</f>
        <v>0.10806258461887633</v>
      </c>
      <c r="O34" s="170">
        <v>156550500</v>
      </c>
      <c r="P34" s="167">
        <f>+O34/$O$29</f>
        <v>8.6128999127009193E-2</v>
      </c>
      <c r="Q34" s="170">
        <v>110893000</v>
      </c>
      <c r="R34" s="167">
        <f>+Q34/$Q$29</f>
        <v>0.103294563279634</v>
      </c>
      <c r="S34" s="170">
        <v>0</v>
      </c>
      <c r="T34" s="167" t="e">
        <f>+S34/$S$29</f>
        <v>#DIV/0!</v>
      </c>
      <c r="U34" s="170">
        <v>0</v>
      </c>
      <c r="V34" s="167">
        <f>+U34/$U$29</f>
        <v>0</v>
      </c>
      <c r="W34" s="170">
        <v>0</v>
      </c>
      <c r="X34" s="167" t="e">
        <f>+W34/$W$29</f>
        <v>#DIV/0!</v>
      </c>
      <c r="Y34" s="170">
        <v>0</v>
      </c>
      <c r="Z34" s="167">
        <f>+Y34/$Y$29</f>
        <v>0</v>
      </c>
      <c r="AA34" s="170">
        <v>0</v>
      </c>
      <c r="AB34" s="167">
        <f>+AA34/$AA$29</f>
        <v>0</v>
      </c>
      <c r="AC34" s="168">
        <v>0</v>
      </c>
      <c r="AD34" s="167" t="e">
        <f>+AC34/$AC$29</f>
        <v>#DIV/0!</v>
      </c>
      <c r="AE34" s="169">
        <v>357500</v>
      </c>
      <c r="AF34" s="167">
        <f>+AE34/$AG$29</f>
        <v>1.0914797981766161E-5</v>
      </c>
      <c r="AG34" s="168">
        <f>K34+M34+O34+Q34+S34+I34+U34+W34+Y34+AA34+AC34+AE34</f>
        <v>1965070774.6666665</v>
      </c>
      <c r="AH34" s="167">
        <f>+AG34/$AG$29</f>
        <v>5.9995386084921394E-2</v>
      </c>
      <c r="AI34" s="166"/>
      <c r="AJ34" s="165"/>
      <c r="AK34" s="142"/>
      <c r="AL34" s="141"/>
      <c r="AM34" s="140"/>
      <c r="AN34" s="192"/>
      <c r="AO34" s="153"/>
    </row>
    <row r="35" spans="1:42" s="131" customFormat="1">
      <c r="A35" s="134"/>
      <c r="B35" s="175"/>
      <c r="C35" s="182"/>
      <c r="D35" s="173"/>
      <c r="E35" s="208"/>
      <c r="F35" s="171"/>
      <c r="G35" s="208"/>
      <c r="H35" s="171"/>
      <c r="I35" s="208"/>
      <c r="J35" s="167"/>
      <c r="K35" s="184"/>
      <c r="L35" s="167"/>
      <c r="M35" s="208"/>
      <c r="N35" s="167"/>
      <c r="O35" s="168"/>
      <c r="P35" s="167"/>
      <c r="Q35" s="168"/>
      <c r="R35" s="167"/>
      <c r="S35" s="168"/>
      <c r="T35" s="167"/>
      <c r="U35" s="208"/>
      <c r="V35" s="167"/>
      <c r="W35" s="208"/>
      <c r="X35" s="167"/>
      <c r="Y35" s="208"/>
      <c r="Z35" s="167"/>
      <c r="AA35" s="208"/>
      <c r="AB35" s="167"/>
      <c r="AC35" s="208"/>
      <c r="AD35" s="167"/>
      <c r="AE35" s="169"/>
      <c r="AF35" s="167"/>
      <c r="AG35" s="168"/>
      <c r="AH35" s="167"/>
      <c r="AI35" s="166"/>
      <c r="AJ35" s="165"/>
      <c r="AK35" s="142"/>
      <c r="AL35" s="141"/>
      <c r="AM35" s="140"/>
      <c r="AN35" s="192"/>
      <c r="AO35" s="153"/>
    </row>
    <row r="36" spans="1:42" s="127" customFormat="1">
      <c r="A36" s="163"/>
      <c r="B36" s="162"/>
      <c r="C36" s="182" t="s">
        <v>76</v>
      </c>
      <c r="D36" s="204"/>
      <c r="E36" s="157">
        <f>+E29-E33-E34</f>
        <v>1048344005.776017</v>
      </c>
      <c r="F36" s="202">
        <f>+E36/$E$29</f>
        <v>0.14348379312152615</v>
      </c>
      <c r="G36" s="157">
        <f>+G29-G33-G34</f>
        <v>-26339821.609101415</v>
      </c>
      <c r="H36" s="202">
        <f>+G36/$G$29</f>
        <v>-1.8598468412115647E-3</v>
      </c>
      <c r="I36" s="157">
        <f>+E36+G36</f>
        <v>1022004184.1669155</v>
      </c>
      <c r="J36" s="155">
        <f>+I36/$I$29</f>
        <v>4.7604339521565335E-2</v>
      </c>
      <c r="K36" s="157">
        <f>+K29-K33-K34</f>
        <v>652531059.3939395</v>
      </c>
      <c r="L36" s="155">
        <f>+K36/$K$29</f>
        <v>0.14520199340318338</v>
      </c>
      <c r="M36" s="157">
        <f>+M29-M33-M34</f>
        <v>530756307.89393902</v>
      </c>
      <c r="N36" s="155">
        <f>+M36/$M$29</f>
        <v>0.14370111122581455</v>
      </c>
      <c r="O36" s="157">
        <f>+O29-O33-O34</f>
        <v>306101290.90909123</v>
      </c>
      <c r="P36" s="155">
        <f>+O36/$O$29</f>
        <v>0.16840698571697635</v>
      </c>
      <c r="Q36" s="157">
        <f>+Q29-Q33-Q34</f>
        <v>162906067.27272725</v>
      </c>
      <c r="R36" s="155">
        <f>+Q36/$Q$29</f>
        <v>0.15174367249996878</v>
      </c>
      <c r="S36" s="157">
        <f>+S29-S33-S34</f>
        <v>0</v>
      </c>
      <c r="T36" s="155" t="e">
        <f>+S36/$S$29</f>
        <v>#DIV/0!</v>
      </c>
      <c r="U36" s="157">
        <f>+U29-U33-U34</f>
        <v>11454036.36363636</v>
      </c>
      <c r="V36" s="155">
        <f>+U36/$U$29</f>
        <v>0.29102584239557244</v>
      </c>
      <c r="W36" s="157">
        <f>+W29-W33-W34</f>
        <v>0</v>
      </c>
      <c r="X36" s="155" t="e">
        <f>+W36/$W$29</f>
        <v>#DIV/0!</v>
      </c>
      <c r="Y36" s="157">
        <f>+Y29-Y33-Y34</f>
        <v>5446290.9090909064</v>
      </c>
      <c r="Z36" s="155">
        <f>+Y36/$Y$29</f>
        <v>0.2942690207847769</v>
      </c>
      <c r="AA36" s="157">
        <f>+AA29-AA33-AA34</f>
        <v>44240412.727272734</v>
      </c>
      <c r="AB36" s="155">
        <f>+AA36/$AA$29</f>
        <v>0.29792089106068137</v>
      </c>
      <c r="AC36" s="157">
        <f>+AC29-AC33-AC34</f>
        <v>0</v>
      </c>
      <c r="AD36" s="155" t="e">
        <f>+AC36/$AC$29</f>
        <v>#DIV/0!</v>
      </c>
      <c r="AE36" s="157">
        <v>-357500</v>
      </c>
      <c r="AF36" s="155">
        <f>+AE36/$AG$29</f>
        <v>-1.0914797981766161E-5</v>
      </c>
      <c r="AG36" s="156">
        <f>K36+M36+O36+Q36+S36+I36+U36+W36+Y36+AA36+AC36+AE36</f>
        <v>2735082149.6366124</v>
      </c>
      <c r="AH36" s="155">
        <f>+AG36/$AG$29</f>
        <v>8.3504529026065324E-2</v>
      </c>
      <c r="AI36" s="154"/>
      <c r="AJ36" s="143">
        <v>2.5463104248046875E-4</v>
      </c>
      <c r="AK36" s="213"/>
      <c r="AL36" s="212"/>
      <c r="AM36" s="211"/>
      <c r="AN36" s="188"/>
      <c r="AO36" s="139"/>
    </row>
    <row r="37" spans="1:42" s="131" customFormat="1">
      <c r="A37" s="134"/>
      <c r="B37" s="175"/>
      <c r="C37" s="182"/>
      <c r="D37" s="173"/>
      <c r="E37" s="208"/>
      <c r="F37" s="171"/>
      <c r="G37" s="208"/>
      <c r="H37" s="171"/>
      <c r="I37" s="208"/>
      <c r="J37" s="167"/>
      <c r="K37" s="184"/>
      <c r="L37" s="167"/>
      <c r="M37" s="208"/>
      <c r="N37" s="167"/>
      <c r="O37" s="168"/>
      <c r="P37" s="167"/>
      <c r="Q37" s="168"/>
      <c r="R37" s="167"/>
      <c r="S37" s="168"/>
      <c r="T37" s="167"/>
      <c r="U37" s="208"/>
      <c r="V37" s="167"/>
      <c r="W37" s="208"/>
      <c r="X37" s="167"/>
      <c r="Y37" s="208"/>
      <c r="Z37" s="167"/>
      <c r="AA37" s="208"/>
      <c r="AB37" s="167"/>
      <c r="AC37" s="208"/>
      <c r="AD37" s="167"/>
      <c r="AE37" s="169"/>
      <c r="AF37" s="167"/>
      <c r="AG37" s="168"/>
      <c r="AH37" s="167"/>
      <c r="AI37" s="166"/>
      <c r="AJ37" s="165"/>
      <c r="AK37" s="142"/>
      <c r="AL37" s="141"/>
      <c r="AM37" s="140"/>
      <c r="AN37" s="192"/>
      <c r="AO37" s="153"/>
    </row>
    <row r="38" spans="1:42" s="131" customFormat="1">
      <c r="A38" s="134"/>
      <c r="B38" s="175"/>
      <c r="C38" s="210">
        <v>919901</v>
      </c>
      <c r="D38" s="209" t="s">
        <v>75</v>
      </c>
      <c r="E38" s="208">
        <v>152685831.81818181</v>
      </c>
      <c r="F38" s="171">
        <f>+E38/$E$29</f>
        <v>2.0897665446153995E-2</v>
      </c>
      <c r="G38" s="208">
        <v>818249999.99999988</v>
      </c>
      <c r="H38" s="171">
        <f>+G38/$G$29</f>
        <v>5.7776385140570416E-2</v>
      </c>
      <c r="I38" s="208">
        <f>E38+G38</f>
        <v>970935831.81818175</v>
      </c>
      <c r="J38" s="167">
        <f>+I38/$I$29</f>
        <v>4.5225606418825899E-2</v>
      </c>
      <c r="K38" s="184">
        <v>94643590.909090906</v>
      </c>
      <c r="L38" s="167">
        <f>+K38/$K$29</f>
        <v>2.1060205280648499E-2</v>
      </c>
      <c r="M38" s="208">
        <v>39180863.636363633</v>
      </c>
      <c r="N38" s="167">
        <f>+M38/$M$29</f>
        <v>1.0608133261145665E-2</v>
      </c>
      <c r="O38" s="168">
        <v>22091931.818181816</v>
      </c>
      <c r="P38" s="167">
        <f>+O38/$O$29</f>
        <v>1.2154263169278465E-2</v>
      </c>
      <c r="Q38" s="168">
        <v>18343804.545454543</v>
      </c>
      <c r="R38" s="167">
        <f>+Q38/$Q$29</f>
        <v>1.7086879058278631E-2</v>
      </c>
      <c r="S38" s="168">
        <v>0</v>
      </c>
      <c r="T38" s="167" t="e">
        <f>+S38/$S$29</f>
        <v>#DIV/0!</v>
      </c>
      <c r="U38" s="168">
        <v>0</v>
      </c>
      <c r="V38" s="167">
        <f>+U38/$U$29</f>
        <v>0</v>
      </c>
      <c r="W38" s="208">
        <v>0</v>
      </c>
      <c r="X38" s="167" t="e">
        <f>+W38/$W$29</f>
        <v>#DIV/0!</v>
      </c>
      <c r="Y38" s="168">
        <v>29545.454545454544</v>
      </c>
      <c r="Z38" s="167">
        <f>+Y38/$Y$29</f>
        <v>1.5963730404520932E-3</v>
      </c>
      <c r="AA38" s="168">
        <v>465000</v>
      </c>
      <c r="AB38" s="167">
        <f>+AA38/$AA$29</f>
        <v>3.1313725574222714E-3</v>
      </c>
      <c r="AC38" s="208">
        <v>0</v>
      </c>
      <c r="AD38" s="167" t="e">
        <f>+AC38/$AC$29</f>
        <v>#DIV/0!</v>
      </c>
      <c r="AE38" s="169">
        <v>0</v>
      </c>
      <c r="AF38" s="167">
        <f>+AE38/$AG$29</f>
        <v>0</v>
      </c>
      <c r="AG38" s="168">
        <f>K38+M38+O38+Q38+S38+I38+U38+W38+Y38+AA38+AC38+AE38</f>
        <v>1145690568.181818</v>
      </c>
      <c r="AH38" s="167">
        <f>+AG38/$AG$29</f>
        <v>3.4978968115578837E-2</v>
      </c>
      <c r="AI38" s="166"/>
      <c r="AJ38" s="165"/>
      <c r="AK38" s="142"/>
      <c r="AL38" s="141"/>
      <c r="AM38" s="140"/>
      <c r="AN38" s="192"/>
      <c r="AO38" s="153"/>
    </row>
    <row r="39" spans="1:42" s="131" customFormat="1">
      <c r="A39" s="134"/>
      <c r="B39" s="175"/>
      <c r="C39" s="210">
        <v>829220</v>
      </c>
      <c r="D39" s="209" t="s">
        <v>74</v>
      </c>
      <c r="E39" s="208">
        <v>-4030963</v>
      </c>
      <c r="F39" s="171">
        <f>+E39/$E$29</f>
        <v>-5.5170617467726452E-4</v>
      </c>
      <c r="G39" s="208">
        <v>-17473600</v>
      </c>
      <c r="H39" s="171">
        <f>+G39/$G$29</f>
        <v>-1.233805613678303E-3</v>
      </c>
      <c r="I39" s="208">
        <f>E39+G39</f>
        <v>-21504563</v>
      </c>
      <c r="J39" s="167">
        <f>+I39/$I$29</f>
        <v>-1.0016695960490289E-3</v>
      </c>
      <c r="K39" s="184">
        <v>-21262106</v>
      </c>
      <c r="L39" s="167">
        <f>+K39/$K$29</f>
        <v>-4.7312693100267462E-3</v>
      </c>
      <c r="M39" s="208">
        <v>0</v>
      </c>
      <c r="N39" s="167">
        <f>+M39/$M$29</f>
        <v>0</v>
      </c>
      <c r="O39" s="168">
        <v>-37968956</v>
      </c>
      <c r="P39" s="167">
        <f>+O39/$O$29</f>
        <v>-2.0889286065374754E-2</v>
      </c>
      <c r="Q39" s="168">
        <v>0</v>
      </c>
      <c r="R39" s="167">
        <f>+Q39/$Q$29</f>
        <v>0</v>
      </c>
      <c r="S39" s="168">
        <v>0</v>
      </c>
      <c r="T39" s="167" t="e">
        <f>+S39/$S$29</f>
        <v>#DIV/0!</v>
      </c>
      <c r="U39" s="168">
        <v>0</v>
      </c>
      <c r="V39" s="167">
        <f>+U39/$U$29</f>
        <v>0</v>
      </c>
      <c r="W39" s="208">
        <v>0</v>
      </c>
      <c r="X39" s="167" t="e">
        <f>+W39/$W$29</f>
        <v>#DIV/0!</v>
      </c>
      <c r="Y39" s="168">
        <v>0</v>
      </c>
      <c r="Z39" s="167">
        <f>+Y39/$Y$29</f>
        <v>0</v>
      </c>
      <c r="AA39" s="168">
        <v>0</v>
      </c>
      <c r="AB39" s="167">
        <f>+AA39/$AA$29</f>
        <v>0</v>
      </c>
      <c r="AC39" s="208">
        <v>0</v>
      </c>
      <c r="AD39" s="167" t="e">
        <f>+AC39/$AC$29</f>
        <v>#DIV/0!</v>
      </c>
      <c r="AE39" s="169">
        <v>-191661850</v>
      </c>
      <c r="AF39" s="167">
        <f>+AE39/$AG$29</f>
        <v>-5.8516094365358567E-3</v>
      </c>
      <c r="AG39" s="168">
        <f>K39+M39+O39+Q39+S39+I39+U39+W39+Y39+AA39+AC39+AE39</f>
        <v>-272397475</v>
      </c>
      <c r="AH39" s="167">
        <f>+AG39/$AG$29</f>
        <v>-8.3165410080229332E-3</v>
      </c>
      <c r="AI39" s="166"/>
      <c r="AJ39" s="165"/>
      <c r="AK39" s="142"/>
      <c r="AL39" s="141"/>
      <c r="AM39" s="140"/>
      <c r="AN39" s="192"/>
      <c r="AO39" s="153"/>
    </row>
    <row r="40" spans="1:42" s="131" customFormat="1">
      <c r="A40" s="134"/>
      <c r="B40" s="175"/>
      <c r="C40" s="182"/>
      <c r="D40" s="173"/>
      <c r="E40" s="208"/>
      <c r="F40" s="171"/>
      <c r="G40" s="208"/>
      <c r="H40" s="171"/>
      <c r="I40" s="208"/>
      <c r="J40" s="167"/>
      <c r="K40" s="184"/>
      <c r="L40" s="167"/>
      <c r="M40" s="208"/>
      <c r="N40" s="167"/>
      <c r="O40" s="168"/>
      <c r="P40" s="167"/>
      <c r="Q40" s="168"/>
      <c r="R40" s="167"/>
      <c r="S40" s="168"/>
      <c r="T40" s="167"/>
      <c r="U40" s="208"/>
      <c r="V40" s="167"/>
      <c r="W40" s="208"/>
      <c r="X40" s="167"/>
      <c r="Y40" s="208"/>
      <c r="Z40" s="167"/>
      <c r="AA40" s="208"/>
      <c r="AB40" s="167"/>
      <c r="AC40" s="208"/>
      <c r="AD40" s="167"/>
      <c r="AE40" s="169"/>
      <c r="AF40" s="167"/>
      <c r="AG40" s="168"/>
      <c r="AH40" s="167"/>
      <c r="AI40" s="166"/>
      <c r="AJ40" s="165"/>
      <c r="AK40" s="142"/>
      <c r="AL40" s="141"/>
      <c r="AM40" s="140"/>
      <c r="AN40" s="192"/>
      <c r="AO40" s="153"/>
    </row>
    <row r="41" spans="1:42" s="127" customFormat="1">
      <c r="A41" s="163"/>
      <c r="B41" s="162"/>
      <c r="C41" s="187" t="s">
        <v>73</v>
      </c>
      <c r="D41" s="186"/>
      <c r="E41" s="157">
        <f>+E36+E38+E39</f>
        <v>1196998874.5941987</v>
      </c>
      <c r="F41" s="185">
        <f>+E41/$E$29</f>
        <v>0.16382975239300288</v>
      </c>
      <c r="G41" s="157">
        <f>+G36+G38+G39</f>
        <v>774436578.39089847</v>
      </c>
      <c r="H41" s="185">
        <f>+G41/$G$29</f>
        <v>5.4682732685680545E-2</v>
      </c>
      <c r="I41" s="157">
        <f>E41+G41</f>
        <v>1971435452.9850972</v>
      </c>
      <c r="J41" s="155">
        <f>+I41/$I$29</f>
        <v>9.1828276344342208E-2</v>
      </c>
      <c r="K41" s="157">
        <f>+K36+K38+K39</f>
        <v>725912544.30303037</v>
      </c>
      <c r="L41" s="155">
        <f>+K41/$K$29</f>
        <v>0.16153092937380514</v>
      </c>
      <c r="M41" s="157">
        <f>+M36+M38+M39</f>
        <v>569937171.53030264</v>
      </c>
      <c r="N41" s="155">
        <f>+M41/$M$29</f>
        <v>0.15430924448696021</v>
      </c>
      <c r="O41" s="157">
        <f>+O36+O38+O39</f>
        <v>290224266.72727305</v>
      </c>
      <c r="P41" s="155">
        <f>+O41/$O$29</f>
        <v>0.15967196282088006</v>
      </c>
      <c r="Q41" s="157">
        <f>+Q36+Q38+Q39</f>
        <v>181249871.81818178</v>
      </c>
      <c r="R41" s="155">
        <f>+Q41/$Q$29</f>
        <v>0.16883055155824742</v>
      </c>
      <c r="S41" s="157">
        <f>+S36+S38+S39</f>
        <v>0</v>
      </c>
      <c r="T41" s="155" t="e">
        <f>+S41/$S$29</f>
        <v>#DIV/0!</v>
      </c>
      <c r="U41" s="157">
        <f>+U36+U38+U39</f>
        <v>11454036.36363636</v>
      </c>
      <c r="V41" s="155">
        <f>+U41/$U$29</f>
        <v>0.29102584239557244</v>
      </c>
      <c r="W41" s="157">
        <f>+W36+W38+W39</f>
        <v>0</v>
      </c>
      <c r="X41" s="155" t="e">
        <f>+W41/$W$29</f>
        <v>#DIV/0!</v>
      </c>
      <c r="Y41" s="157">
        <f>+Y36+Y38+Y39</f>
        <v>5475836.3636363605</v>
      </c>
      <c r="Z41" s="155">
        <f>+Y41/$Y$29</f>
        <v>0.29586539382522897</v>
      </c>
      <c r="AA41" s="157">
        <f>+AA36+AA38+AA39</f>
        <v>44705412.727272734</v>
      </c>
      <c r="AB41" s="155">
        <f>+AA41/$AA$29</f>
        <v>0.30105226361810361</v>
      </c>
      <c r="AC41" s="157">
        <f>+AC36+AC38+AC39</f>
        <v>0</v>
      </c>
      <c r="AD41" s="155" t="e">
        <f>+AC41/$AC$29</f>
        <v>#DIV/0!</v>
      </c>
      <c r="AE41" s="179">
        <v>-192019350</v>
      </c>
      <c r="AF41" s="155">
        <f>+AE41/$AG$29</f>
        <v>-5.8625242345176232E-3</v>
      </c>
      <c r="AG41" s="156">
        <f>K41+M41+O41+Q41+S41+I41+U41+W41+Y41+AA41+AC41+AE41</f>
        <v>3608375242.8184304</v>
      </c>
      <c r="AH41" s="155">
        <f>+AG41/$AG$29</f>
        <v>0.11016695613362122</v>
      </c>
      <c r="AI41" s="154"/>
      <c r="AJ41" s="143">
        <v>2.5463104248046875E-4</v>
      </c>
      <c r="AK41" s="142"/>
      <c r="AL41" s="141"/>
      <c r="AM41" s="140"/>
      <c r="AN41" s="188"/>
      <c r="AO41" s="139"/>
    </row>
    <row r="42" spans="1:42" s="131" customFormat="1">
      <c r="A42" s="134"/>
      <c r="B42" s="175"/>
      <c r="C42" s="207"/>
      <c r="D42" s="173"/>
      <c r="E42" s="172"/>
      <c r="F42" s="171"/>
      <c r="G42" s="172"/>
      <c r="H42" s="171"/>
      <c r="I42" s="206"/>
      <c r="J42" s="167"/>
      <c r="K42" s="184"/>
      <c r="L42" s="167"/>
      <c r="M42" s="206"/>
      <c r="N42" s="167"/>
      <c r="O42" s="206"/>
      <c r="P42" s="167"/>
      <c r="Q42" s="168"/>
      <c r="R42" s="167"/>
      <c r="S42" s="206"/>
      <c r="T42" s="167"/>
      <c r="U42" s="206"/>
      <c r="V42" s="167"/>
      <c r="W42" s="206"/>
      <c r="X42" s="167"/>
      <c r="Y42" s="206"/>
      <c r="Z42" s="167"/>
      <c r="AA42" s="206"/>
      <c r="AB42" s="167"/>
      <c r="AC42" s="206"/>
      <c r="AD42" s="167"/>
      <c r="AE42" s="169"/>
      <c r="AF42" s="167"/>
      <c r="AG42" s="168"/>
      <c r="AH42" s="167"/>
      <c r="AI42" s="166"/>
      <c r="AJ42" s="165"/>
      <c r="AK42" s="142"/>
      <c r="AL42" s="141"/>
      <c r="AM42" s="140"/>
      <c r="AN42" s="192"/>
      <c r="AO42" s="153"/>
    </row>
    <row r="43" spans="1:42" s="127" customFormat="1">
      <c r="A43" s="163"/>
      <c r="B43" s="162"/>
      <c r="C43" s="205" t="s">
        <v>72</v>
      </c>
      <c r="D43" s="204"/>
      <c r="E43" s="203">
        <v>0.7</v>
      </c>
      <c r="F43" s="202"/>
      <c r="G43" s="203">
        <v>0.3</v>
      </c>
      <c r="H43" s="202"/>
      <c r="I43" s="156"/>
      <c r="J43" s="155"/>
      <c r="K43" s="195"/>
      <c r="L43" s="155"/>
      <c r="M43" s="156"/>
      <c r="N43" s="155"/>
      <c r="O43" s="156"/>
      <c r="P43" s="155"/>
      <c r="Q43" s="156"/>
      <c r="R43" s="155"/>
      <c r="S43" s="156"/>
      <c r="T43" s="155"/>
      <c r="U43" s="156"/>
      <c r="V43" s="155"/>
      <c r="W43" s="156"/>
      <c r="X43" s="155"/>
      <c r="Y43" s="156"/>
      <c r="Z43" s="155"/>
      <c r="AA43" s="156"/>
      <c r="AB43" s="155"/>
      <c r="AC43" s="156"/>
      <c r="AD43" s="155"/>
      <c r="AE43" s="179"/>
      <c r="AF43" s="155"/>
      <c r="AG43" s="156"/>
      <c r="AH43" s="155"/>
      <c r="AI43" s="154"/>
      <c r="AJ43" s="143"/>
      <c r="AK43" s="142"/>
      <c r="AL43" s="141"/>
      <c r="AM43" s="140"/>
      <c r="AN43" s="188"/>
      <c r="AO43" s="139"/>
    </row>
    <row r="44" spans="1:42" s="131" customFormat="1">
      <c r="A44" s="134"/>
      <c r="B44" s="201"/>
      <c r="C44" s="193">
        <v>811001</v>
      </c>
      <c r="D44" s="190" t="s">
        <v>71</v>
      </c>
      <c r="E44" s="170">
        <v>1991499.9999999998</v>
      </c>
      <c r="F44" s="189">
        <f t="shared" ref="F44:F75" si="18">+E44/$E$29</f>
        <v>2.7257080922592745E-4</v>
      </c>
      <c r="G44" s="170">
        <v>853500</v>
      </c>
      <c r="H44" s="189">
        <f t="shared" ref="H44:H75" si="19">+G44/$G$29</f>
        <v>6.0265376984389682E-5</v>
      </c>
      <c r="I44" s="168">
        <f t="shared" ref="I44:I75" si="20">E44+G44</f>
        <v>2845000</v>
      </c>
      <c r="J44" s="167">
        <f t="shared" ref="J44:J75" si="21">+I44/$I$29</f>
        <v>1.3251838694696967E-4</v>
      </c>
      <c r="K44" s="170">
        <v>0</v>
      </c>
      <c r="L44" s="167">
        <f t="shared" ref="L44:L75" si="22">+K44/$K$29</f>
        <v>0</v>
      </c>
      <c r="M44" s="170">
        <v>0</v>
      </c>
      <c r="N44" s="167">
        <f t="shared" ref="N44:N75" si="23">+M44/$M$29</f>
        <v>0</v>
      </c>
      <c r="O44" s="170">
        <v>0</v>
      </c>
      <c r="P44" s="167">
        <f t="shared" ref="P44:P75" si="24">+O44/$O$29</f>
        <v>0</v>
      </c>
      <c r="Q44" s="170">
        <v>0</v>
      </c>
      <c r="R44" s="167">
        <f t="shared" ref="R44:R75" si="25">+Q44/$Q$29</f>
        <v>0</v>
      </c>
      <c r="S44" s="170">
        <v>0</v>
      </c>
      <c r="T44" s="167" t="e">
        <f t="shared" ref="T44:T75" si="26">+S44/$S$29</f>
        <v>#DIV/0!</v>
      </c>
      <c r="U44" s="170">
        <v>0</v>
      </c>
      <c r="V44" s="167">
        <f t="shared" ref="V44:V75" si="27">+U44/$U$29</f>
        <v>0</v>
      </c>
      <c r="W44" s="170">
        <v>0</v>
      </c>
      <c r="X44" s="167" t="e">
        <f t="shared" ref="X44:X75" si="28">+W44/$W$29</f>
        <v>#DIV/0!</v>
      </c>
      <c r="Y44" s="170">
        <v>0</v>
      </c>
      <c r="Z44" s="167">
        <f t="shared" ref="Z44:Z75" si="29">+Y44/$Y$29</f>
        <v>0</v>
      </c>
      <c r="AA44" s="170">
        <v>0</v>
      </c>
      <c r="AB44" s="167">
        <f t="shared" ref="AB44:AB75" si="30">+AA44/$AA$29</f>
        <v>0</v>
      </c>
      <c r="AC44" s="170">
        <v>0</v>
      </c>
      <c r="AD44" s="167" t="e">
        <f t="shared" ref="AD44:AD75" si="31">+AC44/$AC$29</f>
        <v>#DIV/0!</v>
      </c>
      <c r="AE44" s="169">
        <v>0</v>
      </c>
      <c r="AF44" s="167">
        <f t="shared" ref="AF44:AF75" si="32">+AE44/$AG$29</f>
        <v>0</v>
      </c>
      <c r="AG44" s="168">
        <f t="shared" ref="AG44:AG75" si="33">K44+M44+O44+Q44+S44+I44+U44+W44+Y44+AA44+AC44+AE44</f>
        <v>2845000</v>
      </c>
      <c r="AH44" s="167">
        <f t="shared" ref="AH44:AH75" si="34">+AG44/$AG$29</f>
        <v>8.6860420302446796E-5</v>
      </c>
      <c r="AI44" s="166"/>
      <c r="AJ44" s="165"/>
      <c r="AK44" s="142"/>
      <c r="AL44" s="141"/>
      <c r="AM44" s="140"/>
      <c r="AN44" s="192"/>
      <c r="AO44" s="153"/>
      <c r="AP44" s="127"/>
    </row>
    <row r="45" spans="1:42" s="197" customFormat="1">
      <c r="A45" s="134"/>
      <c r="B45" s="175"/>
      <c r="C45" s="193">
        <v>811002</v>
      </c>
      <c r="D45" s="190" t="s">
        <v>70</v>
      </c>
      <c r="E45" s="170">
        <v>35691705.699999996</v>
      </c>
      <c r="F45" s="189">
        <f t="shared" si="18"/>
        <v>4.8850198871718039E-3</v>
      </c>
      <c r="G45" s="170">
        <v>15296445.299999999</v>
      </c>
      <c r="H45" s="189">
        <f t="shared" si="19"/>
        <v>1.0800773784716995E-3</v>
      </c>
      <c r="I45" s="168">
        <f t="shared" si="20"/>
        <v>50988150.999999993</v>
      </c>
      <c r="J45" s="167">
        <f t="shared" si="21"/>
        <v>2.3749973722068606E-3</v>
      </c>
      <c r="K45" s="170">
        <v>8949669</v>
      </c>
      <c r="L45" s="167">
        <f t="shared" si="22"/>
        <v>1.9914910721730837E-3</v>
      </c>
      <c r="M45" s="170">
        <v>4917138</v>
      </c>
      <c r="N45" s="167">
        <f t="shared" si="23"/>
        <v>1.3313043747977063E-3</v>
      </c>
      <c r="O45" s="170">
        <v>2744600</v>
      </c>
      <c r="P45" s="167">
        <f t="shared" si="24"/>
        <v>1.5099897541303888E-3</v>
      </c>
      <c r="Q45" s="170">
        <v>4116571</v>
      </c>
      <c r="R45" s="167">
        <f t="shared" si="25"/>
        <v>3.8345017598460339E-3</v>
      </c>
      <c r="S45" s="170">
        <v>0</v>
      </c>
      <c r="T45" s="167" t="e">
        <f t="shared" si="26"/>
        <v>#DIV/0!</v>
      </c>
      <c r="U45" s="170">
        <v>0</v>
      </c>
      <c r="V45" s="167">
        <f t="shared" si="27"/>
        <v>0</v>
      </c>
      <c r="W45" s="170">
        <v>0</v>
      </c>
      <c r="X45" s="167" t="e">
        <f t="shared" si="28"/>
        <v>#DIV/0!</v>
      </c>
      <c r="Y45" s="170">
        <v>0</v>
      </c>
      <c r="Z45" s="167">
        <f t="shared" si="29"/>
        <v>0</v>
      </c>
      <c r="AA45" s="170">
        <v>953558</v>
      </c>
      <c r="AB45" s="167">
        <f t="shared" si="30"/>
        <v>6.42138785615154E-3</v>
      </c>
      <c r="AC45" s="170">
        <v>0</v>
      </c>
      <c r="AD45" s="167" t="e">
        <f t="shared" si="31"/>
        <v>#DIV/0!</v>
      </c>
      <c r="AE45" s="169">
        <v>0</v>
      </c>
      <c r="AF45" s="167">
        <f t="shared" si="32"/>
        <v>0</v>
      </c>
      <c r="AG45" s="168">
        <f t="shared" si="33"/>
        <v>72669687</v>
      </c>
      <c r="AH45" s="167">
        <f t="shared" si="34"/>
        <v>2.2186711972116886E-3</v>
      </c>
      <c r="AI45" s="166"/>
      <c r="AJ45" s="165"/>
      <c r="AK45" s="142"/>
      <c r="AL45" s="141"/>
      <c r="AM45" s="140"/>
      <c r="AN45" s="192"/>
      <c r="AO45" s="198"/>
    </row>
    <row r="46" spans="1:42" s="131" customFormat="1">
      <c r="A46" s="134"/>
      <c r="B46" s="175"/>
      <c r="C46" s="193">
        <v>811003</v>
      </c>
      <c r="D46" s="190" t="s">
        <v>115</v>
      </c>
      <c r="E46" s="170">
        <v>64678282.899999999</v>
      </c>
      <c r="F46" s="189">
        <f t="shared" si="18"/>
        <v>8.8523283501865269E-3</v>
      </c>
      <c r="G46" s="170">
        <v>27719264.099999998</v>
      </c>
      <c r="H46" s="189">
        <f t="shared" si="19"/>
        <v>1.9572488584843105E-3</v>
      </c>
      <c r="I46" s="168">
        <f t="shared" si="20"/>
        <v>92397547</v>
      </c>
      <c r="J46" s="167">
        <f t="shared" si="21"/>
        <v>4.3038221041465088E-3</v>
      </c>
      <c r="K46" s="170">
        <v>31382949</v>
      </c>
      <c r="L46" s="167">
        <f t="shared" si="22"/>
        <v>6.9833714243468905E-3</v>
      </c>
      <c r="M46" s="170">
        <v>23215570</v>
      </c>
      <c r="N46" s="167">
        <f t="shared" si="23"/>
        <v>6.2855648762394677E-3</v>
      </c>
      <c r="O46" s="170">
        <v>14790450</v>
      </c>
      <c r="P46" s="167">
        <f t="shared" si="24"/>
        <v>8.1372250816067228E-3</v>
      </c>
      <c r="Q46" s="170">
        <v>15885000</v>
      </c>
      <c r="R46" s="167">
        <f t="shared" si="25"/>
        <v>1.4796552872561715E-2</v>
      </c>
      <c r="S46" s="170">
        <v>0</v>
      </c>
      <c r="T46" s="167" t="e">
        <f t="shared" si="26"/>
        <v>#DIV/0!</v>
      </c>
      <c r="U46" s="170">
        <v>15000</v>
      </c>
      <c r="V46" s="167">
        <f t="shared" si="27"/>
        <v>3.8112220856855122E-4</v>
      </c>
      <c r="W46" s="170">
        <v>0</v>
      </c>
      <c r="X46" s="167" t="e">
        <f t="shared" si="28"/>
        <v>#DIV/0!</v>
      </c>
      <c r="Y46" s="170">
        <v>0</v>
      </c>
      <c r="Z46" s="167">
        <f t="shared" si="29"/>
        <v>0</v>
      </c>
      <c r="AA46" s="170">
        <v>0</v>
      </c>
      <c r="AB46" s="167">
        <f t="shared" si="30"/>
        <v>0</v>
      </c>
      <c r="AC46" s="170">
        <v>0</v>
      </c>
      <c r="AD46" s="167" t="e">
        <f t="shared" si="31"/>
        <v>#DIV/0!</v>
      </c>
      <c r="AE46" s="169">
        <v>0</v>
      </c>
      <c r="AF46" s="167">
        <f t="shared" si="32"/>
        <v>0</v>
      </c>
      <c r="AG46" s="168">
        <f t="shared" si="33"/>
        <v>177686516</v>
      </c>
      <c r="AH46" s="167">
        <f t="shared" si="34"/>
        <v>5.4249298635632472E-3</v>
      </c>
      <c r="AI46" s="166"/>
      <c r="AJ46" s="165"/>
      <c r="AK46" s="142"/>
      <c r="AL46" s="141"/>
      <c r="AM46" s="140"/>
      <c r="AN46" s="192"/>
      <c r="AO46" s="153"/>
    </row>
    <row r="47" spans="1:42" s="131" customFormat="1">
      <c r="A47" s="134"/>
      <c r="B47" s="175"/>
      <c r="C47" s="193">
        <v>811004</v>
      </c>
      <c r="D47" s="190" t="s">
        <v>68</v>
      </c>
      <c r="E47" s="170">
        <v>72988601</v>
      </c>
      <c r="F47" s="189">
        <f t="shared" si="18"/>
        <v>9.9897374033835491E-3</v>
      </c>
      <c r="G47" s="170">
        <v>31280829</v>
      </c>
      <c r="H47" s="189">
        <f t="shared" si="19"/>
        <v>2.2087298794015576E-3</v>
      </c>
      <c r="I47" s="168">
        <f t="shared" si="20"/>
        <v>104269430</v>
      </c>
      <c r="J47" s="167">
        <f t="shared" si="21"/>
        <v>4.8568072658980556E-3</v>
      </c>
      <c r="K47" s="170">
        <v>16839204</v>
      </c>
      <c r="L47" s="167">
        <f t="shared" si="22"/>
        <v>3.7470798560819718E-3</v>
      </c>
      <c r="M47" s="170">
        <v>29168875</v>
      </c>
      <c r="N47" s="167">
        <f t="shared" si="23"/>
        <v>7.8974092033673744E-3</v>
      </c>
      <c r="O47" s="170">
        <v>18024587</v>
      </c>
      <c r="P47" s="167">
        <f t="shared" si="24"/>
        <v>9.9165421891830516E-3</v>
      </c>
      <c r="Q47" s="170">
        <v>9975572</v>
      </c>
      <c r="R47" s="167">
        <f t="shared" si="25"/>
        <v>9.2920414562194659E-3</v>
      </c>
      <c r="S47" s="170">
        <v>0</v>
      </c>
      <c r="T47" s="167" t="e">
        <f t="shared" si="26"/>
        <v>#DIV/0!</v>
      </c>
      <c r="U47" s="170">
        <v>155000</v>
      </c>
      <c r="V47" s="167">
        <f t="shared" si="27"/>
        <v>3.9382628218750295E-3</v>
      </c>
      <c r="W47" s="170">
        <v>0</v>
      </c>
      <c r="X47" s="167" t="e">
        <f t="shared" si="28"/>
        <v>#DIV/0!</v>
      </c>
      <c r="Y47" s="170">
        <v>0</v>
      </c>
      <c r="Z47" s="167">
        <f t="shared" si="29"/>
        <v>0</v>
      </c>
      <c r="AA47" s="170">
        <v>0</v>
      </c>
      <c r="AB47" s="167">
        <f t="shared" si="30"/>
        <v>0</v>
      </c>
      <c r="AC47" s="170">
        <v>0</v>
      </c>
      <c r="AD47" s="167" t="e">
        <f t="shared" si="31"/>
        <v>#DIV/0!</v>
      </c>
      <c r="AE47" s="169">
        <v>16158970</v>
      </c>
      <c r="AF47" s="167">
        <f t="shared" si="32"/>
        <v>4.933479528487271E-4</v>
      </c>
      <c r="AG47" s="168">
        <f t="shared" si="33"/>
        <v>194591638</v>
      </c>
      <c r="AH47" s="167">
        <f t="shared" si="34"/>
        <v>5.9410585110796403E-3</v>
      </c>
      <c r="AI47" s="166"/>
      <c r="AJ47" s="165"/>
      <c r="AK47" s="142"/>
      <c r="AL47" s="141"/>
      <c r="AM47" s="140"/>
      <c r="AN47" s="192"/>
      <c r="AO47" s="153"/>
    </row>
    <row r="48" spans="1:42" s="131" customFormat="1">
      <c r="A48" s="134"/>
      <c r="B48" s="175"/>
      <c r="C48" s="193">
        <v>811005</v>
      </c>
      <c r="D48" s="190" t="s">
        <v>67</v>
      </c>
      <c r="E48" s="170">
        <v>20054650</v>
      </c>
      <c r="F48" s="189">
        <f t="shared" si="18"/>
        <v>2.7448215813420771E-3</v>
      </c>
      <c r="G48" s="170">
        <v>8594850</v>
      </c>
      <c r="H48" s="189">
        <f t="shared" si="19"/>
        <v>6.0687976025106225E-4</v>
      </c>
      <c r="I48" s="168">
        <f t="shared" si="20"/>
        <v>28649500</v>
      </c>
      <c r="J48" s="167">
        <f t="shared" si="21"/>
        <v>1.33447645934524E-3</v>
      </c>
      <c r="K48" s="170">
        <v>4285000</v>
      </c>
      <c r="L48" s="167">
        <f t="shared" si="22"/>
        <v>9.5350333562745884E-4</v>
      </c>
      <c r="M48" s="170">
        <v>4125000</v>
      </c>
      <c r="N48" s="167">
        <f t="shared" si="23"/>
        <v>1.1168347412744035E-3</v>
      </c>
      <c r="O48" s="170">
        <v>231000</v>
      </c>
      <c r="P48" s="167">
        <f t="shared" si="24"/>
        <v>1.2708869533051075E-4</v>
      </c>
      <c r="Q48" s="170">
        <v>50000</v>
      </c>
      <c r="R48" s="167">
        <f t="shared" si="25"/>
        <v>4.6573978195032153E-5</v>
      </c>
      <c r="S48" s="170">
        <v>0</v>
      </c>
      <c r="T48" s="167" t="e">
        <f t="shared" si="26"/>
        <v>#DIV/0!</v>
      </c>
      <c r="U48" s="170">
        <v>0</v>
      </c>
      <c r="V48" s="167">
        <f t="shared" si="27"/>
        <v>0</v>
      </c>
      <c r="W48" s="170">
        <v>0</v>
      </c>
      <c r="X48" s="167" t="e">
        <f t="shared" si="28"/>
        <v>#DIV/0!</v>
      </c>
      <c r="Y48" s="170">
        <v>90000</v>
      </c>
      <c r="Z48" s="167">
        <f t="shared" si="29"/>
        <v>4.862797877069453E-3</v>
      </c>
      <c r="AA48" s="170">
        <v>215000</v>
      </c>
      <c r="AB48" s="167">
        <f t="shared" si="30"/>
        <v>1.4478389243995449E-3</v>
      </c>
      <c r="AC48" s="170">
        <v>0</v>
      </c>
      <c r="AD48" s="167" t="e">
        <f t="shared" si="31"/>
        <v>#DIV/0!</v>
      </c>
      <c r="AE48" s="169">
        <v>0</v>
      </c>
      <c r="AF48" s="167">
        <f t="shared" si="32"/>
        <v>0</v>
      </c>
      <c r="AG48" s="168">
        <f t="shared" si="33"/>
        <v>37645500</v>
      </c>
      <c r="AH48" s="167">
        <f t="shared" si="34"/>
        <v>1.149351125657561E-3</v>
      </c>
      <c r="AI48" s="166"/>
      <c r="AJ48" s="165"/>
      <c r="AK48" s="142"/>
      <c r="AL48" s="141"/>
      <c r="AM48" s="140"/>
      <c r="AN48" s="192"/>
      <c r="AO48" s="153"/>
    </row>
    <row r="49" spans="1:41" s="131" customFormat="1">
      <c r="A49" s="134"/>
      <c r="B49" s="175"/>
      <c r="C49" s="193">
        <v>811006</v>
      </c>
      <c r="D49" s="190" t="s">
        <v>66</v>
      </c>
      <c r="E49" s="170">
        <v>282100</v>
      </c>
      <c r="F49" s="189">
        <f t="shared" si="18"/>
        <v>3.8610206016888849E-5</v>
      </c>
      <c r="G49" s="170">
        <v>120900</v>
      </c>
      <c r="H49" s="189">
        <f t="shared" si="19"/>
        <v>8.5367124515673252E-6</v>
      </c>
      <c r="I49" s="168">
        <f t="shared" si="20"/>
        <v>403000</v>
      </c>
      <c r="J49" s="167">
        <f t="shared" si="21"/>
        <v>1.8771497342576021E-5</v>
      </c>
      <c r="K49" s="170">
        <v>216000</v>
      </c>
      <c r="L49" s="167">
        <f t="shared" si="22"/>
        <v>4.8064578878770391E-5</v>
      </c>
      <c r="M49" s="170">
        <v>60000</v>
      </c>
      <c r="N49" s="167">
        <f t="shared" si="23"/>
        <v>1.6244868963991324E-5</v>
      </c>
      <c r="O49" s="170">
        <v>32000</v>
      </c>
      <c r="P49" s="167">
        <f t="shared" si="24"/>
        <v>1.7605360392105388E-5</v>
      </c>
      <c r="Q49" s="170">
        <v>8000</v>
      </c>
      <c r="R49" s="167">
        <f t="shared" si="25"/>
        <v>7.4518365112051441E-6</v>
      </c>
      <c r="S49" s="170">
        <v>0</v>
      </c>
      <c r="T49" s="167" t="e">
        <f t="shared" si="26"/>
        <v>#DIV/0!</v>
      </c>
      <c r="U49" s="170">
        <v>0</v>
      </c>
      <c r="V49" s="167">
        <f t="shared" si="27"/>
        <v>0</v>
      </c>
      <c r="W49" s="170">
        <v>0</v>
      </c>
      <c r="X49" s="167" t="e">
        <f t="shared" si="28"/>
        <v>#DIV/0!</v>
      </c>
      <c r="Y49" s="170">
        <v>0</v>
      </c>
      <c r="Z49" s="167">
        <f t="shared" si="29"/>
        <v>0</v>
      </c>
      <c r="AA49" s="170">
        <v>0</v>
      </c>
      <c r="AB49" s="167">
        <f t="shared" si="30"/>
        <v>0</v>
      </c>
      <c r="AC49" s="170">
        <v>0</v>
      </c>
      <c r="AD49" s="167" t="e">
        <f t="shared" si="31"/>
        <v>#DIV/0!</v>
      </c>
      <c r="AE49" s="169">
        <v>0</v>
      </c>
      <c r="AF49" s="167">
        <f t="shared" si="32"/>
        <v>0</v>
      </c>
      <c r="AG49" s="168">
        <f t="shared" si="33"/>
        <v>719000</v>
      </c>
      <c r="AH49" s="167">
        <f t="shared" si="34"/>
        <v>2.1951719577314323E-5</v>
      </c>
      <c r="AI49" s="166"/>
      <c r="AJ49" s="165"/>
      <c r="AK49" s="142"/>
      <c r="AL49" s="141"/>
      <c r="AM49" s="140"/>
      <c r="AN49" s="192"/>
      <c r="AO49" s="139"/>
    </row>
    <row r="50" spans="1:41" s="197" customFormat="1">
      <c r="A50" s="134"/>
      <c r="B50" s="175"/>
      <c r="C50" s="193">
        <v>811007</v>
      </c>
      <c r="D50" s="190" t="s">
        <v>65</v>
      </c>
      <c r="E50" s="170">
        <v>0</v>
      </c>
      <c r="F50" s="189">
        <f t="shared" si="18"/>
        <v>0</v>
      </c>
      <c r="G50" s="170">
        <v>0</v>
      </c>
      <c r="H50" s="189">
        <f t="shared" si="19"/>
        <v>0</v>
      </c>
      <c r="I50" s="168">
        <f t="shared" si="20"/>
        <v>0</v>
      </c>
      <c r="J50" s="167">
        <f t="shared" si="21"/>
        <v>0</v>
      </c>
      <c r="K50" s="170">
        <v>0</v>
      </c>
      <c r="L50" s="167">
        <f t="shared" si="22"/>
        <v>0</v>
      </c>
      <c r="M50" s="170">
        <v>0</v>
      </c>
      <c r="N50" s="167">
        <f t="shared" si="23"/>
        <v>0</v>
      </c>
      <c r="O50" s="170">
        <v>0</v>
      </c>
      <c r="P50" s="167">
        <f t="shared" si="24"/>
        <v>0</v>
      </c>
      <c r="Q50" s="170">
        <v>0</v>
      </c>
      <c r="R50" s="167">
        <f t="shared" si="25"/>
        <v>0</v>
      </c>
      <c r="S50" s="170">
        <v>0</v>
      </c>
      <c r="T50" s="167" t="e">
        <f t="shared" si="26"/>
        <v>#DIV/0!</v>
      </c>
      <c r="U50" s="170">
        <v>0</v>
      </c>
      <c r="V50" s="167">
        <f t="shared" si="27"/>
        <v>0</v>
      </c>
      <c r="W50" s="170">
        <v>0</v>
      </c>
      <c r="X50" s="167" t="e">
        <f t="shared" si="28"/>
        <v>#DIV/0!</v>
      </c>
      <c r="Y50" s="170">
        <v>0</v>
      </c>
      <c r="Z50" s="167">
        <f t="shared" si="29"/>
        <v>0</v>
      </c>
      <c r="AA50" s="170">
        <v>0</v>
      </c>
      <c r="AB50" s="167">
        <f t="shared" si="30"/>
        <v>0</v>
      </c>
      <c r="AC50" s="170">
        <v>0</v>
      </c>
      <c r="AD50" s="167" t="e">
        <f t="shared" si="31"/>
        <v>#DIV/0!</v>
      </c>
      <c r="AE50" s="169">
        <v>0</v>
      </c>
      <c r="AF50" s="167">
        <f t="shared" si="32"/>
        <v>0</v>
      </c>
      <c r="AG50" s="168">
        <f t="shared" si="33"/>
        <v>0</v>
      </c>
      <c r="AH50" s="167">
        <f t="shared" si="34"/>
        <v>0</v>
      </c>
      <c r="AI50" s="166"/>
      <c r="AJ50" s="165"/>
      <c r="AK50" s="142"/>
      <c r="AL50" s="141"/>
      <c r="AM50" s="140"/>
      <c r="AN50" s="192"/>
      <c r="AO50" s="198"/>
    </row>
    <row r="51" spans="1:41" s="131" customFormat="1">
      <c r="A51" s="134"/>
      <c r="B51" s="175"/>
      <c r="C51" s="193">
        <v>811010</v>
      </c>
      <c r="D51" s="190" t="s">
        <v>114</v>
      </c>
      <c r="E51" s="170">
        <v>0</v>
      </c>
      <c r="F51" s="189">
        <f t="shared" si="18"/>
        <v>0</v>
      </c>
      <c r="G51" s="170">
        <v>0</v>
      </c>
      <c r="H51" s="189">
        <f t="shared" si="19"/>
        <v>0</v>
      </c>
      <c r="I51" s="168">
        <f t="shared" si="20"/>
        <v>0</v>
      </c>
      <c r="J51" s="167">
        <f t="shared" si="21"/>
        <v>0</v>
      </c>
      <c r="K51" s="170">
        <v>0</v>
      </c>
      <c r="L51" s="167">
        <f t="shared" si="22"/>
        <v>0</v>
      </c>
      <c r="M51" s="170">
        <v>0</v>
      </c>
      <c r="N51" s="167">
        <f t="shared" si="23"/>
        <v>0</v>
      </c>
      <c r="O51" s="170">
        <v>0</v>
      </c>
      <c r="P51" s="167">
        <f t="shared" si="24"/>
        <v>0</v>
      </c>
      <c r="Q51" s="170">
        <v>0</v>
      </c>
      <c r="R51" s="167">
        <f t="shared" si="25"/>
        <v>0</v>
      </c>
      <c r="S51" s="170">
        <v>0</v>
      </c>
      <c r="T51" s="167" t="e">
        <f t="shared" si="26"/>
        <v>#DIV/0!</v>
      </c>
      <c r="U51" s="170">
        <v>0</v>
      </c>
      <c r="V51" s="167">
        <f t="shared" si="27"/>
        <v>0</v>
      </c>
      <c r="W51" s="170">
        <v>0</v>
      </c>
      <c r="X51" s="167" t="e">
        <f t="shared" si="28"/>
        <v>#DIV/0!</v>
      </c>
      <c r="Y51" s="170">
        <v>0</v>
      </c>
      <c r="Z51" s="167">
        <f t="shared" si="29"/>
        <v>0</v>
      </c>
      <c r="AA51" s="170">
        <v>0</v>
      </c>
      <c r="AB51" s="167">
        <f t="shared" si="30"/>
        <v>0</v>
      </c>
      <c r="AC51" s="170">
        <v>0</v>
      </c>
      <c r="AD51" s="167" t="e">
        <f t="shared" si="31"/>
        <v>#DIV/0!</v>
      </c>
      <c r="AE51" s="169">
        <v>0</v>
      </c>
      <c r="AF51" s="167">
        <f t="shared" si="32"/>
        <v>0</v>
      </c>
      <c r="AG51" s="168">
        <f t="shared" si="33"/>
        <v>0</v>
      </c>
      <c r="AH51" s="167">
        <f t="shared" si="34"/>
        <v>0</v>
      </c>
      <c r="AI51" s="166"/>
      <c r="AJ51" s="165"/>
      <c r="AK51" s="142"/>
      <c r="AL51" s="141"/>
      <c r="AM51" s="140"/>
      <c r="AN51" s="192"/>
      <c r="AO51" s="153"/>
    </row>
    <row r="52" spans="1:41" s="131" customFormat="1">
      <c r="A52" s="134"/>
      <c r="B52" s="175"/>
      <c r="C52" s="193">
        <v>821000</v>
      </c>
      <c r="D52" s="190" t="s">
        <v>64</v>
      </c>
      <c r="E52" s="170">
        <v>371350</v>
      </c>
      <c r="F52" s="189">
        <f t="shared" si="18"/>
        <v>5.0825593776574528E-5</v>
      </c>
      <c r="G52" s="170">
        <v>159150</v>
      </c>
      <c r="H52" s="189">
        <f t="shared" si="19"/>
        <v>1.1237533388477584E-5</v>
      </c>
      <c r="I52" s="168">
        <f t="shared" si="20"/>
        <v>530500</v>
      </c>
      <c r="J52" s="167">
        <f t="shared" si="21"/>
        <v>2.4710370571306648E-5</v>
      </c>
      <c r="K52" s="170">
        <v>234000</v>
      </c>
      <c r="L52" s="167">
        <f t="shared" si="22"/>
        <v>5.2069960452001255E-5</v>
      </c>
      <c r="M52" s="170">
        <v>0</v>
      </c>
      <c r="N52" s="167">
        <f t="shared" si="23"/>
        <v>0</v>
      </c>
      <c r="O52" s="170">
        <v>0</v>
      </c>
      <c r="P52" s="167">
        <f t="shared" si="24"/>
        <v>0</v>
      </c>
      <c r="Q52" s="170">
        <v>0</v>
      </c>
      <c r="R52" s="167">
        <f t="shared" si="25"/>
        <v>0</v>
      </c>
      <c r="S52" s="170">
        <v>0</v>
      </c>
      <c r="T52" s="167" t="e">
        <f t="shared" si="26"/>
        <v>#DIV/0!</v>
      </c>
      <c r="U52" s="170">
        <v>0</v>
      </c>
      <c r="V52" s="167">
        <f t="shared" si="27"/>
        <v>0</v>
      </c>
      <c r="W52" s="170">
        <v>0</v>
      </c>
      <c r="X52" s="167" t="e">
        <f t="shared" si="28"/>
        <v>#DIV/0!</v>
      </c>
      <c r="Y52" s="170">
        <v>0</v>
      </c>
      <c r="Z52" s="167">
        <f t="shared" si="29"/>
        <v>0</v>
      </c>
      <c r="AA52" s="170">
        <v>0</v>
      </c>
      <c r="AB52" s="167">
        <f t="shared" si="30"/>
        <v>0</v>
      </c>
      <c r="AC52" s="170">
        <v>0</v>
      </c>
      <c r="AD52" s="167" t="e">
        <f t="shared" si="31"/>
        <v>#DIV/0!</v>
      </c>
      <c r="AE52" s="169">
        <v>2499375</v>
      </c>
      <c r="AF52" s="167">
        <f t="shared" si="32"/>
        <v>7.6308176799095941E-5</v>
      </c>
      <c r="AG52" s="168">
        <f t="shared" si="33"/>
        <v>3263875</v>
      </c>
      <c r="AH52" s="167">
        <f t="shared" si="34"/>
        <v>9.9649052483180502E-5</v>
      </c>
      <c r="AI52" s="166"/>
      <c r="AJ52" s="165"/>
      <c r="AK52" s="142"/>
      <c r="AL52" s="141"/>
      <c r="AM52" s="140"/>
      <c r="AN52" s="192"/>
      <c r="AO52" s="153"/>
    </row>
    <row r="53" spans="1:41" s="131" customFormat="1">
      <c r="A53" s="134"/>
      <c r="B53" s="175"/>
      <c r="C53" s="193">
        <v>821001</v>
      </c>
      <c r="D53" s="190" t="s">
        <v>63</v>
      </c>
      <c r="E53" s="170">
        <v>696706224.89999998</v>
      </c>
      <c r="F53" s="189">
        <f t="shared" si="18"/>
        <v>9.5356153408854644E-2</v>
      </c>
      <c r="G53" s="170">
        <v>298588382.09999996</v>
      </c>
      <c r="H53" s="189">
        <f t="shared" si="19"/>
        <v>2.1083235395917388E-2</v>
      </c>
      <c r="I53" s="168">
        <f t="shared" si="20"/>
        <v>995294607</v>
      </c>
      <c r="J53" s="167">
        <f t="shared" si="21"/>
        <v>4.6360223499704083E-2</v>
      </c>
      <c r="K53" s="170">
        <v>370014605</v>
      </c>
      <c r="L53" s="167">
        <f t="shared" si="22"/>
        <v>8.2336093371849856E-2</v>
      </c>
      <c r="M53" s="170">
        <v>324876369</v>
      </c>
      <c r="N53" s="167">
        <f t="shared" si="23"/>
        <v>8.7959567398371546E-2</v>
      </c>
      <c r="O53" s="170">
        <v>153679946</v>
      </c>
      <c r="P53" s="167">
        <f t="shared" si="24"/>
        <v>8.4549713574040453E-2</v>
      </c>
      <c r="Q53" s="170">
        <v>108753522</v>
      </c>
      <c r="R53" s="167">
        <f t="shared" si="25"/>
        <v>0.10130168324521899</v>
      </c>
      <c r="S53" s="170">
        <v>0</v>
      </c>
      <c r="T53" s="167" t="e">
        <f t="shared" si="26"/>
        <v>#DIV/0!</v>
      </c>
      <c r="U53" s="170">
        <v>4461219</v>
      </c>
      <c r="V53" s="167">
        <f t="shared" si="27"/>
        <v>0.11335130921253224</v>
      </c>
      <c r="W53" s="170">
        <v>0</v>
      </c>
      <c r="X53" s="167" t="e">
        <f t="shared" si="28"/>
        <v>#DIV/0!</v>
      </c>
      <c r="Y53" s="170">
        <v>4430414</v>
      </c>
      <c r="Z53" s="167">
        <f t="shared" si="29"/>
        <v>0.23938008659709759</v>
      </c>
      <c r="AA53" s="170">
        <v>35294577</v>
      </c>
      <c r="AB53" s="167">
        <f t="shared" si="30"/>
        <v>0.23767842977124146</v>
      </c>
      <c r="AC53" s="170">
        <v>0</v>
      </c>
      <c r="AD53" s="167" t="e">
        <f t="shared" si="31"/>
        <v>#DIV/0!</v>
      </c>
      <c r="AE53" s="169">
        <v>132943852</v>
      </c>
      <c r="AF53" s="167">
        <f t="shared" si="32"/>
        <v>4.058895909084809E-3</v>
      </c>
      <c r="AG53" s="168">
        <f t="shared" si="33"/>
        <v>2129749111</v>
      </c>
      <c r="AH53" s="167">
        <f t="shared" si="34"/>
        <v>6.5023164471079933E-2</v>
      </c>
      <c r="AI53" s="166"/>
      <c r="AJ53" s="165"/>
      <c r="AK53" s="142"/>
      <c r="AL53" s="141"/>
      <c r="AM53" s="140"/>
      <c r="AN53" s="192"/>
      <c r="AO53" s="153"/>
    </row>
    <row r="54" spans="1:41" s="131" customFormat="1">
      <c r="A54" s="134"/>
      <c r="B54" s="175"/>
      <c r="C54" s="193">
        <v>821002</v>
      </c>
      <c r="D54" s="190" t="s">
        <v>62</v>
      </c>
      <c r="E54" s="170">
        <v>43054603.899999999</v>
      </c>
      <c r="F54" s="189">
        <f t="shared" si="18"/>
        <v>5.8927583358899189E-3</v>
      </c>
      <c r="G54" s="170">
        <v>18451973.099999998</v>
      </c>
      <c r="H54" s="189">
        <f t="shared" si="19"/>
        <v>1.3028882425041798E-3</v>
      </c>
      <c r="I54" s="168">
        <f t="shared" si="20"/>
        <v>61506577</v>
      </c>
      <c r="J54" s="167">
        <f t="shared" si="21"/>
        <v>2.8649393218522271E-3</v>
      </c>
      <c r="K54" s="170">
        <v>8968462</v>
      </c>
      <c r="L54" s="167">
        <f t="shared" si="22"/>
        <v>1.9956729130567352E-3</v>
      </c>
      <c r="M54" s="170">
        <v>3052718</v>
      </c>
      <c r="N54" s="167">
        <f t="shared" si="23"/>
        <v>8.265167315669611E-4</v>
      </c>
      <c r="O54" s="170">
        <v>2716454</v>
      </c>
      <c r="P54" s="167">
        <f t="shared" si="24"/>
        <v>1.4945047393305076E-3</v>
      </c>
      <c r="Q54" s="170">
        <v>7780216</v>
      </c>
      <c r="R54" s="167">
        <f t="shared" si="25"/>
        <v>7.2471122067328054E-3</v>
      </c>
      <c r="S54" s="170">
        <v>0</v>
      </c>
      <c r="T54" s="167" t="e">
        <f t="shared" si="26"/>
        <v>#DIV/0!</v>
      </c>
      <c r="U54" s="170">
        <v>880738</v>
      </c>
      <c r="V54" s="167">
        <f t="shared" si="27"/>
        <v>2.2377920782016579E-2</v>
      </c>
      <c r="W54" s="170">
        <v>0</v>
      </c>
      <c r="X54" s="167" t="e">
        <f t="shared" si="28"/>
        <v>#DIV/0!</v>
      </c>
      <c r="Y54" s="170">
        <v>268350</v>
      </c>
      <c r="Z54" s="167">
        <f t="shared" si="29"/>
        <v>1.4499242336795419E-2</v>
      </c>
      <c r="AA54" s="170">
        <v>880738</v>
      </c>
      <c r="AB54" s="167">
        <f t="shared" si="30"/>
        <v>5.9310081795246805E-3</v>
      </c>
      <c r="AC54" s="170">
        <v>0</v>
      </c>
      <c r="AD54" s="167" t="e">
        <f t="shared" si="31"/>
        <v>#DIV/0!</v>
      </c>
      <c r="AE54" s="169">
        <v>7222627</v>
      </c>
      <c r="AF54" s="167">
        <f t="shared" si="32"/>
        <v>2.2051332755985953E-4</v>
      </c>
      <c r="AG54" s="168">
        <f t="shared" si="33"/>
        <v>93276880</v>
      </c>
      <c r="AH54" s="167">
        <f t="shared" si="34"/>
        <v>2.8478274169774671E-3</v>
      </c>
      <c r="AI54" s="166"/>
      <c r="AJ54" s="165"/>
      <c r="AK54" s="142"/>
      <c r="AL54" s="141"/>
      <c r="AM54" s="140"/>
      <c r="AN54" s="192"/>
      <c r="AO54" s="153"/>
    </row>
    <row r="55" spans="1:41" s="131" customFormat="1">
      <c r="A55" s="134"/>
      <c r="B55" s="175"/>
      <c r="C55" s="193">
        <v>821004</v>
      </c>
      <c r="D55" s="190" t="s">
        <v>61</v>
      </c>
      <c r="E55" s="170">
        <v>693000</v>
      </c>
      <c r="F55" s="189">
        <f t="shared" si="18"/>
        <v>9.4848893192853498E-5</v>
      </c>
      <c r="G55" s="170">
        <v>297000</v>
      </c>
      <c r="H55" s="189">
        <f t="shared" si="19"/>
        <v>2.0971080216009063E-5</v>
      </c>
      <c r="I55" s="168">
        <f t="shared" si="20"/>
        <v>990000</v>
      </c>
      <c r="J55" s="167">
        <f t="shared" si="21"/>
        <v>4.6113603893673109E-5</v>
      </c>
      <c r="K55" s="170">
        <v>0</v>
      </c>
      <c r="L55" s="167">
        <f t="shared" si="22"/>
        <v>0</v>
      </c>
      <c r="M55" s="170">
        <v>0</v>
      </c>
      <c r="N55" s="167">
        <f t="shared" si="23"/>
        <v>0</v>
      </c>
      <c r="O55" s="170">
        <v>0</v>
      </c>
      <c r="P55" s="167">
        <f t="shared" si="24"/>
        <v>0</v>
      </c>
      <c r="Q55" s="170">
        <v>0</v>
      </c>
      <c r="R55" s="167">
        <f t="shared" si="25"/>
        <v>0</v>
      </c>
      <c r="S55" s="170">
        <v>0</v>
      </c>
      <c r="T55" s="167" t="e">
        <f t="shared" si="26"/>
        <v>#DIV/0!</v>
      </c>
      <c r="U55" s="170">
        <v>0</v>
      </c>
      <c r="V55" s="167">
        <f t="shared" si="27"/>
        <v>0</v>
      </c>
      <c r="W55" s="170">
        <v>0</v>
      </c>
      <c r="X55" s="167" t="e">
        <f t="shared" si="28"/>
        <v>#DIV/0!</v>
      </c>
      <c r="Y55" s="170">
        <v>0</v>
      </c>
      <c r="Z55" s="167">
        <f t="shared" si="29"/>
        <v>0</v>
      </c>
      <c r="AA55" s="170">
        <v>0</v>
      </c>
      <c r="AB55" s="167">
        <f t="shared" si="30"/>
        <v>0</v>
      </c>
      <c r="AC55" s="170">
        <v>0</v>
      </c>
      <c r="AD55" s="167" t="e">
        <f t="shared" si="31"/>
        <v>#DIV/0!</v>
      </c>
      <c r="AE55" s="169">
        <v>0</v>
      </c>
      <c r="AF55" s="167">
        <f t="shared" si="32"/>
        <v>0</v>
      </c>
      <c r="AG55" s="168">
        <f t="shared" si="33"/>
        <v>990000</v>
      </c>
      <c r="AH55" s="167">
        <f t="shared" si="34"/>
        <v>3.0225594411044755E-5</v>
      </c>
      <c r="AI55" s="166"/>
      <c r="AJ55" s="165"/>
      <c r="AK55" s="142"/>
      <c r="AL55" s="141"/>
      <c r="AM55" s="140"/>
      <c r="AN55" s="192"/>
      <c r="AO55" s="153"/>
    </row>
    <row r="56" spans="1:41" s="131" customFormat="1">
      <c r="A56" s="134"/>
      <c r="B56" s="175"/>
      <c r="C56" s="193">
        <v>821005</v>
      </c>
      <c r="D56" s="190" t="s">
        <v>60</v>
      </c>
      <c r="E56" s="170">
        <v>0</v>
      </c>
      <c r="F56" s="189">
        <f t="shared" si="18"/>
        <v>0</v>
      </c>
      <c r="G56" s="170">
        <v>0</v>
      </c>
      <c r="H56" s="189">
        <f t="shared" si="19"/>
        <v>0</v>
      </c>
      <c r="I56" s="168">
        <f t="shared" si="20"/>
        <v>0</v>
      </c>
      <c r="J56" s="167">
        <f t="shared" si="21"/>
        <v>0</v>
      </c>
      <c r="K56" s="170">
        <v>0</v>
      </c>
      <c r="L56" s="167">
        <f t="shared" si="22"/>
        <v>0</v>
      </c>
      <c r="M56" s="170">
        <v>0</v>
      </c>
      <c r="N56" s="167">
        <f t="shared" si="23"/>
        <v>0</v>
      </c>
      <c r="O56" s="170">
        <v>0</v>
      </c>
      <c r="P56" s="167">
        <f t="shared" si="24"/>
        <v>0</v>
      </c>
      <c r="Q56" s="170">
        <v>0</v>
      </c>
      <c r="R56" s="167">
        <f t="shared" si="25"/>
        <v>0</v>
      </c>
      <c r="S56" s="170">
        <v>0</v>
      </c>
      <c r="T56" s="167" t="e">
        <f t="shared" si="26"/>
        <v>#DIV/0!</v>
      </c>
      <c r="U56" s="170">
        <v>0</v>
      </c>
      <c r="V56" s="167">
        <f t="shared" si="27"/>
        <v>0</v>
      </c>
      <c r="W56" s="170">
        <v>0</v>
      </c>
      <c r="X56" s="167" t="e">
        <f t="shared" si="28"/>
        <v>#DIV/0!</v>
      </c>
      <c r="Y56" s="170">
        <v>0</v>
      </c>
      <c r="Z56" s="167">
        <f t="shared" si="29"/>
        <v>0</v>
      </c>
      <c r="AA56" s="170">
        <v>0</v>
      </c>
      <c r="AB56" s="167">
        <f t="shared" si="30"/>
        <v>0</v>
      </c>
      <c r="AC56" s="170">
        <v>0</v>
      </c>
      <c r="AD56" s="167" t="e">
        <f t="shared" si="31"/>
        <v>#DIV/0!</v>
      </c>
      <c r="AE56" s="169">
        <v>0</v>
      </c>
      <c r="AF56" s="167">
        <f t="shared" si="32"/>
        <v>0</v>
      </c>
      <c r="AG56" s="168">
        <f t="shared" si="33"/>
        <v>0</v>
      </c>
      <c r="AH56" s="167">
        <f t="shared" si="34"/>
        <v>0</v>
      </c>
      <c r="AI56" s="166"/>
      <c r="AJ56" s="165"/>
      <c r="AK56" s="142"/>
      <c r="AL56" s="141"/>
      <c r="AM56" s="140"/>
      <c r="AN56" s="192"/>
      <c r="AO56" s="153"/>
    </row>
    <row r="57" spans="1:41" s="131" customFormat="1">
      <c r="A57" s="134"/>
      <c r="B57" s="175"/>
      <c r="C57" s="193">
        <v>821006</v>
      </c>
      <c r="D57" s="190" t="s">
        <v>59</v>
      </c>
      <c r="E57" s="170">
        <v>51208929.566666633</v>
      </c>
      <c r="F57" s="189">
        <f t="shared" si="18"/>
        <v>7.0088171587144605E-3</v>
      </c>
      <c r="G57" s="170">
        <v>21946684.099999987</v>
      </c>
      <c r="H57" s="189">
        <f t="shared" si="19"/>
        <v>1.5496487297525603E-3</v>
      </c>
      <c r="I57" s="168">
        <f t="shared" si="20"/>
        <v>73155613.666666627</v>
      </c>
      <c r="J57" s="167">
        <f t="shared" si="21"/>
        <v>3.407544435579034E-3</v>
      </c>
      <c r="K57" s="170">
        <v>25026070.131944418</v>
      </c>
      <c r="L57" s="167">
        <f t="shared" si="22"/>
        <v>5.5688311198263066E-3</v>
      </c>
      <c r="M57" s="170">
        <v>23311408.416666657</v>
      </c>
      <c r="N57" s="167">
        <f t="shared" si="23"/>
        <v>6.3115129182472387E-3</v>
      </c>
      <c r="O57" s="170">
        <v>10140252.25</v>
      </c>
      <c r="P57" s="167">
        <f t="shared" si="24"/>
        <v>5.5788373540033602E-3</v>
      </c>
      <c r="Q57" s="170">
        <v>8203104.3680555522</v>
      </c>
      <c r="R57" s="167">
        <f t="shared" si="25"/>
        <v>7.6410240793878459E-3</v>
      </c>
      <c r="S57" s="170">
        <v>0</v>
      </c>
      <c r="T57" s="167" t="e">
        <f t="shared" si="26"/>
        <v>#DIV/0!</v>
      </c>
      <c r="U57" s="170">
        <v>52083.333333333372</v>
      </c>
      <c r="V57" s="167">
        <f t="shared" si="27"/>
        <v>1.3233410019741372E-3</v>
      </c>
      <c r="W57" s="170">
        <v>0</v>
      </c>
      <c r="X57" s="167" t="e">
        <f t="shared" si="28"/>
        <v>#DIV/0!</v>
      </c>
      <c r="Y57" s="170">
        <v>716747.08333333302</v>
      </c>
      <c r="Z57" s="167">
        <f t="shared" si="29"/>
        <v>3.8726624391433935E-2</v>
      </c>
      <c r="AA57" s="170">
        <v>1796220.5</v>
      </c>
      <c r="AB57" s="167">
        <f t="shared" si="30"/>
        <v>1.2095990496299594E-2</v>
      </c>
      <c r="AC57" s="170">
        <v>0</v>
      </c>
      <c r="AD57" s="167" t="e">
        <f t="shared" si="31"/>
        <v>#DIV/0!</v>
      </c>
      <c r="AE57" s="169">
        <v>0</v>
      </c>
      <c r="AF57" s="167">
        <f t="shared" si="32"/>
        <v>0</v>
      </c>
      <c r="AG57" s="168">
        <f t="shared" si="33"/>
        <v>142401499.74999994</v>
      </c>
      <c r="AH57" s="167">
        <f t="shared" si="34"/>
        <v>4.3476464393616054E-3</v>
      </c>
      <c r="AI57" s="166"/>
      <c r="AJ57" s="165"/>
      <c r="AK57" s="142"/>
      <c r="AL57" s="141"/>
      <c r="AM57" s="140"/>
      <c r="AN57" s="192"/>
      <c r="AO57" s="153"/>
    </row>
    <row r="58" spans="1:41" s="131" customFormat="1">
      <c r="A58" s="134"/>
      <c r="B58" s="175"/>
      <c r="C58" s="193">
        <v>821007</v>
      </c>
      <c r="D58" s="190" t="s">
        <v>58</v>
      </c>
      <c r="E58" s="170">
        <v>0</v>
      </c>
      <c r="F58" s="189">
        <f t="shared" si="18"/>
        <v>0</v>
      </c>
      <c r="G58" s="170">
        <v>0</v>
      </c>
      <c r="H58" s="189">
        <f t="shared" si="19"/>
        <v>0</v>
      </c>
      <c r="I58" s="168">
        <f t="shared" si="20"/>
        <v>0</v>
      </c>
      <c r="J58" s="167">
        <f t="shared" si="21"/>
        <v>0</v>
      </c>
      <c r="K58" s="170">
        <v>0</v>
      </c>
      <c r="L58" s="167">
        <f t="shared" si="22"/>
        <v>0</v>
      </c>
      <c r="M58" s="170">
        <v>0</v>
      </c>
      <c r="N58" s="167">
        <f t="shared" si="23"/>
        <v>0</v>
      </c>
      <c r="O58" s="170">
        <v>0</v>
      </c>
      <c r="P58" s="167">
        <f t="shared" si="24"/>
        <v>0</v>
      </c>
      <c r="Q58" s="170">
        <v>0</v>
      </c>
      <c r="R58" s="167">
        <f t="shared" si="25"/>
        <v>0</v>
      </c>
      <c r="S58" s="170">
        <v>0</v>
      </c>
      <c r="T58" s="167" t="e">
        <f t="shared" si="26"/>
        <v>#DIV/0!</v>
      </c>
      <c r="U58" s="170">
        <v>0</v>
      </c>
      <c r="V58" s="167">
        <f t="shared" si="27"/>
        <v>0</v>
      </c>
      <c r="W58" s="170">
        <v>0</v>
      </c>
      <c r="X58" s="167" t="e">
        <f t="shared" si="28"/>
        <v>#DIV/0!</v>
      </c>
      <c r="Y58" s="170">
        <v>0</v>
      </c>
      <c r="Z58" s="167">
        <f t="shared" si="29"/>
        <v>0</v>
      </c>
      <c r="AA58" s="170">
        <v>0</v>
      </c>
      <c r="AB58" s="167">
        <f t="shared" si="30"/>
        <v>0</v>
      </c>
      <c r="AC58" s="170">
        <v>0</v>
      </c>
      <c r="AD58" s="167" t="e">
        <f t="shared" si="31"/>
        <v>#DIV/0!</v>
      </c>
      <c r="AE58" s="169">
        <v>0</v>
      </c>
      <c r="AF58" s="167">
        <f t="shared" si="32"/>
        <v>0</v>
      </c>
      <c r="AG58" s="168">
        <f t="shared" si="33"/>
        <v>0</v>
      </c>
      <c r="AH58" s="167">
        <f t="shared" si="34"/>
        <v>0</v>
      </c>
      <c r="AI58" s="166"/>
      <c r="AJ58" s="165"/>
      <c r="AK58" s="142"/>
      <c r="AL58" s="141"/>
      <c r="AM58" s="140"/>
      <c r="AN58" s="192"/>
      <c r="AO58" s="153"/>
    </row>
    <row r="59" spans="1:41" s="131" customFormat="1">
      <c r="A59" s="134"/>
      <c r="B59" s="175"/>
      <c r="C59" s="193">
        <v>821011</v>
      </c>
      <c r="D59" s="190" t="s">
        <v>113</v>
      </c>
      <c r="E59" s="170">
        <v>0</v>
      </c>
      <c r="F59" s="189">
        <f t="shared" si="18"/>
        <v>0</v>
      </c>
      <c r="G59" s="170">
        <v>0</v>
      </c>
      <c r="H59" s="189">
        <f t="shared" si="19"/>
        <v>0</v>
      </c>
      <c r="I59" s="168">
        <f t="shared" si="20"/>
        <v>0</v>
      </c>
      <c r="J59" s="167">
        <f t="shared" si="21"/>
        <v>0</v>
      </c>
      <c r="K59" s="170">
        <v>0</v>
      </c>
      <c r="L59" s="167">
        <f t="shared" si="22"/>
        <v>0</v>
      </c>
      <c r="M59" s="170">
        <v>0</v>
      </c>
      <c r="N59" s="167">
        <f t="shared" si="23"/>
        <v>0</v>
      </c>
      <c r="O59" s="170">
        <v>0</v>
      </c>
      <c r="P59" s="167">
        <f t="shared" si="24"/>
        <v>0</v>
      </c>
      <c r="Q59" s="170">
        <v>0</v>
      </c>
      <c r="R59" s="167">
        <f t="shared" si="25"/>
        <v>0</v>
      </c>
      <c r="S59" s="170">
        <v>0</v>
      </c>
      <c r="T59" s="167" t="e">
        <f t="shared" si="26"/>
        <v>#DIV/0!</v>
      </c>
      <c r="U59" s="170">
        <v>0</v>
      </c>
      <c r="V59" s="167">
        <f t="shared" si="27"/>
        <v>0</v>
      </c>
      <c r="W59" s="170">
        <v>0</v>
      </c>
      <c r="X59" s="167" t="e">
        <f t="shared" si="28"/>
        <v>#DIV/0!</v>
      </c>
      <c r="Y59" s="170">
        <v>0</v>
      </c>
      <c r="Z59" s="167">
        <f t="shared" si="29"/>
        <v>0</v>
      </c>
      <c r="AA59" s="170">
        <v>0</v>
      </c>
      <c r="AB59" s="167">
        <f t="shared" si="30"/>
        <v>0</v>
      </c>
      <c r="AC59" s="170">
        <v>0</v>
      </c>
      <c r="AD59" s="167" t="e">
        <f t="shared" si="31"/>
        <v>#DIV/0!</v>
      </c>
      <c r="AE59" s="169">
        <v>0</v>
      </c>
      <c r="AF59" s="167">
        <f t="shared" si="32"/>
        <v>0</v>
      </c>
      <c r="AG59" s="168">
        <f t="shared" si="33"/>
        <v>0</v>
      </c>
      <c r="AH59" s="167">
        <f t="shared" si="34"/>
        <v>0</v>
      </c>
      <c r="AI59" s="166"/>
      <c r="AJ59" s="165"/>
      <c r="AK59" s="142"/>
      <c r="AL59" s="141"/>
      <c r="AM59" s="140"/>
      <c r="AN59" s="192"/>
      <c r="AO59" s="153"/>
    </row>
    <row r="60" spans="1:41" s="131" customFormat="1">
      <c r="A60" s="134"/>
      <c r="B60" s="175"/>
      <c r="C60" s="193">
        <v>822001</v>
      </c>
      <c r="D60" s="190" t="s">
        <v>57</v>
      </c>
      <c r="E60" s="170">
        <v>764120</v>
      </c>
      <c r="F60" s="189">
        <f t="shared" si="18"/>
        <v>1.0458288061547362E-4</v>
      </c>
      <c r="G60" s="170">
        <v>327480</v>
      </c>
      <c r="H60" s="189">
        <f t="shared" si="19"/>
        <v>2.3123263801813631E-5</v>
      </c>
      <c r="I60" s="168">
        <f t="shared" si="20"/>
        <v>1091600</v>
      </c>
      <c r="J60" s="167">
        <f t="shared" si="21"/>
        <v>5.0846070717508645E-5</v>
      </c>
      <c r="K60" s="170">
        <v>0</v>
      </c>
      <c r="L60" s="167">
        <f t="shared" si="22"/>
        <v>0</v>
      </c>
      <c r="M60" s="170">
        <v>0</v>
      </c>
      <c r="N60" s="167">
        <f t="shared" si="23"/>
        <v>0</v>
      </c>
      <c r="O60" s="170">
        <v>0</v>
      </c>
      <c r="P60" s="167">
        <f t="shared" si="24"/>
        <v>0</v>
      </c>
      <c r="Q60" s="170">
        <v>0</v>
      </c>
      <c r="R60" s="167">
        <f t="shared" si="25"/>
        <v>0</v>
      </c>
      <c r="S60" s="170">
        <v>0</v>
      </c>
      <c r="T60" s="167" t="e">
        <f t="shared" si="26"/>
        <v>#DIV/0!</v>
      </c>
      <c r="U60" s="170">
        <v>0</v>
      </c>
      <c r="V60" s="167">
        <f t="shared" si="27"/>
        <v>0</v>
      </c>
      <c r="W60" s="170">
        <v>0</v>
      </c>
      <c r="X60" s="167" t="e">
        <f t="shared" si="28"/>
        <v>#DIV/0!</v>
      </c>
      <c r="Y60" s="170">
        <v>0</v>
      </c>
      <c r="Z60" s="167">
        <f t="shared" si="29"/>
        <v>0</v>
      </c>
      <c r="AA60" s="170">
        <v>0</v>
      </c>
      <c r="AB60" s="167">
        <f t="shared" si="30"/>
        <v>0</v>
      </c>
      <c r="AC60" s="170">
        <v>0</v>
      </c>
      <c r="AD60" s="167" t="e">
        <f t="shared" si="31"/>
        <v>#DIV/0!</v>
      </c>
      <c r="AE60" s="169">
        <v>0</v>
      </c>
      <c r="AF60" s="167">
        <f t="shared" si="32"/>
        <v>0</v>
      </c>
      <c r="AG60" s="168">
        <f t="shared" si="33"/>
        <v>1091600</v>
      </c>
      <c r="AH60" s="167">
        <f t="shared" si="34"/>
        <v>3.3327534201107531E-5</v>
      </c>
      <c r="AI60" s="166"/>
      <c r="AJ60" s="165"/>
      <c r="AK60" s="142"/>
      <c r="AL60" s="141"/>
      <c r="AM60" s="140"/>
      <c r="AN60" s="192"/>
      <c r="AO60" s="153"/>
    </row>
    <row r="61" spans="1:41" s="131" customFormat="1">
      <c r="A61" s="134"/>
      <c r="B61" s="175"/>
      <c r="C61" s="193">
        <v>822005</v>
      </c>
      <c r="D61" s="190" t="s">
        <v>56</v>
      </c>
      <c r="E61" s="170">
        <v>1484000</v>
      </c>
      <c r="F61" s="189">
        <f t="shared" si="18"/>
        <v>2.0311076118065597E-4</v>
      </c>
      <c r="G61" s="170">
        <v>636000</v>
      </c>
      <c r="H61" s="189">
        <f t="shared" si="19"/>
        <v>4.4907767735292138E-5</v>
      </c>
      <c r="I61" s="168">
        <f t="shared" si="20"/>
        <v>2120000</v>
      </c>
      <c r="J61" s="167">
        <f t="shared" si="21"/>
        <v>9.8748323489481808E-5</v>
      </c>
      <c r="K61" s="170">
        <v>363000</v>
      </c>
      <c r="L61" s="167">
        <f t="shared" si="22"/>
        <v>8.0775195060155797E-5</v>
      </c>
      <c r="M61" s="170">
        <v>580000</v>
      </c>
      <c r="N61" s="167">
        <f t="shared" si="23"/>
        <v>1.570337333185828E-4</v>
      </c>
      <c r="O61" s="170">
        <v>0</v>
      </c>
      <c r="P61" s="167">
        <f t="shared" si="24"/>
        <v>0</v>
      </c>
      <c r="Q61" s="170">
        <v>0</v>
      </c>
      <c r="R61" s="167">
        <f t="shared" si="25"/>
        <v>0</v>
      </c>
      <c r="S61" s="170">
        <v>0</v>
      </c>
      <c r="T61" s="167" t="e">
        <f t="shared" si="26"/>
        <v>#DIV/0!</v>
      </c>
      <c r="U61" s="170">
        <v>25000</v>
      </c>
      <c r="V61" s="167">
        <f t="shared" si="27"/>
        <v>6.3520368094758541E-4</v>
      </c>
      <c r="W61" s="170">
        <v>0</v>
      </c>
      <c r="X61" s="167" t="e">
        <f t="shared" si="28"/>
        <v>#DIV/0!</v>
      </c>
      <c r="Y61" s="170">
        <v>0</v>
      </c>
      <c r="Z61" s="167">
        <f t="shared" si="29"/>
        <v>0</v>
      </c>
      <c r="AA61" s="170">
        <v>114000</v>
      </c>
      <c r="AB61" s="167">
        <f t="shared" si="30"/>
        <v>7.6769133665836333E-4</v>
      </c>
      <c r="AC61" s="170">
        <v>0</v>
      </c>
      <c r="AD61" s="167" t="e">
        <f t="shared" si="31"/>
        <v>#DIV/0!</v>
      </c>
      <c r="AE61" s="169">
        <v>9693440</v>
      </c>
      <c r="AF61" s="167">
        <f t="shared" si="32"/>
        <v>2.9594948069474513E-4</v>
      </c>
      <c r="AG61" s="168">
        <f t="shared" si="33"/>
        <v>12895440</v>
      </c>
      <c r="AH61" s="167">
        <f t="shared" si="34"/>
        <v>3.9370943352723533E-4</v>
      </c>
      <c r="AI61" s="166"/>
      <c r="AJ61" s="165"/>
      <c r="AK61" s="142"/>
      <c r="AL61" s="141"/>
      <c r="AM61" s="140"/>
      <c r="AN61" s="192"/>
      <c r="AO61" s="153"/>
    </row>
    <row r="62" spans="1:41" s="131" customFormat="1">
      <c r="A62" s="134"/>
      <c r="B62" s="175"/>
      <c r="C62" s="193">
        <v>822014</v>
      </c>
      <c r="D62" s="190" t="s">
        <v>112</v>
      </c>
      <c r="E62" s="170">
        <v>0</v>
      </c>
      <c r="F62" s="189">
        <f t="shared" si="18"/>
        <v>0</v>
      </c>
      <c r="G62" s="170">
        <v>0</v>
      </c>
      <c r="H62" s="189">
        <f t="shared" si="19"/>
        <v>0</v>
      </c>
      <c r="I62" s="168">
        <f t="shared" si="20"/>
        <v>0</v>
      </c>
      <c r="J62" s="167">
        <f t="shared" si="21"/>
        <v>0</v>
      </c>
      <c r="K62" s="170">
        <v>0</v>
      </c>
      <c r="L62" s="167">
        <f t="shared" si="22"/>
        <v>0</v>
      </c>
      <c r="M62" s="170">
        <v>0</v>
      </c>
      <c r="N62" s="167">
        <f t="shared" si="23"/>
        <v>0</v>
      </c>
      <c r="O62" s="170">
        <v>0</v>
      </c>
      <c r="P62" s="167">
        <f t="shared" si="24"/>
        <v>0</v>
      </c>
      <c r="Q62" s="170">
        <v>0</v>
      </c>
      <c r="R62" s="167">
        <f t="shared" si="25"/>
        <v>0</v>
      </c>
      <c r="S62" s="170">
        <v>0</v>
      </c>
      <c r="T62" s="167" t="e">
        <f t="shared" si="26"/>
        <v>#DIV/0!</v>
      </c>
      <c r="U62" s="170">
        <v>0</v>
      </c>
      <c r="V62" s="167">
        <f t="shared" si="27"/>
        <v>0</v>
      </c>
      <c r="W62" s="170">
        <v>0</v>
      </c>
      <c r="X62" s="167" t="e">
        <f t="shared" si="28"/>
        <v>#DIV/0!</v>
      </c>
      <c r="Y62" s="170">
        <v>0</v>
      </c>
      <c r="Z62" s="167">
        <f t="shared" si="29"/>
        <v>0</v>
      </c>
      <c r="AA62" s="170">
        <v>0</v>
      </c>
      <c r="AB62" s="167">
        <f t="shared" si="30"/>
        <v>0</v>
      </c>
      <c r="AC62" s="170">
        <v>0</v>
      </c>
      <c r="AD62" s="167" t="e">
        <f t="shared" si="31"/>
        <v>#DIV/0!</v>
      </c>
      <c r="AE62" s="169">
        <v>0</v>
      </c>
      <c r="AF62" s="167">
        <f t="shared" si="32"/>
        <v>0</v>
      </c>
      <c r="AG62" s="168">
        <f t="shared" si="33"/>
        <v>0</v>
      </c>
      <c r="AH62" s="167">
        <f t="shared" si="34"/>
        <v>0</v>
      </c>
      <c r="AI62" s="166"/>
      <c r="AJ62" s="165"/>
      <c r="AK62" s="142"/>
      <c r="AL62" s="141"/>
      <c r="AM62" s="140"/>
      <c r="AN62" s="192"/>
      <c r="AO62" s="153"/>
    </row>
    <row r="63" spans="1:41" s="131" customFormat="1">
      <c r="A63" s="134"/>
      <c r="B63" s="175"/>
      <c r="C63" s="193">
        <v>822015</v>
      </c>
      <c r="D63" s="190" t="s">
        <v>55</v>
      </c>
      <c r="E63" s="170">
        <v>0</v>
      </c>
      <c r="F63" s="189">
        <f t="shared" si="18"/>
        <v>0</v>
      </c>
      <c r="G63" s="170">
        <v>0</v>
      </c>
      <c r="H63" s="189">
        <f t="shared" si="19"/>
        <v>0</v>
      </c>
      <c r="I63" s="168">
        <f t="shared" si="20"/>
        <v>0</v>
      </c>
      <c r="J63" s="167">
        <f t="shared" si="21"/>
        <v>0</v>
      </c>
      <c r="K63" s="170">
        <v>0</v>
      </c>
      <c r="L63" s="167">
        <f t="shared" si="22"/>
        <v>0</v>
      </c>
      <c r="M63" s="170">
        <v>0</v>
      </c>
      <c r="N63" s="167">
        <f t="shared" si="23"/>
        <v>0</v>
      </c>
      <c r="O63" s="170">
        <v>0</v>
      </c>
      <c r="P63" s="167">
        <f t="shared" si="24"/>
        <v>0</v>
      </c>
      <c r="Q63" s="170">
        <v>0</v>
      </c>
      <c r="R63" s="167">
        <f t="shared" si="25"/>
        <v>0</v>
      </c>
      <c r="S63" s="170">
        <v>0</v>
      </c>
      <c r="T63" s="167" t="e">
        <f t="shared" si="26"/>
        <v>#DIV/0!</v>
      </c>
      <c r="U63" s="170">
        <v>0</v>
      </c>
      <c r="V63" s="167">
        <f t="shared" si="27"/>
        <v>0</v>
      </c>
      <c r="W63" s="170">
        <v>0</v>
      </c>
      <c r="X63" s="167" t="e">
        <f t="shared" si="28"/>
        <v>#DIV/0!</v>
      </c>
      <c r="Y63" s="170">
        <v>0</v>
      </c>
      <c r="Z63" s="167">
        <f t="shared" si="29"/>
        <v>0</v>
      </c>
      <c r="AA63" s="170">
        <v>0</v>
      </c>
      <c r="AB63" s="167">
        <f t="shared" si="30"/>
        <v>0</v>
      </c>
      <c r="AC63" s="170">
        <v>0</v>
      </c>
      <c r="AD63" s="167" t="e">
        <f t="shared" si="31"/>
        <v>#DIV/0!</v>
      </c>
      <c r="AE63" s="169">
        <v>0</v>
      </c>
      <c r="AF63" s="167">
        <f t="shared" si="32"/>
        <v>0</v>
      </c>
      <c r="AG63" s="168">
        <f t="shared" si="33"/>
        <v>0</v>
      </c>
      <c r="AH63" s="167">
        <f t="shared" si="34"/>
        <v>0</v>
      </c>
      <c r="AI63" s="166"/>
      <c r="AJ63" s="165"/>
      <c r="AK63" s="142"/>
      <c r="AL63" s="141"/>
      <c r="AM63" s="140"/>
      <c r="AN63" s="192"/>
      <c r="AO63" s="153"/>
    </row>
    <row r="64" spans="1:41" s="131" customFormat="1">
      <c r="A64" s="134"/>
      <c r="B64" s="175"/>
      <c r="C64" s="193">
        <v>824001</v>
      </c>
      <c r="D64" s="190" t="s">
        <v>54</v>
      </c>
      <c r="E64" s="170">
        <v>14095599.699999999</v>
      </c>
      <c r="F64" s="189">
        <f t="shared" si="18"/>
        <v>1.9292237091407182E-3</v>
      </c>
      <c r="G64" s="170">
        <v>6040971.2999999998</v>
      </c>
      <c r="H64" s="189">
        <f t="shared" si="19"/>
        <v>4.2655115728925438E-4</v>
      </c>
      <c r="I64" s="168">
        <f t="shared" si="20"/>
        <v>20136571</v>
      </c>
      <c r="J64" s="167">
        <f t="shared" si="21"/>
        <v>9.3794935239477264E-4</v>
      </c>
      <c r="K64" s="170">
        <v>3049345</v>
      </c>
      <c r="L64" s="167">
        <f t="shared" si="22"/>
        <v>6.7854390407909304E-4</v>
      </c>
      <c r="M64" s="170">
        <v>3503000</v>
      </c>
      <c r="N64" s="167">
        <f t="shared" si="23"/>
        <v>9.4842959968102682E-4</v>
      </c>
      <c r="O64" s="170">
        <v>1000500</v>
      </c>
      <c r="P64" s="167">
        <f t="shared" si="24"/>
        <v>5.5044259600941993E-4</v>
      </c>
      <c r="Q64" s="170">
        <v>1106000</v>
      </c>
      <c r="R64" s="167">
        <f t="shared" si="25"/>
        <v>1.0302163976741111E-3</v>
      </c>
      <c r="S64" s="170">
        <v>0</v>
      </c>
      <c r="T64" s="167" t="e">
        <f t="shared" si="26"/>
        <v>#DIV/0!</v>
      </c>
      <c r="U64" s="170">
        <v>130354</v>
      </c>
      <c r="V64" s="167">
        <f t="shared" si="27"/>
        <v>3.3120536250496619E-3</v>
      </c>
      <c r="W64" s="170">
        <v>0</v>
      </c>
      <c r="X64" s="167" t="e">
        <f t="shared" si="28"/>
        <v>#DIV/0!</v>
      </c>
      <c r="Y64" s="170">
        <v>106021</v>
      </c>
      <c r="Z64" s="167">
        <f t="shared" si="29"/>
        <v>5.7284299302753387E-3</v>
      </c>
      <c r="AA64" s="170">
        <v>198217</v>
      </c>
      <c r="AB64" s="167">
        <f t="shared" si="30"/>
        <v>1.3348199445474631E-3</v>
      </c>
      <c r="AC64" s="170">
        <v>0</v>
      </c>
      <c r="AD64" s="167" t="e">
        <f t="shared" si="31"/>
        <v>#DIV/0!</v>
      </c>
      <c r="AE64" s="169">
        <v>1107104.25</v>
      </c>
      <c r="AF64" s="167">
        <f t="shared" si="32"/>
        <v>3.3800892960852418E-5</v>
      </c>
      <c r="AG64" s="168">
        <f t="shared" si="33"/>
        <v>30337112.25</v>
      </c>
      <c r="AH64" s="167">
        <f t="shared" si="34"/>
        <v>9.2621944492003771E-4</v>
      </c>
      <c r="AI64" s="166"/>
      <c r="AJ64" s="165"/>
      <c r="AK64" s="142"/>
      <c r="AL64" s="141"/>
      <c r="AM64" s="140"/>
      <c r="AN64" s="192"/>
      <c r="AO64" s="153"/>
    </row>
    <row r="65" spans="1:42" s="131" customFormat="1">
      <c r="A65" s="134"/>
      <c r="B65" s="175"/>
      <c r="C65" s="193">
        <v>824002</v>
      </c>
      <c r="D65" s="190" t="s">
        <v>53</v>
      </c>
      <c r="E65" s="170">
        <v>4599245</v>
      </c>
      <c r="F65" s="189">
        <f t="shared" si="18"/>
        <v>6.2948527817137878E-4</v>
      </c>
      <c r="G65" s="170">
        <v>1971105</v>
      </c>
      <c r="H65" s="189">
        <f t="shared" si="19"/>
        <v>1.391791281790456E-4</v>
      </c>
      <c r="I65" s="168">
        <f t="shared" si="20"/>
        <v>6570350</v>
      </c>
      <c r="J65" s="167">
        <f t="shared" si="21"/>
        <v>3.0604294681090411E-4</v>
      </c>
      <c r="K65" s="170">
        <v>306000</v>
      </c>
      <c r="L65" s="167">
        <f t="shared" si="22"/>
        <v>6.8091486744924716E-5</v>
      </c>
      <c r="M65" s="170">
        <v>1597150</v>
      </c>
      <c r="N65" s="167">
        <f t="shared" si="23"/>
        <v>4.3242487443064572E-4</v>
      </c>
      <c r="O65" s="170">
        <v>973400</v>
      </c>
      <c r="P65" s="167">
        <f t="shared" si="24"/>
        <v>5.3553305642735577E-4</v>
      </c>
      <c r="Q65" s="170">
        <v>822750</v>
      </c>
      <c r="R65" s="167">
        <f t="shared" si="25"/>
        <v>7.6637481119925404E-4</v>
      </c>
      <c r="S65" s="170">
        <v>0</v>
      </c>
      <c r="T65" s="167" t="e">
        <f t="shared" si="26"/>
        <v>#DIV/0!</v>
      </c>
      <c r="U65" s="170">
        <v>0</v>
      </c>
      <c r="V65" s="167">
        <f t="shared" si="27"/>
        <v>0</v>
      </c>
      <c r="W65" s="170">
        <v>0</v>
      </c>
      <c r="X65" s="167" t="e">
        <f t="shared" si="28"/>
        <v>#DIV/0!</v>
      </c>
      <c r="Y65" s="170">
        <v>0</v>
      </c>
      <c r="Z65" s="167">
        <f t="shared" si="29"/>
        <v>0</v>
      </c>
      <c r="AA65" s="170">
        <v>763000</v>
      </c>
      <c r="AB65" s="167">
        <f t="shared" si="30"/>
        <v>5.1381446479853614E-3</v>
      </c>
      <c r="AC65" s="170">
        <v>0</v>
      </c>
      <c r="AD65" s="167" t="e">
        <f t="shared" si="31"/>
        <v>#DIV/0!</v>
      </c>
      <c r="AE65" s="169">
        <v>240250</v>
      </c>
      <c r="AF65" s="167">
        <f t="shared" si="32"/>
        <v>7.3350495527813153E-6</v>
      </c>
      <c r="AG65" s="168">
        <f t="shared" si="33"/>
        <v>11272900</v>
      </c>
      <c r="AH65" s="167">
        <f t="shared" si="34"/>
        <v>3.4417182145077415E-4</v>
      </c>
      <c r="AI65" s="166"/>
      <c r="AJ65" s="165"/>
      <c r="AK65" s="142"/>
      <c r="AL65" s="141"/>
      <c r="AM65" s="140"/>
      <c r="AN65" s="192"/>
      <c r="AO65" s="153"/>
    </row>
    <row r="66" spans="1:42" s="131" customFormat="1">
      <c r="A66" s="134"/>
      <c r="B66" s="175"/>
      <c r="C66" s="193">
        <v>824003</v>
      </c>
      <c r="D66" s="190" t="s">
        <v>52</v>
      </c>
      <c r="E66" s="170">
        <v>4335649.5</v>
      </c>
      <c r="F66" s="189">
        <f t="shared" si="18"/>
        <v>5.9340772921666471E-4</v>
      </c>
      <c r="G66" s="170">
        <v>1858135.5</v>
      </c>
      <c r="H66" s="189">
        <f t="shared" si="19"/>
        <v>1.3120238593506434E-4</v>
      </c>
      <c r="I66" s="168">
        <f t="shared" si="20"/>
        <v>6193785</v>
      </c>
      <c r="J66" s="167">
        <f t="shared" si="21"/>
        <v>2.8850277585108493E-4</v>
      </c>
      <c r="K66" s="170">
        <v>1226724</v>
      </c>
      <c r="L66" s="167">
        <f t="shared" si="22"/>
        <v>2.7297209472444781E-4</v>
      </c>
      <c r="M66" s="170">
        <v>996861</v>
      </c>
      <c r="N66" s="167">
        <f t="shared" si="23"/>
        <v>2.6989793867188925E-4</v>
      </c>
      <c r="O66" s="170">
        <v>327642</v>
      </c>
      <c r="P66" s="167">
        <f t="shared" si="24"/>
        <v>1.8025798404969353E-4</v>
      </c>
      <c r="Q66" s="170">
        <v>413290</v>
      </c>
      <c r="R66" s="167">
        <f t="shared" si="25"/>
        <v>3.8497118896449673E-4</v>
      </c>
      <c r="S66" s="170">
        <v>0</v>
      </c>
      <c r="T66" s="167" t="e">
        <f t="shared" si="26"/>
        <v>#DIV/0!</v>
      </c>
      <c r="U66" s="170">
        <v>27500</v>
      </c>
      <c r="V66" s="167">
        <f t="shared" si="27"/>
        <v>6.9872404904234393E-4</v>
      </c>
      <c r="W66" s="170">
        <v>0</v>
      </c>
      <c r="X66" s="167" t="e">
        <f t="shared" si="28"/>
        <v>#DIV/0!</v>
      </c>
      <c r="Y66" s="170">
        <v>24839</v>
      </c>
      <c r="Z66" s="167">
        <f t="shared" si="29"/>
        <v>1.3420781829836461E-3</v>
      </c>
      <c r="AA66" s="170">
        <v>11994</v>
      </c>
      <c r="AB66" s="167">
        <f t="shared" si="30"/>
        <v>8.0769209577898329E-5</v>
      </c>
      <c r="AC66" s="170">
        <v>0</v>
      </c>
      <c r="AD66" s="167" t="e">
        <f t="shared" si="31"/>
        <v>#DIV/0!</v>
      </c>
      <c r="AE66" s="169">
        <v>677314.3</v>
      </c>
      <c r="AF66" s="167">
        <f t="shared" si="32"/>
        <v>2.0679017495556253E-5</v>
      </c>
      <c r="AG66" s="168">
        <f t="shared" si="33"/>
        <v>9899949.3000000007</v>
      </c>
      <c r="AH66" s="167">
        <f t="shared" si="34"/>
        <v>3.022543961936429E-4</v>
      </c>
      <c r="AI66" s="166"/>
      <c r="AJ66" s="165"/>
      <c r="AK66" s="142"/>
      <c r="AL66" s="141"/>
      <c r="AM66" s="140"/>
      <c r="AN66" s="192"/>
      <c r="AO66" s="153"/>
    </row>
    <row r="67" spans="1:42" s="131" customFormat="1">
      <c r="A67" s="134"/>
      <c r="B67" s="175"/>
      <c r="C67" s="193">
        <v>824004</v>
      </c>
      <c r="D67" s="190" t="s">
        <v>51</v>
      </c>
      <c r="E67" s="170">
        <v>3010000</v>
      </c>
      <c r="F67" s="189">
        <f t="shared" si="18"/>
        <v>4.119699401305758E-4</v>
      </c>
      <c r="G67" s="170">
        <v>1290000</v>
      </c>
      <c r="H67" s="189">
        <f t="shared" si="19"/>
        <v>9.1086510029130273E-5</v>
      </c>
      <c r="I67" s="168">
        <f t="shared" si="20"/>
        <v>4300000</v>
      </c>
      <c r="J67" s="167">
        <f t="shared" si="21"/>
        <v>2.0029141085130744E-4</v>
      </c>
      <c r="K67" s="170">
        <v>545000</v>
      </c>
      <c r="L67" s="167">
        <f t="shared" si="22"/>
        <v>1.212740531894901E-4</v>
      </c>
      <c r="M67" s="170">
        <v>25000</v>
      </c>
      <c r="N67" s="167">
        <f t="shared" si="23"/>
        <v>6.7686954016630513E-6</v>
      </c>
      <c r="O67" s="170">
        <v>0</v>
      </c>
      <c r="P67" s="167">
        <f t="shared" si="24"/>
        <v>0</v>
      </c>
      <c r="Q67" s="170">
        <v>70000</v>
      </c>
      <c r="R67" s="167">
        <f t="shared" si="25"/>
        <v>6.5203569473045006E-5</v>
      </c>
      <c r="S67" s="170">
        <v>0</v>
      </c>
      <c r="T67" s="167" t="e">
        <f t="shared" si="26"/>
        <v>#DIV/0!</v>
      </c>
      <c r="U67" s="170">
        <v>0</v>
      </c>
      <c r="V67" s="167">
        <f t="shared" si="27"/>
        <v>0</v>
      </c>
      <c r="W67" s="170">
        <v>0</v>
      </c>
      <c r="X67" s="167" t="e">
        <f t="shared" si="28"/>
        <v>#DIV/0!</v>
      </c>
      <c r="Y67" s="170">
        <v>0</v>
      </c>
      <c r="Z67" s="167">
        <f t="shared" si="29"/>
        <v>0</v>
      </c>
      <c r="AA67" s="170">
        <v>0</v>
      </c>
      <c r="AB67" s="167">
        <f t="shared" si="30"/>
        <v>0</v>
      </c>
      <c r="AC67" s="170">
        <v>0</v>
      </c>
      <c r="AD67" s="167" t="e">
        <f t="shared" si="31"/>
        <v>#DIV/0!</v>
      </c>
      <c r="AE67" s="169">
        <v>11250</v>
      </c>
      <c r="AF67" s="167">
        <f t="shared" si="32"/>
        <v>3.4347266376187222E-7</v>
      </c>
      <c r="AG67" s="168">
        <f t="shared" si="33"/>
        <v>4951250</v>
      </c>
      <c r="AH67" s="167">
        <f t="shared" si="34"/>
        <v>1.5116613568453064E-4</v>
      </c>
      <c r="AI67" s="166"/>
      <c r="AJ67" s="165"/>
      <c r="AK67" s="142"/>
      <c r="AL67" s="141"/>
      <c r="AM67" s="140"/>
      <c r="AN67" s="192"/>
      <c r="AO67" s="153"/>
    </row>
    <row r="68" spans="1:42" s="131" customFormat="1">
      <c r="A68" s="134"/>
      <c r="B68" s="175"/>
      <c r="C68" s="193">
        <v>824005</v>
      </c>
      <c r="D68" s="190" t="s">
        <v>50</v>
      </c>
      <c r="E68" s="170">
        <v>19250</v>
      </c>
      <c r="F68" s="189">
        <f t="shared" si="18"/>
        <v>2.6346914775792637E-6</v>
      </c>
      <c r="G68" s="170">
        <v>8250</v>
      </c>
      <c r="H68" s="189">
        <f t="shared" si="19"/>
        <v>5.8253000600025171E-7</v>
      </c>
      <c r="I68" s="168">
        <f t="shared" si="20"/>
        <v>27500</v>
      </c>
      <c r="J68" s="167">
        <f t="shared" si="21"/>
        <v>1.2809334414909195E-6</v>
      </c>
      <c r="K68" s="170">
        <v>0</v>
      </c>
      <c r="L68" s="167">
        <f t="shared" si="22"/>
        <v>0</v>
      </c>
      <c r="M68" s="170">
        <v>0</v>
      </c>
      <c r="N68" s="167">
        <f t="shared" si="23"/>
        <v>0</v>
      </c>
      <c r="O68" s="170">
        <v>13000</v>
      </c>
      <c r="P68" s="167">
        <f t="shared" si="24"/>
        <v>7.1521776592928136E-6</v>
      </c>
      <c r="Q68" s="170">
        <v>0</v>
      </c>
      <c r="R68" s="167">
        <f t="shared" si="25"/>
        <v>0</v>
      </c>
      <c r="S68" s="170">
        <v>0</v>
      </c>
      <c r="T68" s="167" t="e">
        <f t="shared" si="26"/>
        <v>#DIV/0!</v>
      </c>
      <c r="U68" s="170">
        <v>0</v>
      </c>
      <c r="V68" s="167">
        <f t="shared" si="27"/>
        <v>0</v>
      </c>
      <c r="W68" s="170">
        <v>0</v>
      </c>
      <c r="X68" s="167" t="e">
        <f t="shared" si="28"/>
        <v>#DIV/0!</v>
      </c>
      <c r="Y68" s="170">
        <v>0</v>
      </c>
      <c r="Z68" s="167">
        <f t="shared" si="29"/>
        <v>0</v>
      </c>
      <c r="AA68" s="170">
        <v>0</v>
      </c>
      <c r="AB68" s="167">
        <f t="shared" si="30"/>
        <v>0</v>
      </c>
      <c r="AC68" s="170">
        <v>0</v>
      </c>
      <c r="AD68" s="167" t="e">
        <f t="shared" si="31"/>
        <v>#DIV/0!</v>
      </c>
      <c r="AE68" s="169">
        <v>0</v>
      </c>
      <c r="AF68" s="167">
        <f t="shared" si="32"/>
        <v>0</v>
      </c>
      <c r="AG68" s="168">
        <f t="shared" si="33"/>
        <v>40500</v>
      </c>
      <c r="AH68" s="167">
        <f t="shared" si="34"/>
        <v>1.23650158954274E-6</v>
      </c>
      <c r="AI68" s="166"/>
      <c r="AJ68" s="165"/>
      <c r="AK68" s="142"/>
      <c r="AL68" s="141"/>
      <c r="AM68" s="140"/>
      <c r="AN68" s="192"/>
      <c r="AO68" s="153"/>
    </row>
    <row r="69" spans="1:42" s="131" customFormat="1">
      <c r="A69" s="134"/>
      <c r="B69" s="175"/>
      <c r="C69" s="193">
        <v>824006</v>
      </c>
      <c r="D69" s="190" t="s">
        <v>49</v>
      </c>
      <c r="E69" s="170">
        <v>0</v>
      </c>
      <c r="F69" s="189">
        <f t="shared" si="18"/>
        <v>0</v>
      </c>
      <c r="G69" s="170">
        <v>0</v>
      </c>
      <c r="H69" s="189">
        <f t="shared" si="19"/>
        <v>0</v>
      </c>
      <c r="I69" s="168">
        <f t="shared" si="20"/>
        <v>0</v>
      </c>
      <c r="J69" s="167">
        <f t="shared" si="21"/>
        <v>0</v>
      </c>
      <c r="K69" s="170">
        <v>0</v>
      </c>
      <c r="L69" s="167">
        <f t="shared" si="22"/>
        <v>0</v>
      </c>
      <c r="M69" s="170">
        <v>0</v>
      </c>
      <c r="N69" s="167">
        <f t="shared" si="23"/>
        <v>0</v>
      </c>
      <c r="O69" s="170">
        <v>0</v>
      </c>
      <c r="P69" s="167">
        <f t="shared" si="24"/>
        <v>0</v>
      </c>
      <c r="Q69" s="170">
        <v>0</v>
      </c>
      <c r="R69" s="167">
        <f t="shared" si="25"/>
        <v>0</v>
      </c>
      <c r="S69" s="170">
        <v>0</v>
      </c>
      <c r="T69" s="167" t="e">
        <f t="shared" si="26"/>
        <v>#DIV/0!</v>
      </c>
      <c r="U69" s="170">
        <v>0</v>
      </c>
      <c r="V69" s="167">
        <f t="shared" si="27"/>
        <v>0</v>
      </c>
      <c r="W69" s="170">
        <v>0</v>
      </c>
      <c r="X69" s="167" t="e">
        <f t="shared" si="28"/>
        <v>#DIV/0!</v>
      </c>
      <c r="Y69" s="170">
        <v>0</v>
      </c>
      <c r="Z69" s="167">
        <f t="shared" si="29"/>
        <v>0</v>
      </c>
      <c r="AA69" s="170">
        <v>0</v>
      </c>
      <c r="AB69" s="167">
        <f t="shared" si="30"/>
        <v>0</v>
      </c>
      <c r="AC69" s="170">
        <v>0</v>
      </c>
      <c r="AD69" s="167" t="e">
        <f t="shared" si="31"/>
        <v>#DIV/0!</v>
      </c>
      <c r="AE69" s="169">
        <v>0</v>
      </c>
      <c r="AF69" s="167">
        <f t="shared" si="32"/>
        <v>0</v>
      </c>
      <c r="AG69" s="168">
        <f t="shared" si="33"/>
        <v>0</v>
      </c>
      <c r="AH69" s="167">
        <f t="shared" si="34"/>
        <v>0</v>
      </c>
      <c r="AI69" s="166"/>
      <c r="AJ69" s="165"/>
      <c r="AK69" s="142"/>
      <c r="AL69" s="141"/>
      <c r="AM69" s="140"/>
      <c r="AN69" s="192"/>
      <c r="AO69" s="153"/>
    </row>
    <row r="70" spans="1:42" s="131" customFormat="1">
      <c r="A70" s="134"/>
      <c r="B70" s="175"/>
      <c r="C70" s="193">
        <v>824007</v>
      </c>
      <c r="D70" s="190" t="s">
        <v>48</v>
      </c>
      <c r="E70" s="170">
        <v>3425310</v>
      </c>
      <c r="F70" s="189">
        <f t="shared" si="18"/>
        <v>4.6881221117231318E-4</v>
      </c>
      <c r="G70" s="170">
        <v>1467990</v>
      </c>
      <c r="H70" s="189">
        <f t="shared" si="19"/>
        <v>1.0365433012221934E-4</v>
      </c>
      <c r="I70" s="168">
        <f t="shared" si="20"/>
        <v>4893300</v>
      </c>
      <c r="J70" s="167">
        <f t="shared" si="21"/>
        <v>2.2792696760900061E-4</v>
      </c>
      <c r="K70" s="170">
        <v>1731500</v>
      </c>
      <c r="L70" s="167">
        <f t="shared" si="22"/>
        <v>3.8529545522495801E-4</v>
      </c>
      <c r="M70" s="170">
        <v>1700000</v>
      </c>
      <c r="N70" s="167">
        <f t="shared" si="23"/>
        <v>4.6027128731308749E-4</v>
      </c>
      <c r="O70" s="170">
        <v>675000</v>
      </c>
      <c r="P70" s="167">
        <f t="shared" si="24"/>
        <v>3.71363070770973E-4</v>
      </c>
      <c r="Q70" s="170">
        <v>642500</v>
      </c>
      <c r="R70" s="167">
        <f t="shared" si="25"/>
        <v>5.984756198061631E-4</v>
      </c>
      <c r="S70" s="170">
        <v>0</v>
      </c>
      <c r="T70" s="167" t="e">
        <f t="shared" si="26"/>
        <v>#DIV/0!</v>
      </c>
      <c r="U70" s="170">
        <v>0</v>
      </c>
      <c r="V70" s="167">
        <f t="shared" si="27"/>
        <v>0</v>
      </c>
      <c r="W70" s="170">
        <v>0</v>
      </c>
      <c r="X70" s="167" t="e">
        <f t="shared" si="28"/>
        <v>#DIV/0!</v>
      </c>
      <c r="Y70" s="170">
        <v>40500</v>
      </c>
      <c r="Z70" s="167">
        <f t="shared" si="29"/>
        <v>2.1882590446812536E-3</v>
      </c>
      <c r="AA70" s="170">
        <v>108000</v>
      </c>
      <c r="AB70" s="167">
        <f t="shared" si="30"/>
        <v>7.2728652946581782E-4</v>
      </c>
      <c r="AC70" s="170">
        <v>0</v>
      </c>
      <c r="AD70" s="167" t="e">
        <f t="shared" si="31"/>
        <v>#DIV/0!</v>
      </c>
      <c r="AE70" s="169">
        <v>1874754.900000215</v>
      </c>
      <c r="AF70" s="167">
        <f t="shared" si="32"/>
        <v>5.723796083588411E-5</v>
      </c>
      <c r="AG70" s="168">
        <f t="shared" si="33"/>
        <v>11665554.900000215</v>
      </c>
      <c r="AH70" s="167">
        <f t="shared" si="34"/>
        <v>3.5615993029008308E-4</v>
      </c>
      <c r="AI70" s="166"/>
      <c r="AJ70" s="165"/>
      <c r="AK70" s="142"/>
      <c r="AL70" s="141"/>
      <c r="AM70" s="140"/>
      <c r="AN70" s="192"/>
      <c r="AO70" s="153"/>
    </row>
    <row r="71" spans="1:42" s="127" customFormat="1">
      <c r="A71" s="163"/>
      <c r="B71" s="175"/>
      <c r="C71" s="193">
        <v>824008</v>
      </c>
      <c r="D71" s="190" t="s">
        <v>47</v>
      </c>
      <c r="E71" s="170">
        <v>71545292</v>
      </c>
      <c r="F71" s="189">
        <f t="shared" si="18"/>
        <v>9.7921959009516831E-3</v>
      </c>
      <c r="G71" s="170">
        <v>30662268</v>
      </c>
      <c r="H71" s="189">
        <f t="shared" si="19"/>
        <v>2.1650534741844032E-3</v>
      </c>
      <c r="I71" s="168">
        <f t="shared" si="20"/>
        <v>102207560</v>
      </c>
      <c r="J71" s="167">
        <f t="shared" si="21"/>
        <v>4.7607666028068969E-3</v>
      </c>
      <c r="K71" s="170">
        <v>38607720</v>
      </c>
      <c r="L71" s="167">
        <f t="shared" si="22"/>
        <v>8.5910361262475973E-3</v>
      </c>
      <c r="M71" s="170">
        <v>38175298</v>
      </c>
      <c r="N71" s="167">
        <f t="shared" si="23"/>
        <v>1.0335878561188668E-2</v>
      </c>
      <c r="O71" s="170">
        <v>12529828</v>
      </c>
      <c r="P71" s="167">
        <f t="shared" si="24"/>
        <v>6.893504299721658E-3</v>
      </c>
      <c r="Q71" s="170">
        <v>11425694</v>
      </c>
      <c r="R71" s="167">
        <f t="shared" si="25"/>
        <v>1.0642800464382193E-2</v>
      </c>
      <c r="S71" s="170">
        <v>0</v>
      </c>
      <c r="T71" s="167" t="e">
        <f t="shared" si="26"/>
        <v>#DIV/0!</v>
      </c>
      <c r="U71" s="170">
        <v>74219</v>
      </c>
      <c r="V71" s="167">
        <f t="shared" si="27"/>
        <v>1.8857672798499535E-3</v>
      </c>
      <c r="W71" s="170">
        <v>0</v>
      </c>
      <c r="X71" s="167" t="e">
        <f t="shared" si="28"/>
        <v>#DIV/0!</v>
      </c>
      <c r="Y71" s="170">
        <v>0</v>
      </c>
      <c r="Z71" s="167">
        <f t="shared" si="29"/>
        <v>0</v>
      </c>
      <c r="AA71" s="170">
        <v>0</v>
      </c>
      <c r="AB71" s="167">
        <f t="shared" si="30"/>
        <v>0</v>
      </c>
      <c r="AC71" s="170">
        <v>0</v>
      </c>
      <c r="AD71" s="167" t="e">
        <f t="shared" si="31"/>
        <v>#DIV/0!</v>
      </c>
      <c r="AE71" s="169">
        <v>18357401.850000001</v>
      </c>
      <c r="AF71" s="167">
        <f t="shared" si="32"/>
        <v>5.6046806339258854E-4</v>
      </c>
      <c r="AG71" s="168">
        <f t="shared" si="33"/>
        <v>221377720.84999999</v>
      </c>
      <c r="AH71" s="167">
        <f t="shared" si="34"/>
        <v>6.7588618202561474E-3</v>
      </c>
      <c r="AI71" s="166"/>
      <c r="AJ71" s="165"/>
      <c r="AK71" s="142"/>
      <c r="AL71" s="141"/>
      <c r="AM71" s="140"/>
      <c r="AN71" s="192"/>
      <c r="AO71" s="153"/>
      <c r="AP71" s="131"/>
    </row>
    <row r="72" spans="1:42" s="131" customFormat="1">
      <c r="A72" s="134"/>
      <c r="B72" s="175"/>
      <c r="C72" s="193">
        <v>824009</v>
      </c>
      <c r="D72" s="190" t="s">
        <v>46</v>
      </c>
      <c r="E72" s="170">
        <v>173112916.89999998</v>
      </c>
      <c r="F72" s="189">
        <f t="shared" si="18"/>
        <v>2.3693461133263233E-2</v>
      </c>
      <c r="G72" s="170">
        <v>74191250.099999994</v>
      </c>
      <c r="H72" s="189">
        <f t="shared" si="19"/>
        <v>5.2386217413235361E-3</v>
      </c>
      <c r="I72" s="168">
        <f t="shared" si="20"/>
        <v>247304166.99999997</v>
      </c>
      <c r="J72" s="167">
        <f t="shared" si="21"/>
        <v>1.151927919019473E-2</v>
      </c>
      <c r="K72" s="170">
        <v>56641917</v>
      </c>
      <c r="L72" s="167">
        <f t="shared" si="22"/>
        <v>1.2604027256904007E-2</v>
      </c>
      <c r="M72" s="170">
        <v>102949042</v>
      </c>
      <c r="N72" s="167">
        <f t="shared" si="23"/>
        <v>2.7873228287640654E-2</v>
      </c>
      <c r="O72" s="170">
        <v>4583334</v>
      </c>
      <c r="P72" s="167">
        <f t="shared" si="24"/>
        <v>2.5216014646059358E-3</v>
      </c>
      <c r="Q72" s="170">
        <v>6875000</v>
      </c>
      <c r="R72" s="167">
        <f t="shared" si="25"/>
        <v>6.403922001816921E-3</v>
      </c>
      <c r="S72" s="170">
        <v>0</v>
      </c>
      <c r="T72" s="167" t="e">
        <f t="shared" si="26"/>
        <v>#DIV/0!</v>
      </c>
      <c r="U72" s="170">
        <v>0</v>
      </c>
      <c r="V72" s="167">
        <f t="shared" si="27"/>
        <v>0</v>
      </c>
      <c r="W72" s="170">
        <v>0</v>
      </c>
      <c r="X72" s="167" t="e">
        <f t="shared" si="28"/>
        <v>#DIV/0!</v>
      </c>
      <c r="Y72" s="170">
        <v>0</v>
      </c>
      <c r="Z72" s="167">
        <f t="shared" si="29"/>
        <v>0</v>
      </c>
      <c r="AA72" s="170">
        <v>0</v>
      </c>
      <c r="AB72" s="167">
        <f t="shared" si="30"/>
        <v>0</v>
      </c>
      <c r="AC72" s="170">
        <v>0</v>
      </c>
      <c r="AD72" s="167" t="e">
        <f t="shared" si="31"/>
        <v>#DIV/0!</v>
      </c>
      <c r="AE72" s="169">
        <v>47312604</v>
      </c>
      <c r="AF72" s="167">
        <f t="shared" si="32"/>
        <v>1.4444965444791653E-3</v>
      </c>
      <c r="AG72" s="168">
        <f t="shared" si="33"/>
        <v>465666064</v>
      </c>
      <c r="AH72" s="167">
        <f t="shared" si="34"/>
        <v>1.4217205637829909E-2</v>
      </c>
      <c r="AI72" s="166"/>
      <c r="AJ72" s="165"/>
      <c r="AK72" s="142"/>
      <c r="AL72" s="141"/>
      <c r="AM72" s="140"/>
      <c r="AN72" s="192"/>
      <c r="AO72" s="153"/>
    </row>
    <row r="73" spans="1:42" s="131" customFormat="1">
      <c r="A73" s="134"/>
      <c r="B73" s="201"/>
      <c r="C73" s="193">
        <v>824010</v>
      </c>
      <c r="D73" s="190" t="s">
        <v>45</v>
      </c>
      <c r="E73" s="170">
        <v>24790695.299999997</v>
      </c>
      <c r="F73" s="189">
        <f t="shared" si="18"/>
        <v>3.3930303184506131E-3</v>
      </c>
      <c r="G73" s="170">
        <v>10624583.699999999</v>
      </c>
      <c r="H73" s="189">
        <f t="shared" si="19"/>
        <v>7.5019864321347596E-4</v>
      </c>
      <c r="I73" s="168">
        <f t="shared" si="20"/>
        <v>35415279</v>
      </c>
      <c r="J73" s="167">
        <f t="shared" si="21"/>
        <v>1.6496223713029488E-3</v>
      </c>
      <c r="K73" s="170">
        <v>3864016</v>
      </c>
      <c r="L73" s="167">
        <f t="shared" si="22"/>
        <v>8.5982547139273544E-4</v>
      </c>
      <c r="M73" s="170">
        <v>4231148</v>
      </c>
      <c r="N73" s="167">
        <f t="shared" si="23"/>
        <v>1.1455740804542328E-3</v>
      </c>
      <c r="O73" s="170">
        <v>1363656</v>
      </c>
      <c r="P73" s="167">
        <f t="shared" si="24"/>
        <v>7.5023922908927694E-4</v>
      </c>
      <c r="Q73" s="170">
        <v>1494547</v>
      </c>
      <c r="R73" s="167">
        <f t="shared" si="25"/>
        <v>1.3921399877890143E-3</v>
      </c>
      <c r="S73" s="170">
        <v>0</v>
      </c>
      <c r="T73" s="167" t="e">
        <f t="shared" si="26"/>
        <v>#DIV/0!</v>
      </c>
      <c r="U73" s="170">
        <v>58812</v>
      </c>
      <c r="V73" s="167">
        <f t="shared" si="27"/>
        <v>1.4943039553555757E-3</v>
      </c>
      <c r="W73" s="170">
        <v>0</v>
      </c>
      <c r="X73" s="167" t="e">
        <f t="shared" si="28"/>
        <v>#DIV/0!</v>
      </c>
      <c r="Y73" s="170">
        <v>10592</v>
      </c>
      <c r="Z73" s="167">
        <f t="shared" si="29"/>
        <v>5.7229727904355165E-4</v>
      </c>
      <c r="AA73" s="170">
        <v>106341</v>
      </c>
      <c r="AB73" s="167">
        <f t="shared" si="30"/>
        <v>7.1611460027707903E-4</v>
      </c>
      <c r="AC73" s="170">
        <v>0</v>
      </c>
      <c r="AD73" s="167" t="e">
        <f t="shared" si="31"/>
        <v>#DIV/0!</v>
      </c>
      <c r="AE73" s="169">
        <v>9341893.25</v>
      </c>
      <c r="AF73" s="167">
        <f t="shared" si="32"/>
        <v>2.8521644081391589E-4</v>
      </c>
      <c r="AG73" s="168">
        <f t="shared" si="33"/>
        <v>55886284.25</v>
      </c>
      <c r="AH73" s="167">
        <f t="shared" si="34"/>
        <v>1.7062587483645036E-3</v>
      </c>
      <c r="AI73" s="166"/>
      <c r="AJ73" s="165"/>
      <c r="AK73" s="142"/>
      <c r="AL73" s="141"/>
      <c r="AM73" s="140"/>
      <c r="AN73" s="192"/>
      <c r="AO73" s="153"/>
    </row>
    <row r="74" spans="1:42" s="131" customFormat="1">
      <c r="A74" s="134"/>
      <c r="B74" s="175"/>
      <c r="C74" s="193">
        <v>824011</v>
      </c>
      <c r="D74" s="190" t="s">
        <v>44</v>
      </c>
      <c r="E74" s="170">
        <v>0</v>
      </c>
      <c r="F74" s="189">
        <f t="shared" si="18"/>
        <v>0</v>
      </c>
      <c r="G74" s="170">
        <v>0</v>
      </c>
      <c r="H74" s="189">
        <f t="shared" si="19"/>
        <v>0</v>
      </c>
      <c r="I74" s="168">
        <f t="shared" si="20"/>
        <v>0</v>
      </c>
      <c r="J74" s="167">
        <f t="shared" si="21"/>
        <v>0</v>
      </c>
      <c r="K74" s="170">
        <v>0</v>
      </c>
      <c r="L74" s="167">
        <f t="shared" si="22"/>
        <v>0</v>
      </c>
      <c r="M74" s="170">
        <v>2678000</v>
      </c>
      <c r="N74" s="167">
        <f t="shared" si="23"/>
        <v>7.2506265142614605E-4</v>
      </c>
      <c r="O74" s="170">
        <v>1339000</v>
      </c>
      <c r="P74" s="167">
        <f t="shared" si="24"/>
        <v>7.3667429890715975E-4</v>
      </c>
      <c r="Q74" s="170">
        <v>0</v>
      </c>
      <c r="R74" s="167">
        <f t="shared" si="25"/>
        <v>0</v>
      </c>
      <c r="S74" s="170">
        <v>0</v>
      </c>
      <c r="T74" s="167" t="e">
        <f t="shared" si="26"/>
        <v>#DIV/0!</v>
      </c>
      <c r="U74" s="170">
        <v>0</v>
      </c>
      <c r="V74" s="167">
        <f t="shared" si="27"/>
        <v>0</v>
      </c>
      <c r="W74" s="170">
        <v>0</v>
      </c>
      <c r="X74" s="167" t="e">
        <f t="shared" si="28"/>
        <v>#DIV/0!</v>
      </c>
      <c r="Y74" s="170">
        <v>0</v>
      </c>
      <c r="Z74" s="167">
        <f t="shared" si="29"/>
        <v>0</v>
      </c>
      <c r="AA74" s="170">
        <v>0</v>
      </c>
      <c r="AB74" s="167">
        <f t="shared" si="30"/>
        <v>0</v>
      </c>
      <c r="AC74" s="170">
        <v>0</v>
      </c>
      <c r="AD74" s="167" t="e">
        <f t="shared" si="31"/>
        <v>#DIV/0!</v>
      </c>
      <c r="AE74" s="169">
        <v>0</v>
      </c>
      <c r="AF74" s="167">
        <f t="shared" si="32"/>
        <v>0</v>
      </c>
      <c r="AG74" s="168">
        <f t="shared" si="33"/>
        <v>4017000</v>
      </c>
      <c r="AH74" s="167">
        <f t="shared" si="34"/>
        <v>1.2264263914057251E-4</v>
      </c>
      <c r="AI74" s="166"/>
      <c r="AJ74" s="165"/>
      <c r="AK74" s="142"/>
      <c r="AL74" s="141"/>
      <c r="AM74" s="140"/>
      <c r="AN74" s="192"/>
      <c r="AO74" s="153"/>
    </row>
    <row r="75" spans="1:42" s="131" customFormat="1">
      <c r="A75" s="134"/>
      <c r="B75" s="175"/>
      <c r="C75" s="193">
        <v>824013</v>
      </c>
      <c r="D75" s="190" t="s">
        <v>43</v>
      </c>
      <c r="E75" s="170">
        <v>0</v>
      </c>
      <c r="F75" s="189">
        <f t="shared" si="18"/>
        <v>0</v>
      </c>
      <c r="G75" s="170">
        <v>0</v>
      </c>
      <c r="H75" s="189">
        <f t="shared" si="19"/>
        <v>0</v>
      </c>
      <c r="I75" s="168">
        <f t="shared" si="20"/>
        <v>0</v>
      </c>
      <c r="J75" s="167">
        <f t="shared" si="21"/>
        <v>0</v>
      </c>
      <c r="K75" s="170">
        <v>0</v>
      </c>
      <c r="L75" s="167">
        <f t="shared" si="22"/>
        <v>0</v>
      </c>
      <c r="M75" s="170">
        <v>0</v>
      </c>
      <c r="N75" s="167">
        <f t="shared" si="23"/>
        <v>0</v>
      </c>
      <c r="O75" s="170">
        <v>0</v>
      </c>
      <c r="P75" s="167">
        <f t="shared" si="24"/>
        <v>0</v>
      </c>
      <c r="Q75" s="170">
        <v>0</v>
      </c>
      <c r="R75" s="167">
        <f t="shared" si="25"/>
        <v>0</v>
      </c>
      <c r="S75" s="170">
        <v>0</v>
      </c>
      <c r="T75" s="167" t="e">
        <f t="shared" si="26"/>
        <v>#DIV/0!</v>
      </c>
      <c r="U75" s="170">
        <v>0</v>
      </c>
      <c r="V75" s="167">
        <f t="shared" si="27"/>
        <v>0</v>
      </c>
      <c r="W75" s="170">
        <v>0</v>
      </c>
      <c r="X75" s="167" t="e">
        <f t="shared" si="28"/>
        <v>#DIV/0!</v>
      </c>
      <c r="Y75" s="170">
        <v>0</v>
      </c>
      <c r="Z75" s="167">
        <f t="shared" si="29"/>
        <v>0</v>
      </c>
      <c r="AA75" s="170">
        <v>0</v>
      </c>
      <c r="AB75" s="167">
        <f t="shared" si="30"/>
        <v>0</v>
      </c>
      <c r="AC75" s="170">
        <v>0</v>
      </c>
      <c r="AD75" s="167" t="e">
        <f t="shared" si="31"/>
        <v>#DIV/0!</v>
      </c>
      <c r="AE75" s="169">
        <v>0</v>
      </c>
      <c r="AF75" s="167">
        <f t="shared" si="32"/>
        <v>0</v>
      </c>
      <c r="AG75" s="168">
        <f t="shared" si="33"/>
        <v>0</v>
      </c>
      <c r="AH75" s="167">
        <f t="shared" si="34"/>
        <v>0</v>
      </c>
      <c r="AI75" s="200"/>
      <c r="AJ75" s="165"/>
      <c r="AK75" s="142"/>
      <c r="AL75" s="141"/>
      <c r="AM75" s="140"/>
      <c r="AN75" s="192"/>
      <c r="AO75" s="153"/>
    </row>
    <row r="76" spans="1:42" s="131" customFormat="1">
      <c r="A76" s="134"/>
      <c r="B76" s="175"/>
      <c r="C76" s="193">
        <v>824019</v>
      </c>
      <c r="D76" s="190" t="s">
        <v>42</v>
      </c>
      <c r="E76" s="170">
        <v>0</v>
      </c>
      <c r="F76" s="189">
        <f t="shared" ref="F76:F96" si="35">+E76/$E$29</f>
        <v>0</v>
      </c>
      <c r="G76" s="170">
        <v>0</v>
      </c>
      <c r="H76" s="189">
        <f t="shared" ref="H76:H96" si="36">+G76/$G$29</f>
        <v>0</v>
      </c>
      <c r="I76" s="168">
        <f t="shared" ref="I76:I96" si="37">E76+G76</f>
        <v>0</v>
      </c>
      <c r="J76" s="167">
        <f t="shared" ref="J76:J96" si="38">+I76/$I$29</f>
        <v>0</v>
      </c>
      <c r="K76" s="170">
        <v>0</v>
      </c>
      <c r="L76" s="167">
        <f t="shared" ref="L76:L96" si="39">+K76/$K$29</f>
        <v>0</v>
      </c>
      <c r="M76" s="170">
        <v>0</v>
      </c>
      <c r="N76" s="167">
        <f t="shared" ref="N76:N96" si="40">+M76/$M$29</f>
        <v>0</v>
      </c>
      <c r="O76" s="170">
        <v>0</v>
      </c>
      <c r="P76" s="167">
        <f t="shared" ref="P76:P96" si="41">+O76/$O$29</f>
        <v>0</v>
      </c>
      <c r="Q76" s="170">
        <v>0</v>
      </c>
      <c r="R76" s="167">
        <f t="shared" ref="R76:R96" si="42">+Q76/$Q$29</f>
        <v>0</v>
      </c>
      <c r="S76" s="170">
        <v>0</v>
      </c>
      <c r="T76" s="167" t="e">
        <f t="shared" ref="T76:T96" si="43">+S76/$S$29</f>
        <v>#DIV/0!</v>
      </c>
      <c r="U76" s="170">
        <v>0</v>
      </c>
      <c r="V76" s="167">
        <f t="shared" ref="V76:V96" si="44">+U76/$U$29</f>
        <v>0</v>
      </c>
      <c r="W76" s="170">
        <v>0</v>
      </c>
      <c r="X76" s="167" t="e">
        <f t="shared" ref="X76:X96" si="45">+W76/$W$29</f>
        <v>#DIV/0!</v>
      </c>
      <c r="Y76" s="170">
        <v>0</v>
      </c>
      <c r="Z76" s="167">
        <f t="shared" ref="Z76:Z96" si="46">+Y76/$Y$29</f>
        <v>0</v>
      </c>
      <c r="AA76" s="170">
        <v>0</v>
      </c>
      <c r="AB76" s="167">
        <f t="shared" ref="AB76:AB96" si="47">+AA76/$AA$29</f>
        <v>0</v>
      </c>
      <c r="AC76" s="170">
        <v>0</v>
      </c>
      <c r="AD76" s="167" t="e">
        <f t="shared" ref="AD76:AD96" si="48">+AC76/$AC$29</f>
        <v>#DIV/0!</v>
      </c>
      <c r="AE76" s="169">
        <v>0</v>
      </c>
      <c r="AF76" s="167">
        <f t="shared" ref="AF76:AF96" si="49">+AE76/$AG$29</f>
        <v>0</v>
      </c>
      <c r="AG76" s="168">
        <f t="shared" ref="AG76:AG96" si="50">K76+M76+O76+Q76+S76+I76+U76+W76+Y76+AA76+AC76+AE76</f>
        <v>0</v>
      </c>
      <c r="AH76" s="167">
        <f t="shared" ref="AH76:AH96" si="51">+AG76/$AG$29</f>
        <v>0</v>
      </c>
      <c r="AI76" s="166"/>
      <c r="AJ76" s="165"/>
      <c r="AK76" s="142"/>
      <c r="AL76" s="141"/>
      <c r="AM76" s="140"/>
      <c r="AN76" s="192"/>
      <c r="AO76" s="153"/>
    </row>
    <row r="77" spans="1:42" s="131" customFormat="1">
      <c r="A77" s="134"/>
      <c r="B77" s="175"/>
      <c r="C77" s="193">
        <v>824020</v>
      </c>
      <c r="D77" s="190" t="s">
        <v>111</v>
      </c>
      <c r="E77" s="170">
        <v>0</v>
      </c>
      <c r="F77" s="189">
        <f t="shared" si="35"/>
        <v>0</v>
      </c>
      <c r="G77" s="170">
        <v>0</v>
      </c>
      <c r="H77" s="189">
        <f t="shared" si="36"/>
        <v>0</v>
      </c>
      <c r="I77" s="168">
        <f t="shared" si="37"/>
        <v>0</v>
      </c>
      <c r="J77" s="167">
        <f t="shared" si="38"/>
        <v>0</v>
      </c>
      <c r="K77" s="170">
        <v>0</v>
      </c>
      <c r="L77" s="167">
        <f t="shared" si="39"/>
        <v>0</v>
      </c>
      <c r="M77" s="170">
        <v>0</v>
      </c>
      <c r="N77" s="167">
        <f t="shared" si="40"/>
        <v>0</v>
      </c>
      <c r="O77" s="170">
        <v>0</v>
      </c>
      <c r="P77" s="167">
        <f t="shared" si="41"/>
        <v>0</v>
      </c>
      <c r="Q77" s="170">
        <v>0</v>
      </c>
      <c r="R77" s="167">
        <f t="shared" si="42"/>
        <v>0</v>
      </c>
      <c r="S77" s="170">
        <v>0</v>
      </c>
      <c r="T77" s="167" t="e">
        <f t="shared" si="43"/>
        <v>#DIV/0!</v>
      </c>
      <c r="U77" s="170">
        <v>0</v>
      </c>
      <c r="V77" s="167">
        <f t="shared" si="44"/>
        <v>0</v>
      </c>
      <c r="W77" s="170">
        <v>0</v>
      </c>
      <c r="X77" s="167" t="e">
        <f t="shared" si="45"/>
        <v>#DIV/0!</v>
      </c>
      <c r="Y77" s="170">
        <v>0</v>
      </c>
      <c r="Z77" s="167">
        <f t="shared" si="46"/>
        <v>0</v>
      </c>
      <c r="AA77" s="170">
        <v>0</v>
      </c>
      <c r="AB77" s="167">
        <f t="shared" si="47"/>
        <v>0</v>
      </c>
      <c r="AC77" s="170">
        <v>0</v>
      </c>
      <c r="AD77" s="167" t="e">
        <f t="shared" si="48"/>
        <v>#DIV/0!</v>
      </c>
      <c r="AE77" s="169">
        <v>0</v>
      </c>
      <c r="AF77" s="167">
        <f t="shared" si="49"/>
        <v>0</v>
      </c>
      <c r="AG77" s="168">
        <f t="shared" si="50"/>
        <v>0</v>
      </c>
      <c r="AH77" s="167">
        <f t="shared" si="51"/>
        <v>0</v>
      </c>
      <c r="AI77" s="166"/>
      <c r="AJ77" s="165"/>
      <c r="AK77" s="142"/>
      <c r="AL77" s="141"/>
      <c r="AM77" s="140"/>
      <c r="AN77" s="192"/>
      <c r="AO77" s="153"/>
    </row>
    <row r="78" spans="1:42" s="131" customFormat="1">
      <c r="A78" s="134"/>
      <c r="B78" s="175"/>
      <c r="C78" s="193">
        <v>824021</v>
      </c>
      <c r="D78" s="190" t="s">
        <v>110</v>
      </c>
      <c r="E78" s="170">
        <v>11780090</v>
      </c>
      <c r="F78" s="189">
        <f t="shared" si="35"/>
        <v>1.612306635226842E-3</v>
      </c>
      <c r="G78" s="170">
        <v>5048610</v>
      </c>
      <c r="H78" s="189">
        <f t="shared" si="36"/>
        <v>3.5648082589005226E-4</v>
      </c>
      <c r="I78" s="168">
        <f t="shared" si="37"/>
        <v>16828700</v>
      </c>
      <c r="J78" s="167">
        <f t="shared" si="38"/>
        <v>7.838707129752087E-4</v>
      </c>
      <c r="K78" s="170">
        <v>6743200</v>
      </c>
      <c r="L78" s="167">
        <f t="shared" si="39"/>
        <v>1.5005049458116874E-3</v>
      </c>
      <c r="M78" s="170">
        <v>2721300</v>
      </c>
      <c r="N78" s="167">
        <f t="shared" si="40"/>
        <v>7.3678603186182645E-4</v>
      </c>
      <c r="O78" s="170">
        <v>3389100</v>
      </c>
      <c r="P78" s="167">
        <f t="shared" si="41"/>
        <v>1.8645727157776365E-3</v>
      </c>
      <c r="Q78" s="170">
        <v>2611300</v>
      </c>
      <c r="R78" s="167">
        <f t="shared" si="42"/>
        <v>2.4323725852137489E-3</v>
      </c>
      <c r="S78" s="170">
        <v>0</v>
      </c>
      <c r="T78" s="167" t="e">
        <f t="shared" si="43"/>
        <v>#DIV/0!</v>
      </c>
      <c r="U78" s="170">
        <v>0</v>
      </c>
      <c r="V78" s="167">
        <f t="shared" si="44"/>
        <v>0</v>
      </c>
      <c r="W78" s="170">
        <v>0</v>
      </c>
      <c r="X78" s="167" t="e">
        <f t="shared" si="45"/>
        <v>#DIV/0!</v>
      </c>
      <c r="Y78" s="170">
        <v>0</v>
      </c>
      <c r="Z78" s="167">
        <f t="shared" si="46"/>
        <v>0</v>
      </c>
      <c r="AA78" s="170">
        <v>0</v>
      </c>
      <c r="AB78" s="167">
        <f t="shared" si="47"/>
        <v>0</v>
      </c>
      <c r="AC78" s="170">
        <v>0</v>
      </c>
      <c r="AD78" s="167" t="e">
        <f t="shared" si="48"/>
        <v>#DIV/0!</v>
      </c>
      <c r="AE78" s="169">
        <v>1901340</v>
      </c>
      <c r="AF78" s="167">
        <f t="shared" si="49"/>
        <v>5.8049627957066499E-5</v>
      </c>
      <c r="AG78" s="168">
        <f t="shared" si="50"/>
        <v>34194940</v>
      </c>
      <c r="AH78" s="167">
        <f t="shared" si="51"/>
        <v>1.0440024114646573E-3</v>
      </c>
      <c r="AI78" s="166"/>
      <c r="AJ78" s="165"/>
      <c r="AK78" s="142"/>
      <c r="AL78" s="141"/>
      <c r="AM78" s="140"/>
      <c r="AN78" s="192"/>
      <c r="AO78" s="153"/>
    </row>
    <row r="79" spans="1:42" s="131" customFormat="1">
      <c r="A79" s="134"/>
      <c r="B79" s="175"/>
      <c r="C79" s="193">
        <v>824032</v>
      </c>
      <c r="D79" s="190" t="s">
        <v>109</v>
      </c>
      <c r="E79" s="170">
        <v>0</v>
      </c>
      <c r="F79" s="189">
        <f t="shared" si="35"/>
        <v>0</v>
      </c>
      <c r="G79" s="170">
        <v>0</v>
      </c>
      <c r="H79" s="189">
        <f t="shared" si="36"/>
        <v>0</v>
      </c>
      <c r="I79" s="168">
        <f t="shared" si="37"/>
        <v>0</v>
      </c>
      <c r="J79" s="167">
        <f t="shared" si="38"/>
        <v>0</v>
      </c>
      <c r="K79" s="170">
        <v>0</v>
      </c>
      <c r="L79" s="167">
        <f t="shared" si="39"/>
        <v>0</v>
      </c>
      <c r="M79" s="170">
        <v>0</v>
      </c>
      <c r="N79" s="167">
        <f t="shared" si="40"/>
        <v>0</v>
      </c>
      <c r="O79" s="170">
        <v>0</v>
      </c>
      <c r="P79" s="167">
        <f t="shared" si="41"/>
        <v>0</v>
      </c>
      <c r="Q79" s="170">
        <v>0</v>
      </c>
      <c r="R79" s="167">
        <f t="shared" si="42"/>
        <v>0</v>
      </c>
      <c r="S79" s="170">
        <v>0</v>
      </c>
      <c r="T79" s="167" t="e">
        <f t="shared" si="43"/>
        <v>#DIV/0!</v>
      </c>
      <c r="U79" s="170">
        <v>0</v>
      </c>
      <c r="V79" s="167">
        <f t="shared" si="44"/>
        <v>0</v>
      </c>
      <c r="W79" s="170">
        <v>0</v>
      </c>
      <c r="X79" s="167" t="e">
        <f t="shared" si="45"/>
        <v>#DIV/0!</v>
      </c>
      <c r="Y79" s="170">
        <v>0</v>
      </c>
      <c r="Z79" s="167">
        <f t="shared" si="46"/>
        <v>0</v>
      </c>
      <c r="AA79" s="170">
        <v>0</v>
      </c>
      <c r="AB79" s="167">
        <f t="shared" si="47"/>
        <v>0</v>
      </c>
      <c r="AC79" s="170">
        <v>0</v>
      </c>
      <c r="AD79" s="167" t="e">
        <f t="shared" si="48"/>
        <v>#DIV/0!</v>
      </c>
      <c r="AE79" s="169">
        <v>0</v>
      </c>
      <c r="AF79" s="167">
        <f t="shared" si="49"/>
        <v>0</v>
      </c>
      <c r="AG79" s="168">
        <f t="shared" si="50"/>
        <v>0</v>
      </c>
      <c r="AH79" s="167">
        <f t="shared" si="51"/>
        <v>0</v>
      </c>
      <c r="AI79" s="166"/>
      <c r="AJ79" s="165"/>
      <c r="AK79" s="142"/>
      <c r="AL79" s="141"/>
      <c r="AM79" s="140"/>
      <c r="AN79" s="192"/>
      <c r="AO79" s="153"/>
    </row>
    <row r="80" spans="1:42" s="131" customFormat="1">
      <c r="A80" s="134"/>
      <c r="B80" s="175"/>
      <c r="C80" s="193">
        <v>824033</v>
      </c>
      <c r="D80" s="190" t="s">
        <v>40</v>
      </c>
      <c r="E80" s="170">
        <v>52155430.599999994</v>
      </c>
      <c r="F80" s="189">
        <f t="shared" si="35"/>
        <v>7.1383620005868436E-3</v>
      </c>
      <c r="G80" s="170">
        <v>22352327.399999999</v>
      </c>
      <c r="H80" s="189">
        <f t="shared" si="36"/>
        <v>1.5782910805383747E-3</v>
      </c>
      <c r="I80" s="168">
        <f t="shared" si="37"/>
        <v>74507758</v>
      </c>
      <c r="J80" s="167">
        <f t="shared" si="38"/>
        <v>3.4705265044622765E-3</v>
      </c>
      <c r="K80" s="170">
        <v>20150805</v>
      </c>
      <c r="L80" s="167">
        <f t="shared" si="39"/>
        <v>4.4839812795982445E-3</v>
      </c>
      <c r="M80" s="170">
        <v>45381165</v>
      </c>
      <c r="N80" s="167">
        <f t="shared" si="40"/>
        <v>1.2286851314304488E-2</v>
      </c>
      <c r="O80" s="170">
        <v>15498221</v>
      </c>
      <c r="P80" s="167">
        <f t="shared" si="41"/>
        <v>8.5266176919217476E-3</v>
      </c>
      <c r="Q80" s="170">
        <v>14790616</v>
      </c>
      <c r="R80" s="167">
        <f t="shared" si="42"/>
        <v>1.3777156541501873E-2</v>
      </c>
      <c r="S80" s="170">
        <v>0</v>
      </c>
      <c r="T80" s="167" t="e">
        <f t="shared" si="43"/>
        <v>#DIV/0!</v>
      </c>
      <c r="U80" s="170">
        <v>847000</v>
      </c>
      <c r="V80" s="167">
        <f t="shared" si="44"/>
        <v>2.1520700710504194E-2</v>
      </c>
      <c r="W80" s="170">
        <v>0</v>
      </c>
      <c r="X80" s="167" t="e">
        <f t="shared" si="45"/>
        <v>#DIV/0!</v>
      </c>
      <c r="Y80" s="170">
        <v>0</v>
      </c>
      <c r="Z80" s="167">
        <f t="shared" si="46"/>
        <v>0</v>
      </c>
      <c r="AA80" s="170">
        <v>0</v>
      </c>
      <c r="AB80" s="167">
        <f t="shared" si="47"/>
        <v>0</v>
      </c>
      <c r="AC80" s="170">
        <v>0</v>
      </c>
      <c r="AD80" s="167" t="e">
        <f t="shared" si="48"/>
        <v>#DIV/0!</v>
      </c>
      <c r="AE80" s="169">
        <v>3818887</v>
      </c>
      <c r="AF80" s="167">
        <f t="shared" si="49"/>
        <v>1.1659407026627421E-4</v>
      </c>
      <c r="AG80" s="168">
        <f t="shared" si="50"/>
        <v>174994452</v>
      </c>
      <c r="AH80" s="167">
        <f t="shared" si="51"/>
        <v>5.3427387175101412E-3</v>
      </c>
      <c r="AI80" s="166"/>
      <c r="AJ80" s="165"/>
      <c r="AK80" s="142"/>
      <c r="AL80" s="141"/>
      <c r="AM80" s="140"/>
      <c r="AN80" s="192"/>
      <c r="AO80" s="153"/>
    </row>
    <row r="81" spans="1:41" s="131" customFormat="1">
      <c r="A81" s="134"/>
      <c r="B81" s="175"/>
      <c r="C81" s="199">
        <v>824037</v>
      </c>
      <c r="D81" s="190" t="s">
        <v>39</v>
      </c>
      <c r="E81" s="170">
        <v>237999.99999999997</v>
      </c>
      <c r="F81" s="189">
        <f t="shared" si="35"/>
        <v>3.2574367359161805E-5</v>
      </c>
      <c r="G81" s="170">
        <v>102000</v>
      </c>
      <c r="H81" s="189">
        <f t="shared" si="36"/>
        <v>7.2021891650940213E-6</v>
      </c>
      <c r="I81" s="168">
        <f t="shared" si="37"/>
        <v>340000</v>
      </c>
      <c r="J81" s="167">
        <f t="shared" si="38"/>
        <v>1.5836995276615005E-5</v>
      </c>
      <c r="K81" s="170">
        <v>100000</v>
      </c>
      <c r="L81" s="167">
        <f t="shared" si="39"/>
        <v>2.2252119851282588E-5</v>
      </c>
      <c r="M81" s="170">
        <v>0</v>
      </c>
      <c r="N81" s="167">
        <f t="shared" si="40"/>
        <v>0</v>
      </c>
      <c r="O81" s="170">
        <v>0</v>
      </c>
      <c r="P81" s="167">
        <f t="shared" si="41"/>
        <v>0</v>
      </c>
      <c r="Q81" s="170">
        <v>0</v>
      </c>
      <c r="R81" s="167">
        <f t="shared" si="42"/>
        <v>0</v>
      </c>
      <c r="S81" s="170">
        <v>0</v>
      </c>
      <c r="T81" s="167" t="e">
        <f t="shared" si="43"/>
        <v>#DIV/0!</v>
      </c>
      <c r="U81" s="170">
        <v>0</v>
      </c>
      <c r="V81" s="167">
        <f t="shared" si="44"/>
        <v>0</v>
      </c>
      <c r="W81" s="170">
        <v>0</v>
      </c>
      <c r="X81" s="167" t="e">
        <f t="shared" si="45"/>
        <v>#DIV/0!</v>
      </c>
      <c r="Y81" s="170">
        <v>0</v>
      </c>
      <c r="Z81" s="167">
        <f t="shared" si="46"/>
        <v>0</v>
      </c>
      <c r="AA81" s="170">
        <v>0</v>
      </c>
      <c r="AB81" s="167">
        <f t="shared" si="47"/>
        <v>0</v>
      </c>
      <c r="AC81" s="170">
        <v>0</v>
      </c>
      <c r="AD81" s="167" t="e">
        <f t="shared" si="48"/>
        <v>#DIV/0!</v>
      </c>
      <c r="AE81" s="169">
        <v>0</v>
      </c>
      <c r="AF81" s="167">
        <f t="shared" si="49"/>
        <v>0</v>
      </c>
      <c r="AG81" s="168">
        <f t="shared" si="50"/>
        <v>440000</v>
      </c>
      <c r="AH81" s="167">
        <f t="shared" si="51"/>
        <v>1.3433597516019891E-5</v>
      </c>
      <c r="AI81" s="166"/>
      <c r="AJ81" s="165"/>
      <c r="AK81" s="142"/>
      <c r="AL81" s="141"/>
      <c r="AM81" s="140"/>
      <c r="AN81" s="192"/>
      <c r="AO81" s="153"/>
    </row>
    <row r="82" spans="1:41" s="131" customFormat="1">
      <c r="A82" s="134"/>
      <c r="B82" s="175"/>
      <c r="C82" s="193">
        <v>824039</v>
      </c>
      <c r="D82" s="190" t="s">
        <v>38</v>
      </c>
      <c r="E82" s="170">
        <v>0</v>
      </c>
      <c r="F82" s="189">
        <f t="shared" si="35"/>
        <v>0</v>
      </c>
      <c r="G82" s="170">
        <v>0</v>
      </c>
      <c r="H82" s="189">
        <f t="shared" si="36"/>
        <v>0</v>
      </c>
      <c r="I82" s="168">
        <f t="shared" si="37"/>
        <v>0</v>
      </c>
      <c r="J82" s="167">
        <f t="shared" si="38"/>
        <v>0</v>
      </c>
      <c r="K82" s="170">
        <v>0</v>
      </c>
      <c r="L82" s="167">
        <f t="shared" si="39"/>
        <v>0</v>
      </c>
      <c r="M82" s="170">
        <v>0</v>
      </c>
      <c r="N82" s="167">
        <f t="shared" si="40"/>
        <v>0</v>
      </c>
      <c r="O82" s="170">
        <v>0</v>
      </c>
      <c r="P82" s="167">
        <f t="shared" si="41"/>
        <v>0</v>
      </c>
      <c r="Q82" s="170">
        <v>0</v>
      </c>
      <c r="R82" s="167">
        <f t="shared" si="42"/>
        <v>0</v>
      </c>
      <c r="S82" s="170">
        <v>0</v>
      </c>
      <c r="T82" s="167" t="e">
        <f t="shared" si="43"/>
        <v>#DIV/0!</v>
      </c>
      <c r="U82" s="170">
        <v>0</v>
      </c>
      <c r="V82" s="167">
        <f t="shared" si="44"/>
        <v>0</v>
      </c>
      <c r="W82" s="170">
        <v>0</v>
      </c>
      <c r="X82" s="167" t="e">
        <f t="shared" si="45"/>
        <v>#DIV/0!</v>
      </c>
      <c r="Y82" s="170">
        <v>0</v>
      </c>
      <c r="Z82" s="167">
        <f t="shared" si="46"/>
        <v>0</v>
      </c>
      <c r="AA82" s="170">
        <v>0</v>
      </c>
      <c r="AB82" s="167">
        <f t="shared" si="47"/>
        <v>0</v>
      </c>
      <c r="AC82" s="170">
        <v>0</v>
      </c>
      <c r="AD82" s="167" t="e">
        <f t="shared" si="48"/>
        <v>#DIV/0!</v>
      </c>
      <c r="AE82" s="169">
        <v>0</v>
      </c>
      <c r="AF82" s="167">
        <f t="shared" si="49"/>
        <v>0</v>
      </c>
      <c r="AG82" s="168">
        <f t="shared" si="50"/>
        <v>0</v>
      </c>
      <c r="AH82" s="167">
        <f t="shared" si="51"/>
        <v>0</v>
      </c>
      <c r="AI82" s="166"/>
      <c r="AJ82" s="165"/>
      <c r="AK82" s="142"/>
      <c r="AL82" s="141"/>
      <c r="AM82" s="140"/>
      <c r="AN82" s="192"/>
      <c r="AO82" s="153"/>
    </row>
    <row r="83" spans="1:41" s="131" customFormat="1">
      <c r="A83" s="134"/>
      <c r="B83" s="175"/>
      <c r="C83" s="193">
        <v>824041</v>
      </c>
      <c r="D83" s="190" t="s">
        <v>108</v>
      </c>
      <c r="E83" s="170">
        <v>3570000</v>
      </c>
      <c r="F83" s="189">
        <f t="shared" si="35"/>
        <v>4.8861551038742706E-4</v>
      </c>
      <c r="G83" s="170">
        <v>1530000</v>
      </c>
      <c r="H83" s="189">
        <f t="shared" si="36"/>
        <v>1.0803283747641032E-4</v>
      </c>
      <c r="I83" s="168">
        <f t="shared" si="37"/>
        <v>5100000</v>
      </c>
      <c r="J83" s="167">
        <f t="shared" si="38"/>
        <v>2.375549291492251E-4</v>
      </c>
      <c r="K83" s="170">
        <v>720000</v>
      </c>
      <c r="L83" s="167">
        <f t="shared" si="39"/>
        <v>1.6021526292923463E-4</v>
      </c>
      <c r="M83" s="170">
        <v>520000</v>
      </c>
      <c r="N83" s="167">
        <f t="shared" si="40"/>
        <v>1.4078886435459146E-4</v>
      </c>
      <c r="O83" s="170">
        <v>0</v>
      </c>
      <c r="P83" s="167">
        <f t="shared" si="41"/>
        <v>0</v>
      </c>
      <c r="Q83" s="170">
        <v>0</v>
      </c>
      <c r="R83" s="167">
        <f t="shared" si="42"/>
        <v>0</v>
      </c>
      <c r="S83" s="170">
        <v>0</v>
      </c>
      <c r="T83" s="167" t="e">
        <f t="shared" si="43"/>
        <v>#DIV/0!</v>
      </c>
      <c r="U83" s="170">
        <v>0</v>
      </c>
      <c r="V83" s="167">
        <f t="shared" si="44"/>
        <v>0</v>
      </c>
      <c r="W83" s="170">
        <v>0</v>
      </c>
      <c r="X83" s="167" t="e">
        <f t="shared" si="45"/>
        <v>#DIV/0!</v>
      </c>
      <c r="Y83" s="170">
        <v>0</v>
      </c>
      <c r="Z83" s="167">
        <f t="shared" si="46"/>
        <v>0</v>
      </c>
      <c r="AA83" s="170">
        <v>0</v>
      </c>
      <c r="AB83" s="167">
        <f t="shared" si="47"/>
        <v>0</v>
      </c>
      <c r="AC83" s="170">
        <v>0</v>
      </c>
      <c r="AD83" s="167" t="e">
        <f t="shared" si="48"/>
        <v>#DIV/0!</v>
      </c>
      <c r="AE83" s="169">
        <v>0</v>
      </c>
      <c r="AF83" s="167">
        <f t="shared" si="49"/>
        <v>0</v>
      </c>
      <c r="AG83" s="168">
        <f t="shared" si="50"/>
        <v>6340000</v>
      </c>
      <c r="AH83" s="167">
        <f t="shared" si="51"/>
        <v>1.9356592784446842E-4</v>
      </c>
      <c r="AI83" s="166"/>
      <c r="AJ83" s="165"/>
      <c r="AK83" s="142"/>
      <c r="AL83" s="141"/>
      <c r="AM83" s="140"/>
      <c r="AN83" s="192"/>
      <c r="AO83" s="153"/>
    </row>
    <row r="84" spans="1:41" s="131" customFormat="1">
      <c r="A84" s="134"/>
      <c r="B84" s="175"/>
      <c r="C84" s="193">
        <v>824042</v>
      </c>
      <c r="D84" s="190" t="s">
        <v>36</v>
      </c>
      <c r="E84" s="170">
        <v>3849999.9999999995</v>
      </c>
      <c r="F84" s="189">
        <f t="shared" si="35"/>
        <v>5.2693829551585269E-4</v>
      </c>
      <c r="G84" s="170">
        <v>1650000</v>
      </c>
      <c r="H84" s="189">
        <f t="shared" si="36"/>
        <v>1.1650600120005035E-4</v>
      </c>
      <c r="I84" s="168">
        <f t="shared" si="37"/>
        <v>5500000</v>
      </c>
      <c r="J84" s="167">
        <f t="shared" si="38"/>
        <v>2.561866882981839E-4</v>
      </c>
      <c r="K84" s="170">
        <v>16000</v>
      </c>
      <c r="L84" s="167">
        <f t="shared" si="39"/>
        <v>3.5603391762052139E-6</v>
      </c>
      <c r="M84" s="170">
        <v>0</v>
      </c>
      <c r="N84" s="167">
        <f t="shared" si="40"/>
        <v>0</v>
      </c>
      <c r="O84" s="170">
        <v>0</v>
      </c>
      <c r="P84" s="167">
        <f t="shared" si="41"/>
        <v>0</v>
      </c>
      <c r="Q84" s="170">
        <v>0</v>
      </c>
      <c r="R84" s="167">
        <f t="shared" si="42"/>
        <v>0</v>
      </c>
      <c r="S84" s="170">
        <v>0</v>
      </c>
      <c r="T84" s="167" t="e">
        <f t="shared" si="43"/>
        <v>#DIV/0!</v>
      </c>
      <c r="U84" s="170">
        <v>0</v>
      </c>
      <c r="V84" s="167">
        <f t="shared" si="44"/>
        <v>0</v>
      </c>
      <c r="W84" s="170">
        <v>0</v>
      </c>
      <c r="X84" s="167" t="e">
        <f t="shared" si="45"/>
        <v>#DIV/0!</v>
      </c>
      <c r="Y84" s="170">
        <v>0</v>
      </c>
      <c r="Z84" s="167">
        <f t="shared" si="46"/>
        <v>0</v>
      </c>
      <c r="AA84" s="170">
        <v>0</v>
      </c>
      <c r="AB84" s="167">
        <f t="shared" si="47"/>
        <v>0</v>
      </c>
      <c r="AC84" s="170">
        <v>0</v>
      </c>
      <c r="AD84" s="167" t="e">
        <f t="shared" si="48"/>
        <v>#DIV/0!</v>
      </c>
      <c r="AE84" s="169">
        <v>0</v>
      </c>
      <c r="AF84" s="167">
        <f t="shared" si="49"/>
        <v>0</v>
      </c>
      <c r="AG84" s="168">
        <f t="shared" si="50"/>
        <v>5516000</v>
      </c>
      <c r="AH84" s="167">
        <f t="shared" si="51"/>
        <v>1.6840846340537664E-4</v>
      </c>
      <c r="AI84" s="166"/>
      <c r="AJ84" s="165"/>
      <c r="AK84" s="142"/>
      <c r="AL84" s="141"/>
      <c r="AM84" s="140"/>
      <c r="AN84" s="192"/>
      <c r="AO84" s="153"/>
    </row>
    <row r="85" spans="1:41" s="197" customFormat="1">
      <c r="A85" s="134"/>
      <c r="B85" s="175"/>
      <c r="C85" s="193">
        <v>824045</v>
      </c>
      <c r="D85" s="190" t="s">
        <v>107</v>
      </c>
      <c r="E85" s="170">
        <v>39793961.360123642</v>
      </c>
      <c r="F85" s="189">
        <f t="shared" si="35"/>
        <v>5.4464836807603268E-3</v>
      </c>
      <c r="G85" s="170">
        <v>17054554.868624419</v>
      </c>
      <c r="H85" s="189">
        <f t="shared" si="36"/>
        <v>1.2042169636304733E-3</v>
      </c>
      <c r="I85" s="168">
        <f t="shared" si="37"/>
        <v>56848516.228748061</v>
      </c>
      <c r="J85" s="167">
        <f t="shared" si="38"/>
        <v>2.6479696558742781E-3</v>
      </c>
      <c r="K85" s="170">
        <v>13878879.134466767</v>
      </c>
      <c r="L85" s="167">
        <f t="shared" si="39"/>
        <v>3.0883448190161967E-3</v>
      </c>
      <c r="M85" s="170">
        <v>30737404.636785157</v>
      </c>
      <c r="N85" s="167">
        <f t="shared" si="40"/>
        <v>8.3220851769625695E-3</v>
      </c>
      <c r="O85" s="170">
        <v>0</v>
      </c>
      <c r="P85" s="167">
        <f t="shared" si="41"/>
        <v>0</v>
      </c>
      <c r="Q85" s="170">
        <v>0</v>
      </c>
      <c r="R85" s="167">
        <f t="shared" si="42"/>
        <v>0</v>
      </c>
      <c r="S85" s="170">
        <v>0</v>
      </c>
      <c r="T85" s="167" t="e">
        <f t="shared" si="43"/>
        <v>#DIV/0!</v>
      </c>
      <c r="U85" s="170">
        <v>0</v>
      </c>
      <c r="V85" s="167">
        <f t="shared" si="44"/>
        <v>0</v>
      </c>
      <c r="W85" s="170">
        <v>0</v>
      </c>
      <c r="X85" s="167" t="e">
        <f t="shared" si="45"/>
        <v>#DIV/0!</v>
      </c>
      <c r="Y85" s="170">
        <v>0</v>
      </c>
      <c r="Z85" s="167">
        <f t="shared" si="46"/>
        <v>0</v>
      </c>
      <c r="AA85" s="170">
        <v>0</v>
      </c>
      <c r="AB85" s="167">
        <f t="shared" si="47"/>
        <v>0</v>
      </c>
      <c r="AC85" s="170">
        <v>0</v>
      </c>
      <c r="AD85" s="167" t="e">
        <f t="shared" si="48"/>
        <v>#DIV/0!</v>
      </c>
      <c r="AE85" s="169">
        <v>0</v>
      </c>
      <c r="AF85" s="167">
        <f t="shared" si="49"/>
        <v>0</v>
      </c>
      <c r="AG85" s="168">
        <f t="shared" si="50"/>
        <v>101464799.99999999</v>
      </c>
      <c r="AH85" s="167">
        <f t="shared" si="51"/>
        <v>3.0978120119169428E-3</v>
      </c>
      <c r="AI85" s="166"/>
      <c r="AJ85" s="165"/>
      <c r="AK85" s="142"/>
      <c r="AL85" s="141"/>
      <c r="AM85" s="140"/>
      <c r="AN85" s="192"/>
      <c r="AO85" s="198"/>
    </row>
    <row r="86" spans="1:41" s="131" customFormat="1">
      <c r="A86" s="134"/>
      <c r="B86" s="175"/>
      <c r="C86" s="193">
        <v>825002</v>
      </c>
      <c r="D86" s="190" t="s">
        <v>35</v>
      </c>
      <c r="E86" s="170">
        <v>0</v>
      </c>
      <c r="F86" s="189">
        <f t="shared" si="35"/>
        <v>0</v>
      </c>
      <c r="G86" s="170">
        <v>0</v>
      </c>
      <c r="H86" s="189">
        <f t="shared" si="36"/>
        <v>0</v>
      </c>
      <c r="I86" s="168">
        <f t="shared" si="37"/>
        <v>0</v>
      </c>
      <c r="J86" s="167">
        <f t="shared" si="38"/>
        <v>0</v>
      </c>
      <c r="K86" s="170">
        <v>0</v>
      </c>
      <c r="L86" s="167">
        <f t="shared" si="39"/>
        <v>0</v>
      </c>
      <c r="M86" s="170">
        <v>0</v>
      </c>
      <c r="N86" s="167">
        <f t="shared" si="40"/>
        <v>0</v>
      </c>
      <c r="O86" s="170">
        <v>0</v>
      </c>
      <c r="P86" s="167">
        <f t="shared" si="41"/>
        <v>0</v>
      </c>
      <c r="Q86" s="170">
        <v>0</v>
      </c>
      <c r="R86" s="167">
        <f t="shared" si="42"/>
        <v>0</v>
      </c>
      <c r="S86" s="170">
        <v>0</v>
      </c>
      <c r="T86" s="167" t="e">
        <f t="shared" si="43"/>
        <v>#DIV/0!</v>
      </c>
      <c r="U86" s="170">
        <v>0</v>
      </c>
      <c r="V86" s="167">
        <f t="shared" si="44"/>
        <v>0</v>
      </c>
      <c r="W86" s="170">
        <v>0</v>
      </c>
      <c r="X86" s="167" t="e">
        <f t="shared" si="45"/>
        <v>#DIV/0!</v>
      </c>
      <c r="Y86" s="170">
        <v>0</v>
      </c>
      <c r="Z86" s="167">
        <f t="shared" si="46"/>
        <v>0</v>
      </c>
      <c r="AA86" s="170">
        <v>0</v>
      </c>
      <c r="AB86" s="167">
        <f t="shared" si="47"/>
        <v>0</v>
      </c>
      <c r="AC86" s="170">
        <v>0</v>
      </c>
      <c r="AD86" s="167" t="e">
        <f t="shared" si="48"/>
        <v>#DIV/0!</v>
      </c>
      <c r="AE86" s="169">
        <v>0</v>
      </c>
      <c r="AF86" s="167">
        <f t="shared" si="49"/>
        <v>0</v>
      </c>
      <c r="AG86" s="168">
        <f t="shared" si="50"/>
        <v>0</v>
      </c>
      <c r="AH86" s="167">
        <f t="shared" si="51"/>
        <v>0</v>
      </c>
      <c r="AI86" s="166"/>
      <c r="AJ86" s="165"/>
      <c r="AK86" s="142"/>
      <c r="AL86" s="141"/>
      <c r="AM86" s="140"/>
      <c r="AN86" s="192"/>
      <c r="AO86" s="153"/>
    </row>
    <row r="87" spans="1:41" s="131" customFormat="1">
      <c r="A87" s="134"/>
      <c r="B87" s="175"/>
      <c r="C87" s="193">
        <v>825003</v>
      </c>
      <c r="D87" s="190" t="s">
        <v>106</v>
      </c>
      <c r="E87" s="170">
        <v>0</v>
      </c>
      <c r="F87" s="189">
        <f t="shared" si="35"/>
        <v>0</v>
      </c>
      <c r="G87" s="170">
        <v>0</v>
      </c>
      <c r="H87" s="189">
        <f t="shared" si="36"/>
        <v>0</v>
      </c>
      <c r="I87" s="168">
        <f t="shared" si="37"/>
        <v>0</v>
      </c>
      <c r="J87" s="167">
        <f t="shared" si="38"/>
        <v>0</v>
      </c>
      <c r="K87" s="170">
        <v>0</v>
      </c>
      <c r="L87" s="167">
        <f t="shared" si="39"/>
        <v>0</v>
      </c>
      <c r="M87" s="170">
        <v>0</v>
      </c>
      <c r="N87" s="167">
        <f t="shared" si="40"/>
        <v>0</v>
      </c>
      <c r="O87" s="170">
        <v>0</v>
      </c>
      <c r="P87" s="167">
        <f t="shared" si="41"/>
        <v>0</v>
      </c>
      <c r="Q87" s="170">
        <v>0</v>
      </c>
      <c r="R87" s="167">
        <f t="shared" si="42"/>
        <v>0</v>
      </c>
      <c r="S87" s="170">
        <v>0</v>
      </c>
      <c r="T87" s="167" t="e">
        <f t="shared" si="43"/>
        <v>#DIV/0!</v>
      </c>
      <c r="U87" s="170">
        <v>0</v>
      </c>
      <c r="V87" s="167">
        <f t="shared" si="44"/>
        <v>0</v>
      </c>
      <c r="W87" s="170">
        <v>0</v>
      </c>
      <c r="X87" s="167" t="e">
        <f t="shared" si="45"/>
        <v>#DIV/0!</v>
      </c>
      <c r="Y87" s="170">
        <v>0</v>
      </c>
      <c r="Z87" s="167">
        <f t="shared" si="46"/>
        <v>0</v>
      </c>
      <c r="AA87" s="170">
        <v>0</v>
      </c>
      <c r="AB87" s="167">
        <f t="shared" si="47"/>
        <v>0</v>
      </c>
      <c r="AC87" s="170">
        <v>0</v>
      </c>
      <c r="AD87" s="167" t="e">
        <f t="shared" si="48"/>
        <v>#DIV/0!</v>
      </c>
      <c r="AE87" s="169">
        <v>0</v>
      </c>
      <c r="AF87" s="167">
        <f t="shared" si="49"/>
        <v>0</v>
      </c>
      <c r="AG87" s="168">
        <f t="shared" si="50"/>
        <v>0</v>
      </c>
      <c r="AH87" s="167">
        <f t="shared" si="51"/>
        <v>0</v>
      </c>
      <c r="AI87" s="166"/>
      <c r="AJ87" s="165"/>
      <c r="AK87" s="142"/>
      <c r="AL87" s="141"/>
      <c r="AM87" s="140"/>
      <c r="AN87" s="192"/>
      <c r="AO87" s="153"/>
    </row>
    <row r="88" spans="1:41" s="131" customFormat="1">
      <c r="A88" s="134"/>
      <c r="B88" s="175"/>
      <c r="C88" s="193">
        <v>825004</v>
      </c>
      <c r="D88" s="190" t="s">
        <v>105</v>
      </c>
      <c r="E88" s="170">
        <v>0</v>
      </c>
      <c r="F88" s="189">
        <f t="shared" si="35"/>
        <v>0</v>
      </c>
      <c r="G88" s="170">
        <v>0</v>
      </c>
      <c r="H88" s="189">
        <f t="shared" si="36"/>
        <v>0</v>
      </c>
      <c r="I88" s="168">
        <f t="shared" si="37"/>
        <v>0</v>
      </c>
      <c r="J88" s="167">
        <f t="shared" si="38"/>
        <v>0</v>
      </c>
      <c r="K88" s="170">
        <v>0</v>
      </c>
      <c r="L88" s="167">
        <f t="shared" si="39"/>
        <v>0</v>
      </c>
      <c r="M88" s="170">
        <v>0</v>
      </c>
      <c r="N88" s="167">
        <f t="shared" si="40"/>
        <v>0</v>
      </c>
      <c r="O88" s="170">
        <v>0</v>
      </c>
      <c r="P88" s="167">
        <f t="shared" si="41"/>
        <v>0</v>
      </c>
      <c r="Q88" s="170">
        <v>0</v>
      </c>
      <c r="R88" s="167">
        <f t="shared" si="42"/>
        <v>0</v>
      </c>
      <c r="S88" s="170">
        <v>0</v>
      </c>
      <c r="T88" s="167" t="e">
        <f t="shared" si="43"/>
        <v>#DIV/0!</v>
      </c>
      <c r="U88" s="170">
        <v>0</v>
      </c>
      <c r="V88" s="167">
        <f t="shared" si="44"/>
        <v>0</v>
      </c>
      <c r="W88" s="170">
        <v>0</v>
      </c>
      <c r="X88" s="167" t="e">
        <f t="shared" si="45"/>
        <v>#DIV/0!</v>
      </c>
      <c r="Y88" s="170">
        <v>0</v>
      </c>
      <c r="Z88" s="167">
        <f t="shared" si="46"/>
        <v>0</v>
      </c>
      <c r="AA88" s="170">
        <v>0</v>
      </c>
      <c r="AB88" s="167">
        <f t="shared" si="47"/>
        <v>0</v>
      </c>
      <c r="AC88" s="170">
        <v>0</v>
      </c>
      <c r="AD88" s="167" t="e">
        <f t="shared" si="48"/>
        <v>#DIV/0!</v>
      </c>
      <c r="AE88" s="169">
        <v>0</v>
      </c>
      <c r="AF88" s="167">
        <f t="shared" si="49"/>
        <v>0</v>
      </c>
      <c r="AG88" s="168">
        <f t="shared" si="50"/>
        <v>0</v>
      </c>
      <c r="AH88" s="167">
        <f t="shared" si="51"/>
        <v>0</v>
      </c>
      <c r="AI88" s="166"/>
      <c r="AJ88" s="165"/>
      <c r="AK88" s="142"/>
      <c r="AL88" s="141"/>
      <c r="AM88" s="140"/>
      <c r="AN88" s="192"/>
      <c r="AO88" s="153"/>
    </row>
    <row r="89" spans="1:41" s="131" customFormat="1">
      <c r="A89" s="134"/>
      <c r="B89" s="175"/>
      <c r="C89" s="193">
        <v>825011</v>
      </c>
      <c r="D89" s="190" t="s">
        <v>34</v>
      </c>
      <c r="E89" s="170">
        <v>0</v>
      </c>
      <c r="F89" s="189">
        <f t="shared" si="35"/>
        <v>0</v>
      </c>
      <c r="G89" s="170">
        <v>0</v>
      </c>
      <c r="H89" s="189">
        <f t="shared" si="36"/>
        <v>0</v>
      </c>
      <c r="I89" s="168">
        <f t="shared" si="37"/>
        <v>0</v>
      </c>
      <c r="J89" s="167">
        <f t="shared" si="38"/>
        <v>0</v>
      </c>
      <c r="K89" s="170">
        <v>0</v>
      </c>
      <c r="L89" s="167">
        <f t="shared" si="39"/>
        <v>0</v>
      </c>
      <c r="M89" s="170">
        <v>0</v>
      </c>
      <c r="N89" s="167">
        <f t="shared" si="40"/>
        <v>0</v>
      </c>
      <c r="O89" s="170">
        <v>0</v>
      </c>
      <c r="P89" s="167">
        <f t="shared" si="41"/>
        <v>0</v>
      </c>
      <c r="Q89" s="170">
        <v>0</v>
      </c>
      <c r="R89" s="167">
        <f t="shared" si="42"/>
        <v>0</v>
      </c>
      <c r="S89" s="170">
        <v>0</v>
      </c>
      <c r="T89" s="167" t="e">
        <f t="shared" si="43"/>
        <v>#DIV/0!</v>
      </c>
      <c r="U89" s="170">
        <v>0</v>
      </c>
      <c r="V89" s="167">
        <f t="shared" si="44"/>
        <v>0</v>
      </c>
      <c r="W89" s="170">
        <v>0</v>
      </c>
      <c r="X89" s="167" t="e">
        <f t="shared" si="45"/>
        <v>#DIV/0!</v>
      </c>
      <c r="Y89" s="170">
        <v>0</v>
      </c>
      <c r="Z89" s="167">
        <f t="shared" si="46"/>
        <v>0</v>
      </c>
      <c r="AA89" s="170">
        <v>0</v>
      </c>
      <c r="AB89" s="167">
        <f t="shared" si="47"/>
        <v>0</v>
      </c>
      <c r="AC89" s="170">
        <v>0</v>
      </c>
      <c r="AD89" s="167" t="e">
        <f t="shared" si="48"/>
        <v>#DIV/0!</v>
      </c>
      <c r="AE89" s="169">
        <v>50499670</v>
      </c>
      <c r="AF89" s="167">
        <f t="shared" si="49"/>
        <v>1.5418005487996005E-3</v>
      </c>
      <c r="AG89" s="168">
        <f t="shared" si="50"/>
        <v>50499670</v>
      </c>
      <c r="AH89" s="167">
        <f t="shared" si="51"/>
        <v>1.5418005487996005E-3</v>
      </c>
      <c r="AI89" s="166"/>
      <c r="AJ89" s="165"/>
      <c r="AK89" s="142"/>
      <c r="AL89" s="141"/>
      <c r="AM89" s="140"/>
      <c r="AN89" s="192"/>
      <c r="AO89" s="153"/>
    </row>
    <row r="90" spans="1:41" s="131" customFormat="1">
      <c r="A90" s="134"/>
      <c r="B90" s="175"/>
      <c r="C90" s="193">
        <v>825012</v>
      </c>
      <c r="D90" s="190" t="s">
        <v>33</v>
      </c>
      <c r="E90" s="170">
        <v>265230</v>
      </c>
      <c r="F90" s="189">
        <f t="shared" si="35"/>
        <v>3.6301258212901205E-5</v>
      </c>
      <c r="G90" s="170">
        <v>113670</v>
      </c>
      <c r="H90" s="189">
        <f t="shared" si="36"/>
        <v>8.0262043372180147E-6</v>
      </c>
      <c r="I90" s="168">
        <f t="shared" si="37"/>
        <v>378900</v>
      </c>
      <c r="J90" s="167">
        <f t="shared" si="38"/>
        <v>1.7648933853851251E-5</v>
      </c>
      <c r="K90" s="170">
        <v>545624</v>
      </c>
      <c r="L90" s="167">
        <f t="shared" si="39"/>
        <v>1.214129064173621E-4</v>
      </c>
      <c r="M90" s="170">
        <v>78400</v>
      </c>
      <c r="N90" s="167">
        <f t="shared" si="40"/>
        <v>2.1226628779615329E-5</v>
      </c>
      <c r="O90" s="170">
        <v>45000</v>
      </c>
      <c r="P90" s="167">
        <f t="shared" si="41"/>
        <v>2.4757538051398198E-5</v>
      </c>
      <c r="Q90" s="170">
        <v>37900</v>
      </c>
      <c r="R90" s="167">
        <f t="shared" si="42"/>
        <v>3.5303075471834373E-5</v>
      </c>
      <c r="S90" s="170">
        <v>0</v>
      </c>
      <c r="T90" s="167" t="e">
        <f t="shared" si="43"/>
        <v>#DIV/0!</v>
      </c>
      <c r="U90" s="170">
        <v>15000</v>
      </c>
      <c r="V90" s="167">
        <f t="shared" si="44"/>
        <v>3.8112220856855122E-4</v>
      </c>
      <c r="W90" s="170">
        <v>0</v>
      </c>
      <c r="X90" s="167" t="e">
        <f t="shared" si="45"/>
        <v>#DIV/0!</v>
      </c>
      <c r="Y90" s="170">
        <v>15000</v>
      </c>
      <c r="Z90" s="167">
        <f t="shared" si="46"/>
        <v>8.1046631284490886E-4</v>
      </c>
      <c r="AA90" s="170">
        <v>21173</v>
      </c>
      <c r="AB90" s="167">
        <f t="shared" si="47"/>
        <v>1.4258183044796075E-4</v>
      </c>
      <c r="AC90" s="170">
        <v>0</v>
      </c>
      <c r="AD90" s="167" t="e">
        <f t="shared" si="48"/>
        <v>#DIV/0!</v>
      </c>
      <c r="AE90" s="169">
        <v>5800</v>
      </c>
      <c r="AF90" s="167">
        <f t="shared" si="49"/>
        <v>1.7707923998389856E-7</v>
      </c>
      <c r="AG90" s="168">
        <f t="shared" si="50"/>
        <v>1142797</v>
      </c>
      <c r="AH90" s="167">
        <f t="shared" si="51"/>
        <v>3.4890624864806782E-5</v>
      </c>
      <c r="AI90" s="166"/>
      <c r="AJ90" s="165"/>
      <c r="AK90" s="142"/>
      <c r="AL90" s="141"/>
      <c r="AM90" s="140"/>
      <c r="AN90" s="192"/>
      <c r="AO90" s="153"/>
    </row>
    <row r="91" spans="1:41" s="131" customFormat="1">
      <c r="A91" s="134"/>
      <c r="B91" s="175"/>
      <c r="C91" s="193">
        <v>825013</v>
      </c>
      <c r="D91" s="190" t="s">
        <v>32</v>
      </c>
      <c r="E91" s="170">
        <v>0</v>
      </c>
      <c r="F91" s="189">
        <f t="shared" si="35"/>
        <v>0</v>
      </c>
      <c r="G91" s="170">
        <v>0</v>
      </c>
      <c r="H91" s="189">
        <f t="shared" si="36"/>
        <v>0</v>
      </c>
      <c r="I91" s="168">
        <f t="shared" si="37"/>
        <v>0</v>
      </c>
      <c r="J91" s="167">
        <f t="shared" si="38"/>
        <v>0</v>
      </c>
      <c r="K91" s="170">
        <v>0</v>
      </c>
      <c r="L91" s="167">
        <f t="shared" si="39"/>
        <v>0</v>
      </c>
      <c r="M91" s="170">
        <v>0</v>
      </c>
      <c r="N91" s="167">
        <f t="shared" si="40"/>
        <v>0</v>
      </c>
      <c r="O91" s="170">
        <v>0</v>
      </c>
      <c r="P91" s="167">
        <f t="shared" si="41"/>
        <v>0</v>
      </c>
      <c r="Q91" s="170">
        <v>0</v>
      </c>
      <c r="R91" s="167">
        <f t="shared" si="42"/>
        <v>0</v>
      </c>
      <c r="S91" s="170">
        <v>0</v>
      </c>
      <c r="T91" s="167" t="e">
        <f t="shared" si="43"/>
        <v>#DIV/0!</v>
      </c>
      <c r="U91" s="170">
        <v>0</v>
      </c>
      <c r="V91" s="167">
        <f t="shared" si="44"/>
        <v>0</v>
      </c>
      <c r="W91" s="170">
        <v>0</v>
      </c>
      <c r="X91" s="167" t="e">
        <f t="shared" si="45"/>
        <v>#DIV/0!</v>
      </c>
      <c r="Y91" s="170">
        <v>0</v>
      </c>
      <c r="Z91" s="167">
        <f t="shared" si="46"/>
        <v>0</v>
      </c>
      <c r="AA91" s="170">
        <v>0</v>
      </c>
      <c r="AB91" s="167">
        <f t="shared" si="47"/>
        <v>0</v>
      </c>
      <c r="AC91" s="170">
        <v>0</v>
      </c>
      <c r="AD91" s="167" t="e">
        <f t="shared" si="48"/>
        <v>#DIV/0!</v>
      </c>
      <c r="AE91" s="169">
        <v>350000000</v>
      </c>
      <c r="AF91" s="167">
        <f t="shared" si="49"/>
        <v>1.0685816205924913E-2</v>
      </c>
      <c r="AG91" s="168">
        <f t="shared" si="50"/>
        <v>350000000</v>
      </c>
      <c r="AH91" s="167">
        <f t="shared" si="51"/>
        <v>1.0685816205924913E-2</v>
      </c>
      <c r="AI91" s="166"/>
      <c r="AJ91" s="165"/>
      <c r="AK91" s="142"/>
      <c r="AL91" s="141"/>
      <c r="AM91" s="140"/>
      <c r="AN91" s="192"/>
      <c r="AO91" s="153"/>
    </row>
    <row r="92" spans="1:41" s="131" customFormat="1">
      <c r="A92" s="134"/>
      <c r="B92" s="175"/>
      <c r="C92" s="193">
        <v>825015</v>
      </c>
      <c r="D92" s="190" t="s">
        <v>31</v>
      </c>
      <c r="E92" s="170">
        <v>0</v>
      </c>
      <c r="F92" s="189">
        <f t="shared" si="35"/>
        <v>0</v>
      </c>
      <c r="G92" s="170">
        <v>0</v>
      </c>
      <c r="H92" s="189">
        <f t="shared" si="36"/>
        <v>0</v>
      </c>
      <c r="I92" s="168">
        <f t="shared" si="37"/>
        <v>0</v>
      </c>
      <c r="J92" s="167">
        <f t="shared" si="38"/>
        <v>0</v>
      </c>
      <c r="K92" s="170">
        <v>0</v>
      </c>
      <c r="L92" s="167">
        <f t="shared" si="39"/>
        <v>0</v>
      </c>
      <c r="M92" s="170">
        <v>0</v>
      </c>
      <c r="N92" s="167">
        <f t="shared" si="40"/>
        <v>0</v>
      </c>
      <c r="O92" s="170">
        <v>0</v>
      </c>
      <c r="P92" s="167">
        <f t="shared" si="41"/>
        <v>0</v>
      </c>
      <c r="Q92" s="170">
        <v>0</v>
      </c>
      <c r="R92" s="167">
        <f t="shared" si="42"/>
        <v>0</v>
      </c>
      <c r="S92" s="170">
        <v>0</v>
      </c>
      <c r="T92" s="167" t="e">
        <f t="shared" si="43"/>
        <v>#DIV/0!</v>
      </c>
      <c r="U92" s="170">
        <v>0</v>
      </c>
      <c r="V92" s="167">
        <f t="shared" si="44"/>
        <v>0</v>
      </c>
      <c r="W92" s="170">
        <v>0</v>
      </c>
      <c r="X92" s="167" t="e">
        <f t="shared" si="45"/>
        <v>#DIV/0!</v>
      </c>
      <c r="Y92" s="170">
        <v>0</v>
      </c>
      <c r="Z92" s="167">
        <f t="shared" si="46"/>
        <v>0</v>
      </c>
      <c r="AA92" s="170">
        <v>0</v>
      </c>
      <c r="AB92" s="167">
        <f t="shared" si="47"/>
        <v>0</v>
      </c>
      <c r="AC92" s="170">
        <v>0</v>
      </c>
      <c r="AD92" s="167" t="e">
        <f t="shared" si="48"/>
        <v>#DIV/0!</v>
      </c>
      <c r="AE92" s="169">
        <v>0</v>
      </c>
      <c r="AF92" s="167">
        <f t="shared" si="49"/>
        <v>0</v>
      </c>
      <c r="AG92" s="168">
        <f t="shared" si="50"/>
        <v>0</v>
      </c>
      <c r="AH92" s="167">
        <f t="shared" si="51"/>
        <v>0</v>
      </c>
      <c r="AI92" s="166"/>
      <c r="AJ92" s="165"/>
      <c r="AK92" s="142"/>
      <c r="AL92" s="141"/>
      <c r="AM92" s="140"/>
      <c r="AN92" s="192"/>
      <c r="AO92" s="153"/>
    </row>
    <row r="93" spans="1:41" s="131" customFormat="1">
      <c r="A93" s="134"/>
      <c r="B93" s="175"/>
      <c r="C93" s="193">
        <v>825016</v>
      </c>
      <c r="D93" s="190" t="s">
        <v>30</v>
      </c>
      <c r="E93" s="170">
        <v>0</v>
      </c>
      <c r="F93" s="189">
        <f t="shared" si="35"/>
        <v>0</v>
      </c>
      <c r="G93" s="170">
        <v>0</v>
      </c>
      <c r="H93" s="189">
        <f t="shared" si="36"/>
        <v>0</v>
      </c>
      <c r="I93" s="168">
        <f t="shared" si="37"/>
        <v>0</v>
      </c>
      <c r="J93" s="167">
        <f t="shared" si="38"/>
        <v>0</v>
      </c>
      <c r="K93" s="170">
        <v>0</v>
      </c>
      <c r="L93" s="167">
        <f t="shared" si="39"/>
        <v>0</v>
      </c>
      <c r="M93" s="170">
        <v>0</v>
      </c>
      <c r="N93" s="167">
        <f t="shared" si="40"/>
        <v>0</v>
      </c>
      <c r="O93" s="170">
        <v>1300000</v>
      </c>
      <c r="P93" s="167">
        <f t="shared" si="41"/>
        <v>7.1521776592928135E-4</v>
      </c>
      <c r="Q93" s="170">
        <v>0</v>
      </c>
      <c r="R93" s="167">
        <f t="shared" si="42"/>
        <v>0</v>
      </c>
      <c r="S93" s="170">
        <v>0</v>
      </c>
      <c r="T93" s="167" t="e">
        <f t="shared" si="43"/>
        <v>#DIV/0!</v>
      </c>
      <c r="U93" s="170">
        <v>0</v>
      </c>
      <c r="V93" s="167">
        <f t="shared" si="44"/>
        <v>0</v>
      </c>
      <c r="W93" s="170">
        <v>0</v>
      </c>
      <c r="X93" s="167" t="e">
        <f t="shared" si="45"/>
        <v>#DIV/0!</v>
      </c>
      <c r="Y93" s="170">
        <v>0</v>
      </c>
      <c r="Z93" s="167">
        <f t="shared" si="46"/>
        <v>0</v>
      </c>
      <c r="AA93" s="170">
        <v>0</v>
      </c>
      <c r="AB93" s="167">
        <f t="shared" si="47"/>
        <v>0</v>
      </c>
      <c r="AC93" s="170">
        <v>0</v>
      </c>
      <c r="AD93" s="167" t="e">
        <f t="shared" si="48"/>
        <v>#DIV/0!</v>
      </c>
      <c r="AE93" s="169">
        <v>0</v>
      </c>
      <c r="AF93" s="167">
        <f t="shared" si="49"/>
        <v>0</v>
      </c>
      <c r="AG93" s="168">
        <f t="shared" si="50"/>
        <v>1300000</v>
      </c>
      <c r="AH93" s="167">
        <f t="shared" si="51"/>
        <v>3.9690174479149676E-5</v>
      </c>
      <c r="AI93" s="166"/>
      <c r="AJ93" s="165"/>
      <c r="AK93" s="142"/>
      <c r="AL93" s="141"/>
      <c r="AM93" s="140"/>
      <c r="AN93" s="192"/>
      <c r="AO93" s="153"/>
    </row>
    <row r="94" spans="1:41" s="131" customFormat="1">
      <c r="A94" s="134"/>
      <c r="B94" s="175"/>
      <c r="C94" s="193">
        <v>825099</v>
      </c>
      <c r="D94" s="190" t="s">
        <v>29</v>
      </c>
      <c r="E94" s="170">
        <v>0</v>
      </c>
      <c r="F94" s="189">
        <f t="shared" si="35"/>
        <v>0</v>
      </c>
      <c r="G94" s="170">
        <v>0</v>
      </c>
      <c r="H94" s="189">
        <f t="shared" si="36"/>
        <v>0</v>
      </c>
      <c r="I94" s="168">
        <f t="shared" si="37"/>
        <v>0</v>
      </c>
      <c r="J94" s="167">
        <f t="shared" si="38"/>
        <v>0</v>
      </c>
      <c r="K94" s="170">
        <v>0</v>
      </c>
      <c r="L94" s="167">
        <f t="shared" si="39"/>
        <v>0</v>
      </c>
      <c r="M94" s="170">
        <v>0</v>
      </c>
      <c r="N94" s="167">
        <f t="shared" si="40"/>
        <v>0</v>
      </c>
      <c r="O94" s="170">
        <v>0</v>
      </c>
      <c r="P94" s="167">
        <f t="shared" si="41"/>
        <v>0</v>
      </c>
      <c r="Q94" s="170">
        <v>0</v>
      </c>
      <c r="R94" s="167">
        <f t="shared" si="42"/>
        <v>0</v>
      </c>
      <c r="S94" s="170">
        <v>0</v>
      </c>
      <c r="T94" s="167" t="e">
        <f t="shared" si="43"/>
        <v>#DIV/0!</v>
      </c>
      <c r="U94" s="170">
        <v>0</v>
      </c>
      <c r="V94" s="167">
        <f t="shared" si="44"/>
        <v>0</v>
      </c>
      <c r="W94" s="170">
        <v>0</v>
      </c>
      <c r="X94" s="167" t="e">
        <f t="shared" si="45"/>
        <v>#DIV/0!</v>
      </c>
      <c r="Y94" s="170">
        <v>0</v>
      </c>
      <c r="Z94" s="167">
        <f t="shared" si="46"/>
        <v>0</v>
      </c>
      <c r="AA94" s="170">
        <v>0</v>
      </c>
      <c r="AB94" s="167">
        <f t="shared" si="47"/>
        <v>0</v>
      </c>
      <c r="AC94" s="170">
        <v>0</v>
      </c>
      <c r="AD94" s="167" t="e">
        <f t="shared" si="48"/>
        <v>#DIV/0!</v>
      </c>
      <c r="AE94" s="169">
        <v>0</v>
      </c>
      <c r="AF94" s="167">
        <f t="shared" si="49"/>
        <v>0</v>
      </c>
      <c r="AG94" s="168">
        <f t="shared" si="50"/>
        <v>0</v>
      </c>
      <c r="AH94" s="167">
        <f t="shared" si="51"/>
        <v>0</v>
      </c>
      <c r="AI94" s="166"/>
      <c r="AJ94" s="165"/>
      <c r="AK94" s="142"/>
      <c r="AL94" s="141"/>
      <c r="AM94" s="140"/>
      <c r="AN94" s="192"/>
      <c r="AO94" s="153"/>
    </row>
    <row r="95" spans="1:41" s="131" customFormat="1">
      <c r="A95" s="134"/>
      <c r="B95" s="175"/>
      <c r="C95" s="193">
        <v>829207</v>
      </c>
      <c r="D95" s="190" t="s">
        <v>28</v>
      </c>
      <c r="E95" s="170">
        <v>0</v>
      </c>
      <c r="F95" s="189">
        <f t="shared" si="35"/>
        <v>0</v>
      </c>
      <c r="G95" s="170">
        <v>0</v>
      </c>
      <c r="H95" s="189">
        <f t="shared" si="36"/>
        <v>0</v>
      </c>
      <c r="I95" s="168">
        <f t="shared" si="37"/>
        <v>0</v>
      </c>
      <c r="J95" s="167">
        <f t="shared" si="38"/>
        <v>0</v>
      </c>
      <c r="K95" s="170">
        <v>0</v>
      </c>
      <c r="L95" s="167">
        <f t="shared" si="39"/>
        <v>0</v>
      </c>
      <c r="M95" s="170">
        <v>0</v>
      </c>
      <c r="N95" s="167">
        <f t="shared" si="40"/>
        <v>0</v>
      </c>
      <c r="O95" s="170">
        <v>0</v>
      </c>
      <c r="P95" s="167">
        <f t="shared" si="41"/>
        <v>0</v>
      </c>
      <c r="Q95" s="170">
        <v>0</v>
      </c>
      <c r="R95" s="167">
        <f t="shared" si="42"/>
        <v>0</v>
      </c>
      <c r="S95" s="170">
        <v>0</v>
      </c>
      <c r="T95" s="167" t="e">
        <f t="shared" si="43"/>
        <v>#DIV/0!</v>
      </c>
      <c r="U95" s="170">
        <v>0</v>
      </c>
      <c r="V95" s="167">
        <f t="shared" si="44"/>
        <v>0</v>
      </c>
      <c r="W95" s="170">
        <v>0</v>
      </c>
      <c r="X95" s="167" t="e">
        <f t="shared" si="45"/>
        <v>#DIV/0!</v>
      </c>
      <c r="Y95" s="170">
        <v>0</v>
      </c>
      <c r="Z95" s="167">
        <f t="shared" si="46"/>
        <v>0</v>
      </c>
      <c r="AA95" s="170">
        <v>0</v>
      </c>
      <c r="AB95" s="167">
        <f t="shared" si="47"/>
        <v>0</v>
      </c>
      <c r="AC95" s="170">
        <v>0</v>
      </c>
      <c r="AD95" s="167" t="e">
        <f t="shared" si="48"/>
        <v>#DIV/0!</v>
      </c>
      <c r="AE95" s="169">
        <v>0</v>
      </c>
      <c r="AF95" s="167">
        <f t="shared" si="49"/>
        <v>0</v>
      </c>
      <c r="AG95" s="168">
        <f t="shared" si="50"/>
        <v>0</v>
      </c>
      <c r="AH95" s="167">
        <f t="shared" si="51"/>
        <v>0</v>
      </c>
      <c r="AI95" s="166"/>
      <c r="AJ95" s="165"/>
      <c r="AK95" s="142"/>
      <c r="AL95" s="141"/>
      <c r="AM95" s="140"/>
      <c r="AN95" s="192"/>
      <c r="AO95" s="153"/>
    </row>
    <row r="96" spans="1:41" s="131" customFormat="1">
      <c r="A96" s="163"/>
      <c r="B96" s="162"/>
      <c r="C96" s="187" t="s">
        <v>27</v>
      </c>
      <c r="D96" s="186"/>
      <c r="E96" s="156">
        <f>SUM(E44:E95)</f>
        <v>1400555738.3267901</v>
      </c>
      <c r="F96" s="185">
        <f t="shared" si="35"/>
        <v>0.19168998792957545</v>
      </c>
      <c r="G96" s="156">
        <f>SUM(G44:G95)</f>
        <v>600238173.5686245</v>
      </c>
      <c r="H96" s="185">
        <f t="shared" si="36"/>
        <v>4.2382635981880121E-2</v>
      </c>
      <c r="I96" s="156">
        <f t="shared" si="37"/>
        <v>2000793911.8954146</v>
      </c>
      <c r="J96" s="155">
        <f t="shared" si="38"/>
        <v>9.3195775682846302E-2</v>
      </c>
      <c r="K96" s="156">
        <f>SUM(K44:K95)</f>
        <v>614405689.26641119</v>
      </c>
      <c r="L96" s="155">
        <f t="shared" si="39"/>
        <v>0.1367182903486607</v>
      </c>
      <c r="M96" s="156">
        <f>SUM(M44:M95)</f>
        <v>648600847.05345178</v>
      </c>
      <c r="N96" s="155">
        <f t="shared" si="40"/>
        <v>0.17560726283861838</v>
      </c>
      <c r="O96" s="156">
        <f>SUM(O44:O95)</f>
        <v>245396970.25</v>
      </c>
      <c r="P96" s="155">
        <f t="shared" si="41"/>
        <v>0.13500944063693793</v>
      </c>
      <c r="Q96" s="156">
        <f>SUM(Q44:Q95)</f>
        <v>195061582.36805555</v>
      </c>
      <c r="R96" s="155">
        <f t="shared" si="42"/>
        <v>0.18169587767796574</v>
      </c>
      <c r="S96" s="156">
        <f>SUM(S44:S95)</f>
        <v>0</v>
      </c>
      <c r="T96" s="155" t="e">
        <f t="shared" si="43"/>
        <v>#DIV/0!</v>
      </c>
      <c r="U96" s="156">
        <f>SUM(U44:U95)</f>
        <v>6741925.333333333</v>
      </c>
      <c r="V96" s="155">
        <f t="shared" si="44"/>
        <v>0.17129983153628439</v>
      </c>
      <c r="W96" s="156">
        <f>SUM(W44:W95)</f>
        <v>0</v>
      </c>
      <c r="X96" s="155" t="e">
        <f t="shared" si="45"/>
        <v>#DIV/0!</v>
      </c>
      <c r="Y96" s="156">
        <f>SUM(Y44:Y95)</f>
        <v>5702463.083333333</v>
      </c>
      <c r="Z96" s="155">
        <f t="shared" si="46"/>
        <v>0.30811028195222512</v>
      </c>
      <c r="AA96" s="156">
        <f>SUM(AA44:AA95)</f>
        <v>40462818.5</v>
      </c>
      <c r="AB96" s="155">
        <f t="shared" si="47"/>
        <v>0.27248206332657676</v>
      </c>
      <c r="AC96" s="156">
        <f>SUM(AC44:AC95)</f>
        <v>0</v>
      </c>
      <c r="AD96" s="155" t="e">
        <f t="shared" si="48"/>
        <v>#DIV/0!</v>
      </c>
      <c r="AE96" s="156">
        <f>SUM(AE44:AE95)</f>
        <v>653666533.55000019</v>
      </c>
      <c r="AF96" s="155">
        <f t="shared" si="49"/>
        <v>1.9957029821369581E-2</v>
      </c>
      <c r="AG96" s="156">
        <f t="shared" si="50"/>
        <v>4410832741.3000002</v>
      </c>
      <c r="AH96" s="155">
        <f t="shared" si="51"/>
        <v>0.1346667085388793</v>
      </c>
      <c r="AI96" s="154"/>
      <c r="AJ96" s="165">
        <v>0</v>
      </c>
      <c r="AK96" s="142"/>
      <c r="AL96" s="141"/>
      <c r="AM96" s="140"/>
      <c r="AN96" s="192"/>
      <c r="AO96" s="153"/>
    </row>
    <row r="97" spans="1:42" s="127" customFormat="1">
      <c r="A97" s="134"/>
      <c r="B97" s="175"/>
      <c r="C97" s="174"/>
      <c r="D97" s="173"/>
      <c r="E97" s="168"/>
      <c r="F97" s="171"/>
      <c r="G97" s="168"/>
      <c r="H97" s="171"/>
      <c r="I97" s="168"/>
      <c r="J97" s="167"/>
      <c r="K97" s="184"/>
      <c r="L97" s="167"/>
      <c r="M97" s="168"/>
      <c r="N97" s="167"/>
      <c r="O97" s="168"/>
      <c r="P97" s="167"/>
      <c r="Q97" s="168"/>
      <c r="R97" s="167"/>
      <c r="S97" s="168"/>
      <c r="T97" s="167"/>
      <c r="U97" s="168"/>
      <c r="V97" s="167"/>
      <c r="W97" s="168"/>
      <c r="X97" s="167"/>
      <c r="Y97" s="168"/>
      <c r="Z97" s="167"/>
      <c r="AA97" s="168"/>
      <c r="AB97" s="167"/>
      <c r="AC97" s="168"/>
      <c r="AD97" s="167"/>
      <c r="AE97" s="168"/>
      <c r="AF97" s="167"/>
      <c r="AG97" s="168"/>
      <c r="AH97" s="167"/>
      <c r="AI97" s="166"/>
      <c r="AJ97" s="165"/>
      <c r="AK97" s="142"/>
      <c r="AL97" s="141"/>
      <c r="AM97" s="140"/>
      <c r="AN97" s="192"/>
      <c r="AO97" s="153"/>
      <c r="AP97" s="131"/>
    </row>
    <row r="98" spans="1:42" s="131" customFormat="1">
      <c r="A98" s="163"/>
      <c r="B98" s="162"/>
      <c r="C98" s="187" t="s">
        <v>26</v>
      </c>
      <c r="D98" s="186"/>
      <c r="E98" s="157">
        <f>E41-E96</f>
        <v>-203556863.73259139</v>
      </c>
      <c r="F98" s="185">
        <f>+E98/$E$29</f>
        <v>-2.7860235536572575E-2</v>
      </c>
      <c r="G98" s="157">
        <f>G41-G96</f>
        <v>174198404.82227397</v>
      </c>
      <c r="H98" s="185">
        <f>+G98/$G$29</f>
        <v>1.2300096703800429E-2</v>
      </c>
      <c r="I98" s="157">
        <f>E98+G98</f>
        <v>-29358458.910317421</v>
      </c>
      <c r="J98" s="155">
        <f>+I98/$I$29</f>
        <v>-1.3674993385040964E-3</v>
      </c>
      <c r="K98" s="157">
        <f>K41-K96</f>
        <v>111506855.03661919</v>
      </c>
      <c r="L98" s="155">
        <f>+K98/$K$29</f>
        <v>2.4812639025144436E-2</v>
      </c>
      <c r="M98" s="157">
        <f>M41-M96</f>
        <v>-78663675.523149133</v>
      </c>
      <c r="N98" s="155">
        <f>+M98/$M$29</f>
        <v>-2.1298018351658156E-2</v>
      </c>
      <c r="O98" s="157">
        <f>O41-O96</f>
        <v>44827296.477273047</v>
      </c>
      <c r="P98" s="155">
        <f>+O98/$O$29</f>
        <v>2.4662522183942132E-2</v>
      </c>
      <c r="Q98" s="157">
        <f>Q41-Q96</f>
        <v>-13811710.549873769</v>
      </c>
      <c r="R98" s="155">
        <f>+Q98/$Q$29</f>
        <v>-1.2865326119718329E-2</v>
      </c>
      <c r="S98" s="157">
        <f>S41-S96</f>
        <v>0</v>
      </c>
      <c r="T98" s="155" t="e">
        <f>+S98/$S$29</f>
        <v>#DIV/0!</v>
      </c>
      <c r="U98" s="157">
        <f>U41-U96</f>
        <v>4712111.0303030265</v>
      </c>
      <c r="V98" s="155">
        <f>+U98/$U$29</f>
        <v>0.11972601085928807</v>
      </c>
      <c r="W98" s="157">
        <f>W41-W96</f>
        <v>0</v>
      </c>
      <c r="X98" s="155" t="e">
        <f>+W98/$W$29</f>
        <v>#DIV/0!</v>
      </c>
      <c r="Y98" s="157">
        <f>Y41-Y96</f>
        <v>-226626.71969697252</v>
      </c>
      <c r="Z98" s="155">
        <f>+Y98/$Y$29</f>
        <v>-1.2244888126996133E-2</v>
      </c>
      <c r="AA98" s="157">
        <f>AA41-AA96</f>
        <v>4242594.227272734</v>
      </c>
      <c r="AB98" s="155">
        <f>+AA98/$AA$29</f>
        <v>2.8570200291526852E-2</v>
      </c>
      <c r="AC98" s="157">
        <f>AC41-AC96</f>
        <v>0</v>
      </c>
      <c r="AD98" s="155" t="e">
        <f>+AC98/$AC$29</f>
        <v>#DIV/0!</v>
      </c>
      <c r="AE98" s="157">
        <f>AE41-AE96</f>
        <v>-845685883.55000019</v>
      </c>
      <c r="AF98" s="155">
        <f>+AE98/$AG$29</f>
        <v>-2.5819554055887203E-2</v>
      </c>
      <c r="AG98" s="156">
        <f>K98+M98+O98+Q98+S98+I98+U98+W98+Y98+AA98+AC98+AE98</f>
        <v>-802457498.48156953</v>
      </c>
      <c r="AH98" s="155">
        <f>+AG98/$AG$29</f>
        <v>-2.4499752405258063E-2</v>
      </c>
      <c r="AI98" s="154"/>
      <c r="AJ98" s="165">
        <v>2.5486946105957031E-4</v>
      </c>
      <c r="AK98" s="142"/>
      <c r="AL98" s="141"/>
      <c r="AM98" s="140"/>
      <c r="AN98" s="188"/>
      <c r="AO98" s="153"/>
    </row>
    <row r="99" spans="1:42" s="127" customFormat="1">
      <c r="A99" s="163"/>
      <c r="B99" s="162"/>
      <c r="C99" s="187" t="s">
        <v>25</v>
      </c>
      <c r="D99" s="186"/>
      <c r="E99" s="196"/>
      <c r="F99" s="185"/>
      <c r="G99" s="196"/>
      <c r="H99" s="185"/>
      <c r="I99" s="157"/>
      <c r="J99" s="155"/>
      <c r="K99" s="195"/>
      <c r="L99" s="155"/>
      <c r="M99" s="157"/>
      <c r="N99" s="155"/>
      <c r="O99" s="157"/>
      <c r="P99" s="155"/>
      <c r="Q99" s="156"/>
      <c r="R99" s="155"/>
      <c r="S99" s="156"/>
      <c r="T99" s="155"/>
      <c r="U99" s="157"/>
      <c r="V99" s="155"/>
      <c r="W99" s="157"/>
      <c r="X99" s="155"/>
      <c r="Y99" s="157"/>
      <c r="Z99" s="155"/>
      <c r="AA99" s="157"/>
      <c r="AB99" s="155"/>
      <c r="AC99" s="168"/>
      <c r="AD99" s="155"/>
      <c r="AE99" s="179"/>
      <c r="AF99" s="155"/>
      <c r="AG99" s="156"/>
      <c r="AH99" s="155"/>
      <c r="AI99" s="154"/>
      <c r="AJ99" s="165"/>
      <c r="AK99" s="142"/>
      <c r="AL99" s="141"/>
      <c r="AM99" s="140"/>
      <c r="AN99" s="188"/>
      <c r="AO99" s="153"/>
      <c r="AP99" s="131"/>
    </row>
    <row r="100" spans="1:42" s="127" customFormat="1">
      <c r="A100" s="134"/>
      <c r="B100" s="175"/>
      <c r="C100" s="193">
        <v>910200</v>
      </c>
      <c r="D100" s="190" t="s">
        <v>24</v>
      </c>
      <c r="E100" s="170">
        <v>1261.9599999999998</v>
      </c>
      <c r="F100" s="189">
        <f t="shared" ref="F100:F108" si="52">+E100/$E$29</f>
        <v>1.7272079257381441E-7</v>
      </c>
      <c r="G100" s="170">
        <v>540.83999999999992</v>
      </c>
      <c r="H100" s="189">
        <f t="shared" ref="H100:H108" si="53">+G100/$G$29</f>
        <v>3.8188548902445591E-8</v>
      </c>
      <c r="I100" s="168">
        <f t="shared" ref="I100:I108" si="54">E100+G100</f>
        <v>1802.7999999999997</v>
      </c>
      <c r="J100" s="167">
        <f t="shared" ref="J100:J108" si="55">+I100/$I$29</f>
        <v>8.3973338484357436E-8</v>
      </c>
      <c r="K100" s="170">
        <v>598.36</v>
      </c>
      <c r="L100" s="167">
        <f t="shared" ref="L100:L108" si="56">+K100/$K$29</f>
        <v>1.3314778434213451E-7</v>
      </c>
      <c r="M100" s="170">
        <v>0</v>
      </c>
      <c r="N100" s="167">
        <f t="shared" ref="N100:N108" si="57">+M100/$M$29</f>
        <v>0</v>
      </c>
      <c r="O100" s="170">
        <v>0</v>
      </c>
      <c r="P100" s="167">
        <f t="shared" ref="P100:P108" si="58">+O100/$O$29</f>
        <v>0</v>
      </c>
      <c r="Q100" s="170">
        <v>0</v>
      </c>
      <c r="R100" s="167">
        <f t="shared" ref="R100:R108" si="59">+Q100/$Q$29</f>
        <v>0</v>
      </c>
      <c r="S100" s="170">
        <v>0</v>
      </c>
      <c r="T100" s="167" t="e">
        <f t="shared" ref="T100:T108" si="60">+S100/$S$29</f>
        <v>#DIV/0!</v>
      </c>
      <c r="U100" s="170">
        <v>0</v>
      </c>
      <c r="V100" s="167">
        <f t="shared" ref="V100:V108" si="61">+U100/$U$29</f>
        <v>0</v>
      </c>
      <c r="W100" s="170">
        <v>0</v>
      </c>
      <c r="X100" s="167" t="e">
        <f t="shared" ref="X100:X108" si="62">+W100/$W$29</f>
        <v>#DIV/0!</v>
      </c>
      <c r="Y100" s="170">
        <v>0</v>
      </c>
      <c r="Z100" s="167">
        <f t="shared" ref="Z100:Z108" si="63">+Y100/$Y$29</f>
        <v>0</v>
      </c>
      <c r="AA100" s="170">
        <v>0</v>
      </c>
      <c r="AB100" s="167">
        <f t="shared" ref="AB100:AB108" si="64">+AA100/$AA$29</f>
        <v>0</v>
      </c>
      <c r="AC100" s="170">
        <v>0</v>
      </c>
      <c r="AD100" s="167" t="e">
        <f t="shared" ref="AD100:AD108" si="65">+AC100/$AC$29</f>
        <v>#DIV/0!</v>
      </c>
      <c r="AE100" s="169">
        <v>0</v>
      </c>
      <c r="AF100" s="167">
        <f t="shared" ref="AF100:AF108" si="66">+AE100/$AG$29</f>
        <v>0</v>
      </c>
      <c r="AG100" s="168">
        <f t="shared" ref="AG100:AG108" si="67">K100+M100+O100+Q100+S100+I100+U100+W100+Y100+AA100+AC100+AE100</f>
        <v>2401.16</v>
      </c>
      <c r="AH100" s="167">
        <f t="shared" ref="AH100:AH108" si="68">+AG100/$AG$29</f>
        <v>7.3309584117196179E-8</v>
      </c>
      <c r="AI100" s="166"/>
      <c r="AJ100" s="165"/>
      <c r="AK100" s="142"/>
      <c r="AL100" s="141"/>
      <c r="AM100" s="140"/>
      <c r="AN100" s="188"/>
      <c r="AO100" s="153"/>
      <c r="AP100" s="131"/>
    </row>
    <row r="101" spans="1:42" s="131" customFormat="1">
      <c r="A101" s="134"/>
      <c r="B101" s="175"/>
      <c r="C101" s="193">
        <v>910300</v>
      </c>
      <c r="D101" s="190" t="s">
        <v>23</v>
      </c>
      <c r="E101" s="170">
        <v>0</v>
      </c>
      <c r="F101" s="189">
        <f t="shared" si="52"/>
        <v>0</v>
      </c>
      <c r="G101" s="170">
        <v>0</v>
      </c>
      <c r="H101" s="189">
        <f t="shared" si="53"/>
        <v>0</v>
      </c>
      <c r="I101" s="168">
        <f t="shared" si="54"/>
        <v>0</v>
      </c>
      <c r="J101" s="167">
        <f t="shared" si="55"/>
        <v>0</v>
      </c>
      <c r="K101" s="170">
        <v>0</v>
      </c>
      <c r="L101" s="167">
        <f t="shared" si="56"/>
        <v>0</v>
      </c>
      <c r="M101" s="170">
        <v>0</v>
      </c>
      <c r="N101" s="167">
        <f t="shared" si="57"/>
        <v>0</v>
      </c>
      <c r="O101" s="170">
        <v>0</v>
      </c>
      <c r="P101" s="167">
        <f t="shared" si="58"/>
        <v>0</v>
      </c>
      <c r="Q101" s="170">
        <v>0</v>
      </c>
      <c r="R101" s="167">
        <f t="shared" si="59"/>
        <v>0</v>
      </c>
      <c r="S101" s="170">
        <v>0</v>
      </c>
      <c r="T101" s="167" t="e">
        <f t="shared" si="60"/>
        <v>#DIV/0!</v>
      </c>
      <c r="U101" s="170">
        <v>0</v>
      </c>
      <c r="V101" s="167">
        <f t="shared" si="61"/>
        <v>0</v>
      </c>
      <c r="W101" s="170">
        <v>0</v>
      </c>
      <c r="X101" s="167" t="e">
        <f t="shared" si="62"/>
        <v>#DIV/0!</v>
      </c>
      <c r="Y101" s="170">
        <v>0</v>
      </c>
      <c r="Z101" s="167">
        <f t="shared" si="63"/>
        <v>0</v>
      </c>
      <c r="AA101" s="170">
        <v>0</v>
      </c>
      <c r="AB101" s="167">
        <f t="shared" si="64"/>
        <v>0</v>
      </c>
      <c r="AC101" s="170">
        <v>0</v>
      </c>
      <c r="AD101" s="167" t="e">
        <f t="shared" si="65"/>
        <v>#DIV/0!</v>
      </c>
      <c r="AE101" s="169">
        <v>0</v>
      </c>
      <c r="AF101" s="167">
        <f t="shared" si="66"/>
        <v>0</v>
      </c>
      <c r="AG101" s="168">
        <f t="shared" si="67"/>
        <v>0</v>
      </c>
      <c r="AH101" s="167">
        <f t="shared" si="68"/>
        <v>0</v>
      </c>
      <c r="AI101" s="166"/>
      <c r="AJ101" s="165"/>
      <c r="AK101" s="142"/>
      <c r="AL101" s="141"/>
      <c r="AM101" s="140"/>
      <c r="AN101" s="188"/>
      <c r="AO101" s="153"/>
      <c r="AP101" s="127"/>
    </row>
    <row r="102" spans="1:42" s="131" customFormat="1">
      <c r="A102" s="134"/>
      <c r="B102" s="175"/>
      <c r="C102" s="193">
        <v>910800</v>
      </c>
      <c r="D102" s="194" t="s">
        <v>104</v>
      </c>
      <c r="E102" s="170">
        <v>0</v>
      </c>
      <c r="F102" s="171">
        <f t="shared" si="52"/>
        <v>0</v>
      </c>
      <c r="G102" s="170">
        <v>0</v>
      </c>
      <c r="H102" s="171">
        <f t="shared" si="53"/>
        <v>0</v>
      </c>
      <c r="I102" s="168">
        <f t="shared" si="54"/>
        <v>0</v>
      </c>
      <c r="J102" s="167">
        <f t="shared" si="55"/>
        <v>0</v>
      </c>
      <c r="K102" s="170">
        <v>0</v>
      </c>
      <c r="L102" s="167">
        <f t="shared" si="56"/>
        <v>0</v>
      </c>
      <c r="M102" s="170">
        <v>0</v>
      </c>
      <c r="N102" s="167">
        <f t="shared" si="57"/>
        <v>0</v>
      </c>
      <c r="O102" s="170">
        <v>0</v>
      </c>
      <c r="P102" s="167">
        <f t="shared" si="58"/>
        <v>0</v>
      </c>
      <c r="Q102" s="170">
        <v>0</v>
      </c>
      <c r="R102" s="167">
        <f t="shared" si="59"/>
        <v>0</v>
      </c>
      <c r="S102" s="170">
        <v>0</v>
      </c>
      <c r="T102" s="167" t="e">
        <f t="shared" si="60"/>
        <v>#DIV/0!</v>
      </c>
      <c r="U102" s="170">
        <v>0</v>
      </c>
      <c r="V102" s="167">
        <f t="shared" si="61"/>
        <v>0</v>
      </c>
      <c r="W102" s="170">
        <v>0</v>
      </c>
      <c r="X102" s="167" t="e">
        <f t="shared" si="62"/>
        <v>#DIV/0!</v>
      </c>
      <c r="Y102" s="170">
        <v>0</v>
      </c>
      <c r="Z102" s="167">
        <f t="shared" si="63"/>
        <v>0</v>
      </c>
      <c r="AA102" s="170">
        <v>0</v>
      </c>
      <c r="AB102" s="167">
        <f t="shared" si="64"/>
        <v>0</v>
      </c>
      <c r="AC102" s="170">
        <v>0</v>
      </c>
      <c r="AD102" s="167" t="e">
        <f t="shared" si="65"/>
        <v>#DIV/0!</v>
      </c>
      <c r="AE102" s="169">
        <v>0</v>
      </c>
      <c r="AF102" s="167">
        <f t="shared" si="66"/>
        <v>0</v>
      </c>
      <c r="AG102" s="168">
        <f t="shared" si="67"/>
        <v>0</v>
      </c>
      <c r="AH102" s="167">
        <f t="shared" si="68"/>
        <v>0</v>
      </c>
      <c r="AI102" s="166"/>
      <c r="AJ102" s="165"/>
      <c r="AK102" s="142"/>
      <c r="AL102" s="141"/>
      <c r="AM102" s="140"/>
      <c r="AN102" s="192"/>
      <c r="AO102" s="153"/>
    </row>
    <row r="103" spans="1:42" s="131" customFormat="1">
      <c r="A103" s="134"/>
      <c r="B103" s="175"/>
      <c r="C103" s="193">
        <v>919001</v>
      </c>
      <c r="D103" s="194" t="s">
        <v>21</v>
      </c>
      <c r="E103" s="170">
        <v>0</v>
      </c>
      <c r="F103" s="171">
        <f t="shared" si="52"/>
        <v>0</v>
      </c>
      <c r="G103" s="170">
        <v>0</v>
      </c>
      <c r="H103" s="171">
        <f t="shared" si="53"/>
        <v>0</v>
      </c>
      <c r="I103" s="168">
        <f t="shared" si="54"/>
        <v>0</v>
      </c>
      <c r="J103" s="167">
        <f t="shared" si="55"/>
        <v>0</v>
      </c>
      <c r="K103" s="170">
        <v>0</v>
      </c>
      <c r="L103" s="167">
        <f t="shared" si="56"/>
        <v>0</v>
      </c>
      <c r="M103" s="170">
        <v>0</v>
      </c>
      <c r="N103" s="167">
        <f t="shared" si="57"/>
        <v>0</v>
      </c>
      <c r="O103" s="170">
        <v>0</v>
      </c>
      <c r="P103" s="167">
        <f t="shared" si="58"/>
        <v>0</v>
      </c>
      <c r="Q103" s="170">
        <v>0</v>
      </c>
      <c r="R103" s="167">
        <f t="shared" si="59"/>
        <v>0</v>
      </c>
      <c r="S103" s="170">
        <v>0</v>
      </c>
      <c r="T103" s="167" t="e">
        <f t="shared" si="60"/>
        <v>#DIV/0!</v>
      </c>
      <c r="U103" s="170">
        <v>0</v>
      </c>
      <c r="V103" s="167">
        <f t="shared" si="61"/>
        <v>0</v>
      </c>
      <c r="W103" s="170">
        <v>0</v>
      </c>
      <c r="X103" s="167" t="e">
        <f t="shared" si="62"/>
        <v>#DIV/0!</v>
      </c>
      <c r="Y103" s="170">
        <v>0</v>
      </c>
      <c r="Z103" s="167">
        <f t="shared" si="63"/>
        <v>0</v>
      </c>
      <c r="AA103" s="170">
        <v>0</v>
      </c>
      <c r="AB103" s="167">
        <f t="shared" si="64"/>
        <v>0</v>
      </c>
      <c r="AC103" s="170">
        <v>0</v>
      </c>
      <c r="AD103" s="167" t="e">
        <f t="shared" si="65"/>
        <v>#DIV/0!</v>
      </c>
      <c r="AE103" s="169">
        <v>-0.35359913855791092</v>
      </c>
      <c r="AF103" s="167">
        <f t="shared" si="66"/>
        <v>-1.0795701157723467E-11</v>
      </c>
      <c r="AG103" s="168">
        <f t="shared" si="67"/>
        <v>-0.35359913855791092</v>
      </c>
      <c r="AH103" s="167">
        <f t="shared" si="68"/>
        <v>-1.0795701157723467E-11</v>
      </c>
      <c r="AI103" s="166"/>
      <c r="AJ103" s="165"/>
      <c r="AK103" s="142"/>
      <c r="AL103" s="141"/>
      <c r="AM103" s="140"/>
      <c r="AN103" s="192"/>
      <c r="AO103" s="153"/>
      <c r="AP103" s="127"/>
    </row>
    <row r="104" spans="1:42" s="131" customFormat="1">
      <c r="A104" s="134"/>
      <c r="B104" s="175"/>
      <c r="C104" s="193">
        <v>919900</v>
      </c>
      <c r="D104" s="190" t="s">
        <v>20</v>
      </c>
      <c r="E104" s="170">
        <v>7802022.5752197178</v>
      </c>
      <c r="F104" s="189">
        <f t="shared" si="52"/>
        <v>1.0678401239902552E-3</v>
      </c>
      <c r="G104" s="170">
        <v>3343723.9608084508</v>
      </c>
      <c r="H104" s="189">
        <f t="shared" si="53"/>
        <v>2.3609933805490089E-4</v>
      </c>
      <c r="I104" s="168">
        <f t="shared" si="54"/>
        <v>11145746.536028169</v>
      </c>
      <c r="J104" s="167">
        <f t="shared" si="55"/>
        <v>5.1916216248654753E-4</v>
      </c>
      <c r="K104" s="170">
        <v>1231750</v>
      </c>
      <c r="L104" s="167">
        <f t="shared" si="56"/>
        <v>2.740904862681733E-4</v>
      </c>
      <c r="M104" s="170">
        <v>1818008</v>
      </c>
      <c r="N104" s="167">
        <f t="shared" si="57"/>
        <v>4.9222169559146565E-4</v>
      </c>
      <c r="O104" s="170">
        <v>1807258.4545454546</v>
      </c>
      <c r="P104" s="167">
        <f t="shared" si="58"/>
        <v>9.942948879360044E-4</v>
      </c>
      <c r="Q104" s="170">
        <v>153500</v>
      </c>
      <c r="R104" s="167">
        <f t="shared" si="59"/>
        <v>1.4298211305874869E-4</v>
      </c>
      <c r="S104" s="170">
        <v>0</v>
      </c>
      <c r="T104" s="167" t="e">
        <f t="shared" si="60"/>
        <v>#DIV/0!</v>
      </c>
      <c r="U104" s="170">
        <v>15018</v>
      </c>
      <c r="V104" s="167">
        <f t="shared" si="61"/>
        <v>3.8157955521883353E-4</v>
      </c>
      <c r="W104" s="170">
        <v>0</v>
      </c>
      <c r="X104" s="167" t="e">
        <f t="shared" si="62"/>
        <v>#DIV/0!</v>
      </c>
      <c r="Y104" s="170">
        <v>2000</v>
      </c>
      <c r="Z104" s="167">
        <f t="shared" si="63"/>
        <v>1.0806217504598785E-4</v>
      </c>
      <c r="AA104" s="170">
        <v>650.28</v>
      </c>
      <c r="AB104" s="167">
        <f t="shared" si="64"/>
        <v>4.3790730035280739E-6</v>
      </c>
      <c r="AC104" s="170">
        <v>0</v>
      </c>
      <c r="AD104" s="167" t="e">
        <f t="shared" si="65"/>
        <v>#DIV/0!</v>
      </c>
      <c r="AE104" s="169">
        <v>0</v>
      </c>
      <c r="AF104" s="167">
        <f t="shared" si="66"/>
        <v>0</v>
      </c>
      <c r="AG104" s="168">
        <f t="shared" si="67"/>
        <v>16173931.270573623</v>
      </c>
      <c r="AH104" s="167">
        <f t="shared" si="68"/>
        <v>4.9380473395603237E-4</v>
      </c>
      <c r="AI104" s="166"/>
      <c r="AJ104" s="165"/>
      <c r="AK104" s="142"/>
      <c r="AL104" s="141"/>
      <c r="AM104" s="140"/>
      <c r="AN104" s="192"/>
      <c r="AO104" s="153"/>
      <c r="AP104" s="127"/>
    </row>
    <row r="105" spans="1:42" s="131" customFormat="1">
      <c r="A105" s="163"/>
      <c r="B105" s="175"/>
      <c r="C105" s="193">
        <v>920100</v>
      </c>
      <c r="D105" s="190" t="s">
        <v>19</v>
      </c>
      <c r="E105" s="170">
        <v>-252.392</v>
      </c>
      <c r="F105" s="189">
        <f t="shared" si="52"/>
        <v>-3.4544158514762885E-8</v>
      </c>
      <c r="G105" s="170">
        <v>-108.16799999999999</v>
      </c>
      <c r="H105" s="189">
        <f t="shared" si="53"/>
        <v>-7.6377097804891176E-9</v>
      </c>
      <c r="I105" s="168">
        <f t="shared" si="54"/>
        <v>-360.56</v>
      </c>
      <c r="J105" s="167">
        <f t="shared" si="55"/>
        <v>-1.6794667696871491E-8</v>
      </c>
      <c r="K105" s="170">
        <v>-119.67</v>
      </c>
      <c r="L105" s="167">
        <f t="shared" si="56"/>
        <v>-2.6629111826029874E-8</v>
      </c>
      <c r="M105" s="170">
        <v>0</v>
      </c>
      <c r="N105" s="167">
        <f t="shared" si="57"/>
        <v>0</v>
      </c>
      <c r="O105" s="170">
        <v>0</v>
      </c>
      <c r="P105" s="167">
        <f t="shared" si="58"/>
        <v>0</v>
      </c>
      <c r="Q105" s="170">
        <v>0</v>
      </c>
      <c r="R105" s="167">
        <f t="shared" si="59"/>
        <v>0</v>
      </c>
      <c r="S105" s="170">
        <v>0</v>
      </c>
      <c r="T105" s="167" t="e">
        <f t="shared" si="60"/>
        <v>#DIV/0!</v>
      </c>
      <c r="U105" s="170">
        <v>0</v>
      </c>
      <c r="V105" s="167">
        <f t="shared" si="61"/>
        <v>0</v>
      </c>
      <c r="W105" s="170">
        <v>0</v>
      </c>
      <c r="X105" s="167" t="e">
        <f t="shared" si="62"/>
        <v>#DIV/0!</v>
      </c>
      <c r="Y105" s="170">
        <v>0</v>
      </c>
      <c r="Z105" s="167">
        <f t="shared" si="63"/>
        <v>0</v>
      </c>
      <c r="AA105" s="170">
        <v>0</v>
      </c>
      <c r="AB105" s="167">
        <f t="shared" si="64"/>
        <v>0</v>
      </c>
      <c r="AC105" s="170">
        <v>0</v>
      </c>
      <c r="AD105" s="167" t="e">
        <f t="shared" si="65"/>
        <v>#DIV/0!</v>
      </c>
      <c r="AE105" s="169">
        <v>0</v>
      </c>
      <c r="AF105" s="167">
        <f t="shared" si="66"/>
        <v>0</v>
      </c>
      <c r="AG105" s="168">
        <f t="shared" si="67"/>
        <v>-480.23</v>
      </c>
      <c r="AH105" s="167">
        <f t="shared" si="68"/>
        <v>-1.4661855761632347E-8</v>
      </c>
      <c r="AI105" s="166"/>
      <c r="AJ105" s="165"/>
      <c r="AK105" s="142"/>
      <c r="AL105" s="141"/>
      <c r="AM105" s="140"/>
      <c r="AN105" s="192"/>
      <c r="AO105" s="153"/>
    </row>
    <row r="106" spans="1:42" s="127" customFormat="1">
      <c r="A106" s="163"/>
      <c r="B106" s="175"/>
      <c r="C106" s="191">
        <v>920101</v>
      </c>
      <c r="D106" s="190" t="s">
        <v>103</v>
      </c>
      <c r="E106" s="170">
        <v>0</v>
      </c>
      <c r="F106" s="189">
        <f t="shared" si="52"/>
        <v>0</v>
      </c>
      <c r="G106" s="170">
        <v>0</v>
      </c>
      <c r="H106" s="189">
        <f t="shared" si="53"/>
        <v>0</v>
      </c>
      <c r="I106" s="168">
        <f t="shared" si="54"/>
        <v>0</v>
      </c>
      <c r="J106" s="167">
        <f t="shared" si="55"/>
        <v>0</v>
      </c>
      <c r="K106" s="170">
        <v>0</v>
      </c>
      <c r="L106" s="167">
        <f t="shared" si="56"/>
        <v>0</v>
      </c>
      <c r="M106" s="170">
        <v>0</v>
      </c>
      <c r="N106" s="167">
        <f t="shared" si="57"/>
        <v>0</v>
      </c>
      <c r="O106" s="170">
        <v>0</v>
      </c>
      <c r="P106" s="167">
        <f t="shared" si="58"/>
        <v>0</v>
      </c>
      <c r="Q106" s="170">
        <v>0</v>
      </c>
      <c r="R106" s="167">
        <f t="shared" si="59"/>
        <v>0</v>
      </c>
      <c r="S106" s="170">
        <v>0</v>
      </c>
      <c r="T106" s="167" t="e">
        <f t="shared" si="60"/>
        <v>#DIV/0!</v>
      </c>
      <c r="U106" s="170">
        <v>0</v>
      </c>
      <c r="V106" s="167">
        <f t="shared" si="61"/>
        <v>0</v>
      </c>
      <c r="W106" s="170">
        <v>0</v>
      </c>
      <c r="X106" s="167" t="e">
        <f t="shared" si="62"/>
        <v>#DIV/0!</v>
      </c>
      <c r="Y106" s="170">
        <v>0</v>
      </c>
      <c r="Z106" s="167">
        <f t="shared" si="63"/>
        <v>0</v>
      </c>
      <c r="AA106" s="170">
        <v>0</v>
      </c>
      <c r="AB106" s="167">
        <f t="shared" si="64"/>
        <v>0</v>
      </c>
      <c r="AC106" s="170">
        <v>0</v>
      </c>
      <c r="AD106" s="167" t="e">
        <f t="shared" si="65"/>
        <v>#DIV/0!</v>
      </c>
      <c r="AE106" s="169">
        <v>0</v>
      </c>
      <c r="AF106" s="167">
        <f t="shared" si="66"/>
        <v>0</v>
      </c>
      <c r="AG106" s="168">
        <f t="shared" si="67"/>
        <v>0</v>
      </c>
      <c r="AH106" s="167">
        <f t="shared" si="68"/>
        <v>0</v>
      </c>
      <c r="AI106" s="166"/>
      <c r="AJ106" s="165"/>
      <c r="AK106" s="142"/>
      <c r="AL106" s="141"/>
      <c r="AM106" s="140"/>
      <c r="AN106" s="192"/>
      <c r="AO106" s="139"/>
      <c r="AP106" s="131"/>
    </row>
    <row r="107" spans="1:42" s="127" customFormat="1">
      <c r="A107" s="163"/>
      <c r="B107" s="175"/>
      <c r="C107" s="191">
        <v>929900</v>
      </c>
      <c r="D107" s="190" t="s">
        <v>18</v>
      </c>
      <c r="E107" s="170">
        <v>-5259227.272728608</v>
      </c>
      <c r="F107" s="189">
        <f t="shared" si="52"/>
        <v>-7.1981513112262324E-4</v>
      </c>
      <c r="G107" s="170">
        <v>-2253954.5454551177</v>
      </c>
      <c r="H107" s="189">
        <f t="shared" si="53"/>
        <v>-1.5915104907736539E-4</v>
      </c>
      <c r="I107" s="168">
        <f t="shared" si="54"/>
        <v>-7513181.8181837257</v>
      </c>
      <c r="J107" s="167">
        <f t="shared" si="55"/>
        <v>-3.4995948519683941E-4</v>
      </c>
      <c r="K107" s="170">
        <v>0</v>
      </c>
      <c r="L107" s="167">
        <f t="shared" si="56"/>
        <v>0</v>
      </c>
      <c r="M107" s="170">
        <v>0</v>
      </c>
      <c r="N107" s="167">
        <f t="shared" si="57"/>
        <v>0</v>
      </c>
      <c r="O107" s="170">
        <v>0</v>
      </c>
      <c r="P107" s="167">
        <f t="shared" si="58"/>
        <v>0</v>
      </c>
      <c r="Q107" s="170">
        <v>-424</v>
      </c>
      <c r="R107" s="167">
        <f t="shared" si="59"/>
        <v>-3.9494733509387263E-7</v>
      </c>
      <c r="S107" s="170">
        <v>0</v>
      </c>
      <c r="T107" s="167" t="e">
        <f t="shared" si="60"/>
        <v>#DIV/0!</v>
      </c>
      <c r="U107" s="170">
        <v>0</v>
      </c>
      <c r="V107" s="167">
        <f t="shared" si="61"/>
        <v>0</v>
      </c>
      <c r="W107" s="170">
        <v>0</v>
      </c>
      <c r="X107" s="167" t="e">
        <f t="shared" si="62"/>
        <v>#DIV/0!</v>
      </c>
      <c r="Y107" s="170">
        <v>0</v>
      </c>
      <c r="Z107" s="167">
        <f t="shared" si="63"/>
        <v>0</v>
      </c>
      <c r="AA107" s="170">
        <v>0</v>
      </c>
      <c r="AB107" s="167">
        <f t="shared" si="64"/>
        <v>0</v>
      </c>
      <c r="AC107" s="170">
        <v>0</v>
      </c>
      <c r="AD107" s="167" t="e">
        <f t="shared" si="65"/>
        <v>#DIV/0!</v>
      </c>
      <c r="AE107" s="169">
        <v>0</v>
      </c>
      <c r="AF107" s="167">
        <f t="shared" si="66"/>
        <v>0</v>
      </c>
      <c r="AG107" s="168">
        <f t="shared" si="67"/>
        <v>-7513605.8181837257</v>
      </c>
      <c r="AH107" s="167">
        <f t="shared" si="68"/>
        <v>-2.2939717376251249E-4</v>
      </c>
      <c r="AI107" s="166"/>
      <c r="AJ107" s="165"/>
      <c r="AK107" s="142"/>
      <c r="AL107" s="141"/>
      <c r="AM107" s="140"/>
      <c r="AN107" s="188"/>
      <c r="AO107" s="139"/>
      <c r="AP107" s="131"/>
    </row>
    <row r="108" spans="1:42" s="127" customFormat="1">
      <c r="A108" s="163"/>
      <c r="B108" s="162"/>
      <c r="C108" s="187" t="s">
        <v>17</v>
      </c>
      <c r="D108" s="186"/>
      <c r="E108" s="157">
        <f>SUM(E100:E107)</f>
        <v>2543804.8704911098</v>
      </c>
      <c r="F108" s="185">
        <f t="shared" si="52"/>
        <v>3.4816316950169092E-4</v>
      </c>
      <c r="G108" s="157">
        <f>SUM(G100:G107)</f>
        <v>1090202.0873533329</v>
      </c>
      <c r="H108" s="185">
        <f t="shared" si="53"/>
        <v>7.6978839816657454E-5</v>
      </c>
      <c r="I108" s="157">
        <f t="shared" si="54"/>
        <v>3634006.9578444427</v>
      </c>
      <c r="J108" s="155">
        <f t="shared" si="55"/>
        <v>1.6926985596049562E-4</v>
      </c>
      <c r="K108" s="157">
        <f>SUM(K100:K107)</f>
        <v>1232228.6900000002</v>
      </c>
      <c r="L108" s="155">
        <f t="shared" si="56"/>
        <v>2.7419700494068941E-4</v>
      </c>
      <c r="M108" s="157">
        <f>SUM(M100:M107)</f>
        <v>1818008</v>
      </c>
      <c r="N108" s="155">
        <f t="shared" si="57"/>
        <v>4.9222169559146565E-4</v>
      </c>
      <c r="O108" s="157">
        <f>SUM(O100:O107)</f>
        <v>1807258.4545454546</v>
      </c>
      <c r="P108" s="155">
        <f t="shared" si="58"/>
        <v>9.942948879360044E-4</v>
      </c>
      <c r="Q108" s="157">
        <f>SUM(Q100:Q107)</f>
        <v>153076</v>
      </c>
      <c r="R108" s="155">
        <f t="shared" si="59"/>
        <v>1.4258716572365483E-4</v>
      </c>
      <c r="S108" s="157">
        <f>SUM(S100:S107)</f>
        <v>0</v>
      </c>
      <c r="T108" s="155" t="e">
        <f t="shared" si="60"/>
        <v>#DIV/0!</v>
      </c>
      <c r="U108" s="157">
        <f>SUM(U100:U107)</f>
        <v>15018</v>
      </c>
      <c r="V108" s="155">
        <f t="shared" si="61"/>
        <v>3.8157955521883353E-4</v>
      </c>
      <c r="W108" s="157">
        <f>SUM(W100:W107)</f>
        <v>0</v>
      </c>
      <c r="X108" s="155" t="e">
        <f t="shared" si="62"/>
        <v>#DIV/0!</v>
      </c>
      <c r="Y108" s="157">
        <f>SUM(Y100:Y107)</f>
        <v>2000</v>
      </c>
      <c r="Z108" s="155">
        <f t="shared" si="63"/>
        <v>1.0806217504598785E-4</v>
      </c>
      <c r="AA108" s="157">
        <f>SUM(AA100:AA107)</f>
        <v>650.28</v>
      </c>
      <c r="AB108" s="155">
        <f t="shared" si="64"/>
        <v>4.3790730035280739E-6</v>
      </c>
      <c r="AC108" s="157">
        <f>SUM(AC100:AC107)</f>
        <v>0</v>
      </c>
      <c r="AD108" s="155" t="e">
        <f t="shared" si="65"/>
        <v>#DIV/0!</v>
      </c>
      <c r="AE108" s="157">
        <f>SUM(AE100:AE107)</f>
        <v>-0.35359913855791092</v>
      </c>
      <c r="AF108" s="155">
        <f t="shared" si="66"/>
        <v>-1.0795701157723467E-11</v>
      </c>
      <c r="AG108" s="156">
        <f t="shared" si="67"/>
        <v>8662246.0287907589</v>
      </c>
      <c r="AH108" s="155">
        <f t="shared" si="68"/>
        <v>2.6446619712617431E-4</v>
      </c>
      <c r="AI108" s="154"/>
      <c r="AJ108" s="165">
        <v>-3.0765533447265625E-3</v>
      </c>
      <c r="AK108" s="142"/>
      <c r="AL108" s="141"/>
      <c r="AM108" s="140"/>
      <c r="AN108" s="109"/>
      <c r="AO108" s="139"/>
      <c r="AP108" s="131"/>
    </row>
    <row r="109" spans="1:42" s="127" customFormat="1">
      <c r="A109" s="163"/>
      <c r="B109" s="175"/>
      <c r="C109" s="174"/>
      <c r="D109" s="173"/>
      <c r="E109" s="168"/>
      <c r="F109" s="171"/>
      <c r="G109" s="168"/>
      <c r="H109" s="171"/>
      <c r="I109" s="168"/>
      <c r="J109" s="167"/>
      <c r="K109" s="184"/>
      <c r="L109" s="167"/>
      <c r="M109" s="168"/>
      <c r="N109" s="167"/>
      <c r="O109" s="168"/>
      <c r="P109" s="167"/>
      <c r="Q109" s="168"/>
      <c r="R109" s="167"/>
      <c r="S109" s="168"/>
      <c r="T109" s="167"/>
      <c r="U109" s="168"/>
      <c r="V109" s="167"/>
      <c r="W109" s="168"/>
      <c r="X109" s="167"/>
      <c r="Y109" s="168"/>
      <c r="Z109" s="167"/>
      <c r="AA109" s="168"/>
      <c r="AB109" s="167"/>
      <c r="AC109" s="168"/>
      <c r="AD109" s="167"/>
      <c r="AE109" s="168"/>
      <c r="AF109" s="167"/>
      <c r="AG109" s="168"/>
      <c r="AH109" s="167"/>
      <c r="AI109" s="166"/>
      <c r="AJ109" s="165"/>
      <c r="AK109" s="142"/>
      <c r="AL109" s="141"/>
      <c r="AM109" s="140"/>
      <c r="AN109" s="109"/>
      <c r="AO109" s="139"/>
      <c r="AP109" s="131"/>
    </row>
    <row r="110" spans="1:42" s="127" customFormat="1">
      <c r="A110" s="163"/>
      <c r="B110" s="162"/>
      <c r="C110" s="161" t="s">
        <v>16</v>
      </c>
      <c r="D110" s="160"/>
      <c r="E110" s="157">
        <f>E98+E108</f>
        <v>-201013058.86210027</v>
      </c>
      <c r="F110" s="159">
        <f>+E110/$E$29</f>
        <v>-2.7512072367070883E-2</v>
      </c>
      <c r="G110" s="157">
        <f>G98+G108</f>
        <v>175288606.90962729</v>
      </c>
      <c r="H110" s="159">
        <f>+G110/$G$29</f>
        <v>1.2377075543617085E-2</v>
      </c>
      <c r="I110" s="157">
        <f>E110+G110</f>
        <v>-25724451.952472985</v>
      </c>
      <c r="J110" s="155">
        <f>+I110/$I$29</f>
        <v>-1.1982294825436009E-3</v>
      </c>
      <c r="K110" s="157">
        <f>K98+K108</f>
        <v>112739083.72661918</v>
      </c>
      <c r="L110" s="155">
        <f>+K110/$K$29</f>
        <v>2.5086836030085127E-2</v>
      </c>
      <c r="M110" s="157">
        <f>M98+M108</f>
        <v>-76845667.523149133</v>
      </c>
      <c r="N110" s="155">
        <f>+M110/$M$29</f>
        <v>-2.0805796656066688E-2</v>
      </c>
      <c r="O110" s="157">
        <f>O98+O108</f>
        <v>46634554.9318185</v>
      </c>
      <c r="P110" s="155">
        <f>+O110/$O$29</f>
        <v>2.5656817071878134E-2</v>
      </c>
      <c r="Q110" s="157">
        <f>Q98+Q108</f>
        <v>-13658634.549873769</v>
      </c>
      <c r="R110" s="155">
        <f>+Q110/$Q$29</f>
        <v>-1.2722738953994674E-2</v>
      </c>
      <c r="S110" s="157">
        <f>S98+S108</f>
        <v>0</v>
      </c>
      <c r="T110" s="155" t="e">
        <f>+S110/$S$29</f>
        <v>#DIV/0!</v>
      </c>
      <c r="U110" s="157">
        <f>U98+U108</f>
        <v>4727129.0303030265</v>
      </c>
      <c r="V110" s="155">
        <f>+U110/$U$29</f>
        <v>0.1201075904145069</v>
      </c>
      <c r="W110" s="157">
        <f>W98+W108</f>
        <v>0</v>
      </c>
      <c r="X110" s="155" t="e">
        <f>+W110/$W$29</f>
        <v>#DIV/0!</v>
      </c>
      <c r="Y110" s="157">
        <f>Y98+Y108</f>
        <v>-224626.71969697252</v>
      </c>
      <c r="Z110" s="155">
        <f>+Y110/$Y$29</f>
        <v>-1.2136825951950144E-2</v>
      </c>
      <c r="AA110" s="157">
        <f>AA98+AA108</f>
        <v>4243244.5072727343</v>
      </c>
      <c r="AB110" s="155">
        <f>+AA110/$AA$29</f>
        <v>2.8574579364530381E-2</v>
      </c>
      <c r="AC110" s="157">
        <f>AC98+AC108</f>
        <v>0</v>
      </c>
      <c r="AD110" s="155" t="e">
        <f>+AC110/$AC$29</f>
        <v>#DIV/0!</v>
      </c>
      <c r="AE110" s="157">
        <f>AE98+AE108</f>
        <v>-845685883.90359938</v>
      </c>
      <c r="AF110" s="155">
        <f>+AE110/$AG$29</f>
        <v>-2.5819554066682907E-2</v>
      </c>
      <c r="AG110" s="156">
        <f>K110+M110+O110+Q110+S110+I110+U110+W110+Y110+AA110+AC110+AE110</f>
        <v>-793795252.45277882</v>
      </c>
      <c r="AH110" s="155">
        <f>+AG110/$AG$29</f>
        <v>-2.4235286208131892E-2</v>
      </c>
      <c r="AI110" s="154"/>
      <c r="AJ110" s="165">
        <v>-2.8216838836669922E-3</v>
      </c>
      <c r="AK110" s="142"/>
      <c r="AL110" s="141"/>
      <c r="AM110" s="140"/>
      <c r="AN110" s="183"/>
      <c r="AO110" s="153"/>
      <c r="AP110" s="131"/>
    </row>
    <row r="111" spans="1:42" s="127" customFormat="1">
      <c r="A111" s="163"/>
      <c r="B111" s="162"/>
      <c r="C111" s="182"/>
      <c r="D111" s="181"/>
      <c r="E111" s="180"/>
      <c r="F111" s="159"/>
      <c r="G111" s="180"/>
      <c r="H111" s="159"/>
      <c r="I111" s="157"/>
      <c r="J111" s="155"/>
      <c r="K111" s="157"/>
      <c r="L111" s="155"/>
      <c r="M111" s="157"/>
      <c r="N111" s="155"/>
      <c r="O111" s="170"/>
      <c r="P111" s="155"/>
      <c r="Q111" s="157"/>
      <c r="R111" s="155"/>
      <c r="S111" s="157"/>
      <c r="T111" s="155"/>
      <c r="U111" s="157"/>
      <c r="V111" s="155"/>
      <c r="W111" s="157"/>
      <c r="X111" s="155"/>
      <c r="Y111" s="157"/>
      <c r="Z111" s="155"/>
      <c r="AA111" s="157"/>
      <c r="AB111" s="155"/>
      <c r="AC111" s="157"/>
      <c r="AD111" s="155"/>
      <c r="AE111" s="179"/>
      <c r="AF111" s="155"/>
      <c r="AG111" s="168"/>
      <c r="AH111" s="155"/>
      <c r="AI111" s="154"/>
      <c r="AJ111" s="165"/>
      <c r="AK111" s="142"/>
      <c r="AL111" s="141"/>
      <c r="AM111" s="140"/>
      <c r="AN111" s="164"/>
      <c r="AO111" s="153"/>
      <c r="AP111" s="131"/>
    </row>
    <row r="112" spans="1:42" s="127" customFormat="1">
      <c r="A112" s="134"/>
      <c r="B112" s="175"/>
      <c r="C112" s="178">
        <v>821008</v>
      </c>
      <c r="D112" s="177" t="s">
        <v>15</v>
      </c>
      <c r="E112" s="170">
        <v>0</v>
      </c>
      <c r="F112" s="176">
        <f>+E112/$E$29</f>
        <v>0</v>
      </c>
      <c r="G112" s="170">
        <v>0</v>
      </c>
      <c r="H112" s="176">
        <f>+G112/$G$29</f>
        <v>0</v>
      </c>
      <c r="I112" s="168">
        <f>E112+G112</f>
        <v>0</v>
      </c>
      <c r="J112" s="167">
        <f>+I112/$I$29</f>
        <v>0</v>
      </c>
      <c r="K112" s="170">
        <v>0</v>
      </c>
      <c r="L112" s="167">
        <f>+K112/$K$29</f>
        <v>0</v>
      </c>
      <c r="M112" s="170">
        <v>0</v>
      </c>
      <c r="N112" s="167">
        <f>+M112/$M$29</f>
        <v>0</v>
      </c>
      <c r="O112" s="170">
        <v>0</v>
      </c>
      <c r="P112" s="167">
        <f>+O112/$O$29</f>
        <v>0</v>
      </c>
      <c r="Q112" s="170">
        <v>0</v>
      </c>
      <c r="R112" s="167">
        <f>+Q112/$Q$29</f>
        <v>0</v>
      </c>
      <c r="S112" s="170">
        <v>0</v>
      </c>
      <c r="T112" s="167" t="e">
        <f>+S112/$S$29</f>
        <v>#DIV/0!</v>
      </c>
      <c r="U112" s="170">
        <v>0</v>
      </c>
      <c r="V112" s="167">
        <f>+U112/$U$29</f>
        <v>0</v>
      </c>
      <c r="W112" s="170">
        <v>0</v>
      </c>
      <c r="X112" s="167" t="e">
        <f>+W112/$W$29</f>
        <v>#DIV/0!</v>
      </c>
      <c r="Y112" s="170">
        <v>0</v>
      </c>
      <c r="Z112" s="167">
        <f>+Y112/$Y$29</f>
        <v>0</v>
      </c>
      <c r="AA112" s="170">
        <v>0</v>
      </c>
      <c r="AB112" s="167">
        <f>+AA112/$AA$29</f>
        <v>0</v>
      </c>
      <c r="AC112" s="168">
        <v>0</v>
      </c>
      <c r="AD112" s="167" t="e">
        <f>+AC112/$AC$29</f>
        <v>#DIV/0!</v>
      </c>
      <c r="AE112" s="169">
        <v>0</v>
      </c>
      <c r="AF112" s="167">
        <f>+AE112/$AG$29</f>
        <v>0</v>
      </c>
      <c r="AG112" s="168">
        <f>K112+M112+O112+Q112+S112+I112+U112+W112+Y112+AA112+AC112+AE112</f>
        <v>0</v>
      </c>
      <c r="AH112" s="167">
        <f>+AG112/$AG$29</f>
        <v>0</v>
      </c>
      <c r="AI112" s="166"/>
      <c r="AJ112" s="165"/>
      <c r="AK112" s="142"/>
      <c r="AL112" s="141"/>
      <c r="AM112" s="140"/>
      <c r="AN112" s="164"/>
      <c r="AO112" s="153"/>
      <c r="AP112" s="131"/>
    </row>
    <row r="113" spans="1:42" s="131" customFormat="1">
      <c r="A113" s="163"/>
      <c r="B113" s="175"/>
      <c r="C113" s="174"/>
      <c r="D113" s="173"/>
      <c r="E113" s="172"/>
      <c r="F113" s="171"/>
      <c r="G113" s="172"/>
      <c r="H113" s="171"/>
      <c r="I113" s="168"/>
      <c r="J113" s="167"/>
      <c r="K113" s="168"/>
      <c r="L113" s="167"/>
      <c r="M113" s="168"/>
      <c r="N113" s="167"/>
      <c r="O113" s="168"/>
      <c r="P113" s="167"/>
      <c r="Q113" s="168"/>
      <c r="R113" s="167"/>
      <c r="S113" s="168"/>
      <c r="T113" s="167"/>
      <c r="U113" s="170"/>
      <c r="V113" s="167"/>
      <c r="W113" s="168"/>
      <c r="X113" s="167"/>
      <c r="Y113" s="168"/>
      <c r="Z113" s="167"/>
      <c r="AA113" s="168"/>
      <c r="AB113" s="167"/>
      <c r="AC113" s="168"/>
      <c r="AD113" s="167"/>
      <c r="AE113" s="169"/>
      <c r="AF113" s="167"/>
      <c r="AG113" s="168"/>
      <c r="AH113" s="167"/>
      <c r="AI113" s="166"/>
      <c r="AJ113" s="165"/>
      <c r="AK113" s="142"/>
      <c r="AL113" s="141"/>
      <c r="AM113" s="140"/>
      <c r="AN113" s="164"/>
      <c r="AO113" s="153"/>
    </row>
    <row r="114" spans="1:42" s="132" customFormat="1">
      <c r="A114" s="163"/>
      <c r="B114" s="162"/>
      <c r="C114" s="161" t="s">
        <v>14</v>
      </c>
      <c r="D114" s="160"/>
      <c r="E114" s="157">
        <f>+E110-E112</f>
        <v>-201013058.86210027</v>
      </c>
      <c r="F114" s="159">
        <f>+E114/$E$29</f>
        <v>-2.7512072367070883E-2</v>
      </c>
      <c r="G114" s="157">
        <f>+G110-G112</f>
        <v>175288606.90962729</v>
      </c>
      <c r="H114" s="159">
        <f>+G114/$G$29</f>
        <v>1.2377075543617085E-2</v>
      </c>
      <c r="I114" s="157">
        <f>E114+G114</f>
        <v>-25724451.952472985</v>
      </c>
      <c r="J114" s="158">
        <f>+I114/$I$29</f>
        <v>-1.1982294825436009E-3</v>
      </c>
      <c r="K114" s="157">
        <f>+K110-K112</f>
        <v>112739083.72661918</v>
      </c>
      <c r="L114" s="155">
        <f>+K114/$K$29</f>
        <v>2.5086836030085127E-2</v>
      </c>
      <c r="M114" s="157">
        <f>+M110-M112</f>
        <v>-76845667.523149133</v>
      </c>
      <c r="N114" s="155">
        <f>+M114/$M$29</f>
        <v>-2.0805796656066688E-2</v>
      </c>
      <c r="O114" s="157">
        <f>+O110-O112</f>
        <v>46634554.9318185</v>
      </c>
      <c r="P114" s="155">
        <f>+O114/$O$29</f>
        <v>2.5656817071878134E-2</v>
      </c>
      <c r="Q114" s="157">
        <f>+Q110-Q112</f>
        <v>-13658634.549873769</v>
      </c>
      <c r="R114" s="155">
        <f>+Q114/$Q$29</f>
        <v>-1.2722738953994674E-2</v>
      </c>
      <c r="S114" s="157">
        <f>+S110-S112</f>
        <v>0</v>
      </c>
      <c r="T114" s="155" t="e">
        <f>+S114/$S$29</f>
        <v>#DIV/0!</v>
      </c>
      <c r="U114" s="157">
        <f>+U110-U112</f>
        <v>4727129.0303030265</v>
      </c>
      <c r="V114" s="155">
        <f>+U114/$U$29</f>
        <v>0.1201075904145069</v>
      </c>
      <c r="W114" s="157">
        <f>+W110-W112</f>
        <v>0</v>
      </c>
      <c r="X114" s="155" t="e">
        <f>+W114/$W$29</f>
        <v>#DIV/0!</v>
      </c>
      <c r="Y114" s="157">
        <f>+Y110-Y112</f>
        <v>-224626.71969697252</v>
      </c>
      <c r="Z114" s="155">
        <f>+Y114/$Y$29</f>
        <v>-1.2136825951950144E-2</v>
      </c>
      <c r="AA114" s="157">
        <f>+AA110-AA112</f>
        <v>4243244.5072727343</v>
      </c>
      <c r="AB114" s="155">
        <f>+AA114/$AA$29</f>
        <v>2.8574579364530381E-2</v>
      </c>
      <c r="AC114" s="157">
        <f>+AC110-AC112</f>
        <v>0</v>
      </c>
      <c r="AD114" s="155" t="e">
        <f>+AC114/$AC$29</f>
        <v>#DIV/0!</v>
      </c>
      <c r="AE114" s="157">
        <f>+AE110-AE112</f>
        <v>-845685883.90359938</v>
      </c>
      <c r="AF114" s="155">
        <f>+AE114/$AG$29</f>
        <v>-2.5819554066682907E-2</v>
      </c>
      <c r="AG114" s="156">
        <f>K114+M114+O114+Q114+S114+I114+U114+W114+Y114+AA114+AC114+AE114</f>
        <v>-793795252.45277882</v>
      </c>
      <c r="AH114" s="155">
        <f>+AG114/$AG$29</f>
        <v>-2.4235286208131892E-2</v>
      </c>
      <c r="AI114" s="154"/>
      <c r="AJ114" s="143">
        <v>-2.8216838836669922E-3</v>
      </c>
      <c r="AK114" s="142"/>
      <c r="AL114" s="141"/>
      <c r="AM114" s="140"/>
      <c r="AN114" s="109"/>
      <c r="AO114" s="153"/>
      <c r="AP114" s="127"/>
    </row>
    <row r="115" spans="1:42" s="127" customFormat="1" ht="18" customHeight="1" thickBot="1">
      <c r="A115" s="134"/>
      <c r="B115" s="152"/>
      <c r="C115" s="151"/>
      <c r="D115" s="151"/>
      <c r="E115" s="150"/>
      <c r="F115" s="145"/>
      <c r="G115" s="150"/>
      <c r="H115" s="149"/>
      <c r="I115" s="146"/>
      <c r="J115" s="145"/>
      <c r="K115" s="146"/>
      <c r="L115" s="145"/>
      <c r="M115" s="146"/>
      <c r="N115" s="145"/>
      <c r="O115" s="148"/>
      <c r="P115" s="145"/>
      <c r="Q115" s="146"/>
      <c r="R115" s="145"/>
      <c r="S115" s="146"/>
      <c r="T115" s="145"/>
      <c r="U115" s="146"/>
      <c r="V115" s="145"/>
      <c r="W115" s="146"/>
      <c r="X115" s="145"/>
      <c r="Y115" s="146"/>
      <c r="Z115" s="145"/>
      <c r="AA115" s="146"/>
      <c r="AB115" s="145"/>
      <c r="AC115" s="146"/>
      <c r="AD115" s="145"/>
      <c r="AE115" s="147"/>
      <c r="AF115" s="145"/>
      <c r="AG115" s="146"/>
      <c r="AH115" s="145"/>
      <c r="AI115" s="144"/>
      <c r="AJ115" s="143"/>
      <c r="AK115" s="142"/>
      <c r="AL115" s="141"/>
      <c r="AM115" s="140"/>
      <c r="AN115" s="109"/>
      <c r="AO115" s="139"/>
    </row>
    <row r="116" spans="1:42" s="131" customFormat="1">
      <c r="A116" s="135"/>
      <c r="B116" s="134"/>
      <c r="C116" s="138"/>
      <c r="D116" s="138"/>
      <c r="E116" s="137"/>
      <c r="F116" s="102"/>
      <c r="G116" s="137"/>
      <c r="H116" s="136"/>
      <c r="I116" s="104"/>
      <c r="J116" s="102"/>
      <c r="K116" s="104"/>
      <c r="L116" s="102"/>
      <c r="M116" s="104"/>
      <c r="N116" s="102"/>
      <c r="O116" s="105"/>
      <c r="P116" s="102"/>
      <c r="Q116" s="104"/>
      <c r="R116" s="102"/>
      <c r="S116" s="104"/>
      <c r="T116" s="102"/>
      <c r="U116" s="104"/>
      <c r="V116" s="102"/>
      <c r="W116" s="104"/>
      <c r="X116" s="102"/>
      <c r="Y116" s="104"/>
      <c r="Z116" s="102"/>
      <c r="AA116" s="104"/>
      <c r="AB116" s="102"/>
      <c r="AC116" s="104"/>
      <c r="AD116" s="102"/>
      <c r="AE116" s="103"/>
      <c r="AF116" s="102"/>
      <c r="AG116" s="135"/>
      <c r="AH116" s="102"/>
      <c r="AI116" s="134"/>
      <c r="AJ116" s="133"/>
      <c r="AK116" s="79"/>
      <c r="AL116" s="78"/>
      <c r="AM116" s="77"/>
      <c r="AN116" s="109"/>
      <c r="AO116" s="75"/>
      <c r="AP116" s="132"/>
    </row>
    <row r="117" spans="1:42" s="126" customFormat="1">
      <c r="A117" s="117"/>
      <c r="B117" s="117"/>
      <c r="C117" s="123"/>
      <c r="D117" s="123"/>
      <c r="E117" s="122"/>
      <c r="F117" s="118"/>
      <c r="G117" s="122"/>
      <c r="H117" s="121"/>
      <c r="I117" s="119"/>
      <c r="J117" s="118"/>
      <c r="K117" s="119"/>
      <c r="L117" s="118"/>
      <c r="M117" s="119"/>
      <c r="N117" s="118"/>
      <c r="O117" s="119"/>
      <c r="P117" s="118"/>
      <c r="Q117" s="119"/>
      <c r="R117" s="118"/>
      <c r="S117" s="119"/>
      <c r="T117" s="118"/>
      <c r="U117" s="119"/>
      <c r="V117" s="118"/>
      <c r="W117" s="119"/>
      <c r="X117" s="118"/>
      <c r="Y117" s="119"/>
      <c r="Z117" s="118"/>
      <c r="AA117" s="119"/>
      <c r="AB117" s="118"/>
      <c r="AC117" s="119"/>
      <c r="AD117" s="118"/>
      <c r="AE117" s="120"/>
      <c r="AF117" s="118"/>
      <c r="AG117" s="120">
        <v>-2.8216838836669922E-3</v>
      </c>
      <c r="AH117" s="118"/>
      <c r="AI117" s="130"/>
      <c r="AJ117" s="129"/>
      <c r="AK117" s="128"/>
      <c r="AL117" s="78"/>
      <c r="AM117" s="77"/>
      <c r="AN117" s="109"/>
      <c r="AO117" s="75"/>
      <c r="AP117" s="127"/>
    </row>
    <row r="118" spans="1:42" s="111" customFormat="1">
      <c r="A118" s="117"/>
      <c r="B118" s="117"/>
      <c r="C118" s="123"/>
      <c r="D118" s="123"/>
      <c r="E118" s="122"/>
      <c r="F118" s="122"/>
      <c r="G118" s="122"/>
      <c r="H118" s="122"/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5"/>
      <c r="AF118" s="121"/>
      <c r="AG118" s="122"/>
      <c r="AH118" s="122"/>
      <c r="AI118" s="117"/>
      <c r="AJ118" s="91"/>
      <c r="AK118" s="115"/>
      <c r="AL118" s="78"/>
      <c r="AM118" s="77"/>
      <c r="AN118" s="109"/>
      <c r="AO118" s="112"/>
      <c r="AP118" s="124"/>
    </row>
    <row r="119" spans="1:42" s="111" customFormat="1">
      <c r="A119" s="117"/>
      <c r="B119" s="117"/>
      <c r="C119" s="123"/>
      <c r="D119" s="123"/>
      <c r="E119" s="122"/>
      <c r="F119" s="118"/>
      <c r="G119" s="122"/>
      <c r="H119" s="121"/>
      <c r="I119" s="119"/>
      <c r="J119" s="118"/>
      <c r="K119" s="119"/>
      <c r="L119" s="118"/>
      <c r="M119" s="119"/>
      <c r="N119" s="118"/>
      <c r="O119" s="119"/>
      <c r="P119" s="118"/>
      <c r="Q119" s="119"/>
      <c r="R119" s="118"/>
      <c r="S119" s="119"/>
      <c r="T119" s="118"/>
      <c r="U119" s="119"/>
      <c r="V119" s="118"/>
      <c r="W119" s="119"/>
      <c r="X119" s="118"/>
      <c r="Y119" s="119"/>
      <c r="Z119" s="118"/>
      <c r="AA119" s="119"/>
      <c r="AB119" s="118"/>
      <c r="AC119" s="119"/>
      <c r="AD119" s="118"/>
      <c r="AE119" s="120"/>
      <c r="AF119" s="118"/>
      <c r="AG119" s="119"/>
      <c r="AH119" s="118"/>
      <c r="AI119" s="117"/>
      <c r="AJ119" s="116"/>
      <c r="AK119" s="115"/>
      <c r="AL119" s="78"/>
      <c r="AM119" s="77"/>
      <c r="AN119" s="109"/>
      <c r="AO119" s="112"/>
      <c r="AP119" s="114"/>
    </row>
    <row r="120" spans="1:42" s="111" customFormat="1">
      <c r="A120" s="81"/>
      <c r="B120" s="81"/>
      <c r="C120" s="108"/>
      <c r="D120" s="108"/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13"/>
      <c r="AF120" s="106"/>
      <c r="AG120" s="107"/>
      <c r="AH120" s="107"/>
      <c r="AI120" s="101"/>
      <c r="AJ120" s="91"/>
      <c r="AK120" s="79"/>
      <c r="AL120" s="78"/>
      <c r="AM120" s="77"/>
      <c r="AN120" s="109"/>
      <c r="AO120" s="112"/>
    </row>
    <row r="121" spans="1:42">
      <c r="C121" s="108"/>
      <c r="D121" s="108"/>
      <c r="E121" s="107"/>
      <c r="F121" s="100"/>
      <c r="G121" s="107"/>
      <c r="H121" s="106"/>
      <c r="I121" s="101"/>
      <c r="J121" s="100"/>
      <c r="K121" s="101"/>
      <c r="L121" s="100"/>
      <c r="M121" s="101"/>
      <c r="N121" s="100"/>
      <c r="O121" s="101"/>
      <c r="P121" s="100"/>
      <c r="Q121" s="101"/>
      <c r="R121" s="100"/>
      <c r="S121" s="101"/>
      <c r="T121" s="100"/>
      <c r="U121" s="101"/>
      <c r="V121" s="100"/>
      <c r="W121" s="101"/>
      <c r="X121" s="100"/>
      <c r="Y121" s="101"/>
      <c r="Z121" s="100"/>
      <c r="AA121" s="101"/>
      <c r="AB121" s="100"/>
      <c r="AC121" s="101"/>
      <c r="AD121" s="100"/>
      <c r="AE121" s="110"/>
      <c r="AF121" s="100"/>
      <c r="AG121" s="101"/>
      <c r="AH121" s="100"/>
      <c r="AJ121" s="91"/>
      <c r="AN121" s="109"/>
    </row>
    <row r="122" spans="1:42">
      <c r="C122" s="108"/>
      <c r="D122" s="108"/>
      <c r="E122" s="107"/>
      <c r="F122" s="100"/>
      <c r="G122" s="107"/>
      <c r="H122" s="106"/>
      <c r="I122" s="101"/>
      <c r="J122" s="100"/>
      <c r="K122" s="101"/>
      <c r="L122" s="100"/>
      <c r="M122" s="101"/>
      <c r="N122" s="100"/>
      <c r="O122" s="101"/>
      <c r="P122" s="100"/>
      <c r="Q122" s="101"/>
      <c r="R122" s="100"/>
      <c r="S122" s="101"/>
      <c r="T122" s="100"/>
      <c r="U122" s="101"/>
      <c r="V122" s="100"/>
      <c r="W122" s="101"/>
      <c r="X122" s="100"/>
      <c r="Y122" s="101"/>
      <c r="Z122" s="100"/>
      <c r="AA122" s="101"/>
      <c r="AB122" s="100"/>
      <c r="AC122" s="101"/>
      <c r="AD122" s="100"/>
      <c r="AE122" s="110"/>
      <c r="AF122" s="100"/>
      <c r="AG122" s="101"/>
      <c r="AH122" s="100"/>
      <c r="AJ122" s="91"/>
      <c r="AN122" s="109"/>
    </row>
    <row r="123" spans="1:42">
      <c r="C123" s="108"/>
      <c r="D123" s="108"/>
      <c r="E123" s="107"/>
      <c r="F123" s="100"/>
      <c r="G123" s="107"/>
      <c r="H123" s="106"/>
      <c r="I123" s="101"/>
      <c r="J123" s="100"/>
      <c r="K123" s="101"/>
      <c r="L123" s="102"/>
      <c r="M123" s="104"/>
      <c r="N123" s="102"/>
      <c r="O123" s="105"/>
      <c r="P123" s="102"/>
      <c r="Q123" s="104"/>
      <c r="R123" s="102"/>
      <c r="S123" s="104"/>
      <c r="T123" s="102"/>
      <c r="U123" s="104"/>
      <c r="V123" s="102"/>
      <c r="W123" s="104"/>
      <c r="X123" s="102"/>
      <c r="Y123" s="104"/>
      <c r="Z123" s="102"/>
      <c r="AA123" s="104"/>
      <c r="AB123" s="102"/>
      <c r="AC123" s="104"/>
      <c r="AD123" s="102"/>
      <c r="AE123" s="103"/>
      <c r="AF123" s="102"/>
      <c r="AG123" s="101"/>
      <c r="AH123" s="100"/>
      <c r="AJ123" s="91"/>
      <c r="AN123" s="109"/>
    </row>
    <row r="124" spans="1:42">
      <c r="C124" s="108"/>
      <c r="D124" s="108"/>
      <c r="E124" s="107"/>
      <c r="F124" s="100"/>
      <c r="G124" s="107"/>
      <c r="H124" s="106"/>
      <c r="I124" s="101"/>
      <c r="J124" s="100"/>
      <c r="K124" s="101"/>
      <c r="L124" s="102"/>
      <c r="M124" s="104"/>
      <c r="N124" s="102"/>
      <c r="O124" s="105"/>
      <c r="P124" s="102"/>
      <c r="Q124" s="104"/>
      <c r="R124" s="102"/>
      <c r="S124" s="104"/>
      <c r="T124" s="102"/>
      <c r="U124" s="104"/>
      <c r="V124" s="102"/>
      <c r="W124" s="104"/>
      <c r="X124" s="102"/>
      <c r="Y124" s="104"/>
      <c r="Z124" s="102"/>
      <c r="AA124" s="104"/>
      <c r="AB124" s="102"/>
      <c r="AC124" s="104"/>
      <c r="AD124" s="102"/>
      <c r="AE124" s="103"/>
      <c r="AF124" s="102"/>
      <c r="AG124" s="101"/>
      <c r="AH124" s="100"/>
      <c r="AJ124" s="91"/>
      <c r="AN124" s="109"/>
    </row>
    <row r="125" spans="1:42">
      <c r="C125" s="108"/>
      <c r="D125" s="108"/>
      <c r="E125" s="107"/>
      <c r="F125" s="100"/>
      <c r="G125" s="107"/>
      <c r="H125" s="106"/>
      <c r="I125" s="101"/>
      <c r="J125" s="100"/>
      <c r="K125" s="101"/>
      <c r="L125" s="102"/>
      <c r="M125" s="104"/>
      <c r="N125" s="102"/>
      <c r="O125" s="105"/>
      <c r="P125" s="102"/>
      <c r="Q125" s="104"/>
      <c r="R125" s="102"/>
      <c r="S125" s="104"/>
      <c r="T125" s="102"/>
      <c r="U125" s="104"/>
      <c r="V125" s="102"/>
      <c r="W125" s="104"/>
      <c r="X125" s="102"/>
      <c r="Y125" s="104"/>
      <c r="Z125" s="102"/>
      <c r="AA125" s="104"/>
      <c r="AB125" s="102"/>
      <c r="AC125" s="104"/>
      <c r="AD125" s="102"/>
      <c r="AE125" s="103"/>
      <c r="AF125" s="102"/>
      <c r="AG125" s="101"/>
      <c r="AH125" s="100"/>
      <c r="AJ125" s="91"/>
      <c r="AN125" s="109"/>
    </row>
    <row r="126" spans="1:42">
      <c r="C126" s="108"/>
      <c r="D126" s="108"/>
      <c r="E126" s="107"/>
      <c r="F126" s="100"/>
      <c r="G126" s="107"/>
      <c r="H126" s="106"/>
      <c r="I126" s="101"/>
      <c r="J126" s="100"/>
      <c r="K126" s="101"/>
      <c r="L126" s="102"/>
      <c r="M126" s="104"/>
      <c r="N126" s="102"/>
      <c r="O126" s="105"/>
      <c r="P126" s="102"/>
      <c r="Q126" s="104"/>
      <c r="R126" s="102"/>
      <c r="S126" s="104"/>
      <c r="T126" s="102"/>
      <c r="U126" s="104"/>
      <c r="V126" s="102"/>
      <c r="W126" s="104"/>
      <c r="X126" s="102"/>
      <c r="Y126" s="104"/>
      <c r="Z126" s="102"/>
      <c r="AA126" s="104"/>
      <c r="AB126" s="102"/>
      <c r="AC126" s="104"/>
      <c r="AD126" s="102"/>
      <c r="AE126" s="103"/>
      <c r="AF126" s="102"/>
      <c r="AG126" s="101"/>
      <c r="AH126" s="100"/>
      <c r="AJ126" s="91"/>
      <c r="AN126" s="109"/>
    </row>
    <row r="127" spans="1:42">
      <c r="C127" s="108"/>
      <c r="D127" s="108"/>
      <c r="E127" s="107"/>
      <c r="F127" s="100"/>
      <c r="G127" s="107"/>
      <c r="H127" s="106"/>
      <c r="I127" s="101"/>
      <c r="J127" s="100"/>
      <c r="K127" s="101"/>
      <c r="L127" s="102"/>
      <c r="M127" s="104"/>
      <c r="N127" s="102"/>
      <c r="O127" s="105"/>
      <c r="P127" s="102"/>
      <c r="Q127" s="104"/>
      <c r="R127" s="102"/>
      <c r="S127" s="104"/>
      <c r="T127" s="102"/>
      <c r="U127" s="104"/>
      <c r="V127" s="102"/>
      <c r="W127" s="104"/>
      <c r="X127" s="102"/>
      <c r="Y127" s="104"/>
      <c r="Z127" s="102"/>
      <c r="AA127" s="104"/>
      <c r="AB127" s="102"/>
      <c r="AC127" s="104"/>
      <c r="AD127" s="102"/>
      <c r="AE127" s="103"/>
      <c r="AF127" s="102"/>
      <c r="AG127" s="101"/>
      <c r="AH127" s="100"/>
      <c r="AJ127" s="91"/>
      <c r="AN127" s="109"/>
    </row>
    <row r="128" spans="1:42">
      <c r="C128" s="108"/>
      <c r="D128" s="108"/>
      <c r="E128" s="107"/>
      <c r="F128" s="100"/>
      <c r="G128" s="107"/>
      <c r="H128" s="106"/>
      <c r="I128" s="101"/>
      <c r="J128" s="100"/>
      <c r="K128" s="101"/>
      <c r="L128" s="102"/>
      <c r="M128" s="104"/>
      <c r="N128" s="102"/>
      <c r="O128" s="105"/>
      <c r="P128" s="102"/>
      <c r="Q128" s="104"/>
      <c r="R128" s="102"/>
      <c r="S128" s="104"/>
      <c r="T128" s="102"/>
      <c r="U128" s="104"/>
      <c r="V128" s="102"/>
      <c r="W128" s="104"/>
      <c r="X128" s="102"/>
      <c r="Y128" s="104"/>
      <c r="Z128" s="102"/>
      <c r="AA128" s="104"/>
      <c r="AB128" s="102"/>
      <c r="AC128" s="104"/>
      <c r="AD128" s="102"/>
      <c r="AE128" s="103"/>
      <c r="AF128" s="102"/>
      <c r="AG128" s="101"/>
      <c r="AH128" s="100"/>
      <c r="AJ128" s="91"/>
      <c r="AN128" s="109"/>
    </row>
    <row r="129" spans="1:42">
      <c r="C129" s="108"/>
      <c r="D129" s="108"/>
      <c r="E129" s="107"/>
      <c r="F129" s="100"/>
      <c r="G129" s="107"/>
      <c r="H129" s="106"/>
      <c r="I129" s="101"/>
      <c r="J129" s="100"/>
      <c r="K129" s="101"/>
      <c r="L129" s="102"/>
      <c r="M129" s="104"/>
      <c r="N129" s="102"/>
      <c r="O129" s="105"/>
      <c r="P129" s="102"/>
      <c r="Q129" s="104"/>
      <c r="R129" s="102"/>
      <c r="S129" s="104"/>
      <c r="T129" s="102"/>
      <c r="U129" s="104"/>
      <c r="V129" s="102"/>
      <c r="W129" s="104"/>
      <c r="X129" s="102"/>
      <c r="Y129" s="104"/>
      <c r="Z129" s="102"/>
      <c r="AA129" s="104"/>
      <c r="AB129" s="102"/>
      <c r="AC129" s="104"/>
      <c r="AD129" s="102"/>
      <c r="AE129" s="103"/>
      <c r="AF129" s="102"/>
      <c r="AG129" s="101"/>
      <c r="AH129" s="100"/>
      <c r="AJ129" s="91"/>
      <c r="AN129" s="109"/>
    </row>
    <row r="130" spans="1:42">
      <c r="C130" s="108"/>
      <c r="D130" s="108"/>
      <c r="E130" s="107"/>
      <c r="F130" s="100"/>
      <c r="G130" s="107"/>
      <c r="H130" s="106"/>
      <c r="I130" s="101"/>
      <c r="J130" s="100"/>
      <c r="K130" s="101"/>
      <c r="L130" s="102"/>
      <c r="M130" s="104"/>
      <c r="N130" s="102"/>
      <c r="O130" s="105"/>
      <c r="P130" s="102"/>
      <c r="Q130" s="104"/>
      <c r="R130" s="102"/>
      <c r="S130" s="104"/>
      <c r="T130" s="102"/>
      <c r="U130" s="104"/>
      <c r="V130" s="102"/>
      <c r="W130" s="104"/>
      <c r="X130" s="102"/>
      <c r="Y130" s="104"/>
      <c r="Z130" s="102"/>
      <c r="AA130" s="104"/>
      <c r="AB130" s="102"/>
      <c r="AC130" s="104"/>
      <c r="AD130" s="102"/>
      <c r="AE130" s="103"/>
      <c r="AF130" s="102"/>
      <c r="AG130" s="101"/>
      <c r="AH130" s="100"/>
      <c r="AJ130" s="91"/>
      <c r="AN130" s="109"/>
    </row>
    <row r="131" spans="1:42">
      <c r="C131" s="108"/>
      <c r="D131" s="108"/>
      <c r="E131" s="107"/>
      <c r="F131" s="100"/>
      <c r="G131" s="107"/>
      <c r="H131" s="106"/>
      <c r="I131" s="101"/>
      <c r="J131" s="100"/>
      <c r="K131" s="101"/>
      <c r="L131" s="102"/>
      <c r="M131" s="104"/>
      <c r="N131" s="102"/>
      <c r="O131" s="105"/>
      <c r="P131" s="102"/>
      <c r="Q131" s="104"/>
      <c r="R131" s="102"/>
      <c r="S131" s="104"/>
      <c r="T131" s="102"/>
      <c r="U131" s="104"/>
      <c r="V131" s="102"/>
      <c r="W131" s="104"/>
      <c r="X131" s="102"/>
      <c r="Y131" s="104"/>
      <c r="Z131" s="102"/>
      <c r="AA131" s="104"/>
      <c r="AB131" s="102"/>
      <c r="AC131" s="104"/>
      <c r="AD131" s="102"/>
      <c r="AE131" s="103"/>
      <c r="AF131" s="102"/>
      <c r="AG131" s="101"/>
      <c r="AH131" s="100"/>
      <c r="AJ131" s="91"/>
      <c r="AN131" s="109"/>
    </row>
    <row r="132" spans="1:42">
      <c r="C132" s="108"/>
      <c r="D132" s="108"/>
      <c r="E132" s="107"/>
      <c r="F132" s="100"/>
      <c r="G132" s="107"/>
      <c r="H132" s="106"/>
      <c r="I132" s="101"/>
      <c r="J132" s="100"/>
      <c r="K132" s="101"/>
      <c r="L132" s="102"/>
      <c r="M132" s="104"/>
      <c r="N132" s="102"/>
      <c r="O132" s="105"/>
      <c r="P132" s="102"/>
      <c r="Q132" s="104"/>
      <c r="R132" s="102"/>
      <c r="S132" s="104"/>
      <c r="T132" s="102"/>
      <c r="U132" s="104"/>
      <c r="V132" s="102"/>
      <c r="W132" s="104"/>
      <c r="X132" s="102"/>
      <c r="Y132" s="104"/>
      <c r="Z132" s="102"/>
      <c r="AA132" s="104"/>
      <c r="AB132" s="102"/>
      <c r="AC132" s="104"/>
      <c r="AD132" s="102"/>
      <c r="AE132" s="103"/>
      <c r="AF132" s="102"/>
      <c r="AG132" s="101"/>
      <c r="AH132" s="100"/>
      <c r="AJ132" s="91"/>
      <c r="AN132" s="109"/>
    </row>
    <row r="133" spans="1:42">
      <c r="C133" s="108"/>
      <c r="D133" s="108"/>
      <c r="E133" s="107"/>
      <c r="F133" s="100"/>
      <c r="G133" s="107"/>
      <c r="H133" s="106"/>
      <c r="I133" s="101"/>
      <c r="J133" s="100"/>
      <c r="K133" s="101"/>
      <c r="L133" s="102"/>
      <c r="M133" s="104"/>
      <c r="N133" s="102"/>
      <c r="O133" s="105"/>
      <c r="P133" s="102"/>
      <c r="Q133" s="104"/>
      <c r="R133" s="102"/>
      <c r="S133" s="104"/>
      <c r="T133" s="102"/>
      <c r="U133" s="104"/>
      <c r="V133" s="102"/>
      <c r="W133" s="104"/>
      <c r="X133" s="102"/>
      <c r="Y133" s="104"/>
      <c r="Z133" s="102"/>
      <c r="AA133" s="104"/>
      <c r="AB133" s="102"/>
      <c r="AC133" s="104"/>
      <c r="AD133" s="102"/>
      <c r="AE133" s="103"/>
      <c r="AF133" s="102"/>
      <c r="AG133" s="101"/>
      <c r="AH133" s="100"/>
      <c r="AJ133" s="91"/>
      <c r="AN133" s="109"/>
    </row>
    <row r="134" spans="1:42">
      <c r="C134" s="108"/>
      <c r="D134" s="108"/>
      <c r="E134" s="107"/>
      <c r="F134" s="100"/>
      <c r="G134" s="107"/>
      <c r="H134" s="106"/>
      <c r="I134" s="101"/>
      <c r="J134" s="100"/>
      <c r="K134" s="101"/>
      <c r="L134" s="102"/>
      <c r="M134" s="104"/>
      <c r="N134" s="102"/>
      <c r="O134" s="105"/>
      <c r="P134" s="102"/>
      <c r="Q134" s="104"/>
      <c r="R134" s="102"/>
      <c r="S134" s="104"/>
      <c r="T134" s="102"/>
      <c r="U134" s="104"/>
      <c r="V134" s="102"/>
      <c r="W134" s="104"/>
      <c r="X134" s="102"/>
      <c r="Y134" s="104"/>
      <c r="Z134" s="102"/>
      <c r="AA134" s="104"/>
      <c r="AB134" s="102"/>
      <c r="AC134" s="104"/>
      <c r="AD134" s="102"/>
      <c r="AE134" s="103"/>
      <c r="AF134" s="102"/>
      <c r="AG134" s="101"/>
      <c r="AH134" s="100"/>
      <c r="AJ134" s="91"/>
      <c r="AN134" s="109"/>
    </row>
    <row r="135" spans="1:42">
      <c r="C135" s="108"/>
      <c r="D135" s="108"/>
      <c r="E135" s="107"/>
      <c r="F135" s="100"/>
      <c r="G135" s="107"/>
      <c r="H135" s="106"/>
      <c r="I135" s="101"/>
      <c r="J135" s="100"/>
      <c r="K135" s="101"/>
      <c r="L135" s="102"/>
      <c r="M135" s="104"/>
      <c r="N135" s="102"/>
      <c r="O135" s="105"/>
      <c r="P135" s="102"/>
      <c r="Q135" s="104"/>
      <c r="R135" s="102"/>
      <c r="S135" s="104"/>
      <c r="T135" s="102"/>
      <c r="U135" s="104"/>
      <c r="V135" s="102"/>
      <c r="W135" s="104"/>
      <c r="X135" s="102"/>
      <c r="Y135" s="104"/>
      <c r="Z135" s="102"/>
      <c r="AA135" s="104"/>
      <c r="AB135" s="102"/>
      <c r="AC135" s="104"/>
      <c r="AD135" s="102"/>
      <c r="AE135" s="103"/>
      <c r="AF135" s="102"/>
      <c r="AG135" s="101"/>
      <c r="AH135" s="100"/>
      <c r="AJ135" s="91"/>
      <c r="AN135" s="109"/>
    </row>
    <row r="136" spans="1:42" s="75" customFormat="1">
      <c r="A136" s="81"/>
      <c r="B136" s="81"/>
      <c r="C136" s="108"/>
      <c r="D136" s="108"/>
      <c r="E136" s="107"/>
      <c r="F136" s="100"/>
      <c r="G136" s="107"/>
      <c r="H136" s="106"/>
      <c r="I136" s="101"/>
      <c r="J136" s="100"/>
      <c r="K136" s="101"/>
      <c r="L136" s="102"/>
      <c r="M136" s="104"/>
      <c r="N136" s="102"/>
      <c r="O136" s="105"/>
      <c r="P136" s="102"/>
      <c r="Q136" s="104"/>
      <c r="R136" s="102"/>
      <c r="S136" s="104"/>
      <c r="T136" s="102"/>
      <c r="U136" s="104"/>
      <c r="V136" s="102"/>
      <c r="W136" s="104"/>
      <c r="X136" s="102"/>
      <c r="Y136" s="104"/>
      <c r="Z136" s="102"/>
      <c r="AA136" s="104"/>
      <c r="AB136" s="102"/>
      <c r="AC136" s="104"/>
      <c r="AD136" s="102"/>
      <c r="AE136" s="103"/>
      <c r="AF136" s="102"/>
      <c r="AG136" s="101"/>
      <c r="AH136" s="100"/>
      <c r="AI136" s="81"/>
      <c r="AJ136" s="91"/>
      <c r="AK136" s="79"/>
      <c r="AL136" s="78"/>
      <c r="AM136" s="77"/>
      <c r="AN136" s="109"/>
      <c r="AP136" s="74"/>
    </row>
    <row r="137" spans="1:42" s="75" customFormat="1">
      <c r="A137" s="81"/>
      <c r="B137" s="81"/>
      <c r="C137" s="108"/>
      <c r="D137" s="108"/>
      <c r="E137" s="107"/>
      <c r="F137" s="100"/>
      <c r="G137" s="107"/>
      <c r="H137" s="106"/>
      <c r="I137" s="101"/>
      <c r="J137" s="100"/>
      <c r="K137" s="101"/>
      <c r="L137" s="102"/>
      <c r="M137" s="104"/>
      <c r="N137" s="102"/>
      <c r="O137" s="105"/>
      <c r="P137" s="102"/>
      <c r="Q137" s="104"/>
      <c r="R137" s="102"/>
      <c r="S137" s="104"/>
      <c r="T137" s="102"/>
      <c r="U137" s="104"/>
      <c r="V137" s="102"/>
      <c r="W137" s="104"/>
      <c r="X137" s="102"/>
      <c r="Y137" s="104"/>
      <c r="Z137" s="102"/>
      <c r="AA137" s="104"/>
      <c r="AB137" s="102"/>
      <c r="AC137" s="104"/>
      <c r="AD137" s="102"/>
      <c r="AE137" s="103"/>
      <c r="AF137" s="102"/>
      <c r="AG137" s="101"/>
      <c r="AH137" s="100"/>
      <c r="AI137" s="81"/>
      <c r="AJ137" s="91"/>
      <c r="AK137" s="79"/>
      <c r="AL137" s="78"/>
      <c r="AM137" s="77"/>
      <c r="AN137" s="109"/>
      <c r="AP137" s="74"/>
    </row>
    <row r="138" spans="1:42" s="75" customFormat="1">
      <c r="A138" s="81"/>
      <c r="B138" s="81"/>
      <c r="C138" s="108"/>
      <c r="D138" s="108"/>
      <c r="E138" s="107"/>
      <c r="F138" s="100"/>
      <c r="G138" s="107"/>
      <c r="H138" s="106"/>
      <c r="I138" s="101"/>
      <c r="J138" s="100"/>
      <c r="K138" s="101"/>
      <c r="L138" s="102"/>
      <c r="M138" s="104"/>
      <c r="N138" s="102"/>
      <c r="O138" s="105"/>
      <c r="P138" s="102"/>
      <c r="Q138" s="104"/>
      <c r="R138" s="102"/>
      <c r="S138" s="104"/>
      <c r="T138" s="102"/>
      <c r="U138" s="104"/>
      <c r="V138" s="102"/>
      <c r="W138" s="104"/>
      <c r="X138" s="102"/>
      <c r="Y138" s="104"/>
      <c r="Z138" s="102"/>
      <c r="AA138" s="104"/>
      <c r="AB138" s="102"/>
      <c r="AC138" s="104"/>
      <c r="AD138" s="102"/>
      <c r="AE138" s="103"/>
      <c r="AF138" s="102"/>
      <c r="AG138" s="101"/>
      <c r="AH138" s="100"/>
      <c r="AI138" s="81"/>
      <c r="AJ138" s="91"/>
      <c r="AK138" s="79"/>
      <c r="AL138" s="78"/>
      <c r="AM138" s="77"/>
      <c r="AN138" s="109"/>
      <c r="AP138" s="74"/>
    </row>
    <row r="139" spans="1:42" s="75" customFormat="1">
      <c r="A139" s="81"/>
      <c r="B139" s="81"/>
      <c r="C139" s="108"/>
      <c r="D139" s="108"/>
      <c r="E139" s="107"/>
      <c r="F139" s="100"/>
      <c r="G139" s="107"/>
      <c r="H139" s="106"/>
      <c r="I139" s="101"/>
      <c r="J139" s="100"/>
      <c r="K139" s="101"/>
      <c r="L139" s="102"/>
      <c r="M139" s="104"/>
      <c r="N139" s="102"/>
      <c r="O139" s="105"/>
      <c r="P139" s="102"/>
      <c r="Q139" s="104"/>
      <c r="R139" s="102"/>
      <c r="S139" s="104"/>
      <c r="T139" s="102"/>
      <c r="U139" s="104"/>
      <c r="V139" s="102"/>
      <c r="W139" s="104"/>
      <c r="X139" s="102"/>
      <c r="Y139" s="104"/>
      <c r="Z139" s="102"/>
      <c r="AA139" s="104"/>
      <c r="AB139" s="102"/>
      <c r="AC139" s="104"/>
      <c r="AD139" s="102"/>
      <c r="AE139" s="103"/>
      <c r="AF139" s="102"/>
      <c r="AG139" s="101"/>
      <c r="AH139" s="100"/>
      <c r="AI139" s="81"/>
      <c r="AJ139" s="91"/>
      <c r="AK139" s="79"/>
      <c r="AL139" s="78"/>
      <c r="AM139" s="77"/>
      <c r="AN139" s="109"/>
      <c r="AP139" s="74"/>
    </row>
    <row r="140" spans="1:42" s="75" customFormat="1">
      <c r="A140" s="81"/>
      <c r="B140" s="81"/>
      <c r="C140" s="108"/>
      <c r="D140" s="108"/>
      <c r="E140" s="107"/>
      <c r="F140" s="100"/>
      <c r="G140" s="107"/>
      <c r="H140" s="106"/>
      <c r="I140" s="101"/>
      <c r="J140" s="100"/>
      <c r="K140" s="101"/>
      <c r="L140" s="102"/>
      <c r="M140" s="104"/>
      <c r="N140" s="102"/>
      <c r="O140" s="105"/>
      <c r="P140" s="102"/>
      <c r="Q140" s="104"/>
      <c r="R140" s="102"/>
      <c r="S140" s="104"/>
      <c r="T140" s="102"/>
      <c r="U140" s="104"/>
      <c r="V140" s="102"/>
      <c r="W140" s="104"/>
      <c r="X140" s="102"/>
      <c r="Y140" s="104"/>
      <c r="Z140" s="102"/>
      <c r="AA140" s="104"/>
      <c r="AB140" s="102"/>
      <c r="AC140" s="104"/>
      <c r="AD140" s="102"/>
      <c r="AE140" s="103"/>
      <c r="AF140" s="102"/>
      <c r="AG140" s="101"/>
      <c r="AH140" s="100"/>
      <c r="AI140" s="81"/>
      <c r="AJ140" s="91"/>
      <c r="AK140" s="79"/>
      <c r="AL140" s="78"/>
      <c r="AM140" s="77"/>
      <c r="AN140" s="109"/>
      <c r="AP140" s="74"/>
    </row>
    <row r="141" spans="1:42" s="75" customFormat="1">
      <c r="A141" s="81"/>
      <c r="B141" s="81"/>
      <c r="C141" s="108"/>
      <c r="D141" s="108"/>
      <c r="E141" s="107"/>
      <c r="F141" s="100"/>
      <c r="G141" s="107"/>
      <c r="H141" s="106"/>
      <c r="I141" s="101"/>
      <c r="J141" s="100"/>
      <c r="K141" s="101"/>
      <c r="L141" s="102"/>
      <c r="M141" s="104"/>
      <c r="N141" s="102"/>
      <c r="O141" s="105"/>
      <c r="P141" s="102"/>
      <c r="Q141" s="104"/>
      <c r="R141" s="102"/>
      <c r="S141" s="104"/>
      <c r="T141" s="102"/>
      <c r="U141" s="104"/>
      <c r="V141" s="102"/>
      <c r="W141" s="104"/>
      <c r="X141" s="102"/>
      <c r="Y141" s="104"/>
      <c r="Z141" s="102"/>
      <c r="AA141" s="104"/>
      <c r="AB141" s="102"/>
      <c r="AC141" s="104"/>
      <c r="AD141" s="102"/>
      <c r="AE141" s="103"/>
      <c r="AF141" s="102"/>
      <c r="AG141" s="101"/>
      <c r="AH141" s="100"/>
      <c r="AI141" s="81"/>
      <c r="AJ141" s="91"/>
      <c r="AK141" s="79"/>
      <c r="AL141" s="78"/>
      <c r="AM141" s="77"/>
      <c r="AN141" s="109"/>
      <c r="AP141" s="74"/>
    </row>
    <row r="142" spans="1:42" s="75" customFormat="1">
      <c r="A142" s="81"/>
      <c r="B142" s="81"/>
      <c r="C142" s="108"/>
      <c r="D142" s="108"/>
      <c r="E142" s="107"/>
      <c r="F142" s="100"/>
      <c r="G142" s="107"/>
      <c r="H142" s="106"/>
      <c r="I142" s="101"/>
      <c r="J142" s="100"/>
      <c r="K142" s="101"/>
      <c r="L142" s="102"/>
      <c r="M142" s="104"/>
      <c r="N142" s="102"/>
      <c r="O142" s="105"/>
      <c r="P142" s="102"/>
      <c r="Q142" s="104"/>
      <c r="R142" s="102"/>
      <c r="S142" s="104"/>
      <c r="T142" s="102"/>
      <c r="U142" s="104"/>
      <c r="V142" s="102"/>
      <c r="W142" s="104"/>
      <c r="X142" s="102"/>
      <c r="Y142" s="104"/>
      <c r="Z142" s="102"/>
      <c r="AA142" s="104"/>
      <c r="AB142" s="102"/>
      <c r="AC142" s="104"/>
      <c r="AD142" s="102"/>
      <c r="AE142" s="103"/>
      <c r="AF142" s="102"/>
      <c r="AG142" s="101"/>
      <c r="AH142" s="100"/>
      <c r="AI142" s="81"/>
      <c r="AJ142" s="91"/>
      <c r="AK142" s="79"/>
      <c r="AL142" s="78"/>
      <c r="AM142" s="77"/>
      <c r="AN142" s="109"/>
      <c r="AP142" s="74"/>
    </row>
    <row r="143" spans="1:42" s="75" customFormat="1">
      <c r="A143" s="81"/>
      <c r="B143" s="81"/>
      <c r="C143" s="108"/>
      <c r="D143" s="108"/>
      <c r="E143" s="107"/>
      <c r="F143" s="100"/>
      <c r="G143" s="107"/>
      <c r="H143" s="106"/>
      <c r="I143" s="101"/>
      <c r="J143" s="100"/>
      <c r="K143" s="101"/>
      <c r="L143" s="102"/>
      <c r="M143" s="104"/>
      <c r="N143" s="102"/>
      <c r="O143" s="105"/>
      <c r="P143" s="102"/>
      <c r="Q143" s="104"/>
      <c r="R143" s="102"/>
      <c r="S143" s="104"/>
      <c r="T143" s="102"/>
      <c r="U143" s="104"/>
      <c r="V143" s="102"/>
      <c r="W143" s="104"/>
      <c r="X143" s="102"/>
      <c r="Y143" s="104"/>
      <c r="Z143" s="102"/>
      <c r="AA143" s="104"/>
      <c r="AB143" s="102"/>
      <c r="AC143" s="104"/>
      <c r="AD143" s="102"/>
      <c r="AE143" s="103"/>
      <c r="AF143" s="102"/>
      <c r="AG143" s="101"/>
      <c r="AH143" s="100"/>
      <c r="AI143" s="81"/>
      <c r="AJ143" s="91"/>
      <c r="AK143" s="79"/>
      <c r="AL143" s="78"/>
      <c r="AM143" s="77"/>
      <c r="AN143" s="109"/>
      <c r="AP143" s="74"/>
    </row>
    <row r="144" spans="1:42" s="75" customFormat="1">
      <c r="A144" s="81"/>
      <c r="B144" s="81"/>
      <c r="C144" s="108"/>
      <c r="D144" s="108"/>
      <c r="E144" s="107"/>
      <c r="F144" s="100"/>
      <c r="G144" s="107"/>
      <c r="H144" s="106"/>
      <c r="I144" s="101"/>
      <c r="J144" s="100"/>
      <c r="K144" s="101"/>
      <c r="L144" s="102"/>
      <c r="M144" s="104"/>
      <c r="N144" s="102"/>
      <c r="O144" s="105"/>
      <c r="P144" s="102"/>
      <c r="Q144" s="104"/>
      <c r="R144" s="102"/>
      <c r="S144" s="104"/>
      <c r="T144" s="102"/>
      <c r="U144" s="104"/>
      <c r="V144" s="102"/>
      <c r="W144" s="104"/>
      <c r="X144" s="102"/>
      <c r="Y144" s="104"/>
      <c r="Z144" s="102"/>
      <c r="AA144" s="104"/>
      <c r="AB144" s="102"/>
      <c r="AC144" s="104"/>
      <c r="AD144" s="102"/>
      <c r="AE144" s="103"/>
      <c r="AF144" s="102"/>
      <c r="AG144" s="101"/>
      <c r="AH144" s="100"/>
      <c r="AI144" s="81"/>
      <c r="AJ144" s="91"/>
      <c r="AK144" s="79"/>
      <c r="AL144" s="78"/>
      <c r="AM144" s="77"/>
      <c r="AN144" s="109"/>
      <c r="AP144" s="74"/>
    </row>
    <row r="145" spans="1:42" s="75" customFormat="1">
      <c r="A145" s="81"/>
      <c r="B145" s="81"/>
      <c r="C145" s="108"/>
      <c r="D145" s="108"/>
      <c r="E145" s="107"/>
      <c r="F145" s="100"/>
      <c r="G145" s="107"/>
      <c r="H145" s="106"/>
      <c r="I145" s="101"/>
      <c r="J145" s="100"/>
      <c r="K145" s="101"/>
      <c r="L145" s="102"/>
      <c r="M145" s="104"/>
      <c r="N145" s="102"/>
      <c r="O145" s="105"/>
      <c r="P145" s="102"/>
      <c r="Q145" s="104"/>
      <c r="R145" s="102"/>
      <c r="S145" s="104"/>
      <c r="T145" s="102"/>
      <c r="U145" s="104"/>
      <c r="V145" s="102"/>
      <c r="W145" s="104"/>
      <c r="X145" s="102"/>
      <c r="Y145" s="104"/>
      <c r="Z145" s="102"/>
      <c r="AA145" s="104"/>
      <c r="AB145" s="102"/>
      <c r="AC145" s="104"/>
      <c r="AD145" s="102"/>
      <c r="AE145" s="103"/>
      <c r="AF145" s="102"/>
      <c r="AG145" s="101"/>
      <c r="AH145" s="100"/>
      <c r="AI145" s="81"/>
      <c r="AJ145" s="91"/>
      <c r="AK145" s="79"/>
      <c r="AL145" s="78"/>
      <c r="AM145" s="77"/>
      <c r="AN145" s="109"/>
      <c r="AP145" s="74"/>
    </row>
    <row r="146" spans="1:42" s="75" customFormat="1">
      <c r="A146" s="81"/>
      <c r="B146" s="81"/>
      <c r="C146" s="108"/>
      <c r="D146" s="108"/>
      <c r="E146" s="107"/>
      <c r="F146" s="100"/>
      <c r="G146" s="107"/>
      <c r="H146" s="106"/>
      <c r="I146" s="101"/>
      <c r="J146" s="100"/>
      <c r="K146" s="101"/>
      <c r="L146" s="102"/>
      <c r="M146" s="104"/>
      <c r="N146" s="102"/>
      <c r="O146" s="105"/>
      <c r="P146" s="102"/>
      <c r="Q146" s="104"/>
      <c r="R146" s="102"/>
      <c r="S146" s="104"/>
      <c r="T146" s="102"/>
      <c r="U146" s="104"/>
      <c r="V146" s="102"/>
      <c r="W146" s="104"/>
      <c r="X146" s="102"/>
      <c r="Y146" s="104"/>
      <c r="Z146" s="102"/>
      <c r="AA146" s="104"/>
      <c r="AB146" s="102"/>
      <c r="AC146" s="104"/>
      <c r="AD146" s="102"/>
      <c r="AE146" s="103"/>
      <c r="AF146" s="102"/>
      <c r="AG146" s="101"/>
      <c r="AH146" s="100"/>
      <c r="AI146" s="81"/>
      <c r="AJ146" s="91"/>
      <c r="AK146" s="79"/>
      <c r="AL146" s="78"/>
      <c r="AM146" s="77"/>
      <c r="AN146" s="109"/>
      <c r="AP146" s="74"/>
    </row>
    <row r="147" spans="1:42" s="75" customFormat="1">
      <c r="A147" s="81"/>
      <c r="B147" s="81"/>
      <c r="C147" s="108"/>
      <c r="D147" s="108"/>
      <c r="E147" s="107"/>
      <c r="F147" s="100"/>
      <c r="G147" s="107"/>
      <c r="H147" s="106"/>
      <c r="I147" s="101"/>
      <c r="J147" s="100"/>
      <c r="K147" s="101"/>
      <c r="L147" s="102"/>
      <c r="M147" s="104"/>
      <c r="N147" s="102"/>
      <c r="O147" s="105"/>
      <c r="P147" s="102"/>
      <c r="Q147" s="104"/>
      <c r="R147" s="102"/>
      <c r="S147" s="104"/>
      <c r="T147" s="102"/>
      <c r="U147" s="104"/>
      <c r="V147" s="102"/>
      <c r="W147" s="104"/>
      <c r="X147" s="102"/>
      <c r="Y147" s="104"/>
      <c r="Z147" s="102"/>
      <c r="AA147" s="104"/>
      <c r="AB147" s="102"/>
      <c r="AC147" s="104"/>
      <c r="AD147" s="102"/>
      <c r="AE147" s="103"/>
      <c r="AF147" s="102"/>
      <c r="AG147" s="101"/>
      <c r="AH147" s="100"/>
      <c r="AI147" s="81"/>
      <c r="AJ147" s="91"/>
      <c r="AK147" s="79"/>
      <c r="AL147" s="78"/>
      <c r="AM147" s="77"/>
      <c r="AN147" s="109"/>
      <c r="AP147" s="74"/>
    </row>
    <row r="148" spans="1:42" s="75" customFormat="1">
      <c r="A148" s="81"/>
      <c r="B148" s="81"/>
      <c r="C148" s="108"/>
      <c r="D148" s="108"/>
      <c r="E148" s="107"/>
      <c r="F148" s="100"/>
      <c r="G148" s="107"/>
      <c r="H148" s="106"/>
      <c r="I148" s="101"/>
      <c r="J148" s="100"/>
      <c r="K148" s="101"/>
      <c r="L148" s="102"/>
      <c r="M148" s="104"/>
      <c r="N148" s="102"/>
      <c r="O148" s="105"/>
      <c r="P148" s="102"/>
      <c r="Q148" s="104"/>
      <c r="R148" s="102"/>
      <c r="S148" s="104"/>
      <c r="T148" s="102"/>
      <c r="U148" s="104"/>
      <c r="V148" s="102"/>
      <c r="W148" s="104"/>
      <c r="X148" s="102"/>
      <c r="Y148" s="104"/>
      <c r="Z148" s="102"/>
      <c r="AA148" s="104"/>
      <c r="AB148" s="102"/>
      <c r="AC148" s="104"/>
      <c r="AD148" s="102"/>
      <c r="AE148" s="103"/>
      <c r="AF148" s="102"/>
      <c r="AG148" s="101"/>
      <c r="AH148" s="100"/>
      <c r="AI148" s="81"/>
      <c r="AJ148" s="91"/>
      <c r="AK148" s="79"/>
      <c r="AL148" s="78"/>
      <c r="AM148" s="77"/>
      <c r="AN148" s="109"/>
      <c r="AP148" s="74"/>
    </row>
    <row r="149" spans="1:42" s="75" customFormat="1">
      <c r="A149" s="81"/>
      <c r="B149" s="81"/>
      <c r="C149" s="108"/>
      <c r="D149" s="108"/>
      <c r="E149" s="107"/>
      <c r="F149" s="100"/>
      <c r="G149" s="107"/>
      <c r="H149" s="106"/>
      <c r="I149" s="101"/>
      <c r="J149" s="100"/>
      <c r="K149" s="101"/>
      <c r="L149" s="102"/>
      <c r="M149" s="104"/>
      <c r="N149" s="102"/>
      <c r="O149" s="105"/>
      <c r="P149" s="102"/>
      <c r="Q149" s="104"/>
      <c r="R149" s="102"/>
      <c r="S149" s="104"/>
      <c r="T149" s="102"/>
      <c r="U149" s="104"/>
      <c r="V149" s="102"/>
      <c r="W149" s="104"/>
      <c r="X149" s="102"/>
      <c r="Y149" s="104"/>
      <c r="Z149" s="102"/>
      <c r="AA149" s="104"/>
      <c r="AB149" s="102"/>
      <c r="AC149" s="104"/>
      <c r="AD149" s="102"/>
      <c r="AE149" s="103"/>
      <c r="AF149" s="102"/>
      <c r="AG149" s="101"/>
      <c r="AH149" s="100"/>
      <c r="AI149" s="81"/>
      <c r="AJ149" s="91"/>
      <c r="AK149" s="79"/>
      <c r="AL149" s="78"/>
      <c r="AM149" s="77"/>
      <c r="AN149" s="109"/>
      <c r="AP149" s="74"/>
    </row>
    <row r="150" spans="1:42" s="75" customFormat="1">
      <c r="A150" s="81"/>
      <c r="B150" s="81"/>
      <c r="C150" s="108"/>
      <c r="D150" s="108"/>
      <c r="E150" s="107"/>
      <c r="F150" s="100"/>
      <c r="G150" s="107"/>
      <c r="H150" s="106"/>
      <c r="I150" s="101"/>
      <c r="J150" s="100"/>
      <c r="K150" s="101"/>
      <c r="L150" s="102"/>
      <c r="M150" s="104"/>
      <c r="N150" s="102"/>
      <c r="O150" s="105"/>
      <c r="P150" s="102"/>
      <c r="Q150" s="104"/>
      <c r="R150" s="102"/>
      <c r="S150" s="104"/>
      <c r="T150" s="102"/>
      <c r="U150" s="104"/>
      <c r="V150" s="102"/>
      <c r="W150" s="104"/>
      <c r="X150" s="102"/>
      <c r="Y150" s="104"/>
      <c r="Z150" s="102"/>
      <c r="AA150" s="104"/>
      <c r="AB150" s="102"/>
      <c r="AC150" s="104"/>
      <c r="AD150" s="102"/>
      <c r="AE150" s="103"/>
      <c r="AF150" s="102"/>
      <c r="AG150" s="101"/>
      <c r="AH150" s="100"/>
      <c r="AI150" s="81"/>
      <c r="AJ150" s="91"/>
      <c r="AK150" s="79"/>
      <c r="AL150" s="78"/>
      <c r="AM150" s="77"/>
      <c r="AN150" s="76"/>
      <c r="AP150" s="74"/>
    </row>
    <row r="151" spans="1:42" s="75" customFormat="1">
      <c r="A151" s="81"/>
      <c r="B151" s="81"/>
      <c r="C151" s="108"/>
      <c r="D151" s="108"/>
      <c r="E151" s="107"/>
      <c r="F151" s="100"/>
      <c r="G151" s="107"/>
      <c r="H151" s="106"/>
      <c r="I151" s="101"/>
      <c r="J151" s="100"/>
      <c r="K151" s="101"/>
      <c r="L151" s="102"/>
      <c r="M151" s="104"/>
      <c r="N151" s="102"/>
      <c r="O151" s="105"/>
      <c r="P151" s="102"/>
      <c r="Q151" s="104"/>
      <c r="R151" s="102"/>
      <c r="S151" s="104"/>
      <c r="T151" s="102"/>
      <c r="U151" s="104"/>
      <c r="V151" s="102"/>
      <c r="W151" s="104"/>
      <c r="X151" s="102"/>
      <c r="Y151" s="104"/>
      <c r="Z151" s="102"/>
      <c r="AA151" s="104"/>
      <c r="AB151" s="102"/>
      <c r="AC151" s="104"/>
      <c r="AD151" s="102"/>
      <c r="AE151" s="103"/>
      <c r="AF151" s="102"/>
      <c r="AG151" s="101"/>
      <c r="AH151" s="100"/>
      <c r="AI151" s="81"/>
      <c r="AJ151" s="91"/>
      <c r="AK151" s="79"/>
      <c r="AL151" s="78"/>
      <c r="AM151" s="77"/>
      <c r="AN151" s="76"/>
      <c r="AP151" s="74"/>
    </row>
    <row r="152" spans="1:42" s="79" customFormat="1">
      <c r="A152" s="81"/>
      <c r="B152" s="81"/>
      <c r="C152" s="108"/>
      <c r="D152" s="108"/>
      <c r="E152" s="107"/>
      <c r="F152" s="100"/>
      <c r="G152" s="107"/>
      <c r="H152" s="106"/>
      <c r="I152" s="101"/>
      <c r="J152" s="100"/>
      <c r="K152" s="101"/>
      <c r="L152" s="102"/>
      <c r="M152" s="104"/>
      <c r="N152" s="102"/>
      <c r="O152" s="105"/>
      <c r="P152" s="102"/>
      <c r="Q152" s="104"/>
      <c r="R152" s="102"/>
      <c r="S152" s="104"/>
      <c r="T152" s="102"/>
      <c r="U152" s="104"/>
      <c r="V152" s="102"/>
      <c r="W152" s="104"/>
      <c r="X152" s="102"/>
      <c r="Y152" s="104"/>
      <c r="Z152" s="102"/>
      <c r="AA152" s="104"/>
      <c r="AB152" s="102"/>
      <c r="AC152" s="104"/>
      <c r="AD152" s="102"/>
      <c r="AE152" s="103"/>
      <c r="AF152" s="102"/>
      <c r="AG152" s="101"/>
      <c r="AH152" s="100"/>
      <c r="AI152" s="81"/>
      <c r="AJ152" s="91"/>
      <c r="AL152" s="78"/>
      <c r="AM152" s="77"/>
      <c r="AN152" s="76"/>
      <c r="AO152" s="75"/>
      <c r="AP152" s="74"/>
    </row>
    <row r="153" spans="1:42" s="79" customFormat="1">
      <c r="A153" s="81"/>
      <c r="B153" s="81"/>
      <c r="C153" s="108"/>
      <c r="D153" s="108"/>
      <c r="E153" s="107"/>
      <c r="F153" s="100"/>
      <c r="G153" s="107"/>
      <c r="H153" s="106"/>
      <c r="I153" s="101"/>
      <c r="J153" s="100"/>
      <c r="K153" s="101"/>
      <c r="L153" s="102"/>
      <c r="M153" s="104"/>
      <c r="N153" s="102"/>
      <c r="O153" s="105"/>
      <c r="P153" s="102"/>
      <c r="Q153" s="104"/>
      <c r="R153" s="102"/>
      <c r="S153" s="104"/>
      <c r="T153" s="102"/>
      <c r="U153" s="104"/>
      <c r="V153" s="102"/>
      <c r="W153" s="104"/>
      <c r="X153" s="102"/>
      <c r="Y153" s="104"/>
      <c r="Z153" s="102"/>
      <c r="AA153" s="104"/>
      <c r="AB153" s="102"/>
      <c r="AC153" s="104"/>
      <c r="AD153" s="102"/>
      <c r="AE153" s="103"/>
      <c r="AF153" s="102"/>
      <c r="AG153" s="101"/>
      <c r="AH153" s="100"/>
      <c r="AI153" s="81"/>
      <c r="AJ153" s="91"/>
      <c r="AL153" s="78"/>
      <c r="AM153" s="77"/>
      <c r="AN153" s="76"/>
      <c r="AO153" s="75"/>
      <c r="AP153" s="74"/>
    </row>
    <row r="154" spans="1:42" s="79" customFormat="1">
      <c r="A154" s="81"/>
      <c r="B154" s="81"/>
      <c r="C154" s="108"/>
      <c r="D154" s="108"/>
      <c r="E154" s="107"/>
      <c r="F154" s="100"/>
      <c r="G154" s="107"/>
      <c r="H154" s="106"/>
      <c r="I154" s="101"/>
      <c r="J154" s="100"/>
      <c r="K154" s="101"/>
      <c r="L154" s="102"/>
      <c r="M154" s="104"/>
      <c r="N154" s="102"/>
      <c r="O154" s="105"/>
      <c r="P154" s="102"/>
      <c r="Q154" s="104"/>
      <c r="R154" s="102"/>
      <c r="S154" s="104"/>
      <c r="T154" s="102"/>
      <c r="U154" s="104"/>
      <c r="V154" s="102"/>
      <c r="W154" s="104"/>
      <c r="X154" s="102"/>
      <c r="Y154" s="104"/>
      <c r="Z154" s="102"/>
      <c r="AA154" s="104"/>
      <c r="AB154" s="102"/>
      <c r="AC154" s="104"/>
      <c r="AD154" s="102"/>
      <c r="AE154" s="103"/>
      <c r="AF154" s="102"/>
      <c r="AG154" s="101"/>
      <c r="AH154" s="100"/>
      <c r="AI154" s="81"/>
      <c r="AJ154" s="91"/>
      <c r="AL154" s="78"/>
      <c r="AM154" s="77"/>
      <c r="AN154" s="76"/>
      <c r="AO154" s="75"/>
      <c r="AP154" s="74"/>
    </row>
    <row r="155" spans="1:42" s="79" customFormat="1">
      <c r="A155" s="81"/>
      <c r="B155" s="81"/>
      <c r="C155" s="108"/>
      <c r="D155" s="108"/>
      <c r="E155" s="107"/>
      <c r="F155" s="100"/>
      <c r="G155" s="107"/>
      <c r="H155" s="106"/>
      <c r="I155" s="101"/>
      <c r="J155" s="100"/>
      <c r="K155" s="101"/>
      <c r="L155" s="102"/>
      <c r="M155" s="104"/>
      <c r="N155" s="102"/>
      <c r="O155" s="105"/>
      <c r="P155" s="102"/>
      <c r="Q155" s="104"/>
      <c r="R155" s="102"/>
      <c r="S155" s="104"/>
      <c r="T155" s="102"/>
      <c r="U155" s="104"/>
      <c r="V155" s="102"/>
      <c r="W155" s="104"/>
      <c r="X155" s="102"/>
      <c r="Y155" s="104"/>
      <c r="Z155" s="102"/>
      <c r="AA155" s="104"/>
      <c r="AB155" s="102"/>
      <c r="AC155" s="104"/>
      <c r="AD155" s="102"/>
      <c r="AE155" s="103"/>
      <c r="AF155" s="102"/>
      <c r="AG155" s="101"/>
      <c r="AH155" s="100"/>
      <c r="AI155" s="81"/>
      <c r="AJ155" s="91"/>
      <c r="AL155" s="78"/>
      <c r="AM155" s="77"/>
      <c r="AN155" s="76"/>
      <c r="AO155" s="75"/>
      <c r="AP155" s="74"/>
    </row>
    <row r="156" spans="1:42" s="79" customFormat="1">
      <c r="A156" s="81"/>
      <c r="B156" s="81"/>
      <c r="C156" s="108"/>
      <c r="D156" s="108"/>
      <c r="E156" s="107"/>
      <c r="F156" s="100"/>
      <c r="G156" s="107"/>
      <c r="H156" s="106"/>
      <c r="I156" s="101"/>
      <c r="J156" s="100"/>
      <c r="K156" s="101"/>
      <c r="L156" s="102"/>
      <c r="M156" s="104"/>
      <c r="N156" s="102"/>
      <c r="O156" s="105"/>
      <c r="P156" s="102"/>
      <c r="Q156" s="104"/>
      <c r="R156" s="102"/>
      <c r="S156" s="104"/>
      <c r="T156" s="102"/>
      <c r="U156" s="104"/>
      <c r="V156" s="102"/>
      <c r="W156" s="104"/>
      <c r="X156" s="102"/>
      <c r="Y156" s="104"/>
      <c r="Z156" s="102"/>
      <c r="AA156" s="104"/>
      <c r="AB156" s="102"/>
      <c r="AC156" s="104"/>
      <c r="AD156" s="102"/>
      <c r="AE156" s="103"/>
      <c r="AF156" s="102"/>
      <c r="AG156" s="101"/>
      <c r="AH156" s="100"/>
      <c r="AI156" s="81"/>
      <c r="AJ156" s="91"/>
      <c r="AL156" s="78"/>
      <c r="AM156" s="77"/>
      <c r="AN156" s="76"/>
      <c r="AO156" s="75"/>
      <c r="AP156" s="74"/>
    </row>
    <row r="157" spans="1:42" s="79" customFormat="1">
      <c r="A157" s="81"/>
      <c r="B157" s="81"/>
      <c r="C157" s="108"/>
      <c r="D157" s="108"/>
      <c r="E157" s="107"/>
      <c r="F157" s="100"/>
      <c r="G157" s="107"/>
      <c r="H157" s="106"/>
      <c r="I157" s="101"/>
      <c r="J157" s="100"/>
      <c r="K157" s="101"/>
      <c r="L157" s="102"/>
      <c r="M157" s="104"/>
      <c r="N157" s="102"/>
      <c r="O157" s="105"/>
      <c r="P157" s="102"/>
      <c r="Q157" s="104"/>
      <c r="R157" s="102"/>
      <c r="S157" s="104"/>
      <c r="T157" s="102"/>
      <c r="U157" s="104"/>
      <c r="V157" s="102"/>
      <c r="W157" s="104"/>
      <c r="X157" s="102"/>
      <c r="Y157" s="104"/>
      <c r="Z157" s="102"/>
      <c r="AA157" s="104"/>
      <c r="AB157" s="102"/>
      <c r="AC157" s="104"/>
      <c r="AD157" s="102"/>
      <c r="AE157" s="103"/>
      <c r="AF157" s="102"/>
      <c r="AG157" s="101"/>
      <c r="AH157" s="100"/>
      <c r="AI157" s="81"/>
      <c r="AJ157" s="91"/>
      <c r="AL157" s="78"/>
      <c r="AM157" s="77"/>
      <c r="AN157" s="76"/>
      <c r="AO157" s="75"/>
      <c r="AP157" s="74"/>
    </row>
    <row r="158" spans="1:42" s="79" customFormat="1">
      <c r="A158" s="81"/>
      <c r="B158" s="81"/>
      <c r="C158" s="108"/>
      <c r="D158" s="108"/>
      <c r="E158" s="107"/>
      <c r="F158" s="100"/>
      <c r="G158" s="107"/>
      <c r="H158" s="106"/>
      <c r="I158" s="101"/>
      <c r="J158" s="100"/>
      <c r="K158" s="101"/>
      <c r="L158" s="102"/>
      <c r="M158" s="104"/>
      <c r="N158" s="102"/>
      <c r="O158" s="105"/>
      <c r="P158" s="102"/>
      <c r="Q158" s="104"/>
      <c r="R158" s="102"/>
      <c r="S158" s="104"/>
      <c r="T158" s="102"/>
      <c r="U158" s="104"/>
      <c r="V158" s="102"/>
      <c r="W158" s="104"/>
      <c r="X158" s="102"/>
      <c r="Y158" s="104"/>
      <c r="Z158" s="102"/>
      <c r="AA158" s="104"/>
      <c r="AB158" s="102"/>
      <c r="AC158" s="104"/>
      <c r="AD158" s="102"/>
      <c r="AE158" s="103"/>
      <c r="AF158" s="102"/>
      <c r="AG158" s="101"/>
      <c r="AH158" s="100"/>
      <c r="AI158" s="81"/>
      <c r="AJ158" s="91"/>
      <c r="AL158" s="78"/>
      <c r="AM158" s="77"/>
      <c r="AN158" s="76"/>
      <c r="AO158" s="75"/>
      <c r="AP158" s="74"/>
    </row>
    <row r="159" spans="1:42" s="79" customFormat="1">
      <c r="A159" s="81"/>
      <c r="B159" s="81"/>
      <c r="C159" s="108"/>
      <c r="D159" s="108"/>
      <c r="E159" s="107"/>
      <c r="F159" s="100"/>
      <c r="G159" s="107"/>
      <c r="H159" s="106"/>
      <c r="I159" s="101"/>
      <c r="J159" s="100"/>
      <c r="K159" s="101"/>
      <c r="L159" s="102"/>
      <c r="M159" s="104"/>
      <c r="N159" s="102"/>
      <c r="O159" s="105"/>
      <c r="P159" s="102"/>
      <c r="Q159" s="104"/>
      <c r="R159" s="102"/>
      <c r="S159" s="104"/>
      <c r="T159" s="102"/>
      <c r="U159" s="104"/>
      <c r="V159" s="102"/>
      <c r="W159" s="104"/>
      <c r="X159" s="102"/>
      <c r="Y159" s="104"/>
      <c r="Z159" s="102"/>
      <c r="AA159" s="104"/>
      <c r="AB159" s="102"/>
      <c r="AC159" s="104"/>
      <c r="AD159" s="102"/>
      <c r="AE159" s="103"/>
      <c r="AF159" s="102"/>
      <c r="AG159" s="101"/>
      <c r="AH159" s="100"/>
      <c r="AI159" s="81"/>
      <c r="AJ159" s="91"/>
      <c r="AL159" s="78"/>
      <c r="AM159" s="77"/>
      <c r="AN159" s="76"/>
      <c r="AO159" s="75"/>
      <c r="AP159" s="74"/>
    </row>
    <row r="160" spans="1:42" s="79" customFormat="1">
      <c r="A160" s="81"/>
      <c r="B160" s="81"/>
      <c r="C160" s="90"/>
      <c r="D160" s="90"/>
      <c r="E160" s="99"/>
      <c r="F160" s="92"/>
      <c r="G160" s="99"/>
      <c r="H160" s="98"/>
      <c r="I160" s="93"/>
      <c r="J160" s="92"/>
      <c r="K160" s="93"/>
      <c r="L160" s="94"/>
      <c r="M160" s="96"/>
      <c r="N160" s="94"/>
      <c r="O160" s="97"/>
      <c r="P160" s="94"/>
      <c r="Q160" s="96"/>
      <c r="R160" s="94"/>
      <c r="S160" s="96"/>
      <c r="T160" s="94"/>
      <c r="U160" s="96"/>
      <c r="V160" s="94"/>
      <c r="W160" s="96"/>
      <c r="X160" s="94"/>
      <c r="Y160" s="96"/>
      <c r="Z160" s="94"/>
      <c r="AA160" s="96"/>
      <c r="AB160" s="94"/>
      <c r="AC160" s="96"/>
      <c r="AD160" s="94"/>
      <c r="AE160" s="95"/>
      <c r="AF160" s="94"/>
      <c r="AG160" s="93"/>
      <c r="AH160" s="92"/>
      <c r="AI160" s="81"/>
      <c r="AJ160" s="91"/>
      <c r="AL160" s="78"/>
      <c r="AM160" s="77"/>
      <c r="AN160" s="76"/>
      <c r="AO160" s="75"/>
      <c r="AP160" s="74"/>
    </row>
    <row r="161" spans="1:42" s="79" customFormat="1">
      <c r="A161" s="81"/>
      <c r="B161" s="81"/>
      <c r="C161" s="90"/>
      <c r="D161" s="90"/>
      <c r="E161" s="99"/>
      <c r="F161" s="92"/>
      <c r="G161" s="99"/>
      <c r="H161" s="98"/>
      <c r="I161" s="93"/>
      <c r="J161" s="92"/>
      <c r="K161" s="93"/>
      <c r="L161" s="94"/>
      <c r="M161" s="96"/>
      <c r="N161" s="94"/>
      <c r="O161" s="97"/>
      <c r="P161" s="94"/>
      <c r="Q161" s="96"/>
      <c r="R161" s="94"/>
      <c r="S161" s="96"/>
      <c r="T161" s="94"/>
      <c r="U161" s="96"/>
      <c r="V161" s="94"/>
      <c r="W161" s="96"/>
      <c r="X161" s="94"/>
      <c r="Y161" s="96"/>
      <c r="Z161" s="94"/>
      <c r="AA161" s="96"/>
      <c r="AB161" s="94"/>
      <c r="AC161" s="96"/>
      <c r="AD161" s="94"/>
      <c r="AE161" s="95"/>
      <c r="AF161" s="94"/>
      <c r="AG161" s="93"/>
      <c r="AH161" s="92"/>
      <c r="AI161" s="81"/>
      <c r="AJ161" s="91"/>
      <c r="AL161" s="78"/>
      <c r="AM161" s="77"/>
      <c r="AN161" s="76"/>
      <c r="AO161" s="75"/>
      <c r="AP161" s="74"/>
    </row>
    <row r="162" spans="1:42" s="79" customFormat="1">
      <c r="A162" s="81"/>
      <c r="B162" s="81"/>
      <c r="C162" s="90"/>
      <c r="D162" s="90"/>
      <c r="E162" s="89"/>
      <c r="F162" s="82"/>
      <c r="G162" s="89"/>
      <c r="H162" s="88"/>
      <c r="I162" s="83"/>
      <c r="J162" s="82"/>
      <c r="K162" s="83"/>
      <c r="L162" s="84"/>
      <c r="M162" s="86"/>
      <c r="N162" s="84"/>
      <c r="O162" s="87"/>
      <c r="P162" s="84"/>
      <c r="Q162" s="86"/>
      <c r="R162" s="84"/>
      <c r="S162" s="86"/>
      <c r="T162" s="84"/>
      <c r="U162" s="86"/>
      <c r="V162" s="84"/>
      <c r="W162" s="86"/>
      <c r="X162" s="84"/>
      <c r="Y162" s="86"/>
      <c r="Z162" s="84"/>
      <c r="AA162" s="86"/>
      <c r="AB162" s="84"/>
      <c r="AC162" s="86"/>
      <c r="AD162" s="84"/>
      <c r="AE162" s="85"/>
      <c r="AF162" s="84"/>
      <c r="AG162" s="83"/>
      <c r="AH162" s="82"/>
      <c r="AI162" s="81"/>
      <c r="AJ162" s="80"/>
      <c r="AL162" s="78"/>
      <c r="AM162" s="77"/>
      <c r="AN162" s="76"/>
      <c r="AO162" s="75"/>
      <c r="AP162" s="74"/>
    </row>
  </sheetData>
  <mergeCells count="18">
    <mergeCell ref="AC7:AD7"/>
    <mergeCell ref="C3:AH3"/>
    <mergeCell ref="C4:AH4"/>
    <mergeCell ref="C5:AH5"/>
    <mergeCell ref="C6:AH6"/>
    <mergeCell ref="C7:D8"/>
    <mergeCell ref="E7:J7"/>
    <mergeCell ref="K7:L7"/>
    <mergeCell ref="M7:N7"/>
    <mergeCell ref="O7:P7"/>
    <mergeCell ref="Q7:R7"/>
    <mergeCell ref="AE7:AF7"/>
    <mergeCell ref="AG7:AH7"/>
    <mergeCell ref="S7:T7"/>
    <mergeCell ref="U7:V7"/>
    <mergeCell ref="W7:X7"/>
    <mergeCell ref="Y7:Z7"/>
    <mergeCell ref="AA7:AB7"/>
  </mergeCells>
  <pageMargins left="0.7" right="0.7" top="0.75" bottom="0.75" header="0.3" footer="0.3"/>
  <pageSetup paperSize="5" scale="80" orientation="landscape" horizontalDpi="0" verticalDpi="0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1"/>
  <sheetViews>
    <sheetView zoomScaleNormal="100" workbookViewId="0">
      <pane ySplit="4" topLeftCell="A5" activePane="bottomLeft" state="frozen"/>
      <selection pane="bottomLeft" activeCell="F12" sqref="F12"/>
    </sheetView>
  </sheetViews>
  <sheetFormatPr defaultColWidth="9.140625" defaultRowHeight="12.75"/>
  <cols>
    <col min="1" max="1" width="2.5703125" style="362" hidden="1" customWidth="1"/>
    <col min="2" max="2" width="44.85546875" style="362" hidden="1" customWidth="1"/>
    <col min="3" max="3" width="15.5703125" style="361" hidden="1" customWidth="1"/>
    <col min="4" max="4" width="6.140625" style="361" customWidth="1"/>
    <col min="5" max="5" width="8.28515625" style="362" customWidth="1"/>
    <col min="6" max="6" width="46.28515625" style="362" customWidth="1"/>
    <col min="7" max="9" width="9.140625" style="362"/>
    <col min="10" max="10" width="15.42578125" style="362" customWidth="1"/>
    <col min="11" max="11" width="14.42578125" style="362" customWidth="1"/>
    <col min="12" max="12" width="14.5703125" style="579" customWidth="1"/>
    <col min="13" max="13" width="12.5703125" style="362" customWidth="1"/>
    <col min="14" max="14" width="35.28515625" style="362" bestFit="1" customWidth="1"/>
    <col min="15" max="16384" width="9.140625" style="362"/>
  </cols>
  <sheetData>
    <row r="1" spans="1:14">
      <c r="A1" s="720" t="s">
        <v>235</v>
      </c>
      <c r="B1" s="720"/>
      <c r="C1" s="720"/>
    </row>
    <row r="2" spans="1:14">
      <c r="A2" s="720" t="s">
        <v>236</v>
      </c>
      <c r="B2" s="720"/>
      <c r="C2" s="720"/>
    </row>
    <row r="3" spans="1:14" ht="15.75" customHeight="1" thickBot="1">
      <c r="A3" s="721" t="s">
        <v>233</v>
      </c>
      <c r="B3" s="721"/>
      <c r="C3" s="721"/>
      <c r="E3" s="363"/>
    </row>
    <row r="4" spans="1:14" ht="13.5" thickBot="1"/>
    <row r="5" spans="1:14" ht="15.75" thickBot="1">
      <c r="A5" s="364" t="s">
        <v>237</v>
      </c>
      <c r="E5" s="570"/>
      <c r="F5" s="570" t="s">
        <v>1051</v>
      </c>
      <c r="G5" s="571">
        <v>44409</v>
      </c>
      <c r="H5" s="571">
        <v>44440</v>
      </c>
      <c r="I5" s="571">
        <v>44470</v>
      </c>
      <c r="J5" s="571">
        <v>44501</v>
      </c>
      <c r="K5" s="570" t="s">
        <v>1052</v>
      </c>
    </row>
    <row r="6" spans="1:14" ht="16.5" thickTop="1" thickBot="1">
      <c r="A6" s="362" t="s">
        <v>238</v>
      </c>
      <c r="C6" s="361">
        <v>682866898.00902557</v>
      </c>
      <c r="E6" s="569"/>
      <c r="F6" s="569"/>
      <c r="G6" s="569"/>
      <c r="H6" s="569"/>
      <c r="I6" s="569"/>
      <c r="J6" s="569"/>
      <c r="K6" s="569"/>
    </row>
    <row r="7" spans="1:14" ht="13.5" thickBot="1">
      <c r="A7" s="362" t="s">
        <v>239</v>
      </c>
      <c r="E7" s="572">
        <v>411001</v>
      </c>
      <c r="F7" s="572" t="s">
        <v>95</v>
      </c>
      <c r="G7" s="573">
        <v>0</v>
      </c>
      <c r="H7" s="573">
        <v>0</v>
      </c>
      <c r="I7" s="573">
        <v>0</v>
      </c>
      <c r="J7" s="574">
        <v>3524027170</v>
      </c>
      <c r="K7" s="574">
        <v>3524027170</v>
      </c>
      <c r="L7" s="579">
        <v>3786902672</v>
      </c>
      <c r="M7" s="579">
        <f>K7-L7</f>
        <v>-262875502</v>
      </c>
      <c r="N7" s="362" t="s">
        <v>1076</v>
      </c>
    </row>
    <row r="8" spans="1:14" ht="13.5" thickBot="1">
      <c r="E8" s="572"/>
      <c r="F8" s="580" t="s">
        <v>1077</v>
      </c>
      <c r="G8" s="581"/>
      <c r="H8" s="581"/>
      <c r="I8" s="581"/>
      <c r="J8" s="582"/>
      <c r="K8" s="582"/>
      <c r="L8" s="583"/>
      <c r="M8" s="583"/>
      <c r="N8" s="362" t="s">
        <v>1078</v>
      </c>
    </row>
    <row r="9" spans="1:14" ht="13.5" thickBot="1">
      <c r="B9" s="362" t="s">
        <v>240</v>
      </c>
      <c r="C9" s="361">
        <v>0</v>
      </c>
      <c r="E9" s="572">
        <v>910200</v>
      </c>
      <c r="F9" s="572" t="s">
        <v>1053</v>
      </c>
      <c r="G9" s="573">
        <v>0</v>
      </c>
      <c r="H9" s="573">
        <v>0</v>
      </c>
      <c r="I9" s="573">
        <v>0</v>
      </c>
      <c r="J9" s="573">
        <v>0</v>
      </c>
      <c r="K9" s="573">
        <v>0</v>
      </c>
    </row>
    <row r="10" spans="1:14" ht="13.5" thickBot="1">
      <c r="E10" s="572">
        <v>910300</v>
      </c>
      <c r="F10" s="572" t="s">
        <v>23</v>
      </c>
      <c r="G10" s="573">
        <v>0</v>
      </c>
      <c r="H10" s="573">
        <v>0</v>
      </c>
      <c r="I10" s="573">
        <v>0</v>
      </c>
      <c r="J10" s="573">
        <v>0</v>
      </c>
      <c r="K10" s="573">
        <v>0</v>
      </c>
    </row>
    <row r="11" spans="1:14" ht="13.5" thickBot="1">
      <c r="A11" s="364" t="s">
        <v>241</v>
      </c>
      <c r="D11" s="365"/>
      <c r="E11" s="572">
        <v>910800</v>
      </c>
      <c r="F11" s="572" t="s">
        <v>1054</v>
      </c>
      <c r="G11" s="573">
        <v>0</v>
      </c>
      <c r="H11" s="573">
        <v>0</v>
      </c>
      <c r="I11" s="573">
        <v>0</v>
      </c>
      <c r="J11" s="573">
        <v>0</v>
      </c>
      <c r="K11" s="573">
        <v>0</v>
      </c>
    </row>
    <row r="12" spans="1:14" ht="13.5" thickBot="1">
      <c r="B12" s="362" t="s">
        <v>242</v>
      </c>
      <c r="C12" s="361">
        <v>42625598.579998016</v>
      </c>
      <c r="D12" s="366"/>
      <c r="E12" s="572">
        <v>919900</v>
      </c>
      <c r="F12" s="572" t="s">
        <v>441</v>
      </c>
      <c r="G12" s="573">
        <v>0</v>
      </c>
      <c r="H12" s="573">
        <v>0</v>
      </c>
      <c r="I12" s="573">
        <v>0</v>
      </c>
      <c r="J12" s="574">
        <v>-2183675</v>
      </c>
      <c r="K12" s="574">
        <v>-2183675</v>
      </c>
      <c r="L12" s="579">
        <v>2429175</v>
      </c>
      <c r="M12" s="579">
        <f>K12-L12</f>
        <v>-4612850</v>
      </c>
      <c r="N12" s="362" t="s">
        <v>1079</v>
      </c>
    </row>
    <row r="13" spans="1:14" ht="13.5" thickBot="1">
      <c r="B13" s="362" t="s">
        <v>243</v>
      </c>
      <c r="C13" s="361">
        <v>-216899882.34072876</v>
      </c>
      <c r="D13" s="366"/>
      <c r="E13" s="572">
        <v>920100</v>
      </c>
      <c r="F13" s="572" t="s">
        <v>1055</v>
      </c>
      <c r="G13" s="573">
        <v>0</v>
      </c>
      <c r="H13" s="573">
        <v>0</v>
      </c>
      <c r="I13" s="573">
        <v>0</v>
      </c>
      <c r="J13" s="573">
        <v>0</v>
      </c>
      <c r="K13" s="573">
        <v>0</v>
      </c>
    </row>
    <row r="14" spans="1:14" ht="13.5" thickBot="1">
      <c r="B14" s="362" t="s">
        <v>244</v>
      </c>
      <c r="C14" s="361">
        <v>-455195608.55021501</v>
      </c>
      <c r="D14" s="366"/>
      <c r="E14" s="572">
        <v>929900</v>
      </c>
      <c r="F14" s="572" t="s">
        <v>409</v>
      </c>
      <c r="G14" s="573">
        <v>0</v>
      </c>
      <c r="H14" s="573">
        <v>0</v>
      </c>
      <c r="I14" s="573">
        <v>0</v>
      </c>
      <c r="J14" s="574">
        <v>149864</v>
      </c>
      <c r="K14" s="574">
        <v>149864</v>
      </c>
    </row>
    <row r="15" spans="1:14" ht="13.5" thickBot="1">
      <c r="B15" s="362" t="s">
        <v>245</v>
      </c>
      <c r="C15" s="361">
        <v>0</v>
      </c>
      <c r="D15" s="366"/>
      <c r="E15" s="575"/>
      <c r="F15" s="575" t="s">
        <v>1056</v>
      </c>
      <c r="G15" s="576">
        <v>0</v>
      </c>
      <c r="H15" s="576">
        <v>0</v>
      </c>
      <c r="I15" s="576">
        <v>0</v>
      </c>
      <c r="J15" s="577">
        <v>3521993359</v>
      </c>
      <c r="K15" s="578"/>
    </row>
    <row r="16" spans="1:14" ht="13.5" thickBot="1">
      <c r="B16" s="362" t="s">
        <v>246</v>
      </c>
      <c r="C16" s="361">
        <v>134133110.58333337</v>
      </c>
      <c r="D16" s="366"/>
      <c r="E16" s="572">
        <v>211001</v>
      </c>
      <c r="F16" s="572" t="s">
        <v>298</v>
      </c>
      <c r="G16" s="573">
        <v>0</v>
      </c>
      <c r="H16" s="573">
        <v>0</v>
      </c>
      <c r="I16" s="573">
        <v>0</v>
      </c>
      <c r="J16" s="574">
        <v>-1689870</v>
      </c>
      <c r="K16" s="574">
        <v>-1689870</v>
      </c>
    </row>
    <row r="17" spans="1:11" ht="13.5" thickBot="1">
      <c r="B17" s="362" t="s">
        <v>209</v>
      </c>
      <c r="C17" s="361">
        <v>0</v>
      </c>
      <c r="D17" s="366"/>
      <c r="E17" s="572">
        <v>211002</v>
      </c>
      <c r="F17" s="572" t="s">
        <v>1057</v>
      </c>
      <c r="G17" s="573">
        <v>0</v>
      </c>
      <c r="H17" s="573">
        <v>0</v>
      </c>
      <c r="I17" s="573">
        <v>0</v>
      </c>
      <c r="J17" s="574">
        <v>-149864</v>
      </c>
      <c r="K17" s="574">
        <v>-149864</v>
      </c>
    </row>
    <row r="18" spans="1:11" ht="13.5" thickBot="1">
      <c r="B18" s="362" t="s">
        <v>247</v>
      </c>
      <c r="C18" s="361">
        <v>0</v>
      </c>
      <c r="D18" s="366"/>
      <c r="E18" s="572">
        <v>825010</v>
      </c>
      <c r="F18" s="572" t="s">
        <v>400</v>
      </c>
      <c r="G18" s="573">
        <v>0</v>
      </c>
      <c r="H18" s="573">
        <v>0</v>
      </c>
      <c r="I18" s="573">
        <v>0</v>
      </c>
      <c r="J18" s="573">
        <v>0</v>
      </c>
      <c r="K18" s="573">
        <v>0</v>
      </c>
    </row>
    <row r="19" spans="1:11" ht="13.5" thickBot="1">
      <c r="B19" s="362" t="s">
        <v>248</v>
      </c>
      <c r="C19" s="361">
        <v>0</v>
      </c>
      <c r="D19" s="367"/>
      <c r="E19" s="572">
        <v>811001</v>
      </c>
      <c r="F19" s="572" t="s">
        <v>363</v>
      </c>
      <c r="G19" s="573">
        <v>0</v>
      </c>
      <c r="H19" s="573">
        <v>0</v>
      </c>
      <c r="I19" s="573">
        <v>0</v>
      </c>
      <c r="J19" s="573">
        <v>0</v>
      </c>
      <c r="K19" s="573">
        <v>0</v>
      </c>
    </row>
    <row r="20" spans="1:11" ht="13.5" thickBot="1">
      <c r="B20" s="362" t="s">
        <v>249</v>
      </c>
      <c r="C20" s="361">
        <v>2598566282.8787842</v>
      </c>
      <c r="D20" s="367"/>
      <c r="E20" s="572">
        <v>811002</v>
      </c>
      <c r="F20" s="572" t="s">
        <v>365</v>
      </c>
      <c r="G20" s="573">
        <v>0</v>
      </c>
      <c r="H20" s="573">
        <v>0</v>
      </c>
      <c r="I20" s="573">
        <v>0</v>
      </c>
      <c r="J20" s="574">
        <v>13620889</v>
      </c>
      <c r="K20" s="574">
        <v>13620889</v>
      </c>
    </row>
    <row r="21" spans="1:11" ht="13.5" thickBot="1">
      <c r="B21" s="362" t="s">
        <v>250</v>
      </c>
      <c r="C21" s="361">
        <v>0</v>
      </c>
      <c r="D21" s="367"/>
      <c r="E21" s="572">
        <v>811003</v>
      </c>
      <c r="F21" s="572" t="s">
        <v>69</v>
      </c>
      <c r="G21" s="573">
        <v>0</v>
      </c>
      <c r="H21" s="573">
        <v>0</v>
      </c>
      <c r="I21" s="573">
        <v>0</v>
      </c>
      <c r="J21" s="574">
        <v>56466466</v>
      </c>
      <c r="K21" s="574">
        <v>56466466</v>
      </c>
    </row>
    <row r="22" spans="1:11" ht="13.5" thickBot="1">
      <c r="B22" s="362" t="s">
        <v>251</v>
      </c>
      <c r="C22" s="361">
        <v>0</v>
      </c>
      <c r="D22" s="367"/>
      <c r="E22" s="572">
        <v>811005</v>
      </c>
      <c r="F22" s="572" t="s">
        <v>367</v>
      </c>
      <c r="G22" s="573">
        <v>0</v>
      </c>
      <c r="H22" s="573">
        <v>0</v>
      </c>
      <c r="I22" s="573">
        <v>0</v>
      </c>
      <c r="J22" s="574">
        <v>1494000</v>
      </c>
      <c r="K22" s="574">
        <v>1494000</v>
      </c>
    </row>
    <row r="23" spans="1:11" ht="13.5" thickBot="1">
      <c r="B23" s="362" t="s">
        <v>252</v>
      </c>
      <c r="C23" s="361">
        <v>-228113211.29185155</v>
      </c>
      <c r="D23" s="367"/>
      <c r="E23" s="572">
        <v>811006</v>
      </c>
      <c r="F23" s="572" t="s">
        <v>1058</v>
      </c>
      <c r="G23" s="573">
        <v>0</v>
      </c>
      <c r="H23" s="573">
        <v>0</v>
      </c>
      <c r="I23" s="573">
        <v>0</v>
      </c>
      <c r="J23" s="573">
        <v>0</v>
      </c>
      <c r="K23" s="573">
        <v>0</v>
      </c>
    </row>
    <row r="24" spans="1:11" ht="13.5" thickBot="1">
      <c r="B24" s="362" t="s">
        <v>253</v>
      </c>
      <c r="C24" s="361">
        <v>14632287.950922275</v>
      </c>
      <c r="D24" s="367"/>
      <c r="E24" s="572">
        <v>821000</v>
      </c>
      <c r="F24" s="572" t="s">
        <v>369</v>
      </c>
      <c r="G24" s="573">
        <v>0</v>
      </c>
      <c r="H24" s="573">
        <v>0</v>
      </c>
      <c r="I24" s="573">
        <v>0</v>
      </c>
      <c r="J24" s="573">
        <v>0</v>
      </c>
      <c r="K24" s="573">
        <v>0</v>
      </c>
    </row>
    <row r="25" spans="1:11" ht="13.5" thickBot="1">
      <c r="B25" s="362" t="s">
        <v>254</v>
      </c>
      <c r="C25" s="361">
        <v>128213353.10000038</v>
      </c>
      <c r="D25" s="367"/>
      <c r="E25" s="572">
        <v>211101</v>
      </c>
      <c r="F25" s="572" t="s">
        <v>1059</v>
      </c>
      <c r="G25" s="573">
        <v>0</v>
      </c>
      <c r="H25" s="573">
        <v>0</v>
      </c>
      <c r="I25" s="573">
        <v>0</v>
      </c>
      <c r="J25" s="574">
        <v>-270321400</v>
      </c>
      <c r="K25" s="574">
        <v>-270321400</v>
      </c>
    </row>
    <row r="26" spans="1:11" ht="13.5" thickBot="1">
      <c r="B26" s="364" t="s">
        <v>255</v>
      </c>
      <c r="C26" s="368">
        <f>SUM(C12:C25)</f>
        <v>2017961930.9102428</v>
      </c>
      <c r="D26" s="366"/>
      <c r="E26" s="572">
        <v>821002</v>
      </c>
      <c r="F26" s="572" t="s">
        <v>371</v>
      </c>
      <c r="G26" s="573">
        <v>0</v>
      </c>
      <c r="H26" s="573">
        <v>0</v>
      </c>
      <c r="I26" s="573">
        <v>0</v>
      </c>
      <c r="J26" s="574">
        <v>28300299</v>
      </c>
      <c r="K26" s="574">
        <v>28300299</v>
      </c>
    </row>
    <row r="27" spans="1:11" ht="13.5" thickBot="1">
      <c r="E27" s="572">
        <v>821004</v>
      </c>
      <c r="F27" s="572" t="s">
        <v>372</v>
      </c>
      <c r="G27" s="573">
        <v>0</v>
      </c>
      <c r="H27" s="573">
        <v>0</v>
      </c>
      <c r="I27" s="573">
        <v>0</v>
      </c>
      <c r="J27" s="574">
        <v>332667</v>
      </c>
      <c r="K27" s="574">
        <v>332667</v>
      </c>
    </row>
    <row r="28" spans="1:11" ht="13.5" thickBot="1">
      <c r="A28" s="364" t="s">
        <v>256</v>
      </c>
      <c r="C28" s="368">
        <f>C6+C26+C9</f>
        <v>2700828828.9192686</v>
      </c>
      <c r="E28" s="572">
        <v>821005</v>
      </c>
      <c r="F28" s="572" t="s">
        <v>373</v>
      </c>
      <c r="G28" s="573">
        <v>0</v>
      </c>
      <c r="H28" s="573">
        <v>0</v>
      </c>
      <c r="I28" s="573">
        <v>0</v>
      </c>
      <c r="J28" s="573">
        <v>0</v>
      </c>
      <c r="K28" s="573">
        <v>0</v>
      </c>
    </row>
    <row r="29" spans="1:11" ht="13.5" thickBot="1">
      <c r="E29" s="572">
        <v>821006</v>
      </c>
      <c r="F29" s="572" t="s">
        <v>374</v>
      </c>
      <c r="G29" s="573">
        <v>0</v>
      </c>
      <c r="H29" s="573">
        <v>0</v>
      </c>
      <c r="I29" s="573">
        <v>0</v>
      </c>
      <c r="J29" s="574">
        <v>30021416</v>
      </c>
      <c r="K29" s="574">
        <v>30021416</v>
      </c>
    </row>
    <row r="30" spans="1:11" ht="13.5" thickBot="1">
      <c r="A30" s="362" t="s">
        <v>257</v>
      </c>
      <c r="C30" s="361">
        <v>4670606224.8299837</v>
      </c>
      <c r="E30" s="572">
        <v>821007</v>
      </c>
      <c r="F30" s="572" t="s">
        <v>375</v>
      </c>
      <c r="G30" s="573">
        <v>0</v>
      </c>
      <c r="H30" s="573">
        <v>0</v>
      </c>
      <c r="I30" s="573">
        <v>0</v>
      </c>
      <c r="J30" s="573">
        <v>0</v>
      </c>
      <c r="K30" s="573">
        <v>0</v>
      </c>
    </row>
    <row r="31" spans="1:11" ht="13.5" thickBot="1">
      <c r="E31" s="572">
        <v>824001</v>
      </c>
      <c r="F31" s="572" t="s">
        <v>379</v>
      </c>
      <c r="G31" s="573">
        <v>0</v>
      </c>
      <c r="H31" s="573">
        <v>0</v>
      </c>
      <c r="I31" s="573">
        <v>0</v>
      </c>
      <c r="J31" s="574">
        <v>6075715</v>
      </c>
      <c r="K31" s="574">
        <v>6075715</v>
      </c>
    </row>
    <row r="32" spans="1:11" ht="13.5" thickBot="1">
      <c r="A32" s="364" t="s">
        <v>258</v>
      </c>
      <c r="C32" s="368">
        <f>C28+C30</f>
        <v>7371435053.7492523</v>
      </c>
      <c r="E32" s="572">
        <v>824002</v>
      </c>
      <c r="F32" s="572" t="s">
        <v>380</v>
      </c>
      <c r="G32" s="573">
        <v>0</v>
      </c>
      <c r="H32" s="573">
        <v>0</v>
      </c>
      <c r="I32" s="573">
        <v>0</v>
      </c>
      <c r="J32" s="574">
        <v>4060900</v>
      </c>
      <c r="K32" s="574">
        <v>4060900</v>
      </c>
    </row>
    <row r="33" spans="4:11" ht="13.5" thickBot="1">
      <c r="D33" s="369"/>
      <c r="E33" s="572">
        <v>824003</v>
      </c>
      <c r="F33" s="572" t="s">
        <v>381</v>
      </c>
      <c r="G33" s="573">
        <v>0</v>
      </c>
      <c r="H33" s="573">
        <v>0</v>
      </c>
      <c r="I33" s="573">
        <v>0</v>
      </c>
      <c r="J33" s="574">
        <v>1845803</v>
      </c>
      <c r="K33" s="574">
        <v>1845803</v>
      </c>
    </row>
    <row r="34" spans="4:11" ht="13.5" thickBot="1">
      <c r="E34" s="572">
        <v>824004</v>
      </c>
      <c r="F34" s="572" t="s">
        <v>382</v>
      </c>
      <c r="G34" s="573">
        <v>0</v>
      </c>
      <c r="H34" s="573">
        <v>0</v>
      </c>
      <c r="I34" s="573">
        <v>0</v>
      </c>
      <c r="J34" s="573">
        <v>0</v>
      </c>
      <c r="K34" s="573">
        <v>0</v>
      </c>
    </row>
    <row r="35" spans="4:11" ht="13.5" thickBot="1">
      <c r="E35" s="572">
        <v>824005</v>
      </c>
      <c r="F35" s="572" t="s">
        <v>383</v>
      </c>
      <c r="G35" s="573">
        <v>0</v>
      </c>
      <c r="H35" s="573">
        <v>0</v>
      </c>
      <c r="I35" s="573">
        <v>0</v>
      </c>
      <c r="J35" s="573">
        <v>310</v>
      </c>
      <c r="K35" s="573">
        <v>310</v>
      </c>
    </row>
    <row r="36" spans="4:11" ht="13.5" thickBot="1">
      <c r="E36" s="572">
        <v>824006</v>
      </c>
      <c r="F36" s="572" t="s">
        <v>384</v>
      </c>
      <c r="G36" s="573">
        <v>0</v>
      </c>
      <c r="H36" s="573">
        <v>0</v>
      </c>
      <c r="I36" s="573">
        <v>0</v>
      </c>
      <c r="J36" s="573">
        <v>0</v>
      </c>
      <c r="K36" s="573">
        <v>0</v>
      </c>
    </row>
    <row r="37" spans="4:11" ht="13.5" thickBot="1">
      <c r="E37" s="572">
        <v>824007</v>
      </c>
      <c r="F37" s="572" t="s">
        <v>385</v>
      </c>
      <c r="G37" s="573">
        <v>0</v>
      </c>
      <c r="H37" s="573">
        <v>0</v>
      </c>
      <c r="I37" s="573">
        <v>0</v>
      </c>
      <c r="J37" s="574">
        <v>2641900</v>
      </c>
      <c r="K37" s="574">
        <v>2641900</v>
      </c>
    </row>
    <row r="38" spans="4:11" ht="13.5" thickBot="1">
      <c r="E38" s="572">
        <v>824011</v>
      </c>
      <c r="F38" s="572" t="s">
        <v>389</v>
      </c>
      <c r="G38" s="573">
        <v>0</v>
      </c>
      <c r="H38" s="573">
        <v>0</v>
      </c>
      <c r="I38" s="573">
        <v>0</v>
      </c>
      <c r="J38" s="574">
        <v>1029200</v>
      </c>
      <c r="K38" s="574">
        <v>1029200</v>
      </c>
    </row>
    <row r="39" spans="4:11" ht="13.5" thickBot="1">
      <c r="E39" s="572">
        <v>824013</v>
      </c>
      <c r="F39" s="572" t="s">
        <v>390</v>
      </c>
      <c r="G39" s="573">
        <v>0</v>
      </c>
      <c r="H39" s="573">
        <v>0</v>
      </c>
      <c r="I39" s="573">
        <v>0</v>
      </c>
      <c r="J39" s="573">
        <v>0</v>
      </c>
      <c r="K39" s="573">
        <v>0</v>
      </c>
    </row>
    <row r="40" spans="4:11" ht="13.5" thickBot="1">
      <c r="E40" s="572">
        <v>824019</v>
      </c>
      <c r="F40" s="572" t="s">
        <v>391</v>
      </c>
      <c r="G40" s="573">
        <v>0</v>
      </c>
      <c r="H40" s="573">
        <v>0</v>
      </c>
      <c r="I40" s="573">
        <v>0</v>
      </c>
      <c r="J40" s="574">
        <v>114198</v>
      </c>
      <c r="K40" s="574">
        <v>114198</v>
      </c>
    </row>
    <row r="41" spans="4:11" ht="13.5" thickBot="1">
      <c r="E41" s="572">
        <v>824037</v>
      </c>
      <c r="F41" s="572" t="s">
        <v>394</v>
      </c>
      <c r="G41" s="573">
        <v>0</v>
      </c>
      <c r="H41" s="573">
        <v>0</v>
      </c>
      <c r="I41" s="573">
        <v>0</v>
      </c>
      <c r="J41" s="573">
        <v>200</v>
      </c>
      <c r="K41" s="573">
        <v>200</v>
      </c>
    </row>
    <row r="42" spans="4:11" ht="13.5" thickBot="1">
      <c r="E42" s="572">
        <v>824041</v>
      </c>
      <c r="F42" s="572" t="s">
        <v>395</v>
      </c>
      <c r="G42" s="573">
        <v>0</v>
      </c>
      <c r="H42" s="573">
        <v>0</v>
      </c>
      <c r="I42" s="573">
        <v>0</v>
      </c>
      <c r="J42" s="573">
        <v>0</v>
      </c>
      <c r="K42" s="573">
        <v>0</v>
      </c>
    </row>
    <row r="43" spans="4:11" ht="13.5" thickBot="1">
      <c r="E43" s="572">
        <v>824042</v>
      </c>
      <c r="F43" s="572" t="s">
        <v>440</v>
      </c>
      <c r="G43" s="573">
        <v>0</v>
      </c>
      <c r="H43" s="573">
        <v>0</v>
      </c>
      <c r="I43" s="573">
        <v>0</v>
      </c>
      <c r="J43" s="574">
        <v>1888550</v>
      </c>
      <c r="K43" s="574">
        <v>1888550</v>
      </c>
    </row>
    <row r="44" spans="4:11" ht="13.5" thickBot="1">
      <c r="E44" s="572">
        <v>825011</v>
      </c>
      <c r="F44" s="572" t="s">
        <v>1060</v>
      </c>
      <c r="G44" s="573">
        <v>0</v>
      </c>
      <c r="H44" s="573">
        <v>0</v>
      </c>
      <c r="I44" s="573">
        <v>0</v>
      </c>
      <c r="J44" s="573">
        <v>0</v>
      </c>
      <c r="K44" s="573">
        <v>0</v>
      </c>
    </row>
    <row r="45" spans="4:11" ht="13.5" thickBot="1">
      <c r="E45" s="572">
        <v>825012</v>
      </c>
      <c r="F45" s="572" t="s">
        <v>402</v>
      </c>
      <c r="G45" s="573">
        <v>0</v>
      </c>
      <c r="H45" s="573">
        <v>0</v>
      </c>
      <c r="I45" s="573">
        <v>0</v>
      </c>
      <c r="J45" s="574">
        <v>263171</v>
      </c>
      <c r="K45" s="574">
        <v>263171</v>
      </c>
    </row>
    <row r="46" spans="4:11" ht="13.5" thickBot="1">
      <c r="E46" s="572">
        <v>829207</v>
      </c>
      <c r="F46" s="572" t="s">
        <v>406</v>
      </c>
      <c r="G46" s="573">
        <v>0</v>
      </c>
      <c r="H46" s="573">
        <v>0</v>
      </c>
      <c r="I46" s="573">
        <v>0</v>
      </c>
      <c r="J46" s="573">
        <v>0</v>
      </c>
      <c r="K46" s="573">
        <v>0</v>
      </c>
    </row>
    <row r="47" spans="4:11" ht="13.5" thickBot="1">
      <c r="E47" s="572">
        <v>811004</v>
      </c>
      <c r="F47" s="572" t="s">
        <v>366</v>
      </c>
      <c r="G47" s="573">
        <v>0</v>
      </c>
      <c r="H47" s="573">
        <v>0</v>
      </c>
      <c r="I47" s="573">
        <v>0</v>
      </c>
      <c r="J47" s="574">
        <v>56727525</v>
      </c>
      <c r="K47" s="574">
        <v>56727525</v>
      </c>
    </row>
    <row r="48" spans="4:11" ht="13.5" thickBot="1">
      <c r="E48" s="572">
        <v>811010</v>
      </c>
      <c r="F48" s="572" t="s">
        <v>1061</v>
      </c>
      <c r="G48" s="573">
        <v>0</v>
      </c>
      <c r="H48" s="573">
        <v>0</v>
      </c>
      <c r="I48" s="573">
        <v>0</v>
      </c>
      <c r="J48" s="573">
        <v>0</v>
      </c>
      <c r="K48" s="573">
        <v>0</v>
      </c>
    </row>
    <row r="49" spans="5:11" ht="13.5" thickBot="1">
      <c r="E49" s="572">
        <v>822001</v>
      </c>
      <c r="F49" s="572" t="s">
        <v>377</v>
      </c>
      <c r="G49" s="573">
        <v>0</v>
      </c>
      <c r="H49" s="573">
        <v>0</v>
      </c>
      <c r="I49" s="573">
        <v>0</v>
      </c>
      <c r="J49" s="573">
        <v>0</v>
      </c>
      <c r="K49" s="573">
        <v>0</v>
      </c>
    </row>
    <row r="50" spans="5:11" ht="13.5" thickBot="1">
      <c r="E50" s="572">
        <v>822005</v>
      </c>
      <c r="F50" s="572" t="s">
        <v>150</v>
      </c>
      <c r="G50" s="573">
        <v>0</v>
      </c>
      <c r="H50" s="573">
        <v>0</v>
      </c>
      <c r="I50" s="573">
        <v>0</v>
      </c>
      <c r="J50" s="574">
        <v>1190000</v>
      </c>
      <c r="K50" s="574">
        <v>1190000</v>
      </c>
    </row>
    <row r="51" spans="5:11" ht="13.5" thickBot="1">
      <c r="E51" s="572">
        <v>822015</v>
      </c>
      <c r="F51" s="572" t="s">
        <v>1062</v>
      </c>
      <c r="G51" s="573">
        <v>0</v>
      </c>
      <c r="H51" s="573">
        <v>0</v>
      </c>
      <c r="I51" s="573">
        <v>0</v>
      </c>
      <c r="J51" s="573">
        <v>0</v>
      </c>
      <c r="K51" s="573">
        <v>0</v>
      </c>
    </row>
    <row r="52" spans="5:11" ht="13.5" thickBot="1">
      <c r="E52" s="572">
        <v>824008</v>
      </c>
      <c r="F52" s="572" t="s">
        <v>386</v>
      </c>
      <c r="G52" s="573">
        <v>0</v>
      </c>
      <c r="H52" s="573">
        <v>0</v>
      </c>
      <c r="I52" s="573">
        <v>0</v>
      </c>
      <c r="J52" s="574">
        <v>61059868</v>
      </c>
      <c r="K52" s="574">
        <v>61059868</v>
      </c>
    </row>
    <row r="53" spans="5:11" ht="13.5" thickBot="1">
      <c r="E53" s="572">
        <v>824009</v>
      </c>
      <c r="F53" s="572" t="s">
        <v>387</v>
      </c>
      <c r="G53" s="573">
        <v>0</v>
      </c>
      <c r="H53" s="573">
        <v>0</v>
      </c>
      <c r="I53" s="573">
        <v>0</v>
      </c>
      <c r="J53" s="574">
        <v>41666667</v>
      </c>
      <c r="K53" s="574">
        <v>41666667</v>
      </c>
    </row>
    <row r="54" spans="5:11" ht="13.5" thickBot="1">
      <c r="E54" s="572">
        <v>824010</v>
      </c>
      <c r="F54" s="572" t="s">
        <v>388</v>
      </c>
      <c r="G54" s="573">
        <v>0</v>
      </c>
      <c r="H54" s="573">
        <v>0</v>
      </c>
      <c r="I54" s="573">
        <v>0</v>
      </c>
      <c r="J54" s="574">
        <v>9138822</v>
      </c>
      <c r="K54" s="574">
        <v>9138822</v>
      </c>
    </row>
    <row r="55" spans="5:11" ht="13.5" thickBot="1">
      <c r="E55" s="572">
        <v>824039</v>
      </c>
      <c r="F55" s="572" t="s">
        <v>1063</v>
      </c>
      <c r="G55" s="573">
        <v>0</v>
      </c>
      <c r="H55" s="573">
        <v>0</v>
      </c>
      <c r="I55" s="573">
        <v>0</v>
      </c>
      <c r="J55" s="573">
        <v>0</v>
      </c>
      <c r="K55" s="573">
        <v>0</v>
      </c>
    </row>
    <row r="56" spans="5:11" ht="13.5" thickBot="1">
      <c r="E56" s="572">
        <v>825002</v>
      </c>
      <c r="F56" s="572" t="s">
        <v>399</v>
      </c>
      <c r="G56" s="573">
        <v>0</v>
      </c>
      <c r="H56" s="573">
        <v>0</v>
      </c>
      <c r="I56" s="573">
        <v>0</v>
      </c>
      <c r="J56" s="573">
        <v>0</v>
      </c>
      <c r="K56" s="573">
        <v>0</v>
      </c>
    </row>
    <row r="57" spans="5:11" ht="13.5" thickBot="1">
      <c r="E57" s="572">
        <v>825004</v>
      </c>
      <c r="F57" s="572" t="s">
        <v>1064</v>
      </c>
      <c r="G57" s="573">
        <v>0</v>
      </c>
      <c r="H57" s="573">
        <v>0</v>
      </c>
      <c r="I57" s="573">
        <v>0</v>
      </c>
      <c r="J57" s="573">
        <v>0</v>
      </c>
      <c r="K57" s="573">
        <v>0</v>
      </c>
    </row>
    <row r="58" spans="5:11" ht="13.5" thickBot="1">
      <c r="E58" s="572">
        <v>824021</v>
      </c>
      <c r="F58" s="572" t="s">
        <v>392</v>
      </c>
      <c r="G58" s="573">
        <v>0</v>
      </c>
      <c r="H58" s="573">
        <v>0</v>
      </c>
      <c r="I58" s="573">
        <v>0</v>
      </c>
      <c r="J58" s="574">
        <v>2220000</v>
      </c>
      <c r="K58" s="574">
        <v>2220000</v>
      </c>
    </row>
    <row r="59" spans="5:11" ht="13.5" thickBot="1">
      <c r="E59" s="572">
        <v>824033</v>
      </c>
      <c r="F59" s="572" t="s">
        <v>1065</v>
      </c>
      <c r="G59" s="573">
        <v>0</v>
      </c>
      <c r="H59" s="573">
        <v>0</v>
      </c>
      <c r="I59" s="573">
        <v>0</v>
      </c>
      <c r="J59" s="574">
        <v>38182329</v>
      </c>
      <c r="K59" s="574">
        <v>38182329</v>
      </c>
    </row>
    <row r="60" spans="5:11" ht="13.5" thickBot="1">
      <c r="E60" s="572">
        <v>825013</v>
      </c>
      <c r="F60" s="572" t="s">
        <v>403</v>
      </c>
      <c r="G60" s="573">
        <v>0</v>
      </c>
      <c r="H60" s="573">
        <v>0</v>
      </c>
      <c r="I60" s="573">
        <v>0</v>
      </c>
      <c r="J60" s="573">
        <v>0</v>
      </c>
      <c r="K60" s="573">
        <v>0</v>
      </c>
    </row>
    <row r="61" spans="5:11" ht="13.5" thickBot="1">
      <c r="E61" s="572">
        <v>825015</v>
      </c>
      <c r="F61" s="572" t="s">
        <v>404</v>
      </c>
      <c r="G61" s="573">
        <v>0</v>
      </c>
      <c r="H61" s="573">
        <v>0</v>
      </c>
      <c r="I61" s="573">
        <v>0</v>
      </c>
      <c r="J61" s="573">
        <v>0</v>
      </c>
      <c r="K61" s="573">
        <v>0</v>
      </c>
    </row>
    <row r="62" spans="5:11" ht="13.5" thickBot="1">
      <c r="E62" s="572">
        <v>825099</v>
      </c>
      <c r="F62" s="572" t="s">
        <v>1066</v>
      </c>
      <c r="G62" s="573">
        <v>0</v>
      </c>
      <c r="H62" s="573">
        <v>0</v>
      </c>
      <c r="I62" s="573">
        <v>0</v>
      </c>
      <c r="J62" s="573">
        <v>0</v>
      </c>
      <c r="K62" s="573">
        <v>0</v>
      </c>
    </row>
    <row r="63" spans="5:11" ht="13.5" thickBot="1">
      <c r="E63" s="572">
        <v>811007</v>
      </c>
      <c r="F63" s="572" t="s">
        <v>1067</v>
      </c>
      <c r="G63" s="573">
        <v>0</v>
      </c>
      <c r="H63" s="573">
        <v>0</v>
      </c>
      <c r="I63" s="573">
        <v>0</v>
      </c>
      <c r="J63" s="573">
        <v>0</v>
      </c>
      <c r="K63" s="573">
        <v>0</v>
      </c>
    </row>
    <row r="64" spans="5:11" ht="13.5" thickBot="1">
      <c r="E64" s="575"/>
      <c r="F64" s="575" t="s">
        <v>1068</v>
      </c>
      <c r="G64" s="576">
        <v>0</v>
      </c>
      <c r="H64" s="576">
        <v>0</v>
      </c>
      <c r="I64" s="576">
        <v>0</v>
      </c>
      <c r="J64" s="577">
        <v>86689251</v>
      </c>
      <c r="K64" s="578"/>
    </row>
    <row r="65" spans="5:11" ht="13.5" thickBot="1">
      <c r="E65" s="572">
        <v>130130</v>
      </c>
      <c r="F65" s="572" t="s">
        <v>285</v>
      </c>
      <c r="G65" s="573">
        <v>0</v>
      </c>
      <c r="H65" s="573">
        <v>0</v>
      </c>
      <c r="I65" s="573">
        <v>0</v>
      </c>
      <c r="J65" s="574">
        <v>-18474944</v>
      </c>
      <c r="K65" s="574">
        <v>-18474944</v>
      </c>
    </row>
    <row r="66" spans="5:11" ht="13.5" thickBot="1">
      <c r="E66" s="572">
        <v>130131</v>
      </c>
      <c r="F66" s="572" t="s">
        <v>286</v>
      </c>
      <c r="G66" s="573">
        <v>0</v>
      </c>
      <c r="H66" s="573">
        <v>0</v>
      </c>
      <c r="I66" s="573">
        <v>0</v>
      </c>
      <c r="J66" s="574">
        <v>-18224804</v>
      </c>
      <c r="K66" s="574">
        <v>-18224804</v>
      </c>
    </row>
    <row r="67" spans="5:11" ht="13.5" thickBot="1">
      <c r="E67" s="572">
        <v>130501</v>
      </c>
      <c r="F67" s="572" t="s">
        <v>287</v>
      </c>
      <c r="G67" s="573">
        <v>0</v>
      </c>
      <c r="H67" s="573">
        <v>0</v>
      </c>
      <c r="I67" s="573">
        <v>0</v>
      </c>
      <c r="J67" s="574">
        <v>1363000</v>
      </c>
      <c r="K67" s="574">
        <v>1363000</v>
      </c>
    </row>
    <row r="68" spans="5:11" ht="13.5" thickBot="1">
      <c r="E68" s="572">
        <v>130502</v>
      </c>
      <c r="F68" s="572" t="s">
        <v>288</v>
      </c>
      <c r="G68" s="573">
        <v>0</v>
      </c>
      <c r="H68" s="573">
        <v>0</v>
      </c>
      <c r="I68" s="573">
        <v>0</v>
      </c>
      <c r="J68" s="573">
        <v>0</v>
      </c>
      <c r="K68" s="573">
        <v>0</v>
      </c>
    </row>
    <row r="69" spans="5:11" ht="13.5" thickBot="1">
      <c r="E69" s="572">
        <v>130504</v>
      </c>
      <c r="F69" s="572" t="s">
        <v>289</v>
      </c>
      <c r="G69" s="573">
        <v>0</v>
      </c>
      <c r="H69" s="573">
        <v>0</v>
      </c>
      <c r="I69" s="573">
        <v>0</v>
      </c>
      <c r="J69" s="574">
        <v>-17875438</v>
      </c>
      <c r="K69" s="574">
        <v>-17875438</v>
      </c>
    </row>
    <row r="70" spans="5:11" ht="13.5" thickBot="1">
      <c r="E70" s="572">
        <v>211101</v>
      </c>
      <c r="F70" s="572" t="s">
        <v>1059</v>
      </c>
      <c r="G70" s="573">
        <v>0</v>
      </c>
      <c r="H70" s="573">
        <v>0</v>
      </c>
      <c r="I70" s="573">
        <v>0</v>
      </c>
      <c r="J70" s="574">
        <v>-270321400</v>
      </c>
      <c r="K70" s="574">
        <v>-270321400</v>
      </c>
    </row>
    <row r="71" spans="5:11" ht="13.5" thickBot="1">
      <c r="E71" s="572">
        <v>211102</v>
      </c>
      <c r="F71" s="572" t="s">
        <v>439</v>
      </c>
      <c r="G71" s="573">
        <v>0</v>
      </c>
      <c r="H71" s="573">
        <v>0</v>
      </c>
      <c r="I71" s="573">
        <v>0</v>
      </c>
      <c r="J71" s="574">
        <v>7785248</v>
      </c>
      <c r="K71" s="574">
        <v>7785248</v>
      </c>
    </row>
    <row r="72" spans="5:11" ht="13.5" thickBot="1">
      <c r="E72" s="572">
        <v>211103</v>
      </c>
      <c r="F72" s="572" t="s">
        <v>1069</v>
      </c>
      <c r="G72" s="573">
        <v>0</v>
      </c>
      <c r="H72" s="573">
        <v>0</v>
      </c>
      <c r="I72" s="573">
        <v>0</v>
      </c>
      <c r="J72" s="574">
        <v>-13620889</v>
      </c>
      <c r="K72" s="574">
        <v>-13620889</v>
      </c>
    </row>
    <row r="73" spans="5:11" ht="13.5" thickBot="1">
      <c r="E73" s="572">
        <v>211104</v>
      </c>
      <c r="F73" s="572" t="s">
        <v>1070</v>
      </c>
      <c r="G73" s="573">
        <v>0</v>
      </c>
      <c r="H73" s="573">
        <v>0</v>
      </c>
      <c r="I73" s="573">
        <v>0</v>
      </c>
      <c r="J73" s="573">
        <v>0</v>
      </c>
      <c r="K73" s="573">
        <v>0</v>
      </c>
    </row>
    <row r="74" spans="5:11" ht="13.5" thickBot="1">
      <c r="E74" s="572">
        <v>211201</v>
      </c>
      <c r="F74" s="572" t="s">
        <v>313</v>
      </c>
      <c r="G74" s="573">
        <v>0</v>
      </c>
      <c r="H74" s="573">
        <v>0</v>
      </c>
      <c r="I74" s="573">
        <v>0</v>
      </c>
      <c r="J74" s="574">
        <v>-188394000</v>
      </c>
      <c r="K74" s="574">
        <v>-188394000</v>
      </c>
    </row>
    <row r="75" spans="5:11" ht="13.5" thickBot="1">
      <c r="E75" s="572">
        <v>212001</v>
      </c>
      <c r="F75" s="572" t="s">
        <v>170</v>
      </c>
      <c r="G75" s="573">
        <v>0</v>
      </c>
      <c r="H75" s="573">
        <v>0</v>
      </c>
      <c r="I75" s="573">
        <v>0</v>
      </c>
      <c r="J75" s="573">
        <v>0</v>
      </c>
      <c r="K75" s="573">
        <v>0</v>
      </c>
    </row>
    <row r="76" spans="5:11" ht="13.5" thickBot="1">
      <c r="E76" s="572">
        <v>311110</v>
      </c>
      <c r="F76" s="572" t="s">
        <v>201</v>
      </c>
      <c r="G76" s="573">
        <v>0</v>
      </c>
      <c r="H76" s="573">
        <v>0</v>
      </c>
      <c r="I76" s="573">
        <v>0</v>
      </c>
      <c r="J76" s="574">
        <v>-1606003</v>
      </c>
      <c r="K76" s="574">
        <v>-1606003</v>
      </c>
    </row>
    <row r="77" spans="5:11" ht="13.5" thickBot="1">
      <c r="E77" s="572">
        <v>311115</v>
      </c>
      <c r="F77" s="572" t="s">
        <v>1071</v>
      </c>
      <c r="G77" s="573">
        <v>0</v>
      </c>
      <c r="H77" s="573">
        <v>0</v>
      </c>
      <c r="I77" s="573">
        <v>0</v>
      </c>
      <c r="J77" s="573">
        <v>0</v>
      </c>
      <c r="K77" s="573">
        <v>0</v>
      </c>
    </row>
    <row r="78" spans="5:11" ht="13.5" thickBot="1">
      <c r="E78" s="572">
        <v>311117</v>
      </c>
      <c r="F78" s="572" t="s">
        <v>1072</v>
      </c>
      <c r="G78" s="573">
        <v>0</v>
      </c>
      <c r="H78" s="573">
        <v>0</v>
      </c>
      <c r="I78" s="573">
        <v>0</v>
      </c>
      <c r="J78" s="573">
        <v>0</v>
      </c>
      <c r="K78" s="573">
        <v>0</v>
      </c>
    </row>
    <row r="79" spans="5:11" ht="13.5" thickBot="1">
      <c r="E79" s="572">
        <v>110205</v>
      </c>
      <c r="F79" s="572" t="s">
        <v>1073</v>
      </c>
      <c r="G79" s="573">
        <v>0</v>
      </c>
      <c r="H79" s="573">
        <v>0</v>
      </c>
      <c r="I79" s="573">
        <v>0</v>
      </c>
      <c r="J79" s="573">
        <v>0</v>
      </c>
      <c r="K79" s="573">
        <v>0</v>
      </c>
    </row>
    <row r="80" spans="5:11" ht="13.5" thickBot="1">
      <c r="E80" s="572">
        <v>110208</v>
      </c>
      <c r="F80" s="572" t="s">
        <v>1074</v>
      </c>
      <c r="G80" s="573">
        <v>0</v>
      </c>
      <c r="H80" s="573">
        <v>0</v>
      </c>
      <c r="I80" s="573">
        <v>0</v>
      </c>
      <c r="J80" s="573">
        <v>0</v>
      </c>
      <c r="K80" s="573">
        <v>0</v>
      </c>
    </row>
    <row r="81" spans="5:11" ht="13.5" thickBot="1">
      <c r="E81" s="575"/>
      <c r="F81" s="575" t="s">
        <v>1075</v>
      </c>
      <c r="G81" s="576">
        <v>0</v>
      </c>
      <c r="H81" s="576">
        <v>0</v>
      </c>
      <c r="I81" s="576">
        <v>0</v>
      </c>
      <c r="J81" s="577">
        <v>-519369230</v>
      </c>
      <c r="K81" s="578"/>
    </row>
  </sheetData>
  <mergeCells count="3">
    <mergeCell ref="A1:C1"/>
    <mergeCell ref="A2:C2"/>
    <mergeCell ref="A3:C3"/>
  </mergeCells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workbookViewId="0">
      <selection activeCell="E15" sqref="E15"/>
    </sheetView>
  </sheetViews>
  <sheetFormatPr defaultRowHeight="15"/>
  <cols>
    <col min="1" max="1" width="39.140625" bestFit="1" customWidth="1"/>
    <col min="2" max="2" width="14.7109375" customWidth="1"/>
    <col min="3" max="3" width="11.85546875" bestFit="1" customWidth="1"/>
  </cols>
  <sheetData>
    <row r="1" spans="1:5" ht="15.75">
      <c r="A1" s="567" t="s">
        <v>13</v>
      </c>
      <c r="B1" s="567"/>
      <c r="C1" s="568"/>
      <c r="D1" s="568"/>
      <c r="E1" s="568"/>
    </row>
    <row r="2" spans="1:5">
      <c r="A2" s="568" t="s">
        <v>12</v>
      </c>
      <c r="B2" s="568"/>
      <c r="C2" s="568"/>
      <c r="D2" s="568"/>
      <c r="E2" s="568"/>
    </row>
    <row r="3" spans="1:5">
      <c r="A3" s="568" t="s">
        <v>260</v>
      </c>
      <c r="B3" s="568" t="s">
        <v>1046</v>
      </c>
      <c r="C3" t="s">
        <v>1050</v>
      </c>
      <c r="D3" s="568"/>
      <c r="E3" s="568"/>
    </row>
    <row r="4" spans="1:5">
      <c r="A4" s="568" t="s">
        <v>261</v>
      </c>
      <c r="B4" s="568" t="s">
        <v>1046</v>
      </c>
      <c r="C4" t="s">
        <v>1050</v>
      </c>
      <c r="D4" s="568"/>
      <c r="E4" s="568"/>
    </row>
    <row r="5" spans="1:5">
      <c r="A5" s="568" t="s">
        <v>262</v>
      </c>
      <c r="B5" s="568" t="s">
        <v>1046</v>
      </c>
      <c r="C5" t="s">
        <v>1050</v>
      </c>
      <c r="D5" s="568"/>
      <c r="E5" s="568"/>
    </row>
    <row r="6" spans="1:5">
      <c r="A6" s="568" t="s">
        <v>11</v>
      </c>
      <c r="B6" s="568" t="s">
        <v>1046</v>
      </c>
      <c r="C6" t="s">
        <v>1050</v>
      </c>
      <c r="D6" s="568"/>
      <c r="E6" s="568"/>
    </row>
    <row r="7" spans="1:5">
      <c r="A7" s="568" t="s">
        <v>10</v>
      </c>
      <c r="B7" s="568" t="s">
        <v>1046</v>
      </c>
      <c r="C7" t="s">
        <v>1050</v>
      </c>
      <c r="D7" s="568"/>
      <c r="E7" s="568"/>
    </row>
    <row r="8" spans="1:5">
      <c r="A8" s="568" t="s">
        <v>9</v>
      </c>
      <c r="B8" s="568"/>
      <c r="C8" s="568"/>
      <c r="D8" s="568"/>
      <c r="E8" s="568"/>
    </row>
    <row r="9" spans="1:5">
      <c r="A9" s="568" t="s">
        <v>8</v>
      </c>
      <c r="B9" s="568"/>
      <c r="C9" s="568"/>
      <c r="D9" s="568"/>
      <c r="E9" s="568"/>
    </row>
    <row r="10" spans="1:5">
      <c r="A10" s="568" t="s">
        <v>7</v>
      </c>
      <c r="B10" s="568"/>
      <c r="C10" s="568"/>
      <c r="D10" s="568"/>
      <c r="E10" s="568"/>
    </row>
    <row r="11" spans="1:5">
      <c r="A11" s="568" t="s">
        <v>6</v>
      </c>
      <c r="B11" s="568" t="s">
        <v>1120</v>
      </c>
      <c r="C11" s="568" t="s">
        <v>1121</v>
      </c>
      <c r="D11" s="568"/>
      <c r="E11" s="568"/>
    </row>
    <row r="12" spans="1:5">
      <c r="A12" s="568" t="s">
        <v>5</v>
      </c>
      <c r="B12" s="568"/>
      <c r="C12" s="568"/>
      <c r="D12" s="568"/>
      <c r="E12" s="568"/>
    </row>
    <row r="13" spans="1:5">
      <c r="A13" s="568" t="s">
        <v>4</v>
      </c>
      <c r="B13" s="568"/>
      <c r="C13" s="568"/>
      <c r="D13" s="568"/>
      <c r="E13" s="568"/>
    </row>
    <row r="14" spans="1:5">
      <c r="A14" s="568" t="s">
        <v>3</v>
      </c>
      <c r="B14" s="568" t="s">
        <v>1046</v>
      </c>
      <c r="C14" t="s">
        <v>1050</v>
      </c>
      <c r="D14" s="568"/>
      <c r="E14" s="568"/>
    </row>
    <row r="15" spans="1:5">
      <c r="A15" s="568" t="s">
        <v>2</v>
      </c>
      <c r="B15" s="568"/>
      <c r="C15" s="568"/>
      <c r="D15" s="568"/>
      <c r="E15" s="568"/>
    </row>
    <row r="16" spans="1:5">
      <c r="A16" s="568" t="s">
        <v>1</v>
      </c>
      <c r="B16" s="568"/>
      <c r="C16" s="568"/>
      <c r="D16" s="568"/>
      <c r="E16" s="568"/>
    </row>
    <row r="17" spans="1:5">
      <c r="A17" s="568" t="s">
        <v>0</v>
      </c>
      <c r="B17" s="568"/>
      <c r="C17" s="568"/>
      <c r="D17" s="568"/>
      <c r="E17" s="568"/>
    </row>
    <row r="18" spans="1:5">
      <c r="A18" s="568" t="s">
        <v>1047</v>
      </c>
    </row>
    <row r="19" spans="1:5">
      <c r="A19" s="568" t="s">
        <v>1048</v>
      </c>
      <c r="B19" s="568" t="s">
        <v>1046</v>
      </c>
      <c r="C19" t="s">
        <v>1050</v>
      </c>
    </row>
    <row r="20" spans="1:5">
      <c r="A20" s="568" t="s">
        <v>1049</v>
      </c>
      <c r="B20" s="568" t="s">
        <v>1046</v>
      </c>
      <c r="C20" t="s">
        <v>1050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"/>
  <sheetViews>
    <sheetView tabSelected="1" zoomScale="85" zoomScaleNormal="85" workbookViewId="0">
      <pane xSplit="4" ySplit="5" topLeftCell="H6" activePane="bottomRight" state="frozen"/>
      <selection activeCell="D77" sqref="D77"/>
      <selection pane="topRight" activeCell="D77" sqref="D77"/>
      <selection pane="bottomLeft" activeCell="D77" sqref="D77"/>
      <selection pane="bottomRight" activeCell="J25" sqref="J25"/>
    </sheetView>
  </sheetViews>
  <sheetFormatPr defaultRowHeight="15"/>
  <cols>
    <col min="1" max="1" width="5.42578125" style="370" customWidth="1"/>
    <col min="2" max="2" width="16.85546875" style="370" customWidth="1"/>
    <col min="3" max="3" width="15.7109375" style="370" bestFit="1" customWidth="1"/>
    <col min="4" max="4" width="36" style="424" bestFit="1" customWidth="1"/>
    <col min="5" max="5" width="17" style="428" bestFit="1" customWidth="1"/>
    <col min="6" max="7" width="16.28515625" style="425" bestFit="1" customWidth="1"/>
    <col min="8" max="8" width="17" style="428" bestFit="1" customWidth="1"/>
    <col min="9" max="9" width="15.28515625" style="411" bestFit="1" customWidth="1"/>
    <col min="10" max="10" width="12.42578125" style="684" customWidth="1"/>
    <col min="11" max="11" width="14.7109375" style="411" customWidth="1"/>
    <col min="12" max="12" width="16.42578125" style="411" customWidth="1"/>
    <col min="13" max="13" width="31.42578125" style="257" customWidth="1"/>
    <col min="14" max="15" width="11.140625" style="257" customWidth="1"/>
    <col min="16" max="16" width="14.7109375" style="257" customWidth="1"/>
    <col min="17" max="16384" width="9.140625" style="257"/>
  </cols>
  <sheetData>
    <row r="1" spans="1:16" s="399" customFormat="1" ht="21">
      <c r="A1" s="394" t="s">
        <v>430</v>
      </c>
      <c r="B1" s="395"/>
      <c r="C1" s="395"/>
      <c r="D1" s="396"/>
      <c r="E1" s="397"/>
      <c r="F1" s="397"/>
      <c r="G1" s="397"/>
      <c r="H1" s="397"/>
      <c r="I1" s="398"/>
      <c r="J1" s="681"/>
      <c r="K1" s="398"/>
      <c r="L1" s="400"/>
    </row>
    <row r="2" spans="1:16" s="404" customFormat="1">
      <c r="A2" s="401" t="str">
        <f>[43]MENU!G4</f>
        <v>PER 30 NOVEMBER 2021</v>
      </c>
      <c r="B2" s="395"/>
      <c r="C2" s="395"/>
      <c r="D2" s="396"/>
      <c r="E2" s="402">
        <f>SUM(E4:E7)</f>
        <v>370425516.25999999</v>
      </c>
      <c r="F2" s="402">
        <f>SUM(F4:F7)</f>
        <v>9702396266</v>
      </c>
      <c r="G2" s="402">
        <f>SUM(G4:G7)</f>
        <v>9894039335</v>
      </c>
      <c r="H2" s="402">
        <f>SUM(H4:H7)</f>
        <v>178782447.25999999</v>
      </c>
      <c r="I2" s="403"/>
      <c r="J2" s="682"/>
      <c r="K2" s="403"/>
      <c r="L2" s="405"/>
    </row>
    <row r="3" spans="1:16" s="409" customFormat="1" ht="27" customHeight="1">
      <c r="A3" s="406" t="s">
        <v>431</v>
      </c>
      <c r="B3" s="406" t="s">
        <v>432</v>
      </c>
      <c r="C3" s="406" t="s">
        <v>433</v>
      </c>
      <c r="D3" s="406" t="s">
        <v>434</v>
      </c>
      <c r="E3" s="407" t="s">
        <v>435</v>
      </c>
      <c r="F3" s="407" t="s">
        <v>436</v>
      </c>
      <c r="G3" s="407" t="s">
        <v>437</v>
      </c>
      <c r="H3" s="407" t="s">
        <v>438</v>
      </c>
      <c r="I3" s="408"/>
      <c r="J3" s="683"/>
      <c r="K3" s="410"/>
      <c r="L3" s="411"/>
    </row>
    <row r="4" spans="1:16">
      <c r="A4" s="412">
        <v>1</v>
      </c>
      <c r="B4" s="413">
        <v>110101</v>
      </c>
      <c r="C4" s="413">
        <v>99999999</v>
      </c>
      <c r="D4" s="412" t="s">
        <v>273</v>
      </c>
      <c r="E4" s="414">
        <v>365662778</v>
      </c>
      <c r="F4" s="414">
        <v>4553556484</v>
      </c>
      <c r="G4" s="414">
        <v>4743085063</v>
      </c>
      <c r="H4" s="414">
        <v>176134199</v>
      </c>
      <c r="I4" s="410"/>
      <c r="K4" s="410"/>
    </row>
    <row r="5" spans="1:16">
      <c r="A5" s="412">
        <v>2</v>
      </c>
      <c r="B5" s="413">
        <v>110102</v>
      </c>
      <c r="C5" s="413">
        <v>99999999</v>
      </c>
      <c r="D5" s="412" t="s">
        <v>275</v>
      </c>
      <c r="E5" s="414">
        <v>2500000</v>
      </c>
      <c r="F5" s="414">
        <v>257031523</v>
      </c>
      <c r="G5" s="414">
        <v>257031523</v>
      </c>
      <c r="H5" s="414">
        <v>2500000</v>
      </c>
      <c r="I5" s="415"/>
      <c r="J5" s="685"/>
      <c r="K5" s="410"/>
    </row>
    <row r="6" spans="1:16">
      <c r="A6" s="412">
        <v>3</v>
      </c>
      <c r="B6" s="413">
        <v>110201</v>
      </c>
      <c r="C6" s="413">
        <v>99999999</v>
      </c>
      <c r="D6" s="412" t="s">
        <v>276</v>
      </c>
      <c r="E6" s="414">
        <v>187482.26</v>
      </c>
      <c r="F6" s="414">
        <v>1047415766</v>
      </c>
      <c r="G6" s="414">
        <v>1047455000</v>
      </c>
      <c r="H6" s="414">
        <v>148248.25999999046</v>
      </c>
      <c r="I6" s="410"/>
      <c r="J6" s="685"/>
      <c r="K6" s="410"/>
    </row>
    <row r="7" spans="1:16">
      <c r="A7" s="412">
        <v>4</v>
      </c>
      <c r="B7" s="413" t="s">
        <v>227</v>
      </c>
      <c r="C7" s="413">
        <v>99999999</v>
      </c>
      <c r="D7" s="412" t="s">
        <v>277</v>
      </c>
      <c r="E7" s="414">
        <v>2075256</v>
      </c>
      <c r="F7" s="414">
        <v>3844392493</v>
      </c>
      <c r="G7" s="414">
        <v>3846467749</v>
      </c>
      <c r="H7" s="414">
        <v>0</v>
      </c>
      <c r="I7" s="410"/>
      <c r="J7" s="686" t="s">
        <v>2065</v>
      </c>
      <c r="K7" s="410"/>
    </row>
    <row r="8" spans="1:16">
      <c r="A8" s="412">
        <v>5</v>
      </c>
      <c r="B8" s="413">
        <v>110210</v>
      </c>
      <c r="C8" s="413">
        <v>99999999</v>
      </c>
      <c r="D8" s="412" t="s">
        <v>278</v>
      </c>
      <c r="E8" s="414">
        <v>49223411793.32</v>
      </c>
      <c r="F8" s="414">
        <v>5841620302</v>
      </c>
      <c r="G8" s="414">
        <v>92105000</v>
      </c>
      <c r="H8" s="414">
        <v>54972927095.32</v>
      </c>
      <c r="I8" s="410"/>
      <c r="J8" s="687" t="s">
        <v>414</v>
      </c>
      <c r="K8" s="408" t="s">
        <v>2064</v>
      </c>
      <c r="L8" s="680" t="s">
        <v>415</v>
      </c>
      <c r="M8" s="409" t="s">
        <v>417</v>
      </c>
      <c r="N8" s="409" t="s">
        <v>418</v>
      </c>
      <c r="O8" s="409" t="s">
        <v>419</v>
      </c>
      <c r="P8" s="409" t="s">
        <v>1146</v>
      </c>
    </row>
    <row r="9" spans="1:16">
      <c r="A9" s="412">
        <v>6</v>
      </c>
      <c r="B9" s="413">
        <v>110902</v>
      </c>
      <c r="C9" s="413">
        <v>99999999</v>
      </c>
      <c r="D9" s="412" t="s">
        <v>282</v>
      </c>
      <c r="E9" s="414">
        <v>-19944058779</v>
      </c>
      <c r="F9" s="414">
        <v>9936380829</v>
      </c>
      <c r="G9" s="414">
        <v>9936380829</v>
      </c>
      <c r="H9" s="414">
        <v>-19944058779</v>
      </c>
      <c r="I9" s="410"/>
      <c r="J9" s="685">
        <v>44501</v>
      </c>
      <c r="K9" s="410"/>
      <c r="M9" s="257" t="s">
        <v>1100</v>
      </c>
      <c r="P9" s="257">
        <v>365662778</v>
      </c>
    </row>
    <row r="10" spans="1:16">
      <c r="A10" s="412">
        <v>7</v>
      </c>
      <c r="B10" s="413">
        <v>130120</v>
      </c>
      <c r="C10" s="413">
        <v>99999999</v>
      </c>
      <c r="D10" s="412" t="s">
        <v>283</v>
      </c>
      <c r="E10" s="414">
        <v>-74081854120.669998</v>
      </c>
      <c r="F10" s="414">
        <v>0</v>
      </c>
      <c r="G10" s="414">
        <v>1818144061</v>
      </c>
      <c r="H10" s="414">
        <v>-75899998181.669998</v>
      </c>
      <c r="I10" s="410"/>
      <c r="J10" s="685">
        <v>44501</v>
      </c>
      <c r="K10" s="410" t="s">
        <v>1086</v>
      </c>
    </row>
    <row r="11" spans="1:16">
      <c r="A11" s="412">
        <v>11</v>
      </c>
      <c r="B11" s="413">
        <v>130121</v>
      </c>
      <c r="C11" s="413">
        <v>99999999</v>
      </c>
      <c r="D11" s="412" t="s">
        <v>284</v>
      </c>
      <c r="E11" s="414">
        <v>-131198331939</v>
      </c>
      <c r="F11" s="414">
        <v>12500</v>
      </c>
      <c r="G11" s="414">
        <v>3877044675</v>
      </c>
      <c r="H11" s="414">
        <v>-135075364114</v>
      </c>
      <c r="I11" s="410"/>
      <c r="J11" s="685"/>
      <c r="K11" s="410"/>
    </row>
    <row r="12" spans="1:16">
      <c r="A12" s="412">
        <v>12</v>
      </c>
      <c r="B12" s="413">
        <v>130130</v>
      </c>
      <c r="C12" s="413">
        <v>99999999</v>
      </c>
      <c r="D12" s="412" t="s">
        <v>285</v>
      </c>
      <c r="E12" s="414">
        <v>28044649</v>
      </c>
      <c r="F12" s="414">
        <v>555056</v>
      </c>
      <c r="G12" s="414">
        <v>19000000</v>
      </c>
      <c r="H12" s="414">
        <v>9599705</v>
      </c>
      <c r="I12" s="410"/>
      <c r="J12" s="685"/>
      <c r="K12" s="410"/>
    </row>
    <row r="13" spans="1:16">
      <c r="A13" s="412">
        <v>13</v>
      </c>
      <c r="B13" s="413">
        <v>130131</v>
      </c>
      <c r="C13" s="413">
        <v>99999999</v>
      </c>
      <c r="D13" s="412" t="s">
        <v>286</v>
      </c>
      <c r="E13" s="414">
        <v>18224804</v>
      </c>
      <c r="F13" s="414">
        <v>62970096</v>
      </c>
      <c r="G13" s="414">
        <v>81194900</v>
      </c>
      <c r="H13" s="414">
        <v>0</v>
      </c>
      <c r="I13" s="410"/>
      <c r="J13" s="685"/>
      <c r="K13" s="410"/>
    </row>
    <row r="14" spans="1:16">
      <c r="A14" s="412">
        <v>14</v>
      </c>
      <c r="B14" s="413">
        <v>130501</v>
      </c>
      <c r="C14" s="413">
        <v>99999999</v>
      </c>
      <c r="D14" s="412" t="s">
        <v>287</v>
      </c>
      <c r="E14" s="414">
        <v>247000</v>
      </c>
      <c r="F14" s="414">
        <v>1610000</v>
      </c>
      <c r="G14" s="414">
        <v>247000</v>
      </c>
      <c r="H14" s="414">
        <v>1610000</v>
      </c>
      <c r="I14" s="410"/>
      <c r="J14" s="685"/>
      <c r="K14" s="410"/>
      <c r="M14" s="415"/>
    </row>
    <row r="15" spans="1:16">
      <c r="A15" s="412">
        <v>15</v>
      </c>
      <c r="B15" s="413">
        <v>130504</v>
      </c>
      <c r="C15" s="413">
        <v>99999999</v>
      </c>
      <c r="D15" s="412" t="s">
        <v>289</v>
      </c>
      <c r="E15" s="414">
        <v>92923654</v>
      </c>
      <c r="F15" s="414">
        <v>0</v>
      </c>
      <c r="G15" s="414">
        <v>17625438</v>
      </c>
      <c r="H15" s="414">
        <v>75298216</v>
      </c>
      <c r="I15" s="410"/>
      <c r="J15" s="686" t="s">
        <v>2066</v>
      </c>
      <c r="K15" s="410"/>
    </row>
    <row r="16" spans="1:16">
      <c r="A16" s="412">
        <v>16</v>
      </c>
      <c r="B16" s="413">
        <v>211001</v>
      </c>
      <c r="C16" s="413">
        <v>99999999</v>
      </c>
      <c r="D16" s="412" t="s">
        <v>298</v>
      </c>
      <c r="E16" s="414">
        <v>136675954218</v>
      </c>
      <c r="F16" s="414">
        <v>19000000</v>
      </c>
      <c r="G16" s="414">
        <v>0</v>
      </c>
      <c r="H16" s="414">
        <v>136694954218</v>
      </c>
      <c r="I16" s="410"/>
      <c r="J16" s="687" t="s">
        <v>414</v>
      </c>
      <c r="K16" s="408" t="s">
        <v>2064</v>
      </c>
      <c r="L16" s="680" t="s">
        <v>415</v>
      </c>
      <c r="M16" s="409" t="s">
        <v>417</v>
      </c>
      <c r="N16" s="409" t="s">
        <v>418</v>
      </c>
      <c r="O16" s="409" t="s">
        <v>419</v>
      </c>
      <c r="P16" s="409" t="s">
        <v>1146</v>
      </c>
    </row>
    <row r="17" spans="1:11">
      <c r="A17" s="412">
        <v>17</v>
      </c>
      <c r="B17" s="413">
        <v>211102</v>
      </c>
      <c r="C17" s="413">
        <v>99999999</v>
      </c>
      <c r="D17" s="412" t="s">
        <v>439</v>
      </c>
      <c r="E17" s="414">
        <v>-32006479</v>
      </c>
      <c r="F17" s="416">
        <v>54763714</v>
      </c>
      <c r="G17" s="414">
        <v>46978466</v>
      </c>
      <c r="H17" s="414">
        <v>-24221231</v>
      </c>
      <c r="I17" s="410"/>
      <c r="J17" s="685"/>
      <c r="K17" s="410"/>
    </row>
    <row r="18" spans="1:11">
      <c r="A18" s="412">
        <v>18</v>
      </c>
      <c r="B18" s="413">
        <v>311100</v>
      </c>
      <c r="C18" s="413">
        <v>99999999</v>
      </c>
      <c r="D18" s="412" t="s">
        <v>323</v>
      </c>
      <c r="E18" s="414">
        <v>4169581210</v>
      </c>
      <c r="F18" s="416">
        <v>106829503</v>
      </c>
      <c r="G18" s="414">
        <v>16700000</v>
      </c>
      <c r="H18" s="414">
        <v>4259710713</v>
      </c>
      <c r="I18" s="410"/>
      <c r="J18" s="685"/>
      <c r="K18" s="410"/>
    </row>
    <row r="19" spans="1:11">
      <c r="A19" s="412">
        <v>19</v>
      </c>
      <c r="B19" s="413">
        <v>311110</v>
      </c>
      <c r="C19" s="413">
        <v>99999999</v>
      </c>
      <c r="D19" s="412" t="s">
        <v>325</v>
      </c>
      <c r="E19" s="414">
        <v>-7819400</v>
      </c>
      <c r="F19" s="414">
        <v>53193938</v>
      </c>
      <c r="G19" s="414">
        <v>54799941</v>
      </c>
      <c r="H19" s="414">
        <v>-9425403</v>
      </c>
      <c r="I19" s="410"/>
      <c r="J19" s="685"/>
      <c r="K19" s="410"/>
    </row>
    <row r="20" spans="1:11">
      <c r="A20" s="412">
        <v>20</v>
      </c>
      <c r="B20" s="413">
        <v>811003</v>
      </c>
      <c r="C20" s="413">
        <v>99999999</v>
      </c>
      <c r="D20" s="412" t="s">
        <v>69</v>
      </c>
      <c r="E20" s="414">
        <v>1870177723</v>
      </c>
      <c r="F20" s="414">
        <v>50766466</v>
      </c>
      <c r="G20" s="414">
        <v>0</v>
      </c>
      <c r="H20" s="414">
        <v>1920944189</v>
      </c>
      <c r="I20" s="410"/>
      <c r="J20" s="685"/>
      <c r="K20" s="410"/>
    </row>
    <row r="21" spans="1:11">
      <c r="A21" s="412">
        <v>21</v>
      </c>
      <c r="B21" s="413">
        <v>811004</v>
      </c>
      <c r="C21" s="413">
        <v>99999999</v>
      </c>
      <c r="D21" s="412" t="s">
        <v>366</v>
      </c>
      <c r="E21" s="414">
        <v>1280522486</v>
      </c>
      <c r="F21" s="414">
        <v>1055000</v>
      </c>
      <c r="G21" s="414">
        <v>0</v>
      </c>
      <c r="H21" s="414">
        <v>1281577486</v>
      </c>
      <c r="I21" s="410"/>
      <c r="J21" s="685"/>
      <c r="K21" s="410"/>
    </row>
    <row r="22" spans="1:11">
      <c r="A22" s="412">
        <v>22</v>
      </c>
      <c r="B22" s="413">
        <v>811005</v>
      </c>
      <c r="C22" s="413">
        <v>99999999</v>
      </c>
      <c r="D22" s="412" t="s">
        <v>367</v>
      </c>
      <c r="E22" s="414">
        <v>62167500</v>
      </c>
      <c r="F22" s="414">
        <v>1494000</v>
      </c>
      <c r="G22" s="414">
        <v>0</v>
      </c>
      <c r="H22" s="414">
        <v>63661500</v>
      </c>
      <c r="I22" s="410"/>
      <c r="J22" s="685"/>
      <c r="K22" s="410"/>
    </row>
    <row r="23" spans="1:11">
      <c r="A23" s="412">
        <v>23</v>
      </c>
      <c r="B23" s="413">
        <v>821004</v>
      </c>
      <c r="C23" s="413">
        <v>99999999</v>
      </c>
      <c r="D23" s="412" t="s">
        <v>372</v>
      </c>
      <c r="E23" s="414">
        <v>10950149</v>
      </c>
      <c r="F23" s="414">
        <v>332667</v>
      </c>
      <c r="G23" s="414">
        <v>0</v>
      </c>
      <c r="H23" s="414">
        <v>11282816</v>
      </c>
      <c r="I23" s="410"/>
      <c r="J23" s="685"/>
      <c r="K23" s="410"/>
    </row>
    <row r="24" spans="1:11">
      <c r="A24" s="412">
        <v>24</v>
      </c>
      <c r="B24" s="413">
        <v>824002</v>
      </c>
      <c r="C24" s="413">
        <v>99999999</v>
      </c>
      <c r="D24" s="412" t="s">
        <v>380</v>
      </c>
      <c r="E24" s="414">
        <v>168223000</v>
      </c>
      <c r="F24" s="414">
        <v>49500</v>
      </c>
      <c r="G24" s="414">
        <v>0</v>
      </c>
      <c r="H24" s="414">
        <v>168272500</v>
      </c>
      <c r="J24" s="685"/>
      <c r="K24" s="410"/>
    </row>
    <row r="25" spans="1:11">
      <c r="A25" s="412">
        <v>25</v>
      </c>
      <c r="B25" s="413">
        <v>824003</v>
      </c>
      <c r="C25" s="413">
        <v>99999999</v>
      </c>
      <c r="D25" s="412" t="s">
        <v>381</v>
      </c>
      <c r="E25" s="414">
        <v>86282691</v>
      </c>
      <c r="F25" s="414">
        <v>1080000</v>
      </c>
      <c r="G25" s="414">
        <v>0</v>
      </c>
      <c r="H25" s="414">
        <v>87362691</v>
      </c>
      <c r="J25" s="685"/>
      <c r="K25" s="410"/>
    </row>
    <row r="26" spans="1:11">
      <c r="A26" s="412">
        <v>26</v>
      </c>
      <c r="B26" s="413">
        <v>824005</v>
      </c>
      <c r="C26" s="413">
        <v>99999999</v>
      </c>
      <c r="D26" s="412" t="s">
        <v>383</v>
      </c>
      <c r="E26" s="414">
        <v>15247316</v>
      </c>
      <c r="F26" s="414">
        <v>310000</v>
      </c>
      <c r="G26" s="414">
        <v>0</v>
      </c>
      <c r="H26" s="414">
        <v>15557316</v>
      </c>
      <c r="J26" s="685"/>
      <c r="K26" s="410"/>
    </row>
    <row r="27" spans="1:11">
      <c r="A27" s="412">
        <v>27</v>
      </c>
      <c r="B27" s="413">
        <v>824007</v>
      </c>
      <c r="C27" s="413">
        <v>99999999</v>
      </c>
      <c r="D27" s="412" t="s">
        <v>385</v>
      </c>
      <c r="E27" s="414">
        <v>96012200</v>
      </c>
      <c r="F27" s="414">
        <v>2602900</v>
      </c>
      <c r="G27" s="414">
        <v>0</v>
      </c>
      <c r="H27" s="414">
        <v>98615100</v>
      </c>
      <c r="J27" s="685"/>
      <c r="K27" s="410"/>
    </row>
    <row r="28" spans="1:11">
      <c r="A28" s="412">
        <v>28</v>
      </c>
      <c r="B28" s="413">
        <v>824019</v>
      </c>
      <c r="C28" s="413">
        <v>99999999</v>
      </c>
      <c r="D28" s="412" t="s">
        <v>391</v>
      </c>
      <c r="E28" s="414">
        <v>1141980</v>
      </c>
      <c r="F28" s="414">
        <v>114198</v>
      </c>
      <c r="G28" s="414">
        <v>0</v>
      </c>
      <c r="H28" s="414">
        <v>1256178</v>
      </c>
      <c r="J28" s="685"/>
      <c r="K28" s="410"/>
    </row>
    <row r="29" spans="1:11">
      <c r="A29" s="412">
        <v>29</v>
      </c>
      <c r="B29" s="413">
        <v>824021</v>
      </c>
      <c r="C29" s="413">
        <v>99999999</v>
      </c>
      <c r="D29" s="412" t="s">
        <v>392</v>
      </c>
      <c r="E29" s="414">
        <v>36615900</v>
      </c>
      <c r="F29" s="414">
        <v>175000</v>
      </c>
      <c r="G29" s="414">
        <v>0</v>
      </c>
      <c r="H29" s="414">
        <v>36790900</v>
      </c>
      <c r="J29" s="685"/>
      <c r="K29" s="410"/>
    </row>
    <row r="30" spans="1:11">
      <c r="A30" s="412">
        <v>30</v>
      </c>
      <c r="B30" s="413">
        <v>824037</v>
      </c>
      <c r="C30" s="413">
        <v>99999999</v>
      </c>
      <c r="D30" s="412" t="s">
        <v>394</v>
      </c>
      <c r="E30" s="414">
        <v>11646000</v>
      </c>
      <c r="F30" s="414">
        <v>200000</v>
      </c>
      <c r="G30" s="414">
        <v>0</v>
      </c>
      <c r="H30" s="414">
        <v>11846000</v>
      </c>
      <c r="J30" s="685"/>
      <c r="K30" s="410"/>
    </row>
    <row r="31" spans="1:11">
      <c r="A31" s="412">
        <v>31</v>
      </c>
      <c r="B31" s="413">
        <v>824042</v>
      </c>
      <c r="C31" s="413">
        <v>99999999</v>
      </c>
      <c r="D31" s="412" t="s">
        <v>440</v>
      </c>
      <c r="E31" s="414">
        <v>40751500</v>
      </c>
      <c r="F31" s="414">
        <v>1889600</v>
      </c>
      <c r="G31" s="414">
        <v>1050</v>
      </c>
      <c r="H31" s="414">
        <v>42640050</v>
      </c>
      <c r="J31" s="685"/>
      <c r="K31" s="410"/>
    </row>
    <row r="32" spans="1:11">
      <c r="A32" s="412">
        <v>32</v>
      </c>
      <c r="B32" s="413">
        <v>825012</v>
      </c>
      <c r="C32" s="413">
        <v>99999999</v>
      </c>
      <c r="D32" s="412" t="s">
        <v>402</v>
      </c>
      <c r="E32" s="414">
        <v>6947859</v>
      </c>
      <c r="F32" s="414">
        <v>263171</v>
      </c>
      <c r="G32" s="414">
        <v>0</v>
      </c>
      <c r="H32" s="414">
        <v>7211030</v>
      </c>
      <c r="J32" s="685"/>
      <c r="K32" s="410"/>
    </row>
    <row r="33" spans="1:11">
      <c r="A33" s="412">
        <v>33</v>
      </c>
      <c r="B33" s="413">
        <v>829207</v>
      </c>
      <c r="C33" s="413">
        <v>99999999</v>
      </c>
      <c r="D33" s="412" t="s">
        <v>406</v>
      </c>
      <c r="E33" s="414">
        <v>714871771.52999997</v>
      </c>
      <c r="F33" s="414">
        <v>17025164</v>
      </c>
      <c r="G33" s="414">
        <v>0</v>
      </c>
      <c r="H33" s="414">
        <v>731896935.52999997</v>
      </c>
      <c r="I33" s="410">
        <f>+H33-'[43]BIAYA PROMOSI DAGANG'!G244</f>
        <v>0</v>
      </c>
      <c r="J33" s="685"/>
      <c r="K33" s="410"/>
    </row>
    <row r="34" spans="1:11">
      <c r="A34" s="412">
        <v>34</v>
      </c>
      <c r="B34" s="413">
        <v>919900</v>
      </c>
      <c r="C34" s="413">
        <v>99999999</v>
      </c>
      <c r="D34" s="412" t="s">
        <v>441</v>
      </c>
      <c r="E34" s="414">
        <v>-135047594.96000001</v>
      </c>
      <c r="F34" s="414">
        <v>0</v>
      </c>
      <c r="G34" s="414">
        <v>2429175</v>
      </c>
      <c r="H34" s="414">
        <v>-137476769.96000001</v>
      </c>
      <c r="I34" s="410">
        <f>+H34+'[43]PEND LAIN'!F17</f>
        <v>-731301.0000000298</v>
      </c>
      <c r="J34" s="685"/>
      <c r="K34" s="410"/>
    </row>
    <row r="35" spans="1:11">
      <c r="A35" s="412"/>
      <c r="B35" s="417"/>
      <c r="C35" s="413"/>
      <c r="D35" s="418"/>
      <c r="E35" s="419"/>
      <c r="F35" s="420"/>
      <c r="G35" s="420"/>
      <c r="H35" s="419"/>
      <c r="I35" s="410"/>
      <c r="J35" s="685"/>
      <c r="K35" s="410"/>
    </row>
    <row r="36" spans="1:11">
      <c r="A36" s="412"/>
      <c r="B36" s="417"/>
      <c r="C36" s="413"/>
      <c r="D36" s="418"/>
      <c r="E36" s="419"/>
      <c r="F36" s="420"/>
      <c r="G36" s="420"/>
      <c r="H36" s="419"/>
      <c r="I36" s="410"/>
      <c r="J36" s="685"/>
      <c r="K36" s="410"/>
    </row>
    <row r="37" spans="1:11">
      <c r="A37" s="412"/>
      <c r="B37" s="417"/>
      <c r="C37" s="413"/>
      <c r="D37" s="418"/>
      <c r="E37" s="419"/>
      <c r="F37" s="420"/>
      <c r="G37" s="420"/>
      <c r="H37" s="419"/>
      <c r="I37" s="410"/>
      <c r="J37" s="685"/>
      <c r="K37" s="410"/>
    </row>
    <row r="38" spans="1:11">
      <c r="A38" s="412"/>
      <c r="B38" s="417"/>
      <c r="C38" s="413"/>
      <c r="D38" s="418"/>
      <c r="E38" s="419"/>
      <c r="F38" s="420"/>
      <c r="G38" s="420"/>
      <c r="H38" s="419"/>
      <c r="I38" s="410"/>
      <c r="J38" s="685"/>
      <c r="K38" s="410"/>
    </row>
    <row r="39" spans="1:11">
      <c r="A39" s="412"/>
      <c r="B39" s="417"/>
      <c r="C39" s="413"/>
      <c r="D39" s="418"/>
      <c r="E39" s="419"/>
      <c r="F39" s="420"/>
      <c r="G39" s="420"/>
      <c r="H39" s="419"/>
      <c r="I39" s="410"/>
      <c r="J39" s="685"/>
      <c r="K39" s="410"/>
    </row>
    <row r="40" spans="1:11">
      <c r="A40" s="412"/>
      <c r="B40" s="417"/>
      <c r="C40" s="413"/>
      <c r="D40" s="418"/>
      <c r="E40" s="419"/>
      <c r="F40" s="420"/>
      <c r="G40" s="420"/>
      <c r="H40" s="419"/>
      <c r="J40" s="685"/>
      <c r="K40" s="410"/>
    </row>
    <row r="41" spans="1:11">
      <c r="A41" s="412"/>
      <c r="B41" s="417"/>
      <c r="C41" s="413"/>
      <c r="D41" s="418"/>
      <c r="E41" s="419"/>
      <c r="F41" s="420"/>
      <c r="G41" s="420"/>
      <c r="H41" s="419"/>
      <c r="J41" s="685"/>
      <c r="K41" s="410"/>
    </row>
    <row r="42" spans="1:11">
      <c r="A42" s="412"/>
      <c r="B42" s="417"/>
      <c r="C42" s="413"/>
      <c r="D42" s="418"/>
      <c r="E42" s="419"/>
      <c r="F42" s="420"/>
      <c r="G42" s="420"/>
      <c r="H42" s="419"/>
      <c r="J42" s="685"/>
      <c r="K42" s="410"/>
    </row>
    <row r="43" spans="1:11">
      <c r="A43" s="412"/>
      <c r="B43" s="417"/>
      <c r="C43" s="413"/>
      <c r="D43" s="418"/>
      <c r="E43" s="419"/>
      <c r="F43" s="420"/>
      <c r="G43" s="420"/>
      <c r="H43" s="419"/>
      <c r="K43" s="410"/>
    </row>
    <row r="44" spans="1:11">
      <c r="A44" s="412"/>
      <c r="B44" s="417"/>
      <c r="C44" s="413"/>
      <c r="D44" s="418"/>
      <c r="E44" s="419"/>
      <c r="F44" s="420"/>
      <c r="G44" s="420"/>
      <c r="H44" s="419"/>
      <c r="K44" s="410"/>
    </row>
    <row r="45" spans="1:11">
      <c r="A45" s="417"/>
      <c r="B45" s="417"/>
      <c r="C45" s="417"/>
      <c r="D45" s="418"/>
      <c r="E45" s="419"/>
      <c r="F45" s="420"/>
      <c r="G45" s="420"/>
      <c r="H45" s="419"/>
      <c r="K45" s="410"/>
    </row>
    <row r="46" spans="1:11">
      <c r="A46" s="421"/>
      <c r="B46" s="421"/>
      <c r="C46" s="421"/>
      <c r="D46" s="422"/>
      <c r="E46" s="423">
        <f>SUM(E4:E45)</f>
        <v>-30418747392.519997</v>
      </c>
      <c r="F46" s="423">
        <f>SUM(F4:F45)</f>
        <v>25856689870</v>
      </c>
      <c r="G46" s="423">
        <f>SUM(G4:G45)</f>
        <v>25856689870</v>
      </c>
      <c r="H46" s="423">
        <f>SUM(H4:H45)</f>
        <v>-30418747392.519997</v>
      </c>
      <c r="K46" s="410"/>
    </row>
    <row r="47" spans="1:11">
      <c r="B47" s="370">
        <v>1</v>
      </c>
      <c r="C47" s="370">
        <v>2</v>
      </c>
      <c r="D47" s="424">
        <v>3</v>
      </c>
      <c r="E47" s="425">
        <v>4</v>
      </c>
      <c r="F47" s="425">
        <v>5</v>
      </c>
      <c r="G47" s="425">
        <v>6</v>
      </c>
      <c r="H47" s="425">
        <v>7</v>
      </c>
      <c r="K47" s="410"/>
    </row>
    <row r="48" spans="1:11">
      <c r="E48" s="425"/>
      <c r="F48" s="425">
        <f>F46-'[43]NERACA LAJUR'!G159</f>
        <v>0</v>
      </c>
      <c r="G48" s="425">
        <f>G46-'[43]NERACA LAJUR'!H159</f>
        <v>0</v>
      </c>
      <c r="H48" s="425"/>
      <c r="K48" s="410"/>
    </row>
    <row r="49" spans="4:8">
      <c r="E49" s="425"/>
      <c r="G49" s="425">
        <f>G46-F46</f>
        <v>0</v>
      </c>
      <c r="H49" s="425"/>
    </row>
    <row r="50" spans="4:8">
      <c r="E50" s="425"/>
      <c r="H50" s="425"/>
    </row>
    <row r="51" spans="4:8">
      <c r="E51" s="425"/>
      <c r="H51" s="425"/>
    </row>
    <row r="52" spans="4:8">
      <c r="E52" s="425"/>
      <c r="H52" s="425"/>
    </row>
    <row r="53" spans="4:8">
      <c r="E53" s="425"/>
      <c r="H53" s="425"/>
    </row>
    <row r="54" spans="4:8">
      <c r="E54" s="425"/>
      <c r="H54" s="425"/>
    </row>
    <row r="55" spans="4:8">
      <c r="E55" s="425"/>
      <c r="H55" s="425"/>
    </row>
    <row r="56" spans="4:8">
      <c r="E56" s="425"/>
      <c r="H56" s="425"/>
    </row>
    <row r="57" spans="4:8">
      <c r="E57" s="425"/>
      <c r="H57" s="425"/>
    </row>
    <row r="58" spans="4:8">
      <c r="D58" s="426"/>
      <c r="E58" s="425"/>
      <c r="H58" s="425"/>
    </row>
    <row r="59" spans="4:8">
      <c r="D59" s="427"/>
      <c r="E59" s="425"/>
      <c r="H59" s="425"/>
    </row>
    <row r="60" spans="4:8">
      <c r="D60" s="426"/>
      <c r="E60" s="425"/>
      <c r="H60" s="425"/>
    </row>
    <row r="61" spans="4:8">
      <c r="D61" s="427"/>
      <c r="E61" s="425"/>
      <c r="H61" s="425"/>
    </row>
    <row r="62" spans="4:8">
      <c r="D62" s="426"/>
      <c r="E62" s="425"/>
      <c r="H62" s="425"/>
    </row>
    <row r="63" spans="4:8">
      <c r="D63" s="427"/>
      <c r="E63" s="425"/>
      <c r="H63" s="425"/>
    </row>
    <row r="64" spans="4:8">
      <c r="D64" s="426"/>
      <c r="E64" s="425"/>
      <c r="H64" s="425"/>
    </row>
    <row r="65" spans="4:8">
      <c r="D65" s="427"/>
      <c r="E65" s="425"/>
      <c r="H65" s="425"/>
    </row>
    <row r="66" spans="4:8">
      <c r="D66" s="426"/>
      <c r="E66" s="425"/>
      <c r="H66" s="425"/>
    </row>
    <row r="67" spans="4:8">
      <c r="D67" s="426"/>
      <c r="E67" s="425"/>
      <c r="H67" s="425"/>
    </row>
    <row r="68" spans="4:8">
      <c r="D68" s="427"/>
      <c r="E68" s="425"/>
      <c r="H68" s="425"/>
    </row>
    <row r="69" spans="4:8">
      <c r="D69" s="426"/>
      <c r="E69" s="425"/>
      <c r="H69" s="425"/>
    </row>
    <row r="70" spans="4:8">
      <c r="D70" s="427"/>
      <c r="E70" s="425"/>
      <c r="H70" s="425"/>
    </row>
    <row r="71" spans="4:8">
      <c r="D71" s="426"/>
      <c r="E71" s="425"/>
      <c r="H71" s="425"/>
    </row>
    <row r="72" spans="4:8">
      <c r="D72" s="426"/>
      <c r="E72" s="425"/>
      <c r="H72" s="425"/>
    </row>
    <row r="73" spans="4:8">
      <c r="D73" s="427"/>
      <c r="E73" s="425"/>
      <c r="H73" s="425"/>
    </row>
    <row r="74" spans="4:8">
      <c r="D74" s="426"/>
      <c r="E74" s="425"/>
      <c r="H74" s="425"/>
    </row>
    <row r="75" spans="4:8">
      <c r="D75" s="427"/>
      <c r="E75" s="425"/>
      <c r="H75" s="425"/>
    </row>
    <row r="76" spans="4:8">
      <c r="D76" s="426"/>
      <c r="E76" s="425"/>
      <c r="H76" s="425"/>
    </row>
    <row r="77" spans="4:8">
      <c r="D77" s="426"/>
      <c r="E77" s="425"/>
      <c r="H77" s="425"/>
    </row>
    <row r="78" spans="4:8">
      <c r="D78" s="427"/>
      <c r="E78" s="425"/>
      <c r="H78" s="425"/>
    </row>
    <row r="79" spans="4:8">
      <c r="D79" s="426"/>
      <c r="E79" s="425"/>
      <c r="H79" s="425"/>
    </row>
    <row r="80" spans="4:8">
      <c r="D80" s="427"/>
      <c r="E80" s="425"/>
      <c r="H80" s="425"/>
    </row>
    <row r="81" spans="4:8">
      <c r="D81" s="426"/>
      <c r="E81" s="425"/>
      <c r="H81" s="425"/>
    </row>
    <row r="82" spans="4:8">
      <c r="D82" s="427"/>
      <c r="E82" s="425"/>
      <c r="H82" s="425"/>
    </row>
    <row r="83" spans="4:8">
      <c r="D83" s="426"/>
      <c r="E83" s="425"/>
      <c r="H83" s="425"/>
    </row>
    <row r="84" spans="4:8">
      <c r="D84" s="427"/>
      <c r="E84" s="425"/>
      <c r="H84" s="425"/>
    </row>
    <row r="85" spans="4:8">
      <c r="D85" s="426"/>
      <c r="E85" s="425"/>
      <c r="H85" s="425"/>
    </row>
    <row r="86" spans="4:8">
      <c r="D86" s="426"/>
      <c r="E86" s="425"/>
      <c r="H86" s="425"/>
    </row>
    <row r="87" spans="4:8">
      <c r="D87" s="427"/>
      <c r="E87" s="425"/>
      <c r="H87" s="425"/>
    </row>
    <row r="88" spans="4:8">
      <c r="D88" s="426"/>
      <c r="E88" s="425"/>
      <c r="H88" s="425"/>
    </row>
    <row r="89" spans="4:8">
      <c r="D89" s="426"/>
      <c r="E89" s="425"/>
      <c r="H89" s="425"/>
    </row>
    <row r="90" spans="4:8">
      <c r="D90" s="427"/>
      <c r="E90" s="425"/>
      <c r="H90" s="425"/>
    </row>
    <row r="91" spans="4:8">
      <c r="D91" s="426"/>
      <c r="E91" s="425"/>
      <c r="H91" s="425"/>
    </row>
    <row r="92" spans="4:8">
      <c r="D92" s="427"/>
      <c r="E92" s="425"/>
      <c r="H92" s="425"/>
    </row>
    <row r="93" spans="4:8">
      <c r="D93" s="426"/>
      <c r="E93" s="425"/>
      <c r="H93" s="425"/>
    </row>
    <row r="94" spans="4:8">
      <c r="D94" s="427"/>
      <c r="E94" s="425"/>
      <c r="H94" s="425"/>
    </row>
    <row r="95" spans="4:8">
      <c r="D95" s="426"/>
      <c r="E95" s="425"/>
      <c r="H95" s="425"/>
    </row>
    <row r="96" spans="4:8">
      <c r="D96" s="427"/>
      <c r="E96" s="425"/>
      <c r="H96" s="425"/>
    </row>
    <row r="97" spans="4:8">
      <c r="D97" s="426"/>
      <c r="E97" s="425"/>
      <c r="H97" s="425"/>
    </row>
    <row r="98" spans="4:8">
      <c r="D98" s="426"/>
      <c r="E98" s="425"/>
      <c r="H98" s="425"/>
    </row>
    <row r="99" spans="4:8">
      <c r="D99" s="427"/>
      <c r="E99" s="425"/>
      <c r="H99" s="425"/>
    </row>
    <row r="100" spans="4:8">
      <c r="D100" s="426"/>
      <c r="E100" s="425"/>
      <c r="H100" s="425"/>
    </row>
    <row r="101" spans="4:8">
      <c r="D101" s="427"/>
      <c r="E101" s="425"/>
      <c r="H101" s="425"/>
    </row>
    <row r="102" spans="4:8">
      <c r="D102" s="426"/>
      <c r="E102" s="425"/>
      <c r="H102" s="425"/>
    </row>
    <row r="103" spans="4:8">
      <c r="D103" s="427"/>
      <c r="E103" s="425"/>
      <c r="H103" s="425"/>
    </row>
    <row r="104" spans="4:8">
      <c r="D104" s="426"/>
      <c r="E104" s="425"/>
      <c r="H104" s="425"/>
    </row>
    <row r="105" spans="4:8">
      <c r="D105" s="427"/>
      <c r="E105" s="425"/>
      <c r="H105" s="425"/>
    </row>
    <row r="106" spans="4:8">
      <c r="D106" s="426"/>
      <c r="E106" s="425"/>
      <c r="H106" s="425"/>
    </row>
    <row r="107" spans="4:8">
      <c r="D107" s="426"/>
      <c r="E107" s="425"/>
      <c r="H107" s="425"/>
    </row>
    <row r="108" spans="4:8">
      <c r="D108" s="427"/>
      <c r="E108" s="425"/>
      <c r="H108" s="425"/>
    </row>
    <row r="109" spans="4:8">
      <c r="D109" s="426"/>
      <c r="E109" s="425"/>
      <c r="H109" s="425"/>
    </row>
    <row r="110" spans="4:8">
      <c r="D110" s="427"/>
      <c r="E110" s="425"/>
      <c r="H110" s="425"/>
    </row>
    <row r="111" spans="4:8">
      <c r="D111" s="426"/>
      <c r="E111" s="425"/>
      <c r="H111" s="425"/>
    </row>
    <row r="112" spans="4:8">
      <c r="D112" s="426"/>
      <c r="E112" s="425"/>
      <c r="H112" s="425"/>
    </row>
    <row r="113" spans="4:8">
      <c r="D113" s="427"/>
      <c r="E113" s="425"/>
      <c r="H113" s="425"/>
    </row>
    <row r="114" spans="4:8">
      <c r="D114" s="426"/>
      <c r="E114" s="425"/>
      <c r="H114" s="425"/>
    </row>
    <row r="115" spans="4:8">
      <c r="D115" s="427"/>
      <c r="E115" s="425"/>
      <c r="H115" s="425"/>
    </row>
    <row r="116" spans="4:8">
      <c r="D116" s="426"/>
      <c r="E116" s="425"/>
      <c r="H116" s="425"/>
    </row>
    <row r="117" spans="4:8">
      <c r="D117" s="427"/>
      <c r="E117" s="425"/>
      <c r="H117" s="425"/>
    </row>
    <row r="118" spans="4:8">
      <c r="D118" s="426"/>
      <c r="E118" s="425"/>
      <c r="H118" s="425"/>
    </row>
    <row r="119" spans="4:8">
      <c r="D119" s="427"/>
      <c r="E119" s="425"/>
      <c r="H119" s="425"/>
    </row>
    <row r="120" spans="4:8">
      <c r="D120" s="426"/>
      <c r="E120" s="425"/>
      <c r="H120" s="425"/>
    </row>
    <row r="121" spans="4:8">
      <c r="D121" s="426"/>
      <c r="E121" s="425"/>
      <c r="H121" s="425"/>
    </row>
    <row r="122" spans="4:8">
      <c r="D122" s="427"/>
      <c r="E122" s="425"/>
      <c r="H122" s="425"/>
    </row>
    <row r="123" spans="4:8">
      <c r="D123" s="426"/>
      <c r="E123" s="425"/>
      <c r="H123" s="425"/>
    </row>
    <row r="124" spans="4:8">
      <c r="D124" s="427"/>
      <c r="E124" s="425"/>
      <c r="H124" s="425"/>
    </row>
    <row r="125" spans="4:8">
      <c r="D125" s="426"/>
      <c r="E125" s="425"/>
      <c r="H125" s="425"/>
    </row>
    <row r="126" spans="4:8">
      <c r="D126" s="427"/>
      <c r="E126" s="425"/>
      <c r="H126" s="425"/>
    </row>
    <row r="127" spans="4:8">
      <c r="D127" s="426"/>
      <c r="E127" s="425"/>
      <c r="H127" s="425"/>
    </row>
    <row r="128" spans="4:8">
      <c r="D128" s="427"/>
      <c r="E128" s="425"/>
      <c r="H128" s="425"/>
    </row>
    <row r="129" spans="4:8">
      <c r="D129" s="426"/>
      <c r="E129" s="425"/>
      <c r="H129" s="425"/>
    </row>
    <row r="130" spans="4:8">
      <c r="D130" s="426"/>
      <c r="E130" s="425"/>
      <c r="H130" s="425"/>
    </row>
    <row r="131" spans="4:8">
      <c r="D131" s="426"/>
      <c r="E131" s="425"/>
      <c r="H131" s="425"/>
    </row>
    <row r="132" spans="4:8">
      <c r="D132" s="427"/>
      <c r="E132" s="425"/>
      <c r="H132" s="425"/>
    </row>
    <row r="133" spans="4:8">
      <c r="D133" s="426"/>
      <c r="E133" s="425"/>
      <c r="H133" s="425"/>
    </row>
    <row r="134" spans="4:8">
      <c r="D134" s="427"/>
      <c r="E134" s="425"/>
      <c r="H134" s="425"/>
    </row>
    <row r="135" spans="4:8">
      <c r="D135" s="426"/>
      <c r="E135" s="425"/>
      <c r="H135" s="425"/>
    </row>
    <row r="136" spans="4:8">
      <c r="D136" s="427"/>
      <c r="E136" s="425"/>
      <c r="H136" s="425"/>
    </row>
    <row r="137" spans="4:8">
      <c r="D137" s="426"/>
      <c r="E137" s="425"/>
      <c r="H137" s="425"/>
    </row>
    <row r="138" spans="4:8">
      <c r="D138" s="427"/>
      <c r="E138" s="425"/>
      <c r="H138" s="425"/>
    </row>
    <row r="139" spans="4:8">
      <c r="D139" s="426"/>
      <c r="E139" s="425"/>
      <c r="H139" s="425"/>
    </row>
    <row r="140" spans="4:8">
      <c r="D140" s="426"/>
      <c r="E140" s="425"/>
      <c r="H140" s="425"/>
    </row>
    <row r="141" spans="4:8">
      <c r="D141" s="426"/>
    </row>
    <row r="142" spans="4:8">
      <c r="D142" s="427"/>
    </row>
    <row r="143" spans="4:8">
      <c r="D143" s="426"/>
    </row>
    <row r="144" spans="4:8">
      <c r="D144" s="427"/>
    </row>
    <row r="145" spans="4:4">
      <c r="D145" s="426"/>
    </row>
    <row r="146" spans="4:4">
      <c r="D146" s="427"/>
    </row>
    <row r="147" spans="4:4">
      <c r="D147" s="426"/>
    </row>
    <row r="148" spans="4:4">
      <c r="D148" s="427"/>
    </row>
    <row r="149" spans="4:4">
      <c r="D149" s="426"/>
    </row>
    <row r="150" spans="4:4">
      <c r="D150" s="426"/>
    </row>
    <row r="151" spans="4:4">
      <c r="D151" s="427"/>
    </row>
    <row r="152" spans="4:4">
      <c r="D152" s="426"/>
    </row>
    <row r="153" spans="4:4">
      <c r="D153" s="427"/>
    </row>
    <row r="154" spans="4:4">
      <c r="D154" s="426"/>
    </row>
    <row r="155" spans="4:4">
      <c r="D155" s="427"/>
    </row>
    <row r="156" spans="4:4">
      <c r="D156" s="426"/>
    </row>
    <row r="157" spans="4:4">
      <c r="D157" s="427"/>
    </row>
    <row r="158" spans="4:4">
      <c r="D158" s="257"/>
    </row>
    <row r="159" spans="4:4">
      <c r="D159" s="426"/>
    </row>
    <row r="160" spans="4:4">
      <c r="D160" s="427"/>
    </row>
    <row r="161" spans="4:4">
      <c r="D161" s="426"/>
    </row>
    <row r="162" spans="4:4">
      <c r="D162" s="427"/>
    </row>
    <row r="163" spans="4:4">
      <c r="D163" s="426"/>
    </row>
    <row r="164" spans="4:4">
      <c r="D164" s="427"/>
    </row>
    <row r="165" spans="4:4">
      <c r="D165" s="426"/>
    </row>
    <row r="166" spans="4:4">
      <c r="D166" s="427"/>
    </row>
    <row r="167" spans="4:4">
      <c r="D167" s="426"/>
    </row>
  </sheetData>
  <pageMargins left="0.31496062992125984" right="0.31496062992125984" top="0.74803149606299213" bottom="0.74803149606299213" header="0.31496062992125984" footer="0.31496062992125984"/>
  <pageSetup paperSize="9" scale="75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4"/>
  <sheetViews>
    <sheetView showRuler="0" topLeftCell="I7" zoomScaleNormal="100" workbookViewId="0">
      <selection activeCell="Q24" sqref="Q24"/>
    </sheetView>
  </sheetViews>
  <sheetFormatPr defaultRowHeight="15"/>
  <cols>
    <col min="1" max="1" width="3.7109375" style="775" customWidth="1"/>
    <col min="2" max="2" width="13.140625" style="775" bestFit="1" customWidth="1"/>
    <col min="3" max="3" width="16.85546875" style="775" hidden="1" customWidth="1"/>
    <col min="4" max="4" width="30.85546875" style="775" bestFit="1" customWidth="1"/>
    <col min="5" max="5" width="19.85546875" style="775" hidden="1" customWidth="1"/>
    <col min="6" max="7" width="16.42578125" style="775" hidden="1" customWidth="1"/>
    <col min="8" max="8" width="19.85546875" style="775" hidden="1" customWidth="1"/>
    <col min="9" max="9" width="18.28515625" style="776" bestFit="1" customWidth="1"/>
    <col min="10" max="11" width="16.42578125" style="776" bestFit="1" customWidth="1"/>
    <col min="12" max="12" width="18.28515625" style="776" bestFit="1" customWidth="1"/>
    <col min="13" max="13" width="32.28515625" style="775" hidden="1" customWidth="1"/>
    <col min="14" max="14" width="16.5703125" style="775" bestFit="1" customWidth="1"/>
    <col min="15" max="16" width="14" style="775" bestFit="1" customWidth="1"/>
    <col min="17" max="17" width="16.5703125" style="775" bestFit="1" customWidth="1"/>
    <col min="18" max="18" width="10.7109375" style="775" bestFit="1" customWidth="1"/>
    <col min="19" max="20" width="16.85546875" style="775" bestFit="1" customWidth="1"/>
    <col min="21" max="21" width="15" style="775" bestFit="1" customWidth="1"/>
    <col min="22" max="256" width="9.140625" style="775"/>
    <col min="257" max="257" width="3.7109375" style="775" customWidth="1"/>
    <col min="258" max="258" width="13.140625" style="775" bestFit="1" customWidth="1"/>
    <col min="259" max="259" width="0" style="775" hidden="1" customWidth="1"/>
    <col min="260" max="260" width="30.85546875" style="775" bestFit="1" customWidth="1"/>
    <col min="261" max="264" width="0" style="775" hidden="1" customWidth="1"/>
    <col min="265" max="265" width="18.28515625" style="775" bestFit="1" customWidth="1"/>
    <col min="266" max="267" width="16.42578125" style="775" bestFit="1" customWidth="1"/>
    <col min="268" max="268" width="18.28515625" style="775" bestFit="1" customWidth="1"/>
    <col min="269" max="269" width="0" style="775" hidden="1" customWidth="1"/>
    <col min="270" max="270" width="16.5703125" style="775" bestFit="1" customWidth="1"/>
    <col min="271" max="272" width="14" style="775" bestFit="1" customWidth="1"/>
    <col min="273" max="273" width="16.5703125" style="775" bestFit="1" customWidth="1"/>
    <col min="274" max="274" width="10.7109375" style="775" bestFit="1" customWidth="1"/>
    <col min="275" max="276" width="16.85546875" style="775" bestFit="1" customWidth="1"/>
    <col min="277" max="277" width="15" style="775" bestFit="1" customWidth="1"/>
    <col min="278" max="512" width="9.140625" style="775"/>
    <col min="513" max="513" width="3.7109375" style="775" customWidth="1"/>
    <col min="514" max="514" width="13.140625" style="775" bestFit="1" customWidth="1"/>
    <col min="515" max="515" width="0" style="775" hidden="1" customWidth="1"/>
    <col min="516" max="516" width="30.85546875" style="775" bestFit="1" customWidth="1"/>
    <col min="517" max="520" width="0" style="775" hidden="1" customWidth="1"/>
    <col min="521" max="521" width="18.28515625" style="775" bestFit="1" customWidth="1"/>
    <col min="522" max="523" width="16.42578125" style="775" bestFit="1" customWidth="1"/>
    <col min="524" max="524" width="18.28515625" style="775" bestFit="1" customWidth="1"/>
    <col min="525" max="525" width="0" style="775" hidden="1" customWidth="1"/>
    <col min="526" max="526" width="16.5703125" style="775" bestFit="1" customWidth="1"/>
    <col min="527" max="528" width="14" style="775" bestFit="1" customWidth="1"/>
    <col min="529" max="529" width="16.5703125" style="775" bestFit="1" customWidth="1"/>
    <col min="530" max="530" width="10.7109375" style="775" bestFit="1" customWidth="1"/>
    <col min="531" max="532" width="16.85546875" style="775" bestFit="1" customWidth="1"/>
    <col min="533" max="533" width="15" style="775" bestFit="1" customWidth="1"/>
    <col min="534" max="768" width="9.140625" style="775"/>
    <col min="769" max="769" width="3.7109375" style="775" customWidth="1"/>
    <col min="770" max="770" width="13.140625" style="775" bestFit="1" customWidth="1"/>
    <col min="771" max="771" width="0" style="775" hidden="1" customWidth="1"/>
    <col min="772" max="772" width="30.85546875" style="775" bestFit="1" customWidth="1"/>
    <col min="773" max="776" width="0" style="775" hidden="1" customWidth="1"/>
    <col min="777" max="777" width="18.28515625" style="775" bestFit="1" customWidth="1"/>
    <col min="778" max="779" width="16.42578125" style="775" bestFit="1" customWidth="1"/>
    <col min="780" max="780" width="18.28515625" style="775" bestFit="1" customWidth="1"/>
    <col min="781" max="781" width="0" style="775" hidden="1" customWidth="1"/>
    <col min="782" max="782" width="16.5703125" style="775" bestFit="1" customWidth="1"/>
    <col min="783" max="784" width="14" style="775" bestFit="1" customWidth="1"/>
    <col min="785" max="785" width="16.5703125" style="775" bestFit="1" customWidth="1"/>
    <col min="786" max="786" width="10.7109375" style="775" bestFit="1" customWidth="1"/>
    <col min="787" max="788" width="16.85546875" style="775" bestFit="1" customWidth="1"/>
    <col min="789" max="789" width="15" style="775" bestFit="1" customWidth="1"/>
    <col min="790" max="1024" width="9.140625" style="775"/>
    <col min="1025" max="1025" width="3.7109375" style="775" customWidth="1"/>
    <col min="1026" max="1026" width="13.140625" style="775" bestFit="1" customWidth="1"/>
    <col min="1027" max="1027" width="0" style="775" hidden="1" customWidth="1"/>
    <col min="1028" max="1028" width="30.85546875" style="775" bestFit="1" customWidth="1"/>
    <col min="1029" max="1032" width="0" style="775" hidden="1" customWidth="1"/>
    <col min="1033" max="1033" width="18.28515625" style="775" bestFit="1" customWidth="1"/>
    <col min="1034" max="1035" width="16.42578125" style="775" bestFit="1" customWidth="1"/>
    <col min="1036" max="1036" width="18.28515625" style="775" bestFit="1" customWidth="1"/>
    <col min="1037" max="1037" width="0" style="775" hidden="1" customWidth="1"/>
    <col min="1038" max="1038" width="16.5703125" style="775" bestFit="1" customWidth="1"/>
    <col min="1039" max="1040" width="14" style="775" bestFit="1" customWidth="1"/>
    <col min="1041" max="1041" width="16.5703125" style="775" bestFit="1" customWidth="1"/>
    <col min="1042" max="1042" width="10.7109375" style="775" bestFit="1" customWidth="1"/>
    <col min="1043" max="1044" width="16.85546875" style="775" bestFit="1" customWidth="1"/>
    <col min="1045" max="1045" width="15" style="775" bestFit="1" customWidth="1"/>
    <col min="1046" max="1280" width="9.140625" style="775"/>
    <col min="1281" max="1281" width="3.7109375" style="775" customWidth="1"/>
    <col min="1282" max="1282" width="13.140625" style="775" bestFit="1" customWidth="1"/>
    <col min="1283" max="1283" width="0" style="775" hidden="1" customWidth="1"/>
    <col min="1284" max="1284" width="30.85546875" style="775" bestFit="1" customWidth="1"/>
    <col min="1285" max="1288" width="0" style="775" hidden="1" customWidth="1"/>
    <col min="1289" max="1289" width="18.28515625" style="775" bestFit="1" customWidth="1"/>
    <col min="1290" max="1291" width="16.42578125" style="775" bestFit="1" customWidth="1"/>
    <col min="1292" max="1292" width="18.28515625" style="775" bestFit="1" customWidth="1"/>
    <col min="1293" max="1293" width="0" style="775" hidden="1" customWidth="1"/>
    <col min="1294" max="1294" width="16.5703125" style="775" bestFit="1" customWidth="1"/>
    <col min="1295" max="1296" width="14" style="775" bestFit="1" customWidth="1"/>
    <col min="1297" max="1297" width="16.5703125" style="775" bestFit="1" customWidth="1"/>
    <col min="1298" max="1298" width="10.7109375" style="775" bestFit="1" customWidth="1"/>
    <col min="1299" max="1300" width="16.85546875" style="775" bestFit="1" customWidth="1"/>
    <col min="1301" max="1301" width="15" style="775" bestFit="1" customWidth="1"/>
    <col min="1302" max="1536" width="9.140625" style="775"/>
    <col min="1537" max="1537" width="3.7109375" style="775" customWidth="1"/>
    <col min="1538" max="1538" width="13.140625" style="775" bestFit="1" customWidth="1"/>
    <col min="1539" max="1539" width="0" style="775" hidden="1" customWidth="1"/>
    <col min="1540" max="1540" width="30.85546875" style="775" bestFit="1" customWidth="1"/>
    <col min="1541" max="1544" width="0" style="775" hidden="1" customWidth="1"/>
    <col min="1545" max="1545" width="18.28515625" style="775" bestFit="1" customWidth="1"/>
    <col min="1546" max="1547" width="16.42578125" style="775" bestFit="1" customWidth="1"/>
    <col min="1548" max="1548" width="18.28515625" style="775" bestFit="1" customWidth="1"/>
    <col min="1549" max="1549" width="0" style="775" hidden="1" customWidth="1"/>
    <col min="1550" max="1550" width="16.5703125" style="775" bestFit="1" customWidth="1"/>
    <col min="1551" max="1552" width="14" style="775" bestFit="1" customWidth="1"/>
    <col min="1553" max="1553" width="16.5703125" style="775" bestFit="1" customWidth="1"/>
    <col min="1554" max="1554" width="10.7109375" style="775" bestFit="1" customWidth="1"/>
    <col min="1555" max="1556" width="16.85546875" style="775" bestFit="1" customWidth="1"/>
    <col min="1557" max="1557" width="15" style="775" bestFit="1" customWidth="1"/>
    <col min="1558" max="1792" width="9.140625" style="775"/>
    <col min="1793" max="1793" width="3.7109375" style="775" customWidth="1"/>
    <col min="1794" max="1794" width="13.140625" style="775" bestFit="1" customWidth="1"/>
    <col min="1795" max="1795" width="0" style="775" hidden="1" customWidth="1"/>
    <col min="1796" max="1796" width="30.85546875" style="775" bestFit="1" customWidth="1"/>
    <col min="1797" max="1800" width="0" style="775" hidden="1" customWidth="1"/>
    <col min="1801" max="1801" width="18.28515625" style="775" bestFit="1" customWidth="1"/>
    <col min="1802" max="1803" width="16.42578125" style="775" bestFit="1" customWidth="1"/>
    <col min="1804" max="1804" width="18.28515625" style="775" bestFit="1" customWidth="1"/>
    <col min="1805" max="1805" width="0" style="775" hidden="1" customWidth="1"/>
    <col min="1806" max="1806" width="16.5703125" style="775" bestFit="1" customWidth="1"/>
    <col min="1807" max="1808" width="14" style="775" bestFit="1" customWidth="1"/>
    <col min="1809" max="1809" width="16.5703125" style="775" bestFit="1" customWidth="1"/>
    <col min="1810" max="1810" width="10.7109375" style="775" bestFit="1" customWidth="1"/>
    <col min="1811" max="1812" width="16.85546875" style="775" bestFit="1" customWidth="1"/>
    <col min="1813" max="1813" width="15" style="775" bestFit="1" customWidth="1"/>
    <col min="1814" max="2048" width="9.140625" style="775"/>
    <col min="2049" max="2049" width="3.7109375" style="775" customWidth="1"/>
    <col min="2050" max="2050" width="13.140625" style="775" bestFit="1" customWidth="1"/>
    <col min="2051" max="2051" width="0" style="775" hidden="1" customWidth="1"/>
    <col min="2052" max="2052" width="30.85546875" style="775" bestFit="1" customWidth="1"/>
    <col min="2053" max="2056" width="0" style="775" hidden="1" customWidth="1"/>
    <col min="2057" max="2057" width="18.28515625" style="775" bestFit="1" customWidth="1"/>
    <col min="2058" max="2059" width="16.42578125" style="775" bestFit="1" customWidth="1"/>
    <col min="2060" max="2060" width="18.28515625" style="775" bestFit="1" customWidth="1"/>
    <col min="2061" max="2061" width="0" style="775" hidden="1" customWidth="1"/>
    <col min="2062" max="2062" width="16.5703125" style="775" bestFit="1" customWidth="1"/>
    <col min="2063" max="2064" width="14" style="775" bestFit="1" customWidth="1"/>
    <col min="2065" max="2065" width="16.5703125" style="775" bestFit="1" customWidth="1"/>
    <col min="2066" max="2066" width="10.7109375" style="775" bestFit="1" customWidth="1"/>
    <col min="2067" max="2068" width="16.85546875" style="775" bestFit="1" customWidth="1"/>
    <col min="2069" max="2069" width="15" style="775" bestFit="1" customWidth="1"/>
    <col min="2070" max="2304" width="9.140625" style="775"/>
    <col min="2305" max="2305" width="3.7109375" style="775" customWidth="1"/>
    <col min="2306" max="2306" width="13.140625" style="775" bestFit="1" customWidth="1"/>
    <col min="2307" max="2307" width="0" style="775" hidden="1" customWidth="1"/>
    <col min="2308" max="2308" width="30.85546875" style="775" bestFit="1" customWidth="1"/>
    <col min="2309" max="2312" width="0" style="775" hidden="1" customWidth="1"/>
    <col min="2313" max="2313" width="18.28515625" style="775" bestFit="1" customWidth="1"/>
    <col min="2314" max="2315" width="16.42578125" style="775" bestFit="1" customWidth="1"/>
    <col min="2316" max="2316" width="18.28515625" style="775" bestFit="1" customWidth="1"/>
    <col min="2317" max="2317" width="0" style="775" hidden="1" customWidth="1"/>
    <col min="2318" max="2318" width="16.5703125" style="775" bestFit="1" customWidth="1"/>
    <col min="2319" max="2320" width="14" style="775" bestFit="1" customWidth="1"/>
    <col min="2321" max="2321" width="16.5703125" style="775" bestFit="1" customWidth="1"/>
    <col min="2322" max="2322" width="10.7109375" style="775" bestFit="1" customWidth="1"/>
    <col min="2323" max="2324" width="16.85546875" style="775" bestFit="1" customWidth="1"/>
    <col min="2325" max="2325" width="15" style="775" bestFit="1" customWidth="1"/>
    <col min="2326" max="2560" width="9.140625" style="775"/>
    <col min="2561" max="2561" width="3.7109375" style="775" customWidth="1"/>
    <col min="2562" max="2562" width="13.140625" style="775" bestFit="1" customWidth="1"/>
    <col min="2563" max="2563" width="0" style="775" hidden="1" customWidth="1"/>
    <col min="2564" max="2564" width="30.85546875" style="775" bestFit="1" customWidth="1"/>
    <col min="2565" max="2568" width="0" style="775" hidden="1" customWidth="1"/>
    <col min="2569" max="2569" width="18.28515625" style="775" bestFit="1" customWidth="1"/>
    <col min="2570" max="2571" width="16.42578125" style="775" bestFit="1" customWidth="1"/>
    <col min="2572" max="2572" width="18.28515625" style="775" bestFit="1" customWidth="1"/>
    <col min="2573" max="2573" width="0" style="775" hidden="1" customWidth="1"/>
    <col min="2574" max="2574" width="16.5703125" style="775" bestFit="1" customWidth="1"/>
    <col min="2575" max="2576" width="14" style="775" bestFit="1" customWidth="1"/>
    <col min="2577" max="2577" width="16.5703125" style="775" bestFit="1" customWidth="1"/>
    <col min="2578" max="2578" width="10.7109375" style="775" bestFit="1" customWidth="1"/>
    <col min="2579" max="2580" width="16.85546875" style="775" bestFit="1" customWidth="1"/>
    <col min="2581" max="2581" width="15" style="775" bestFit="1" customWidth="1"/>
    <col min="2582" max="2816" width="9.140625" style="775"/>
    <col min="2817" max="2817" width="3.7109375" style="775" customWidth="1"/>
    <col min="2818" max="2818" width="13.140625" style="775" bestFit="1" customWidth="1"/>
    <col min="2819" max="2819" width="0" style="775" hidden="1" customWidth="1"/>
    <col min="2820" max="2820" width="30.85546875" style="775" bestFit="1" customWidth="1"/>
    <col min="2821" max="2824" width="0" style="775" hidden="1" customWidth="1"/>
    <col min="2825" max="2825" width="18.28515625" style="775" bestFit="1" customWidth="1"/>
    <col min="2826" max="2827" width="16.42578125" style="775" bestFit="1" customWidth="1"/>
    <col min="2828" max="2828" width="18.28515625" style="775" bestFit="1" customWidth="1"/>
    <col min="2829" max="2829" width="0" style="775" hidden="1" customWidth="1"/>
    <col min="2830" max="2830" width="16.5703125" style="775" bestFit="1" customWidth="1"/>
    <col min="2831" max="2832" width="14" style="775" bestFit="1" customWidth="1"/>
    <col min="2833" max="2833" width="16.5703125" style="775" bestFit="1" customWidth="1"/>
    <col min="2834" max="2834" width="10.7109375" style="775" bestFit="1" customWidth="1"/>
    <col min="2835" max="2836" width="16.85546875" style="775" bestFit="1" customWidth="1"/>
    <col min="2837" max="2837" width="15" style="775" bestFit="1" customWidth="1"/>
    <col min="2838" max="3072" width="9.140625" style="775"/>
    <col min="3073" max="3073" width="3.7109375" style="775" customWidth="1"/>
    <col min="3074" max="3074" width="13.140625" style="775" bestFit="1" customWidth="1"/>
    <col min="3075" max="3075" width="0" style="775" hidden="1" customWidth="1"/>
    <col min="3076" max="3076" width="30.85546875" style="775" bestFit="1" customWidth="1"/>
    <col min="3077" max="3080" width="0" style="775" hidden="1" customWidth="1"/>
    <col min="3081" max="3081" width="18.28515625" style="775" bestFit="1" customWidth="1"/>
    <col min="3082" max="3083" width="16.42578125" style="775" bestFit="1" customWidth="1"/>
    <col min="3084" max="3084" width="18.28515625" style="775" bestFit="1" customWidth="1"/>
    <col min="3085" max="3085" width="0" style="775" hidden="1" customWidth="1"/>
    <col min="3086" max="3086" width="16.5703125" style="775" bestFit="1" customWidth="1"/>
    <col min="3087" max="3088" width="14" style="775" bestFit="1" customWidth="1"/>
    <col min="3089" max="3089" width="16.5703125" style="775" bestFit="1" customWidth="1"/>
    <col min="3090" max="3090" width="10.7109375" style="775" bestFit="1" customWidth="1"/>
    <col min="3091" max="3092" width="16.85546875" style="775" bestFit="1" customWidth="1"/>
    <col min="3093" max="3093" width="15" style="775" bestFit="1" customWidth="1"/>
    <col min="3094" max="3328" width="9.140625" style="775"/>
    <col min="3329" max="3329" width="3.7109375" style="775" customWidth="1"/>
    <col min="3330" max="3330" width="13.140625" style="775" bestFit="1" customWidth="1"/>
    <col min="3331" max="3331" width="0" style="775" hidden="1" customWidth="1"/>
    <col min="3332" max="3332" width="30.85546875" style="775" bestFit="1" customWidth="1"/>
    <col min="3333" max="3336" width="0" style="775" hidden="1" customWidth="1"/>
    <col min="3337" max="3337" width="18.28515625" style="775" bestFit="1" customWidth="1"/>
    <col min="3338" max="3339" width="16.42578125" style="775" bestFit="1" customWidth="1"/>
    <col min="3340" max="3340" width="18.28515625" style="775" bestFit="1" customWidth="1"/>
    <col min="3341" max="3341" width="0" style="775" hidden="1" customWidth="1"/>
    <col min="3342" max="3342" width="16.5703125" style="775" bestFit="1" customWidth="1"/>
    <col min="3343" max="3344" width="14" style="775" bestFit="1" customWidth="1"/>
    <col min="3345" max="3345" width="16.5703125" style="775" bestFit="1" customWidth="1"/>
    <col min="3346" max="3346" width="10.7109375" style="775" bestFit="1" customWidth="1"/>
    <col min="3347" max="3348" width="16.85546875" style="775" bestFit="1" customWidth="1"/>
    <col min="3349" max="3349" width="15" style="775" bestFit="1" customWidth="1"/>
    <col min="3350" max="3584" width="9.140625" style="775"/>
    <col min="3585" max="3585" width="3.7109375" style="775" customWidth="1"/>
    <col min="3586" max="3586" width="13.140625" style="775" bestFit="1" customWidth="1"/>
    <col min="3587" max="3587" width="0" style="775" hidden="1" customWidth="1"/>
    <col min="3588" max="3588" width="30.85546875" style="775" bestFit="1" customWidth="1"/>
    <col min="3589" max="3592" width="0" style="775" hidden="1" customWidth="1"/>
    <col min="3593" max="3593" width="18.28515625" style="775" bestFit="1" customWidth="1"/>
    <col min="3594" max="3595" width="16.42578125" style="775" bestFit="1" customWidth="1"/>
    <col min="3596" max="3596" width="18.28515625" style="775" bestFit="1" customWidth="1"/>
    <col min="3597" max="3597" width="0" style="775" hidden="1" customWidth="1"/>
    <col min="3598" max="3598" width="16.5703125" style="775" bestFit="1" customWidth="1"/>
    <col min="3599" max="3600" width="14" style="775" bestFit="1" customWidth="1"/>
    <col min="3601" max="3601" width="16.5703125" style="775" bestFit="1" customWidth="1"/>
    <col min="3602" max="3602" width="10.7109375" style="775" bestFit="1" customWidth="1"/>
    <col min="3603" max="3604" width="16.85546875" style="775" bestFit="1" customWidth="1"/>
    <col min="3605" max="3605" width="15" style="775" bestFit="1" customWidth="1"/>
    <col min="3606" max="3840" width="9.140625" style="775"/>
    <col min="3841" max="3841" width="3.7109375" style="775" customWidth="1"/>
    <col min="3842" max="3842" width="13.140625" style="775" bestFit="1" customWidth="1"/>
    <col min="3843" max="3843" width="0" style="775" hidden="1" customWidth="1"/>
    <col min="3844" max="3844" width="30.85546875" style="775" bestFit="1" customWidth="1"/>
    <col min="3845" max="3848" width="0" style="775" hidden="1" customWidth="1"/>
    <col min="3849" max="3849" width="18.28515625" style="775" bestFit="1" customWidth="1"/>
    <col min="3850" max="3851" width="16.42578125" style="775" bestFit="1" customWidth="1"/>
    <col min="3852" max="3852" width="18.28515625" style="775" bestFit="1" customWidth="1"/>
    <col min="3853" max="3853" width="0" style="775" hidden="1" customWidth="1"/>
    <col min="3854" max="3854" width="16.5703125" style="775" bestFit="1" customWidth="1"/>
    <col min="3855" max="3856" width="14" style="775" bestFit="1" customWidth="1"/>
    <col min="3857" max="3857" width="16.5703125" style="775" bestFit="1" customWidth="1"/>
    <col min="3858" max="3858" width="10.7109375" style="775" bestFit="1" customWidth="1"/>
    <col min="3859" max="3860" width="16.85546875" style="775" bestFit="1" customWidth="1"/>
    <col min="3861" max="3861" width="15" style="775" bestFit="1" customWidth="1"/>
    <col min="3862" max="4096" width="9.140625" style="775"/>
    <col min="4097" max="4097" width="3.7109375" style="775" customWidth="1"/>
    <col min="4098" max="4098" width="13.140625" style="775" bestFit="1" customWidth="1"/>
    <col min="4099" max="4099" width="0" style="775" hidden="1" customWidth="1"/>
    <col min="4100" max="4100" width="30.85546875" style="775" bestFit="1" customWidth="1"/>
    <col min="4101" max="4104" width="0" style="775" hidden="1" customWidth="1"/>
    <col min="4105" max="4105" width="18.28515625" style="775" bestFit="1" customWidth="1"/>
    <col min="4106" max="4107" width="16.42578125" style="775" bestFit="1" customWidth="1"/>
    <col min="4108" max="4108" width="18.28515625" style="775" bestFit="1" customWidth="1"/>
    <col min="4109" max="4109" width="0" style="775" hidden="1" customWidth="1"/>
    <col min="4110" max="4110" width="16.5703125" style="775" bestFit="1" customWidth="1"/>
    <col min="4111" max="4112" width="14" style="775" bestFit="1" customWidth="1"/>
    <col min="4113" max="4113" width="16.5703125" style="775" bestFit="1" customWidth="1"/>
    <col min="4114" max="4114" width="10.7109375" style="775" bestFit="1" customWidth="1"/>
    <col min="4115" max="4116" width="16.85546875" style="775" bestFit="1" customWidth="1"/>
    <col min="4117" max="4117" width="15" style="775" bestFit="1" customWidth="1"/>
    <col min="4118" max="4352" width="9.140625" style="775"/>
    <col min="4353" max="4353" width="3.7109375" style="775" customWidth="1"/>
    <col min="4354" max="4354" width="13.140625" style="775" bestFit="1" customWidth="1"/>
    <col min="4355" max="4355" width="0" style="775" hidden="1" customWidth="1"/>
    <col min="4356" max="4356" width="30.85546875" style="775" bestFit="1" customWidth="1"/>
    <col min="4357" max="4360" width="0" style="775" hidden="1" customWidth="1"/>
    <col min="4361" max="4361" width="18.28515625" style="775" bestFit="1" customWidth="1"/>
    <col min="4362" max="4363" width="16.42578125" style="775" bestFit="1" customWidth="1"/>
    <col min="4364" max="4364" width="18.28515625" style="775" bestFit="1" customWidth="1"/>
    <col min="4365" max="4365" width="0" style="775" hidden="1" customWidth="1"/>
    <col min="4366" max="4366" width="16.5703125" style="775" bestFit="1" customWidth="1"/>
    <col min="4367" max="4368" width="14" style="775" bestFit="1" customWidth="1"/>
    <col min="4369" max="4369" width="16.5703125" style="775" bestFit="1" customWidth="1"/>
    <col min="4370" max="4370" width="10.7109375" style="775" bestFit="1" customWidth="1"/>
    <col min="4371" max="4372" width="16.85546875" style="775" bestFit="1" customWidth="1"/>
    <col min="4373" max="4373" width="15" style="775" bestFit="1" customWidth="1"/>
    <col min="4374" max="4608" width="9.140625" style="775"/>
    <col min="4609" max="4609" width="3.7109375" style="775" customWidth="1"/>
    <col min="4610" max="4610" width="13.140625" style="775" bestFit="1" customWidth="1"/>
    <col min="4611" max="4611" width="0" style="775" hidden="1" customWidth="1"/>
    <col min="4612" max="4612" width="30.85546875" style="775" bestFit="1" customWidth="1"/>
    <col min="4613" max="4616" width="0" style="775" hidden="1" customWidth="1"/>
    <col min="4617" max="4617" width="18.28515625" style="775" bestFit="1" customWidth="1"/>
    <col min="4618" max="4619" width="16.42578125" style="775" bestFit="1" customWidth="1"/>
    <col min="4620" max="4620" width="18.28515625" style="775" bestFit="1" customWidth="1"/>
    <col min="4621" max="4621" width="0" style="775" hidden="1" customWidth="1"/>
    <col min="4622" max="4622" width="16.5703125" style="775" bestFit="1" customWidth="1"/>
    <col min="4623" max="4624" width="14" style="775" bestFit="1" customWidth="1"/>
    <col min="4625" max="4625" width="16.5703125" style="775" bestFit="1" customWidth="1"/>
    <col min="4626" max="4626" width="10.7109375" style="775" bestFit="1" customWidth="1"/>
    <col min="4627" max="4628" width="16.85546875" style="775" bestFit="1" customWidth="1"/>
    <col min="4629" max="4629" width="15" style="775" bestFit="1" customWidth="1"/>
    <col min="4630" max="4864" width="9.140625" style="775"/>
    <col min="4865" max="4865" width="3.7109375" style="775" customWidth="1"/>
    <col min="4866" max="4866" width="13.140625" style="775" bestFit="1" customWidth="1"/>
    <col min="4867" max="4867" width="0" style="775" hidden="1" customWidth="1"/>
    <col min="4868" max="4868" width="30.85546875" style="775" bestFit="1" customWidth="1"/>
    <col min="4869" max="4872" width="0" style="775" hidden="1" customWidth="1"/>
    <col min="4873" max="4873" width="18.28515625" style="775" bestFit="1" customWidth="1"/>
    <col min="4874" max="4875" width="16.42578125" style="775" bestFit="1" customWidth="1"/>
    <col min="4876" max="4876" width="18.28515625" style="775" bestFit="1" customWidth="1"/>
    <col min="4877" max="4877" width="0" style="775" hidden="1" customWidth="1"/>
    <col min="4878" max="4878" width="16.5703125" style="775" bestFit="1" customWidth="1"/>
    <col min="4879" max="4880" width="14" style="775" bestFit="1" customWidth="1"/>
    <col min="4881" max="4881" width="16.5703125" style="775" bestFit="1" customWidth="1"/>
    <col min="4882" max="4882" width="10.7109375" style="775" bestFit="1" customWidth="1"/>
    <col min="4883" max="4884" width="16.85546875" style="775" bestFit="1" customWidth="1"/>
    <col min="4885" max="4885" width="15" style="775" bestFit="1" customWidth="1"/>
    <col min="4886" max="5120" width="9.140625" style="775"/>
    <col min="5121" max="5121" width="3.7109375" style="775" customWidth="1"/>
    <col min="5122" max="5122" width="13.140625" style="775" bestFit="1" customWidth="1"/>
    <col min="5123" max="5123" width="0" style="775" hidden="1" customWidth="1"/>
    <col min="5124" max="5124" width="30.85546875" style="775" bestFit="1" customWidth="1"/>
    <col min="5125" max="5128" width="0" style="775" hidden="1" customWidth="1"/>
    <col min="5129" max="5129" width="18.28515625" style="775" bestFit="1" customWidth="1"/>
    <col min="5130" max="5131" width="16.42578125" style="775" bestFit="1" customWidth="1"/>
    <col min="5132" max="5132" width="18.28515625" style="775" bestFit="1" customWidth="1"/>
    <col min="5133" max="5133" width="0" style="775" hidden="1" customWidth="1"/>
    <col min="5134" max="5134" width="16.5703125" style="775" bestFit="1" customWidth="1"/>
    <col min="5135" max="5136" width="14" style="775" bestFit="1" customWidth="1"/>
    <col min="5137" max="5137" width="16.5703125" style="775" bestFit="1" customWidth="1"/>
    <col min="5138" max="5138" width="10.7109375" style="775" bestFit="1" customWidth="1"/>
    <col min="5139" max="5140" width="16.85546875" style="775" bestFit="1" customWidth="1"/>
    <col min="5141" max="5141" width="15" style="775" bestFit="1" customWidth="1"/>
    <col min="5142" max="5376" width="9.140625" style="775"/>
    <col min="5377" max="5377" width="3.7109375" style="775" customWidth="1"/>
    <col min="5378" max="5378" width="13.140625" style="775" bestFit="1" customWidth="1"/>
    <col min="5379" max="5379" width="0" style="775" hidden="1" customWidth="1"/>
    <col min="5380" max="5380" width="30.85546875" style="775" bestFit="1" customWidth="1"/>
    <col min="5381" max="5384" width="0" style="775" hidden="1" customWidth="1"/>
    <col min="5385" max="5385" width="18.28515625" style="775" bestFit="1" customWidth="1"/>
    <col min="5386" max="5387" width="16.42578125" style="775" bestFit="1" customWidth="1"/>
    <col min="5388" max="5388" width="18.28515625" style="775" bestFit="1" customWidth="1"/>
    <col min="5389" max="5389" width="0" style="775" hidden="1" customWidth="1"/>
    <col min="5390" max="5390" width="16.5703125" style="775" bestFit="1" customWidth="1"/>
    <col min="5391" max="5392" width="14" style="775" bestFit="1" customWidth="1"/>
    <col min="5393" max="5393" width="16.5703125" style="775" bestFit="1" customWidth="1"/>
    <col min="5394" max="5394" width="10.7109375" style="775" bestFit="1" customWidth="1"/>
    <col min="5395" max="5396" width="16.85546875" style="775" bestFit="1" customWidth="1"/>
    <col min="5397" max="5397" width="15" style="775" bestFit="1" customWidth="1"/>
    <col min="5398" max="5632" width="9.140625" style="775"/>
    <col min="5633" max="5633" width="3.7109375" style="775" customWidth="1"/>
    <col min="5634" max="5634" width="13.140625" style="775" bestFit="1" customWidth="1"/>
    <col min="5635" max="5635" width="0" style="775" hidden="1" customWidth="1"/>
    <col min="5636" max="5636" width="30.85546875" style="775" bestFit="1" customWidth="1"/>
    <col min="5637" max="5640" width="0" style="775" hidden="1" customWidth="1"/>
    <col min="5641" max="5641" width="18.28515625" style="775" bestFit="1" customWidth="1"/>
    <col min="5642" max="5643" width="16.42578125" style="775" bestFit="1" customWidth="1"/>
    <col min="5644" max="5644" width="18.28515625" style="775" bestFit="1" customWidth="1"/>
    <col min="5645" max="5645" width="0" style="775" hidden="1" customWidth="1"/>
    <col min="5646" max="5646" width="16.5703125" style="775" bestFit="1" customWidth="1"/>
    <col min="5647" max="5648" width="14" style="775" bestFit="1" customWidth="1"/>
    <col min="5649" max="5649" width="16.5703125" style="775" bestFit="1" customWidth="1"/>
    <col min="5650" max="5650" width="10.7109375" style="775" bestFit="1" customWidth="1"/>
    <col min="5651" max="5652" width="16.85546875" style="775" bestFit="1" customWidth="1"/>
    <col min="5653" max="5653" width="15" style="775" bestFit="1" customWidth="1"/>
    <col min="5654" max="5888" width="9.140625" style="775"/>
    <col min="5889" max="5889" width="3.7109375" style="775" customWidth="1"/>
    <col min="5890" max="5890" width="13.140625" style="775" bestFit="1" customWidth="1"/>
    <col min="5891" max="5891" width="0" style="775" hidden="1" customWidth="1"/>
    <col min="5892" max="5892" width="30.85546875" style="775" bestFit="1" customWidth="1"/>
    <col min="5893" max="5896" width="0" style="775" hidden="1" customWidth="1"/>
    <col min="5897" max="5897" width="18.28515625" style="775" bestFit="1" customWidth="1"/>
    <col min="5898" max="5899" width="16.42578125" style="775" bestFit="1" customWidth="1"/>
    <col min="5900" max="5900" width="18.28515625" style="775" bestFit="1" customWidth="1"/>
    <col min="5901" max="5901" width="0" style="775" hidden="1" customWidth="1"/>
    <col min="5902" max="5902" width="16.5703125" style="775" bestFit="1" customWidth="1"/>
    <col min="5903" max="5904" width="14" style="775" bestFit="1" customWidth="1"/>
    <col min="5905" max="5905" width="16.5703125" style="775" bestFit="1" customWidth="1"/>
    <col min="5906" max="5906" width="10.7109375" style="775" bestFit="1" customWidth="1"/>
    <col min="5907" max="5908" width="16.85546875" style="775" bestFit="1" customWidth="1"/>
    <col min="5909" max="5909" width="15" style="775" bestFit="1" customWidth="1"/>
    <col min="5910" max="6144" width="9.140625" style="775"/>
    <col min="6145" max="6145" width="3.7109375" style="775" customWidth="1"/>
    <col min="6146" max="6146" width="13.140625" style="775" bestFit="1" customWidth="1"/>
    <col min="6147" max="6147" width="0" style="775" hidden="1" customWidth="1"/>
    <col min="6148" max="6148" width="30.85546875" style="775" bestFit="1" customWidth="1"/>
    <col min="6149" max="6152" width="0" style="775" hidden="1" customWidth="1"/>
    <col min="6153" max="6153" width="18.28515625" style="775" bestFit="1" customWidth="1"/>
    <col min="6154" max="6155" width="16.42578125" style="775" bestFit="1" customWidth="1"/>
    <col min="6156" max="6156" width="18.28515625" style="775" bestFit="1" customWidth="1"/>
    <col min="6157" max="6157" width="0" style="775" hidden="1" customWidth="1"/>
    <col min="6158" max="6158" width="16.5703125" style="775" bestFit="1" customWidth="1"/>
    <col min="6159" max="6160" width="14" style="775" bestFit="1" customWidth="1"/>
    <col min="6161" max="6161" width="16.5703125" style="775" bestFit="1" customWidth="1"/>
    <col min="6162" max="6162" width="10.7109375" style="775" bestFit="1" customWidth="1"/>
    <col min="6163" max="6164" width="16.85546875" style="775" bestFit="1" customWidth="1"/>
    <col min="6165" max="6165" width="15" style="775" bestFit="1" customWidth="1"/>
    <col min="6166" max="6400" width="9.140625" style="775"/>
    <col min="6401" max="6401" width="3.7109375" style="775" customWidth="1"/>
    <col min="6402" max="6402" width="13.140625" style="775" bestFit="1" customWidth="1"/>
    <col min="6403" max="6403" width="0" style="775" hidden="1" customWidth="1"/>
    <col min="6404" max="6404" width="30.85546875" style="775" bestFit="1" customWidth="1"/>
    <col min="6405" max="6408" width="0" style="775" hidden="1" customWidth="1"/>
    <col min="6409" max="6409" width="18.28515625" style="775" bestFit="1" customWidth="1"/>
    <col min="6410" max="6411" width="16.42578125" style="775" bestFit="1" customWidth="1"/>
    <col min="6412" max="6412" width="18.28515625" style="775" bestFit="1" customWidth="1"/>
    <col min="6413" max="6413" width="0" style="775" hidden="1" customWidth="1"/>
    <col min="6414" max="6414" width="16.5703125" style="775" bestFit="1" customWidth="1"/>
    <col min="6415" max="6416" width="14" style="775" bestFit="1" customWidth="1"/>
    <col min="6417" max="6417" width="16.5703125" style="775" bestFit="1" customWidth="1"/>
    <col min="6418" max="6418" width="10.7109375" style="775" bestFit="1" customWidth="1"/>
    <col min="6419" max="6420" width="16.85546875" style="775" bestFit="1" customWidth="1"/>
    <col min="6421" max="6421" width="15" style="775" bestFit="1" customWidth="1"/>
    <col min="6422" max="6656" width="9.140625" style="775"/>
    <col min="6657" max="6657" width="3.7109375" style="775" customWidth="1"/>
    <col min="6658" max="6658" width="13.140625" style="775" bestFit="1" customWidth="1"/>
    <col min="6659" max="6659" width="0" style="775" hidden="1" customWidth="1"/>
    <col min="6660" max="6660" width="30.85546875" style="775" bestFit="1" customWidth="1"/>
    <col min="6661" max="6664" width="0" style="775" hidden="1" customWidth="1"/>
    <col min="6665" max="6665" width="18.28515625" style="775" bestFit="1" customWidth="1"/>
    <col min="6666" max="6667" width="16.42578125" style="775" bestFit="1" customWidth="1"/>
    <col min="6668" max="6668" width="18.28515625" style="775" bestFit="1" customWidth="1"/>
    <col min="6669" max="6669" width="0" style="775" hidden="1" customWidth="1"/>
    <col min="6670" max="6670" width="16.5703125" style="775" bestFit="1" customWidth="1"/>
    <col min="6671" max="6672" width="14" style="775" bestFit="1" customWidth="1"/>
    <col min="6673" max="6673" width="16.5703125" style="775" bestFit="1" customWidth="1"/>
    <col min="6674" max="6674" width="10.7109375" style="775" bestFit="1" customWidth="1"/>
    <col min="6675" max="6676" width="16.85546875" style="775" bestFit="1" customWidth="1"/>
    <col min="6677" max="6677" width="15" style="775" bestFit="1" customWidth="1"/>
    <col min="6678" max="6912" width="9.140625" style="775"/>
    <col min="6913" max="6913" width="3.7109375" style="775" customWidth="1"/>
    <col min="6914" max="6914" width="13.140625" style="775" bestFit="1" customWidth="1"/>
    <col min="6915" max="6915" width="0" style="775" hidden="1" customWidth="1"/>
    <col min="6916" max="6916" width="30.85546875" style="775" bestFit="1" customWidth="1"/>
    <col min="6917" max="6920" width="0" style="775" hidden="1" customWidth="1"/>
    <col min="6921" max="6921" width="18.28515625" style="775" bestFit="1" customWidth="1"/>
    <col min="6922" max="6923" width="16.42578125" style="775" bestFit="1" customWidth="1"/>
    <col min="6924" max="6924" width="18.28515625" style="775" bestFit="1" customWidth="1"/>
    <col min="6925" max="6925" width="0" style="775" hidden="1" customWidth="1"/>
    <col min="6926" max="6926" width="16.5703125" style="775" bestFit="1" customWidth="1"/>
    <col min="6927" max="6928" width="14" style="775" bestFit="1" customWidth="1"/>
    <col min="6929" max="6929" width="16.5703125" style="775" bestFit="1" customWidth="1"/>
    <col min="6930" max="6930" width="10.7109375" style="775" bestFit="1" customWidth="1"/>
    <col min="6931" max="6932" width="16.85546875" style="775" bestFit="1" customWidth="1"/>
    <col min="6933" max="6933" width="15" style="775" bestFit="1" customWidth="1"/>
    <col min="6934" max="7168" width="9.140625" style="775"/>
    <col min="7169" max="7169" width="3.7109375" style="775" customWidth="1"/>
    <col min="7170" max="7170" width="13.140625" style="775" bestFit="1" customWidth="1"/>
    <col min="7171" max="7171" width="0" style="775" hidden="1" customWidth="1"/>
    <col min="7172" max="7172" width="30.85546875" style="775" bestFit="1" customWidth="1"/>
    <col min="7173" max="7176" width="0" style="775" hidden="1" customWidth="1"/>
    <col min="7177" max="7177" width="18.28515625" style="775" bestFit="1" customWidth="1"/>
    <col min="7178" max="7179" width="16.42578125" style="775" bestFit="1" customWidth="1"/>
    <col min="7180" max="7180" width="18.28515625" style="775" bestFit="1" customWidth="1"/>
    <col min="7181" max="7181" width="0" style="775" hidden="1" customWidth="1"/>
    <col min="7182" max="7182" width="16.5703125" style="775" bestFit="1" customWidth="1"/>
    <col min="7183" max="7184" width="14" style="775" bestFit="1" customWidth="1"/>
    <col min="7185" max="7185" width="16.5703125" style="775" bestFit="1" customWidth="1"/>
    <col min="7186" max="7186" width="10.7109375" style="775" bestFit="1" customWidth="1"/>
    <col min="7187" max="7188" width="16.85546875" style="775" bestFit="1" customWidth="1"/>
    <col min="7189" max="7189" width="15" style="775" bestFit="1" customWidth="1"/>
    <col min="7190" max="7424" width="9.140625" style="775"/>
    <col min="7425" max="7425" width="3.7109375" style="775" customWidth="1"/>
    <col min="7426" max="7426" width="13.140625" style="775" bestFit="1" customWidth="1"/>
    <col min="7427" max="7427" width="0" style="775" hidden="1" customWidth="1"/>
    <col min="7428" max="7428" width="30.85546875" style="775" bestFit="1" customWidth="1"/>
    <col min="7429" max="7432" width="0" style="775" hidden="1" customWidth="1"/>
    <col min="7433" max="7433" width="18.28515625" style="775" bestFit="1" customWidth="1"/>
    <col min="7434" max="7435" width="16.42578125" style="775" bestFit="1" customWidth="1"/>
    <col min="7436" max="7436" width="18.28515625" style="775" bestFit="1" customWidth="1"/>
    <col min="7437" max="7437" width="0" style="775" hidden="1" customWidth="1"/>
    <col min="7438" max="7438" width="16.5703125" style="775" bestFit="1" customWidth="1"/>
    <col min="7439" max="7440" width="14" style="775" bestFit="1" customWidth="1"/>
    <col min="7441" max="7441" width="16.5703125" style="775" bestFit="1" customWidth="1"/>
    <col min="7442" max="7442" width="10.7109375" style="775" bestFit="1" customWidth="1"/>
    <col min="7443" max="7444" width="16.85546875" style="775" bestFit="1" customWidth="1"/>
    <col min="7445" max="7445" width="15" style="775" bestFit="1" customWidth="1"/>
    <col min="7446" max="7680" width="9.140625" style="775"/>
    <col min="7681" max="7681" width="3.7109375" style="775" customWidth="1"/>
    <col min="7682" max="7682" width="13.140625" style="775" bestFit="1" customWidth="1"/>
    <col min="7683" max="7683" width="0" style="775" hidden="1" customWidth="1"/>
    <col min="7684" max="7684" width="30.85546875" style="775" bestFit="1" customWidth="1"/>
    <col min="7685" max="7688" width="0" style="775" hidden="1" customWidth="1"/>
    <col min="7689" max="7689" width="18.28515625" style="775" bestFit="1" customWidth="1"/>
    <col min="7690" max="7691" width="16.42578125" style="775" bestFit="1" customWidth="1"/>
    <col min="7692" max="7692" width="18.28515625" style="775" bestFit="1" customWidth="1"/>
    <col min="7693" max="7693" width="0" style="775" hidden="1" customWidth="1"/>
    <col min="7694" max="7694" width="16.5703125" style="775" bestFit="1" customWidth="1"/>
    <col min="7695" max="7696" width="14" style="775" bestFit="1" customWidth="1"/>
    <col min="7697" max="7697" width="16.5703125" style="775" bestFit="1" customWidth="1"/>
    <col min="7698" max="7698" width="10.7109375" style="775" bestFit="1" customWidth="1"/>
    <col min="7699" max="7700" width="16.85546875" style="775" bestFit="1" customWidth="1"/>
    <col min="7701" max="7701" width="15" style="775" bestFit="1" customWidth="1"/>
    <col min="7702" max="7936" width="9.140625" style="775"/>
    <col min="7937" max="7937" width="3.7109375" style="775" customWidth="1"/>
    <col min="7938" max="7938" width="13.140625" style="775" bestFit="1" customWidth="1"/>
    <col min="7939" max="7939" width="0" style="775" hidden="1" customWidth="1"/>
    <col min="7940" max="7940" width="30.85546875" style="775" bestFit="1" customWidth="1"/>
    <col min="7941" max="7944" width="0" style="775" hidden="1" customWidth="1"/>
    <col min="7945" max="7945" width="18.28515625" style="775" bestFit="1" customWidth="1"/>
    <col min="7946" max="7947" width="16.42578125" style="775" bestFit="1" customWidth="1"/>
    <col min="7948" max="7948" width="18.28515625" style="775" bestFit="1" customWidth="1"/>
    <col min="7949" max="7949" width="0" style="775" hidden="1" customWidth="1"/>
    <col min="7950" max="7950" width="16.5703125" style="775" bestFit="1" customWidth="1"/>
    <col min="7951" max="7952" width="14" style="775" bestFit="1" customWidth="1"/>
    <col min="7953" max="7953" width="16.5703125" style="775" bestFit="1" customWidth="1"/>
    <col min="7954" max="7954" width="10.7109375" style="775" bestFit="1" customWidth="1"/>
    <col min="7955" max="7956" width="16.85546875" style="775" bestFit="1" customWidth="1"/>
    <col min="7957" max="7957" width="15" style="775" bestFit="1" customWidth="1"/>
    <col min="7958" max="8192" width="9.140625" style="775"/>
    <col min="8193" max="8193" width="3.7109375" style="775" customWidth="1"/>
    <col min="8194" max="8194" width="13.140625" style="775" bestFit="1" customWidth="1"/>
    <col min="8195" max="8195" width="0" style="775" hidden="1" customWidth="1"/>
    <col min="8196" max="8196" width="30.85546875" style="775" bestFit="1" customWidth="1"/>
    <col min="8197" max="8200" width="0" style="775" hidden="1" customWidth="1"/>
    <col min="8201" max="8201" width="18.28515625" style="775" bestFit="1" customWidth="1"/>
    <col min="8202" max="8203" width="16.42578125" style="775" bestFit="1" customWidth="1"/>
    <col min="8204" max="8204" width="18.28515625" style="775" bestFit="1" customWidth="1"/>
    <col min="8205" max="8205" width="0" style="775" hidden="1" customWidth="1"/>
    <col min="8206" max="8206" width="16.5703125" style="775" bestFit="1" customWidth="1"/>
    <col min="8207" max="8208" width="14" style="775" bestFit="1" customWidth="1"/>
    <col min="8209" max="8209" width="16.5703125" style="775" bestFit="1" customWidth="1"/>
    <col min="8210" max="8210" width="10.7109375" style="775" bestFit="1" customWidth="1"/>
    <col min="8211" max="8212" width="16.85546875" style="775" bestFit="1" customWidth="1"/>
    <col min="8213" max="8213" width="15" style="775" bestFit="1" customWidth="1"/>
    <col min="8214" max="8448" width="9.140625" style="775"/>
    <col min="8449" max="8449" width="3.7109375" style="775" customWidth="1"/>
    <col min="8450" max="8450" width="13.140625" style="775" bestFit="1" customWidth="1"/>
    <col min="8451" max="8451" width="0" style="775" hidden="1" customWidth="1"/>
    <col min="8452" max="8452" width="30.85546875" style="775" bestFit="1" customWidth="1"/>
    <col min="8453" max="8456" width="0" style="775" hidden="1" customWidth="1"/>
    <col min="8457" max="8457" width="18.28515625" style="775" bestFit="1" customWidth="1"/>
    <col min="8458" max="8459" width="16.42578125" style="775" bestFit="1" customWidth="1"/>
    <col min="8460" max="8460" width="18.28515625" style="775" bestFit="1" customWidth="1"/>
    <col min="8461" max="8461" width="0" style="775" hidden="1" customWidth="1"/>
    <col min="8462" max="8462" width="16.5703125" style="775" bestFit="1" customWidth="1"/>
    <col min="8463" max="8464" width="14" style="775" bestFit="1" customWidth="1"/>
    <col min="8465" max="8465" width="16.5703125" style="775" bestFit="1" customWidth="1"/>
    <col min="8466" max="8466" width="10.7109375" style="775" bestFit="1" customWidth="1"/>
    <col min="8467" max="8468" width="16.85546875" style="775" bestFit="1" customWidth="1"/>
    <col min="8469" max="8469" width="15" style="775" bestFit="1" customWidth="1"/>
    <col min="8470" max="8704" width="9.140625" style="775"/>
    <col min="8705" max="8705" width="3.7109375" style="775" customWidth="1"/>
    <col min="8706" max="8706" width="13.140625" style="775" bestFit="1" customWidth="1"/>
    <col min="8707" max="8707" width="0" style="775" hidden="1" customWidth="1"/>
    <col min="8708" max="8708" width="30.85546875" style="775" bestFit="1" customWidth="1"/>
    <col min="8709" max="8712" width="0" style="775" hidden="1" customWidth="1"/>
    <col min="8713" max="8713" width="18.28515625" style="775" bestFit="1" customWidth="1"/>
    <col min="8714" max="8715" width="16.42578125" style="775" bestFit="1" customWidth="1"/>
    <col min="8716" max="8716" width="18.28515625" style="775" bestFit="1" customWidth="1"/>
    <col min="8717" max="8717" width="0" style="775" hidden="1" customWidth="1"/>
    <col min="8718" max="8718" width="16.5703125" style="775" bestFit="1" customWidth="1"/>
    <col min="8719" max="8720" width="14" style="775" bestFit="1" customWidth="1"/>
    <col min="8721" max="8721" width="16.5703125" style="775" bestFit="1" customWidth="1"/>
    <col min="8722" max="8722" width="10.7109375" style="775" bestFit="1" customWidth="1"/>
    <col min="8723" max="8724" width="16.85546875" style="775" bestFit="1" customWidth="1"/>
    <col min="8725" max="8725" width="15" style="775" bestFit="1" customWidth="1"/>
    <col min="8726" max="8960" width="9.140625" style="775"/>
    <col min="8961" max="8961" width="3.7109375" style="775" customWidth="1"/>
    <col min="8962" max="8962" width="13.140625" style="775" bestFit="1" customWidth="1"/>
    <col min="8963" max="8963" width="0" style="775" hidden="1" customWidth="1"/>
    <col min="8964" max="8964" width="30.85546875" style="775" bestFit="1" customWidth="1"/>
    <col min="8965" max="8968" width="0" style="775" hidden="1" customWidth="1"/>
    <col min="8969" max="8969" width="18.28515625" style="775" bestFit="1" customWidth="1"/>
    <col min="8970" max="8971" width="16.42578125" style="775" bestFit="1" customWidth="1"/>
    <col min="8972" max="8972" width="18.28515625" style="775" bestFit="1" customWidth="1"/>
    <col min="8973" max="8973" width="0" style="775" hidden="1" customWidth="1"/>
    <col min="8974" max="8974" width="16.5703125" style="775" bestFit="1" customWidth="1"/>
    <col min="8975" max="8976" width="14" style="775" bestFit="1" customWidth="1"/>
    <col min="8977" max="8977" width="16.5703125" style="775" bestFit="1" customWidth="1"/>
    <col min="8978" max="8978" width="10.7109375" style="775" bestFit="1" customWidth="1"/>
    <col min="8979" max="8980" width="16.85546875" style="775" bestFit="1" customWidth="1"/>
    <col min="8981" max="8981" width="15" style="775" bestFit="1" customWidth="1"/>
    <col min="8982" max="9216" width="9.140625" style="775"/>
    <col min="9217" max="9217" width="3.7109375" style="775" customWidth="1"/>
    <col min="9218" max="9218" width="13.140625" style="775" bestFit="1" customWidth="1"/>
    <col min="9219" max="9219" width="0" style="775" hidden="1" customWidth="1"/>
    <col min="9220" max="9220" width="30.85546875" style="775" bestFit="1" customWidth="1"/>
    <col min="9221" max="9224" width="0" style="775" hidden="1" customWidth="1"/>
    <col min="9225" max="9225" width="18.28515625" style="775" bestFit="1" customWidth="1"/>
    <col min="9226" max="9227" width="16.42578125" style="775" bestFit="1" customWidth="1"/>
    <col min="9228" max="9228" width="18.28515625" style="775" bestFit="1" customWidth="1"/>
    <col min="9229" max="9229" width="0" style="775" hidden="1" customWidth="1"/>
    <col min="9230" max="9230" width="16.5703125" style="775" bestFit="1" customWidth="1"/>
    <col min="9231" max="9232" width="14" style="775" bestFit="1" customWidth="1"/>
    <col min="9233" max="9233" width="16.5703125" style="775" bestFit="1" customWidth="1"/>
    <col min="9234" max="9234" width="10.7109375" style="775" bestFit="1" customWidth="1"/>
    <col min="9235" max="9236" width="16.85546875" style="775" bestFit="1" customWidth="1"/>
    <col min="9237" max="9237" width="15" style="775" bestFit="1" customWidth="1"/>
    <col min="9238" max="9472" width="9.140625" style="775"/>
    <col min="9473" max="9473" width="3.7109375" style="775" customWidth="1"/>
    <col min="9474" max="9474" width="13.140625" style="775" bestFit="1" customWidth="1"/>
    <col min="9475" max="9475" width="0" style="775" hidden="1" customWidth="1"/>
    <col min="9476" max="9476" width="30.85546875" style="775" bestFit="1" customWidth="1"/>
    <col min="9477" max="9480" width="0" style="775" hidden="1" customWidth="1"/>
    <col min="9481" max="9481" width="18.28515625" style="775" bestFit="1" customWidth="1"/>
    <col min="9482" max="9483" width="16.42578125" style="775" bestFit="1" customWidth="1"/>
    <col min="9484" max="9484" width="18.28515625" style="775" bestFit="1" customWidth="1"/>
    <col min="9485" max="9485" width="0" style="775" hidden="1" customWidth="1"/>
    <col min="9486" max="9486" width="16.5703125" style="775" bestFit="1" customWidth="1"/>
    <col min="9487" max="9488" width="14" style="775" bestFit="1" customWidth="1"/>
    <col min="9489" max="9489" width="16.5703125" style="775" bestFit="1" customWidth="1"/>
    <col min="9490" max="9490" width="10.7109375" style="775" bestFit="1" customWidth="1"/>
    <col min="9491" max="9492" width="16.85546875" style="775" bestFit="1" customWidth="1"/>
    <col min="9493" max="9493" width="15" style="775" bestFit="1" customWidth="1"/>
    <col min="9494" max="9728" width="9.140625" style="775"/>
    <col min="9729" max="9729" width="3.7109375" style="775" customWidth="1"/>
    <col min="9730" max="9730" width="13.140625" style="775" bestFit="1" customWidth="1"/>
    <col min="9731" max="9731" width="0" style="775" hidden="1" customWidth="1"/>
    <col min="9732" max="9732" width="30.85546875" style="775" bestFit="1" customWidth="1"/>
    <col min="9733" max="9736" width="0" style="775" hidden="1" customWidth="1"/>
    <col min="9737" max="9737" width="18.28515625" style="775" bestFit="1" customWidth="1"/>
    <col min="9738" max="9739" width="16.42578125" style="775" bestFit="1" customWidth="1"/>
    <col min="9740" max="9740" width="18.28515625" style="775" bestFit="1" customWidth="1"/>
    <col min="9741" max="9741" width="0" style="775" hidden="1" customWidth="1"/>
    <col min="9742" max="9742" width="16.5703125" style="775" bestFit="1" customWidth="1"/>
    <col min="9743" max="9744" width="14" style="775" bestFit="1" customWidth="1"/>
    <col min="9745" max="9745" width="16.5703125" style="775" bestFit="1" customWidth="1"/>
    <col min="9746" max="9746" width="10.7109375" style="775" bestFit="1" customWidth="1"/>
    <col min="9747" max="9748" width="16.85546875" style="775" bestFit="1" customWidth="1"/>
    <col min="9749" max="9749" width="15" style="775" bestFit="1" customWidth="1"/>
    <col min="9750" max="9984" width="9.140625" style="775"/>
    <col min="9985" max="9985" width="3.7109375" style="775" customWidth="1"/>
    <col min="9986" max="9986" width="13.140625" style="775" bestFit="1" customWidth="1"/>
    <col min="9987" max="9987" width="0" style="775" hidden="1" customWidth="1"/>
    <col min="9988" max="9988" width="30.85546875" style="775" bestFit="1" customWidth="1"/>
    <col min="9989" max="9992" width="0" style="775" hidden="1" customWidth="1"/>
    <col min="9993" max="9993" width="18.28515625" style="775" bestFit="1" customWidth="1"/>
    <col min="9994" max="9995" width="16.42578125" style="775" bestFit="1" customWidth="1"/>
    <col min="9996" max="9996" width="18.28515625" style="775" bestFit="1" customWidth="1"/>
    <col min="9997" max="9997" width="0" style="775" hidden="1" customWidth="1"/>
    <col min="9998" max="9998" width="16.5703125" style="775" bestFit="1" customWidth="1"/>
    <col min="9999" max="10000" width="14" style="775" bestFit="1" customWidth="1"/>
    <col min="10001" max="10001" width="16.5703125" style="775" bestFit="1" customWidth="1"/>
    <col min="10002" max="10002" width="10.7109375" style="775" bestFit="1" customWidth="1"/>
    <col min="10003" max="10004" width="16.85546875" style="775" bestFit="1" customWidth="1"/>
    <col min="10005" max="10005" width="15" style="775" bestFit="1" customWidth="1"/>
    <col min="10006" max="10240" width="9.140625" style="775"/>
    <col min="10241" max="10241" width="3.7109375" style="775" customWidth="1"/>
    <col min="10242" max="10242" width="13.140625" style="775" bestFit="1" customWidth="1"/>
    <col min="10243" max="10243" width="0" style="775" hidden="1" customWidth="1"/>
    <col min="10244" max="10244" width="30.85546875" style="775" bestFit="1" customWidth="1"/>
    <col min="10245" max="10248" width="0" style="775" hidden="1" customWidth="1"/>
    <col min="10249" max="10249" width="18.28515625" style="775" bestFit="1" customWidth="1"/>
    <col min="10250" max="10251" width="16.42578125" style="775" bestFit="1" customWidth="1"/>
    <col min="10252" max="10252" width="18.28515625" style="775" bestFit="1" customWidth="1"/>
    <col min="10253" max="10253" width="0" style="775" hidden="1" customWidth="1"/>
    <col min="10254" max="10254" width="16.5703125" style="775" bestFit="1" customWidth="1"/>
    <col min="10255" max="10256" width="14" style="775" bestFit="1" customWidth="1"/>
    <col min="10257" max="10257" width="16.5703125" style="775" bestFit="1" customWidth="1"/>
    <col min="10258" max="10258" width="10.7109375" style="775" bestFit="1" customWidth="1"/>
    <col min="10259" max="10260" width="16.85546875" style="775" bestFit="1" customWidth="1"/>
    <col min="10261" max="10261" width="15" style="775" bestFit="1" customWidth="1"/>
    <col min="10262" max="10496" width="9.140625" style="775"/>
    <col min="10497" max="10497" width="3.7109375" style="775" customWidth="1"/>
    <col min="10498" max="10498" width="13.140625" style="775" bestFit="1" customWidth="1"/>
    <col min="10499" max="10499" width="0" style="775" hidden="1" customWidth="1"/>
    <col min="10500" max="10500" width="30.85546875" style="775" bestFit="1" customWidth="1"/>
    <col min="10501" max="10504" width="0" style="775" hidden="1" customWidth="1"/>
    <col min="10505" max="10505" width="18.28515625" style="775" bestFit="1" customWidth="1"/>
    <col min="10506" max="10507" width="16.42578125" style="775" bestFit="1" customWidth="1"/>
    <col min="10508" max="10508" width="18.28515625" style="775" bestFit="1" customWidth="1"/>
    <col min="10509" max="10509" width="0" style="775" hidden="1" customWidth="1"/>
    <col min="10510" max="10510" width="16.5703125" style="775" bestFit="1" customWidth="1"/>
    <col min="10511" max="10512" width="14" style="775" bestFit="1" customWidth="1"/>
    <col min="10513" max="10513" width="16.5703125" style="775" bestFit="1" customWidth="1"/>
    <col min="10514" max="10514" width="10.7109375" style="775" bestFit="1" customWidth="1"/>
    <col min="10515" max="10516" width="16.85546875" style="775" bestFit="1" customWidth="1"/>
    <col min="10517" max="10517" width="15" style="775" bestFit="1" customWidth="1"/>
    <col min="10518" max="10752" width="9.140625" style="775"/>
    <col min="10753" max="10753" width="3.7109375" style="775" customWidth="1"/>
    <col min="10754" max="10754" width="13.140625" style="775" bestFit="1" customWidth="1"/>
    <col min="10755" max="10755" width="0" style="775" hidden="1" customWidth="1"/>
    <col min="10756" max="10756" width="30.85546875" style="775" bestFit="1" customWidth="1"/>
    <col min="10757" max="10760" width="0" style="775" hidden="1" customWidth="1"/>
    <col min="10761" max="10761" width="18.28515625" style="775" bestFit="1" customWidth="1"/>
    <col min="10762" max="10763" width="16.42578125" style="775" bestFit="1" customWidth="1"/>
    <col min="10764" max="10764" width="18.28515625" style="775" bestFit="1" customWidth="1"/>
    <col min="10765" max="10765" width="0" style="775" hidden="1" customWidth="1"/>
    <col min="10766" max="10766" width="16.5703125" style="775" bestFit="1" customWidth="1"/>
    <col min="10767" max="10768" width="14" style="775" bestFit="1" customWidth="1"/>
    <col min="10769" max="10769" width="16.5703125" style="775" bestFit="1" customWidth="1"/>
    <col min="10770" max="10770" width="10.7109375" style="775" bestFit="1" customWidth="1"/>
    <col min="10771" max="10772" width="16.85546875" style="775" bestFit="1" customWidth="1"/>
    <col min="10773" max="10773" width="15" style="775" bestFit="1" customWidth="1"/>
    <col min="10774" max="11008" width="9.140625" style="775"/>
    <col min="11009" max="11009" width="3.7109375" style="775" customWidth="1"/>
    <col min="11010" max="11010" width="13.140625" style="775" bestFit="1" customWidth="1"/>
    <col min="11011" max="11011" width="0" style="775" hidden="1" customWidth="1"/>
    <col min="11012" max="11012" width="30.85546875" style="775" bestFit="1" customWidth="1"/>
    <col min="11013" max="11016" width="0" style="775" hidden="1" customWidth="1"/>
    <col min="11017" max="11017" width="18.28515625" style="775" bestFit="1" customWidth="1"/>
    <col min="11018" max="11019" width="16.42578125" style="775" bestFit="1" customWidth="1"/>
    <col min="11020" max="11020" width="18.28515625" style="775" bestFit="1" customWidth="1"/>
    <col min="11021" max="11021" width="0" style="775" hidden="1" customWidth="1"/>
    <col min="11022" max="11022" width="16.5703125" style="775" bestFit="1" customWidth="1"/>
    <col min="11023" max="11024" width="14" style="775" bestFit="1" customWidth="1"/>
    <col min="11025" max="11025" width="16.5703125" style="775" bestFit="1" customWidth="1"/>
    <col min="11026" max="11026" width="10.7109375" style="775" bestFit="1" customWidth="1"/>
    <col min="11027" max="11028" width="16.85546875" style="775" bestFit="1" customWidth="1"/>
    <col min="11029" max="11029" width="15" style="775" bestFit="1" customWidth="1"/>
    <col min="11030" max="11264" width="9.140625" style="775"/>
    <col min="11265" max="11265" width="3.7109375" style="775" customWidth="1"/>
    <col min="11266" max="11266" width="13.140625" style="775" bestFit="1" customWidth="1"/>
    <col min="11267" max="11267" width="0" style="775" hidden="1" customWidth="1"/>
    <col min="11268" max="11268" width="30.85546875" style="775" bestFit="1" customWidth="1"/>
    <col min="11269" max="11272" width="0" style="775" hidden="1" customWidth="1"/>
    <col min="11273" max="11273" width="18.28515625" style="775" bestFit="1" customWidth="1"/>
    <col min="11274" max="11275" width="16.42578125" style="775" bestFit="1" customWidth="1"/>
    <col min="11276" max="11276" width="18.28515625" style="775" bestFit="1" customWidth="1"/>
    <col min="11277" max="11277" width="0" style="775" hidden="1" customWidth="1"/>
    <col min="11278" max="11278" width="16.5703125" style="775" bestFit="1" customWidth="1"/>
    <col min="11279" max="11280" width="14" style="775" bestFit="1" customWidth="1"/>
    <col min="11281" max="11281" width="16.5703125" style="775" bestFit="1" customWidth="1"/>
    <col min="11282" max="11282" width="10.7109375" style="775" bestFit="1" customWidth="1"/>
    <col min="11283" max="11284" width="16.85546875" style="775" bestFit="1" customWidth="1"/>
    <col min="11285" max="11285" width="15" style="775" bestFit="1" customWidth="1"/>
    <col min="11286" max="11520" width="9.140625" style="775"/>
    <col min="11521" max="11521" width="3.7109375" style="775" customWidth="1"/>
    <col min="11522" max="11522" width="13.140625" style="775" bestFit="1" customWidth="1"/>
    <col min="11523" max="11523" width="0" style="775" hidden="1" customWidth="1"/>
    <col min="11524" max="11524" width="30.85546875" style="775" bestFit="1" customWidth="1"/>
    <col min="11525" max="11528" width="0" style="775" hidden="1" customWidth="1"/>
    <col min="11529" max="11529" width="18.28515625" style="775" bestFit="1" customWidth="1"/>
    <col min="11530" max="11531" width="16.42578125" style="775" bestFit="1" customWidth="1"/>
    <col min="11532" max="11532" width="18.28515625" style="775" bestFit="1" customWidth="1"/>
    <col min="11533" max="11533" width="0" style="775" hidden="1" customWidth="1"/>
    <col min="11534" max="11534" width="16.5703125" style="775" bestFit="1" customWidth="1"/>
    <col min="11535" max="11536" width="14" style="775" bestFit="1" customWidth="1"/>
    <col min="11537" max="11537" width="16.5703125" style="775" bestFit="1" customWidth="1"/>
    <col min="11538" max="11538" width="10.7109375" style="775" bestFit="1" customWidth="1"/>
    <col min="11539" max="11540" width="16.85546875" style="775" bestFit="1" customWidth="1"/>
    <col min="11541" max="11541" width="15" style="775" bestFit="1" customWidth="1"/>
    <col min="11542" max="11776" width="9.140625" style="775"/>
    <col min="11777" max="11777" width="3.7109375" style="775" customWidth="1"/>
    <col min="11778" max="11778" width="13.140625" style="775" bestFit="1" customWidth="1"/>
    <col min="11779" max="11779" width="0" style="775" hidden="1" customWidth="1"/>
    <col min="11780" max="11780" width="30.85546875" style="775" bestFit="1" customWidth="1"/>
    <col min="11781" max="11784" width="0" style="775" hidden="1" customWidth="1"/>
    <col min="11785" max="11785" width="18.28515625" style="775" bestFit="1" customWidth="1"/>
    <col min="11786" max="11787" width="16.42578125" style="775" bestFit="1" customWidth="1"/>
    <col min="11788" max="11788" width="18.28515625" style="775" bestFit="1" customWidth="1"/>
    <col min="11789" max="11789" width="0" style="775" hidden="1" customWidth="1"/>
    <col min="11790" max="11790" width="16.5703125" style="775" bestFit="1" customWidth="1"/>
    <col min="11791" max="11792" width="14" style="775" bestFit="1" customWidth="1"/>
    <col min="11793" max="11793" width="16.5703125" style="775" bestFit="1" customWidth="1"/>
    <col min="11794" max="11794" width="10.7109375" style="775" bestFit="1" customWidth="1"/>
    <col min="11795" max="11796" width="16.85546875" style="775" bestFit="1" customWidth="1"/>
    <col min="11797" max="11797" width="15" style="775" bestFit="1" customWidth="1"/>
    <col min="11798" max="12032" width="9.140625" style="775"/>
    <col min="12033" max="12033" width="3.7109375" style="775" customWidth="1"/>
    <col min="12034" max="12034" width="13.140625" style="775" bestFit="1" customWidth="1"/>
    <col min="12035" max="12035" width="0" style="775" hidden="1" customWidth="1"/>
    <col min="12036" max="12036" width="30.85546875" style="775" bestFit="1" customWidth="1"/>
    <col min="12037" max="12040" width="0" style="775" hidden="1" customWidth="1"/>
    <col min="12041" max="12041" width="18.28515625" style="775" bestFit="1" customWidth="1"/>
    <col min="12042" max="12043" width="16.42578125" style="775" bestFit="1" customWidth="1"/>
    <col min="12044" max="12044" width="18.28515625" style="775" bestFit="1" customWidth="1"/>
    <col min="12045" max="12045" width="0" style="775" hidden="1" customWidth="1"/>
    <col min="12046" max="12046" width="16.5703125" style="775" bestFit="1" customWidth="1"/>
    <col min="12047" max="12048" width="14" style="775" bestFit="1" customWidth="1"/>
    <col min="12049" max="12049" width="16.5703125" style="775" bestFit="1" customWidth="1"/>
    <col min="12050" max="12050" width="10.7109375" style="775" bestFit="1" customWidth="1"/>
    <col min="12051" max="12052" width="16.85546875" style="775" bestFit="1" customWidth="1"/>
    <col min="12053" max="12053" width="15" style="775" bestFit="1" customWidth="1"/>
    <col min="12054" max="12288" width="9.140625" style="775"/>
    <col min="12289" max="12289" width="3.7109375" style="775" customWidth="1"/>
    <col min="12290" max="12290" width="13.140625" style="775" bestFit="1" customWidth="1"/>
    <col min="12291" max="12291" width="0" style="775" hidden="1" customWidth="1"/>
    <col min="12292" max="12292" width="30.85546875" style="775" bestFit="1" customWidth="1"/>
    <col min="12293" max="12296" width="0" style="775" hidden="1" customWidth="1"/>
    <col min="12297" max="12297" width="18.28515625" style="775" bestFit="1" customWidth="1"/>
    <col min="12298" max="12299" width="16.42578125" style="775" bestFit="1" customWidth="1"/>
    <col min="12300" max="12300" width="18.28515625" style="775" bestFit="1" customWidth="1"/>
    <col min="12301" max="12301" width="0" style="775" hidden="1" customWidth="1"/>
    <col min="12302" max="12302" width="16.5703125" style="775" bestFit="1" customWidth="1"/>
    <col min="12303" max="12304" width="14" style="775" bestFit="1" customWidth="1"/>
    <col min="12305" max="12305" width="16.5703125" style="775" bestFit="1" customWidth="1"/>
    <col min="12306" max="12306" width="10.7109375" style="775" bestFit="1" customWidth="1"/>
    <col min="12307" max="12308" width="16.85546875" style="775" bestFit="1" customWidth="1"/>
    <col min="12309" max="12309" width="15" style="775" bestFit="1" customWidth="1"/>
    <col min="12310" max="12544" width="9.140625" style="775"/>
    <col min="12545" max="12545" width="3.7109375" style="775" customWidth="1"/>
    <col min="12546" max="12546" width="13.140625" style="775" bestFit="1" customWidth="1"/>
    <col min="12547" max="12547" width="0" style="775" hidden="1" customWidth="1"/>
    <col min="12548" max="12548" width="30.85546875" style="775" bestFit="1" customWidth="1"/>
    <col min="12549" max="12552" width="0" style="775" hidden="1" customWidth="1"/>
    <col min="12553" max="12553" width="18.28515625" style="775" bestFit="1" customWidth="1"/>
    <col min="12554" max="12555" width="16.42578125" style="775" bestFit="1" customWidth="1"/>
    <col min="12556" max="12556" width="18.28515625" style="775" bestFit="1" customWidth="1"/>
    <col min="12557" max="12557" width="0" style="775" hidden="1" customWidth="1"/>
    <col min="12558" max="12558" width="16.5703125" style="775" bestFit="1" customWidth="1"/>
    <col min="12559" max="12560" width="14" style="775" bestFit="1" customWidth="1"/>
    <col min="12561" max="12561" width="16.5703125" style="775" bestFit="1" customWidth="1"/>
    <col min="12562" max="12562" width="10.7109375" style="775" bestFit="1" customWidth="1"/>
    <col min="12563" max="12564" width="16.85546875" style="775" bestFit="1" customWidth="1"/>
    <col min="12565" max="12565" width="15" style="775" bestFit="1" customWidth="1"/>
    <col min="12566" max="12800" width="9.140625" style="775"/>
    <col min="12801" max="12801" width="3.7109375" style="775" customWidth="1"/>
    <col min="12802" max="12802" width="13.140625" style="775" bestFit="1" customWidth="1"/>
    <col min="12803" max="12803" width="0" style="775" hidden="1" customWidth="1"/>
    <col min="12804" max="12804" width="30.85546875" style="775" bestFit="1" customWidth="1"/>
    <col min="12805" max="12808" width="0" style="775" hidden="1" customWidth="1"/>
    <col min="12809" max="12809" width="18.28515625" style="775" bestFit="1" customWidth="1"/>
    <col min="12810" max="12811" width="16.42578125" style="775" bestFit="1" customWidth="1"/>
    <col min="12812" max="12812" width="18.28515625" style="775" bestFit="1" customWidth="1"/>
    <col min="12813" max="12813" width="0" style="775" hidden="1" customWidth="1"/>
    <col min="12814" max="12814" width="16.5703125" style="775" bestFit="1" customWidth="1"/>
    <col min="12815" max="12816" width="14" style="775" bestFit="1" customWidth="1"/>
    <col min="12817" max="12817" width="16.5703125" style="775" bestFit="1" customWidth="1"/>
    <col min="12818" max="12818" width="10.7109375" style="775" bestFit="1" customWidth="1"/>
    <col min="12819" max="12820" width="16.85546875" style="775" bestFit="1" customWidth="1"/>
    <col min="12821" max="12821" width="15" style="775" bestFit="1" customWidth="1"/>
    <col min="12822" max="13056" width="9.140625" style="775"/>
    <col min="13057" max="13057" width="3.7109375" style="775" customWidth="1"/>
    <col min="13058" max="13058" width="13.140625" style="775" bestFit="1" customWidth="1"/>
    <col min="13059" max="13059" width="0" style="775" hidden="1" customWidth="1"/>
    <col min="13060" max="13060" width="30.85546875" style="775" bestFit="1" customWidth="1"/>
    <col min="13061" max="13064" width="0" style="775" hidden="1" customWidth="1"/>
    <col min="13065" max="13065" width="18.28515625" style="775" bestFit="1" customWidth="1"/>
    <col min="13066" max="13067" width="16.42578125" style="775" bestFit="1" customWidth="1"/>
    <col min="13068" max="13068" width="18.28515625" style="775" bestFit="1" customWidth="1"/>
    <col min="13069" max="13069" width="0" style="775" hidden="1" customWidth="1"/>
    <col min="13070" max="13070" width="16.5703125" style="775" bestFit="1" customWidth="1"/>
    <col min="13071" max="13072" width="14" style="775" bestFit="1" customWidth="1"/>
    <col min="13073" max="13073" width="16.5703125" style="775" bestFit="1" customWidth="1"/>
    <col min="13074" max="13074" width="10.7109375" style="775" bestFit="1" customWidth="1"/>
    <col min="13075" max="13076" width="16.85546875" style="775" bestFit="1" customWidth="1"/>
    <col min="13077" max="13077" width="15" style="775" bestFit="1" customWidth="1"/>
    <col min="13078" max="13312" width="9.140625" style="775"/>
    <col min="13313" max="13313" width="3.7109375" style="775" customWidth="1"/>
    <col min="13314" max="13314" width="13.140625" style="775" bestFit="1" customWidth="1"/>
    <col min="13315" max="13315" width="0" style="775" hidden="1" customWidth="1"/>
    <col min="13316" max="13316" width="30.85546875" style="775" bestFit="1" customWidth="1"/>
    <col min="13317" max="13320" width="0" style="775" hidden="1" customWidth="1"/>
    <col min="13321" max="13321" width="18.28515625" style="775" bestFit="1" customWidth="1"/>
    <col min="13322" max="13323" width="16.42578125" style="775" bestFit="1" customWidth="1"/>
    <col min="13324" max="13324" width="18.28515625" style="775" bestFit="1" customWidth="1"/>
    <col min="13325" max="13325" width="0" style="775" hidden="1" customWidth="1"/>
    <col min="13326" max="13326" width="16.5703125" style="775" bestFit="1" customWidth="1"/>
    <col min="13327" max="13328" width="14" style="775" bestFit="1" customWidth="1"/>
    <col min="13329" max="13329" width="16.5703125" style="775" bestFit="1" customWidth="1"/>
    <col min="13330" max="13330" width="10.7109375" style="775" bestFit="1" customWidth="1"/>
    <col min="13331" max="13332" width="16.85546875" style="775" bestFit="1" customWidth="1"/>
    <col min="13333" max="13333" width="15" style="775" bestFit="1" customWidth="1"/>
    <col min="13334" max="13568" width="9.140625" style="775"/>
    <col min="13569" max="13569" width="3.7109375" style="775" customWidth="1"/>
    <col min="13570" max="13570" width="13.140625" style="775" bestFit="1" customWidth="1"/>
    <col min="13571" max="13571" width="0" style="775" hidden="1" customWidth="1"/>
    <col min="13572" max="13572" width="30.85546875" style="775" bestFit="1" customWidth="1"/>
    <col min="13573" max="13576" width="0" style="775" hidden="1" customWidth="1"/>
    <col min="13577" max="13577" width="18.28515625" style="775" bestFit="1" customWidth="1"/>
    <col min="13578" max="13579" width="16.42578125" style="775" bestFit="1" customWidth="1"/>
    <col min="13580" max="13580" width="18.28515625" style="775" bestFit="1" customWidth="1"/>
    <col min="13581" max="13581" width="0" style="775" hidden="1" customWidth="1"/>
    <col min="13582" max="13582" width="16.5703125" style="775" bestFit="1" customWidth="1"/>
    <col min="13583" max="13584" width="14" style="775" bestFit="1" customWidth="1"/>
    <col min="13585" max="13585" width="16.5703125" style="775" bestFit="1" customWidth="1"/>
    <col min="13586" max="13586" width="10.7109375" style="775" bestFit="1" customWidth="1"/>
    <col min="13587" max="13588" width="16.85546875" style="775" bestFit="1" customWidth="1"/>
    <col min="13589" max="13589" width="15" style="775" bestFit="1" customWidth="1"/>
    <col min="13590" max="13824" width="9.140625" style="775"/>
    <col min="13825" max="13825" width="3.7109375" style="775" customWidth="1"/>
    <col min="13826" max="13826" width="13.140625" style="775" bestFit="1" customWidth="1"/>
    <col min="13827" max="13827" width="0" style="775" hidden="1" customWidth="1"/>
    <col min="13828" max="13828" width="30.85546875" style="775" bestFit="1" customWidth="1"/>
    <col min="13829" max="13832" width="0" style="775" hidden="1" customWidth="1"/>
    <col min="13833" max="13833" width="18.28515625" style="775" bestFit="1" customWidth="1"/>
    <col min="13834" max="13835" width="16.42578125" style="775" bestFit="1" customWidth="1"/>
    <col min="13836" max="13836" width="18.28515625" style="775" bestFit="1" customWidth="1"/>
    <col min="13837" max="13837" width="0" style="775" hidden="1" customWidth="1"/>
    <col min="13838" max="13838" width="16.5703125" style="775" bestFit="1" customWidth="1"/>
    <col min="13839" max="13840" width="14" style="775" bestFit="1" customWidth="1"/>
    <col min="13841" max="13841" width="16.5703125" style="775" bestFit="1" customWidth="1"/>
    <col min="13842" max="13842" width="10.7109375" style="775" bestFit="1" customWidth="1"/>
    <col min="13843" max="13844" width="16.85546875" style="775" bestFit="1" customWidth="1"/>
    <col min="13845" max="13845" width="15" style="775" bestFit="1" customWidth="1"/>
    <col min="13846" max="14080" width="9.140625" style="775"/>
    <col min="14081" max="14081" width="3.7109375" style="775" customWidth="1"/>
    <col min="14082" max="14082" width="13.140625" style="775" bestFit="1" customWidth="1"/>
    <col min="14083" max="14083" width="0" style="775" hidden="1" customWidth="1"/>
    <col min="14084" max="14084" width="30.85546875" style="775" bestFit="1" customWidth="1"/>
    <col min="14085" max="14088" width="0" style="775" hidden="1" customWidth="1"/>
    <col min="14089" max="14089" width="18.28515625" style="775" bestFit="1" customWidth="1"/>
    <col min="14090" max="14091" width="16.42578125" style="775" bestFit="1" customWidth="1"/>
    <col min="14092" max="14092" width="18.28515625" style="775" bestFit="1" customWidth="1"/>
    <col min="14093" max="14093" width="0" style="775" hidden="1" customWidth="1"/>
    <col min="14094" max="14094" width="16.5703125" style="775" bestFit="1" customWidth="1"/>
    <col min="14095" max="14096" width="14" style="775" bestFit="1" customWidth="1"/>
    <col min="14097" max="14097" width="16.5703125" style="775" bestFit="1" customWidth="1"/>
    <col min="14098" max="14098" width="10.7109375" style="775" bestFit="1" customWidth="1"/>
    <col min="14099" max="14100" width="16.85546875" style="775" bestFit="1" customWidth="1"/>
    <col min="14101" max="14101" width="15" style="775" bestFit="1" customWidth="1"/>
    <col min="14102" max="14336" width="9.140625" style="775"/>
    <col min="14337" max="14337" width="3.7109375" style="775" customWidth="1"/>
    <col min="14338" max="14338" width="13.140625" style="775" bestFit="1" customWidth="1"/>
    <col min="14339" max="14339" width="0" style="775" hidden="1" customWidth="1"/>
    <col min="14340" max="14340" width="30.85546875" style="775" bestFit="1" customWidth="1"/>
    <col min="14341" max="14344" width="0" style="775" hidden="1" customWidth="1"/>
    <col min="14345" max="14345" width="18.28515625" style="775" bestFit="1" customWidth="1"/>
    <col min="14346" max="14347" width="16.42578125" style="775" bestFit="1" customWidth="1"/>
    <col min="14348" max="14348" width="18.28515625" style="775" bestFit="1" customWidth="1"/>
    <col min="14349" max="14349" width="0" style="775" hidden="1" customWidth="1"/>
    <col min="14350" max="14350" width="16.5703125" style="775" bestFit="1" customWidth="1"/>
    <col min="14351" max="14352" width="14" style="775" bestFit="1" customWidth="1"/>
    <col min="14353" max="14353" width="16.5703125" style="775" bestFit="1" customWidth="1"/>
    <col min="14354" max="14354" width="10.7109375" style="775" bestFit="1" customWidth="1"/>
    <col min="14355" max="14356" width="16.85546875" style="775" bestFit="1" customWidth="1"/>
    <col min="14357" max="14357" width="15" style="775" bestFit="1" customWidth="1"/>
    <col min="14358" max="14592" width="9.140625" style="775"/>
    <col min="14593" max="14593" width="3.7109375" style="775" customWidth="1"/>
    <col min="14594" max="14594" width="13.140625" style="775" bestFit="1" customWidth="1"/>
    <col min="14595" max="14595" width="0" style="775" hidden="1" customWidth="1"/>
    <col min="14596" max="14596" width="30.85546875" style="775" bestFit="1" customWidth="1"/>
    <col min="14597" max="14600" width="0" style="775" hidden="1" customWidth="1"/>
    <col min="14601" max="14601" width="18.28515625" style="775" bestFit="1" customWidth="1"/>
    <col min="14602" max="14603" width="16.42578125" style="775" bestFit="1" customWidth="1"/>
    <col min="14604" max="14604" width="18.28515625" style="775" bestFit="1" customWidth="1"/>
    <col min="14605" max="14605" width="0" style="775" hidden="1" customWidth="1"/>
    <col min="14606" max="14606" width="16.5703125" style="775" bestFit="1" customWidth="1"/>
    <col min="14607" max="14608" width="14" style="775" bestFit="1" customWidth="1"/>
    <col min="14609" max="14609" width="16.5703125" style="775" bestFit="1" customWidth="1"/>
    <col min="14610" max="14610" width="10.7109375" style="775" bestFit="1" customWidth="1"/>
    <col min="14611" max="14612" width="16.85546875" style="775" bestFit="1" customWidth="1"/>
    <col min="14613" max="14613" width="15" style="775" bestFit="1" customWidth="1"/>
    <col min="14614" max="14848" width="9.140625" style="775"/>
    <col min="14849" max="14849" width="3.7109375" style="775" customWidth="1"/>
    <col min="14850" max="14850" width="13.140625" style="775" bestFit="1" customWidth="1"/>
    <col min="14851" max="14851" width="0" style="775" hidden="1" customWidth="1"/>
    <col min="14852" max="14852" width="30.85546875" style="775" bestFit="1" customWidth="1"/>
    <col min="14853" max="14856" width="0" style="775" hidden="1" customWidth="1"/>
    <col min="14857" max="14857" width="18.28515625" style="775" bestFit="1" customWidth="1"/>
    <col min="14858" max="14859" width="16.42578125" style="775" bestFit="1" customWidth="1"/>
    <col min="14860" max="14860" width="18.28515625" style="775" bestFit="1" customWidth="1"/>
    <col min="14861" max="14861" width="0" style="775" hidden="1" customWidth="1"/>
    <col min="14862" max="14862" width="16.5703125" style="775" bestFit="1" customWidth="1"/>
    <col min="14863" max="14864" width="14" style="775" bestFit="1" customWidth="1"/>
    <col min="14865" max="14865" width="16.5703125" style="775" bestFit="1" customWidth="1"/>
    <col min="14866" max="14866" width="10.7109375" style="775" bestFit="1" customWidth="1"/>
    <col min="14867" max="14868" width="16.85546875" style="775" bestFit="1" customWidth="1"/>
    <col min="14869" max="14869" width="15" style="775" bestFit="1" customWidth="1"/>
    <col min="14870" max="15104" width="9.140625" style="775"/>
    <col min="15105" max="15105" width="3.7109375" style="775" customWidth="1"/>
    <col min="15106" max="15106" width="13.140625" style="775" bestFit="1" customWidth="1"/>
    <col min="15107" max="15107" width="0" style="775" hidden="1" customWidth="1"/>
    <col min="15108" max="15108" width="30.85546875" style="775" bestFit="1" customWidth="1"/>
    <col min="15109" max="15112" width="0" style="775" hidden="1" customWidth="1"/>
    <col min="15113" max="15113" width="18.28515625" style="775" bestFit="1" customWidth="1"/>
    <col min="15114" max="15115" width="16.42578125" style="775" bestFit="1" customWidth="1"/>
    <col min="15116" max="15116" width="18.28515625" style="775" bestFit="1" customWidth="1"/>
    <col min="15117" max="15117" width="0" style="775" hidden="1" customWidth="1"/>
    <col min="15118" max="15118" width="16.5703125" style="775" bestFit="1" customWidth="1"/>
    <col min="15119" max="15120" width="14" style="775" bestFit="1" customWidth="1"/>
    <col min="15121" max="15121" width="16.5703125" style="775" bestFit="1" customWidth="1"/>
    <col min="15122" max="15122" width="10.7109375" style="775" bestFit="1" customWidth="1"/>
    <col min="15123" max="15124" width="16.85546875" style="775" bestFit="1" customWidth="1"/>
    <col min="15125" max="15125" width="15" style="775" bestFit="1" customWidth="1"/>
    <col min="15126" max="15360" width="9.140625" style="775"/>
    <col min="15361" max="15361" width="3.7109375" style="775" customWidth="1"/>
    <col min="15362" max="15362" width="13.140625" style="775" bestFit="1" customWidth="1"/>
    <col min="15363" max="15363" width="0" style="775" hidden="1" customWidth="1"/>
    <col min="15364" max="15364" width="30.85546875" style="775" bestFit="1" customWidth="1"/>
    <col min="15365" max="15368" width="0" style="775" hidden="1" customWidth="1"/>
    <col min="15369" max="15369" width="18.28515625" style="775" bestFit="1" customWidth="1"/>
    <col min="15370" max="15371" width="16.42578125" style="775" bestFit="1" customWidth="1"/>
    <col min="15372" max="15372" width="18.28515625" style="775" bestFit="1" customWidth="1"/>
    <col min="15373" max="15373" width="0" style="775" hidden="1" customWidth="1"/>
    <col min="15374" max="15374" width="16.5703125" style="775" bestFit="1" customWidth="1"/>
    <col min="15375" max="15376" width="14" style="775" bestFit="1" customWidth="1"/>
    <col min="15377" max="15377" width="16.5703125" style="775" bestFit="1" customWidth="1"/>
    <col min="15378" max="15378" width="10.7109375" style="775" bestFit="1" customWidth="1"/>
    <col min="15379" max="15380" width="16.85546875" style="775" bestFit="1" customWidth="1"/>
    <col min="15381" max="15381" width="15" style="775" bestFit="1" customWidth="1"/>
    <col min="15382" max="15616" width="9.140625" style="775"/>
    <col min="15617" max="15617" width="3.7109375" style="775" customWidth="1"/>
    <col min="15618" max="15618" width="13.140625" style="775" bestFit="1" customWidth="1"/>
    <col min="15619" max="15619" width="0" style="775" hidden="1" customWidth="1"/>
    <col min="15620" max="15620" width="30.85546875" style="775" bestFit="1" customWidth="1"/>
    <col min="15621" max="15624" width="0" style="775" hidden="1" customWidth="1"/>
    <col min="15625" max="15625" width="18.28515625" style="775" bestFit="1" customWidth="1"/>
    <col min="15626" max="15627" width="16.42578125" style="775" bestFit="1" customWidth="1"/>
    <col min="15628" max="15628" width="18.28515625" style="775" bestFit="1" customWidth="1"/>
    <col min="15629" max="15629" width="0" style="775" hidden="1" customWidth="1"/>
    <col min="15630" max="15630" width="16.5703125" style="775" bestFit="1" customWidth="1"/>
    <col min="15631" max="15632" width="14" style="775" bestFit="1" customWidth="1"/>
    <col min="15633" max="15633" width="16.5703125" style="775" bestFit="1" customWidth="1"/>
    <col min="15634" max="15634" width="10.7109375" style="775" bestFit="1" customWidth="1"/>
    <col min="15635" max="15636" width="16.85546875" style="775" bestFit="1" customWidth="1"/>
    <col min="15637" max="15637" width="15" style="775" bestFit="1" customWidth="1"/>
    <col min="15638" max="15872" width="9.140625" style="775"/>
    <col min="15873" max="15873" width="3.7109375" style="775" customWidth="1"/>
    <col min="15874" max="15874" width="13.140625" style="775" bestFit="1" customWidth="1"/>
    <col min="15875" max="15875" width="0" style="775" hidden="1" customWidth="1"/>
    <col min="15876" max="15876" width="30.85546875" style="775" bestFit="1" customWidth="1"/>
    <col min="15877" max="15880" width="0" style="775" hidden="1" customWidth="1"/>
    <col min="15881" max="15881" width="18.28515625" style="775" bestFit="1" customWidth="1"/>
    <col min="15882" max="15883" width="16.42578125" style="775" bestFit="1" customWidth="1"/>
    <col min="15884" max="15884" width="18.28515625" style="775" bestFit="1" customWidth="1"/>
    <col min="15885" max="15885" width="0" style="775" hidden="1" customWidth="1"/>
    <col min="15886" max="15886" width="16.5703125" style="775" bestFit="1" customWidth="1"/>
    <col min="15887" max="15888" width="14" style="775" bestFit="1" customWidth="1"/>
    <col min="15889" max="15889" width="16.5703125" style="775" bestFit="1" customWidth="1"/>
    <col min="15890" max="15890" width="10.7109375" style="775" bestFit="1" customWidth="1"/>
    <col min="15891" max="15892" width="16.85546875" style="775" bestFit="1" customWidth="1"/>
    <col min="15893" max="15893" width="15" style="775" bestFit="1" customWidth="1"/>
    <col min="15894" max="16128" width="9.140625" style="775"/>
    <col min="16129" max="16129" width="3.7109375" style="775" customWidth="1"/>
    <col min="16130" max="16130" width="13.140625" style="775" bestFit="1" customWidth="1"/>
    <col min="16131" max="16131" width="0" style="775" hidden="1" customWidth="1"/>
    <col min="16132" max="16132" width="30.85546875" style="775" bestFit="1" customWidth="1"/>
    <col min="16133" max="16136" width="0" style="775" hidden="1" customWidth="1"/>
    <col min="16137" max="16137" width="18.28515625" style="775" bestFit="1" customWidth="1"/>
    <col min="16138" max="16139" width="16.42578125" style="775" bestFit="1" customWidth="1"/>
    <col min="16140" max="16140" width="18.28515625" style="775" bestFit="1" customWidth="1"/>
    <col min="16141" max="16141" width="0" style="775" hidden="1" customWidth="1"/>
    <col min="16142" max="16142" width="16.5703125" style="775" bestFit="1" customWidth="1"/>
    <col min="16143" max="16144" width="14" style="775" bestFit="1" customWidth="1"/>
    <col min="16145" max="16145" width="16.5703125" style="775" bestFit="1" customWidth="1"/>
    <col min="16146" max="16146" width="10.7109375" style="775" bestFit="1" customWidth="1"/>
    <col min="16147" max="16148" width="16.85546875" style="775" bestFit="1" customWidth="1"/>
    <col min="16149" max="16149" width="15" style="775" bestFit="1" customWidth="1"/>
    <col min="16150" max="16384" width="9.140625" style="775"/>
  </cols>
  <sheetData>
    <row r="1" spans="1:21">
      <c r="A1" s="774" t="s">
        <v>2069</v>
      </c>
    </row>
    <row r="2" spans="1:21">
      <c r="A2" s="775" t="s">
        <v>413</v>
      </c>
      <c r="B2" s="775" t="s">
        <v>2070</v>
      </c>
      <c r="C2" s="775" t="s">
        <v>2071</v>
      </c>
      <c r="D2" s="775" t="s">
        <v>2072</v>
      </c>
      <c r="E2" s="775" t="s">
        <v>1100</v>
      </c>
      <c r="F2" s="775" t="s">
        <v>2073</v>
      </c>
      <c r="G2" s="775" t="s">
        <v>2074</v>
      </c>
      <c r="H2" s="775" t="s">
        <v>1147</v>
      </c>
      <c r="I2" s="775" t="s">
        <v>1100</v>
      </c>
      <c r="J2" s="775" t="s">
        <v>2073</v>
      </c>
      <c r="K2" s="775" t="s">
        <v>2074</v>
      </c>
      <c r="L2" s="775" t="s">
        <v>1147</v>
      </c>
      <c r="N2" s="775" t="s">
        <v>1100</v>
      </c>
      <c r="O2" s="775" t="s">
        <v>2073</v>
      </c>
      <c r="P2" s="775" t="s">
        <v>2074</v>
      </c>
      <c r="Q2" s="775" t="s">
        <v>1147</v>
      </c>
      <c r="R2" s="777" t="s">
        <v>1100</v>
      </c>
      <c r="S2" s="777" t="s">
        <v>2073</v>
      </c>
      <c r="T2" s="777" t="s">
        <v>2074</v>
      </c>
      <c r="U2" s="777" t="s">
        <v>1147</v>
      </c>
    </row>
    <row r="3" spans="1:21">
      <c r="A3" s="775">
        <v>1</v>
      </c>
      <c r="B3" s="775">
        <v>110101</v>
      </c>
      <c r="C3" s="775">
        <v>99999999</v>
      </c>
      <c r="D3" s="775" t="s">
        <v>273</v>
      </c>
      <c r="E3" s="776" t="s">
        <v>2075</v>
      </c>
      <c r="F3" s="776" t="s">
        <v>2076</v>
      </c>
      <c r="G3" s="776" t="s">
        <v>2077</v>
      </c>
      <c r="H3" s="776" t="s">
        <v>2078</v>
      </c>
      <c r="I3" s="776">
        <f>_xlfn.NUMBERVALUE(E3,",",".")</f>
        <v>365662778</v>
      </c>
      <c r="J3" s="776">
        <f t="shared" ref="J3:L18" si="0">_xlfn.NUMBERVALUE(F3,",",".")</f>
        <v>4553556484</v>
      </c>
      <c r="K3" s="776">
        <f t="shared" si="0"/>
        <v>4743085063</v>
      </c>
      <c r="L3" s="776">
        <f t="shared" si="0"/>
        <v>176134199</v>
      </c>
      <c r="M3" s="778" t="s">
        <v>273</v>
      </c>
      <c r="N3" s="779">
        <v>365662778</v>
      </c>
      <c r="O3" s="779">
        <v>4553556484</v>
      </c>
      <c r="P3" s="779">
        <v>4743085063</v>
      </c>
      <c r="Q3" s="779">
        <v>176134199</v>
      </c>
      <c r="R3" s="780">
        <f>N3-I3</f>
        <v>0</v>
      </c>
      <c r="S3" s="780">
        <f t="shared" ref="S3:U18" si="1">O3-J3</f>
        <v>0</v>
      </c>
      <c r="T3" s="780">
        <f t="shared" si="1"/>
        <v>0</v>
      </c>
      <c r="U3" s="780">
        <f t="shared" si="1"/>
        <v>0</v>
      </c>
    </row>
    <row r="4" spans="1:21">
      <c r="A4" s="775">
        <v>2</v>
      </c>
      <c r="B4" s="775">
        <v>110102</v>
      </c>
      <c r="C4" s="775">
        <v>99999999</v>
      </c>
      <c r="D4" s="775" t="s">
        <v>275</v>
      </c>
      <c r="E4" s="776" t="s">
        <v>2079</v>
      </c>
      <c r="F4" s="776" t="s">
        <v>2080</v>
      </c>
      <c r="G4" s="776" t="s">
        <v>2080</v>
      </c>
      <c r="H4" s="776" t="s">
        <v>2079</v>
      </c>
      <c r="I4" s="776">
        <f t="shared" ref="I4:L34" si="2">_xlfn.NUMBERVALUE(E4,",",".")</f>
        <v>2500000</v>
      </c>
      <c r="J4" s="776">
        <f t="shared" si="0"/>
        <v>257031523</v>
      </c>
      <c r="K4" s="776">
        <f t="shared" si="0"/>
        <v>257031523</v>
      </c>
      <c r="L4" s="776">
        <f t="shared" si="0"/>
        <v>2500000</v>
      </c>
      <c r="M4" s="778" t="s">
        <v>275</v>
      </c>
      <c r="N4" s="779">
        <v>2500000</v>
      </c>
      <c r="O4" s="779">
        <v>257031523</v>
      </c>
      <c r="P4" s="779">
        <v>257031523</v>
      </c>
      <c r="Q4" s="779">
        <v>2500000</v>
      </c>
      <c r="R4" s="780">
        <f t="shared" ref="R4:U33" si="3">N4-I4</f>
        <v>0</v>
      </c>
      <c r="S4" s="780">
        <f t="shared" si="1"/>
        <v>0</v>
      </c>
      <c r="T4" s="780">
        <f t="shared" si="1"/>
        <v>0</v>
      </c>
      <c r="U4" s="780">
        <f t="shared" si="1"/>
        <v>0</v>
      </c>
    </row>
    <row r="5" spans="1:21">
      <c r="A5" s="775">
        <v>3</v>
      </c>
      <c r="B5" s="775">
        <v>110201</v>
      </c>
      <c r="C5" s="775">
        <v>99999999</v>
      </c>
      <c r="D5" s="775" t="s">
        <v>276</v>
      </c>
      <c r="E5" s="776" t="s">
        <v>2081</v>
      </c>
      <c r="F5" s="776" t="s">
        <v>2082</v>
      </c>
      <c r="G5" s="776" t="s">
        <v>2083</v>
      </c>
      <c r="H5" s="776" t="s">
        <v>2084</v>
      </c>
      <c r="I5" s="776">
        <f t="shared" si="2"/>
        <v>187482.26</v>
      </c>
      <c r="J5" s="776">
        <f t="shared" si="0"/>
        <v>1047415766</v>
      </c>
      <c r="K5" s="776">
        <f t="shared" si="0"/>
        <v>1047455000</v>
      </c>
      <c r="L5" s="776">
        <f t="shared" si="0"/>
        <v>148248.26</v>
      </c>
      <c r="M5" s="778" t="s">
        <v>276</v>
      </c>
      <c r="N5" s="779">
        <v>187482.26</v>
      </c>
      <c r="O5" s="779">
        <v>1047415766</v>
      </c>
      <c r="P5" s="779">
        <v>1047455000</v>
      </c>
      <c r="Q5" s="779">
        <v>148248.25999999046</v>
      </c>
      <c r="R5" s="780">
        <f t="shared" si="3"/>
        <v>0</v>
      </c>
      <c r="S5" s="780">
        <f t="shared" si="1"/>
        <v>0</v>
      </c>
      <c r="T5" s="780">
        <f t="shared" si="1"/>
        <v>0</v>
      </c>
      <c r="U5" s="780">
        <f t="shared" si="1"/>
        <v>-9.5460563898086548E-9</v>
      </c>
    </row>
    <row r="6" spans="1:21">
      <c r="A6" s="775">
        <v>4</v>
      </c>
      <c r="B6" s="775" t="s">
        <v>227</v>
      </c>
      <c r="C6" s="775">
        <v>99999999</v>
      </c>
      <c r="D6" s="775" t="s">
        <v>277</v>
      </c>
      <c r="E6" s="776" t="s">
        <v>2085</v>
      </c>
      <c r="F6" s="776" t="s">
        <v>2086</v>
      </c>
      <c r="G6" s="776" t="s">
        <v>2087</v>
      </c>
      <c r="H6" s="776" t="s">
        <v>2088</v>
      </c>
      <c r="I6" s="776">
        <f t="shared" si="2"/>
        <v>2075256</v>
      </c>
      <c r="J6" s="776">
        <f t="shared" si="0"/>
        <v>3844392493</v>
      </c>
      <c r="K6" s="776">
        <f t="shared" si="0"/>
        <v>3846467749</v>
      </c>
      <c r="L6" s="776">
        <f t="shared" si="0"/>
        <v>0</v>
      </c>
      <c r="M6" s="778" t="s">
        <v>277</v>
      </c>
      <c r="N6" s="779">
        <v>2075256</v>
      </c>
      <c r="O6" s="779">
        <v>3844392493</v>
      </c>
      <c r="P6" s="779">
        <v>3846467749</v>
      </c>
      <c r="Q6" s="779">
        <v>0</v>
      </c>
      <c r="R6" s="780">
        <f t="shared" si="3"/>
        <v>0</v>
      </c>
      <c r="S6" s="780">
        <f t="shared" si="1"/>
        <v>0</v>
      </c>
      <c r="T6" s="780">
        <f t="shared" si="1"/>
        <v>0</v>
      </c>
      <c r="U6" s="780">
        <f t="shared" si="1"/>
        <v>0</v>
      </c>
    </row>
    <row r="7" spans="1:21">
      <c r="A7" s="775">
        <v>5</v>
      </c>
      <c r="B7" s="775">
        <v>110210</v>
      </c>
      <c r="C7" s="775">
        <v>99999999</v>
      </c>
      <c r="D7" s="775" t="s">
        <v>225</v>
      </c>
      <c r="E7" s="776" t="s">
        <v>2089</v>
      </c>
      <c r="F7" s="776" t="s">
        <v>2090</v>
      </c>
      <c r="G7" s="776" t="s">
        <v>2091</v>
      </c>
      <c r="H7" s="776" t="s">
        <v>2092</v>
      </c>
      <c r="I7" s="776">
        <f t="shared" si="2"/>
        <v>49223411793.32</v>
      </c>
      <c r="J7" s="776">
        <f t="shared" si="0"/>
        <v>5841620302</v>
      </c>
      <c r="K7" s="776">
        <f t="shared" si="0"/>
        <v>92105000</v>
      </c>
      <c r="L7" s="776">
        <f t="shared" si="0"/>
        <v>54972927095.32</v>
      </c>
      <c r="M7" s="778" t="s">
        <v>278</v>
      </c>
      <c r="N7" s="779">
        <v>49223411793.32</v>
      </c>
      <c r="O7" s="779">
        <v>5841620302</v>
      </c>
      <c r="P7" s="779">
        <v>92105000</v>
      </c>
      <c r="Q7" s="779">
        <v>54972927095.32</v>
      </c>
      <c r="R7" s="780">
        <f t="shared" si="3"/>
        <v>0</v>
      </c>
      <c r="S7" s="780">
        <f t="shared" si="1"/>
        <v>0</v>
      </c>
      <c r="T7" s="780">
        <f t="shared" si="1"/>
        <v>0</v>
      </c>
      <c r="U7" s="780">
        <f t="shared" si="1"/>
        <v>0</v>
      </c>
    </row>
    <row r="8" spans="1:21">
      <c r="A8" s="781">
        <v>6</v>
      </c>
      <c r="B8" s="781">
        <v>110902</v>
      </c>
      <c r="C8" s="775">
        <v>99999999</v>
      </c>
      <c r="D8" s="781" t="s">
        <v>282</v>
      </c>
      <c r="E8" s="776" t="s">
        <v>2093</v>
      </c>
      <c r="F8" s="776" t="s">
        <v>2088</v>
      </c>
      <c r="G8" s="776" t="s">
        <v>2088</v>
      </c>
      <c r="H8" s="776" t="s">
        <v>2093</v>
      </c>
      <c r="I8" s="776">
        <f t="shared" si="2"/>
        <v>-19944058779</v>
      </c>
      <c r="J8" s="782">
        <f t="shared" si="0"/>
        <v>0</v>
      </c>
      <c r="K8" s="782">
        <f t="shared" si="0"/>
        <v>0</v>
      </c>
      <c r="L8" s="776">
        <f t="shared" si="0"/>
        <v>-19944058779</v>
      </c>
      <c r="M8" s="778" t="s">
        <v>282</v>
      </c>
      <c r="N8" s="779">
        <v>-19944058779</v>
      </c>
      <c r="O8" s="783">
        <v>9936380829</v>
      </c>
      <c r="P8" s="783">
        <v>9936380829</v>
      </c>
      <c r="Q8" s="779">
        <v>-19944058779</v>
      </c>
      <c r="R8" s="780">
        <f t="shared" si="3"/>
        <v>0</v>
      </c>
      <c r="S8" s="784">
        <f t="shared" si="1"/>
        <v>9936380829</v>
      </c>
      <c r="T8" s="784">
        <f t="shared" si="1"/>
        <v>9936380829</v>
      </c>
      <c r="U8" s="780">
        <f t="shared" si="1"/>
        <v>0</v>
      </c>
    </row>
    <row r="9" spans="1:21">
      <c r="A9" s="775">
        <v>7</v>
      </c>
      <c r="B9" s="775">
        <v>130120</v>
      </c>
      <c r="C9" s="775">
        <v>99999999</v>
      </c>
      <c r="D9" s="775" t="s">
        <v>283</v>
      </c>
      <c r="E9" s="776" t="s">
        <v>2094</v>
      </c>
      <c r="F9" s="776" t="s">
        <v>2088</v>
      </c>
      <c r="G9" s="776" t="s">
        <v>2095</v>
      </c>
      <c r="H9" s="776" t="s">
        <v>2096</v>
      </c>
      <c r="I9" s="776">
        <f t="shared" si="2"/>
        <v>-74081854120.669998</v>
      </c>
      <c r="J9" s="776">
        <f t="shared" si="0"/>
        <v>0</v>
      </c>
      <c r="K9" s="776">
        <f t="shared" si="0"/>
        <v>1818144061</v>
      </c>
      <c r="L9" s="776">
        <f t="shared" si="0"/>
        <v>-75899998181.669998</v>
      </c>
      <c r="M9" s="778" t="s">
        <v>283</v>
      </c>
      <c r="N9" s="779">
        <v>-74081854120.669998</v>
      </c>
      <c r="O9" s="779">
        <v>0</v>
      </c>
      <c r="P9" s="779">
        <v>1818144061</v>
      </c>
      <c r="Q9" s="779">
        <v>-75899998181.669998</v>
      </c>
      <c r="R9" s="780">
        <f t="shared" si="3"/>
        <v>0</v>
      </c>
      <c r="S9" s="780">
        <f t="shared" si="1"/>
        <v>0</v>
      </c>
      <c r="T9" s="780">
        <f t="shared" si="1"/>
        <v>0</v>
      </c>
      <c r="U9" s="780">
        <f t="shared" si="1"/>
        <v>0</v>
      </c>
    </row>
    <row r="10" spans="1:21">
      <c r="A10" s="775">
        <v>8</v>
      </c>
      <c r="B10" s="775">
        <v>130121</v>
      </c>
      <c r="C10" s="775">
        <v>99999999</v>
      </c>
      <c r="D10" s="775" t="s">
        <v>284</v>
      </c>
      <c r="E10" s="776" t="s">
        <v>2097</v>
      </c>
      <c r="F10" s="776" t="s">
        <v>2098</v>
      </c>
      <c r="G10" s="776" t="s">
        <v>2099</v>
      </c>
      <c r="H10" s="776" t="s">
        <v>2100</v>
      </c>
      <c r="I10" s="776">
        <f t="shared" si="2"/>
        <v>-131198331939</v>
      </c>
      <c r="J10" s="776">
        <f t="shared" si="0"/>
        <v>12500</v>
      </c>
      <c r="K10" s="776">
        <f t="shared" si="0"/>
        <v>3877044675</v>
      </c>
      <c r="L10" s="776">
        <f t="shared" si="0"/>
        <v>-135075364114</v>
      </c>
      <c r="M10" s="778" t="s">
        <v>284</v>
      </c>
      <c r="N10" s="779">
        <v>-131198331939</v>
      </c>
      <c r="O10" s="779">
        <v>12500</v>
      </c>
      <c r="P10" s="779">
        <v>3877044675</v>
      </c>
      <c r="Q10" s="779">
        <v>-135075364114</v>
      </c>
      <c r="R10" s="780">
        <f t="shared" si="3"/>
        <v>0</v>
      </c>
      <c r="S10" s="780">
        <f t="shared" si="1"/>
        <v>0</v>
      </c>
      <c r="T10" s="780">
        <f t="shared" si="1"/>
        <v>0</v>
      </c>
      <c r="U10" s="780">
        <f t="shared" si="1"/>
        <v>0</v>
      </c>
    </row>
    <row r="11" spans="1:21">
      <c r="A11" s="781">
        <v>9</v>
      </c>
      <c r="B11" s="781">
        <v>130130</v>
      </c>
      <c r="C11" s="781">
        <v>99999999</v>
      </c>
      <c r="D11" s="781" t="s">
        <v>285</v>
      </c>
      <c r="E11" s="776" t="s">
        <v>2101</v>
      </c>
      <c r="F11" s="776" t="s">
        <v>2102</v>
      </c>
      <c r="G11" s="776" t="s">
        <v>2103</v>
      </c>
      <c r="H11" s="776" t="s">
        <v>2104</v>
      </c>
      <c r="I11" s="776">
        <f t="shared" si="2"/>
        <v>28044649</v>
      </c>
      <c r="J11" s="776">
        <f t="shared" si="0"/>
        <v>555056</v>
      </c>
      <c r="K11" s="782">
        <f t="shared" si="0"/>
        <v>19030000</v>
      </c>
      <c r="L11" s="782">
        <f t="shared" si="0"/>
        <v>9569705</v>
      </c>
      <c r="M11" s="778" t="s">
        <v>285</v>
      </c>
      <c r="N11" s="779">
        <v>28044649</v>
      </c>
      <c r="O11" s="779">
        <v>555056</v>
      </c>
      <c r="P11" s="783">
        <v>19000000</v>
      </c>
      <c r="Q11" s="783">
        <v>9599705</v>
      </c>
      <c r="R11" s="780">
        <f t="shared" si="3"/>
        <v>0</v>
      </c>
      <c r="S11" s="780">
        <f t="shared" si="1"/>
        <v>0</v>
      </c>
      <c r="T11" s="784">
        <f t="shared" si="1"/>
        <v>-30000</v>
      </c>
      <c r="U11" s="784">
        <f t="shared" si="1"/>
        <v>30000</v>
      </c>
    </row>
    <row r="12" spans="1:21">
      <c r="A12" s="775">
        <v>10</v>
      </c>
      <c r="B12" s="775">
        <v>130131</v>
      </c>
      <c r="C12" s="775">
        <v>99999999</v>
      </c>
      <c r="D12" s="775" t="s">
        <v>286</v>
      </c>
      <c r="E12" s="776" t="s">
        <v>2105</v>
      </c>
      <c r="F12" s="776" t="s">
        <v>2106</v>
      </c>
      <c r="G12" s="776" t="s">
        <v>2107</v>
      </c>
      <c r="H12" s="776" t="s">
        <v>2088</v>
      </c>
      <c r="I12" s="776">
        <f t="shared" si="2"/>
        <v>18224804</v>
      </c>
      <c r="J12" s="776">
        <f t="shared" si="0"/>
        <v>62970096</v>
      </c>
      <c r="K12" s="776">
        <f t="shared" si="0"/>
        <v>81194900</v>
      </c>
      <c r="L12" s="776">
        <f t="shared" si="0"/>
        <v>0</v>
      </c>
      <c r="M12" s="778" t="s">
        <v>286</v>
      </c>
      <c r="N12" s="779">
        <v>18224804</v>
      </c>
      <c r="O12" s="779">
        <v>62970096</v>
      </c>
      <c r="P12" s="779">
        <v>81194900</v>
      </c>
      <c r="Q12" s="779">
        <v>0</v>
      </c>
      <c r="R12" s="780">
        <f t="shared" si="3"/>
        <v>0</v>
      </c>
      <c r="S12" s="780">
        <f t="shared" si="1"/>
        <v>0</v>
      </c>
      <c r="T12" s="780">
        <f t="shared" si="1"/>
        <v>0</v>
      </c>
      <c r="U12" s="780">
        <f t="shared" si="1"/>
        <v>0</v>
      </c>
    </row>
    <row r="13" spans="1:21">
      <c r="A13" s="775">
        <v>11</v>
      </c>
      <c r="B13" s="775">
        <v>130501</v>
      </c>
      <c r="C13" s="775">
        <v>99999999</v>
      </c>
      <c r="D13" s="775" t="s">
        <v>287</v>
      </c>
      <c r="E13" s="776" t="s">
        <v>2108</v>
      </c>
      <c r="F13" s="776" t="s">
        <v>2109</v>
      </c>
      <c r="G13" s="776" t="s">
        <v>2108</v>
      </c>
      <c r="H13" s="776" t="s">
        <v>2109</v>
      </c>
      <c r="I13" s="776">
        <f t="shared" si="2"/>
        <v>247000</v>
      </c>
      <c r="J13" s="776">
        <f t="shared" si="0"/>
        <v>1610000</v>
      </c>
      <c r="K13" s="776">
        <f t="shared" si="0"/>
        <v>247000</v>
      </c>
      <c r="L13" s="776">
        <f t="shared" si="0"/>
        <v>1610000</v>
      </c>
      <c r="M13" s="778" t="s">
        <v>287</v>
      </c>
      <c r="N13" s="779">
        <v>247000</v>
      </c>
      <c r="O13" s="779">
        <v>1610000</v>
      </c>
      <c r="P13" s="779">
        <v>247000</v>
      </c>
      <c r="Q13" s="779">
        <v>1610000</v>
      </c>
      <c r="R13" s="780">
        <f t="shared" si="3"/>
        <v>0</v>
      </c>
      <c r="S13" s="780">
        <f t="shared" si="1"/>
        <v>0</v>
      </c>
      <c r="T13" s="780">
        <f t="shared" si="1"/>
        <v>0</v>
      </c>
      <c r="U13" s="780">
        <f t="shared" si="1"/>
        <v>0</v>
      </c>
    </row>
    <row r="14" spans="1:21">
      <c r="A14" s="781">
        <v>12</v>
      </c>
      <c r="B14" s="781">
        <v>130504</v>
      </c>
      <c r="C14" s="781">
        <v>99999999</v>
      </c>
      <c r="D14" s="781" t="s">
        <v>289</v>
      </c>
      <c r="E14" s="776" t="s">
        <v>2110</v>
      </c>
      <c r="F14" s="776" t="s">
        <v>2088</v>
      </c>
      <c r="G14" s="776" t="s">
        <v>2111</v>
      </c>
      <c r="H14" s="776" t="s">
        <v>2112</v>
      </c>
      <c r="I14" s="776">
        <f t="shared" si="2"/>
        <v>92923654</v>
      </c>
      <c r="J14" s="776">
        <f t="shared" si="0"/>
        <v>0</v>
      </c>
      <c r="K14" s="782">
        <f t="shared" si="0"/>
        <v>17875438</v>
      </c>
      <c r="L14" s="776">
        <f t="shared" si="0"/>
        <v>75048216</v>
      </c>
      <c r="M14" s="778" t="s">
        <v>289</v>
      </c>
      <c r="N14" s="779">
        <v>92923654</v>
      </c>
      <c r="O14" s="779">
        <v>0</v>
      </c>
      <c r="P14" s="783">
        <v>17625438</v>
      </c>
      <c r="Q14" s="783">
        <v>75298216</v>
      </c>
      <c r="R14" s="780">
        <f t="shared" si="3"/>
        <v>0</v>
      </c>
      <c r="S14" s="780">
        <f t="shared" si="1"/>
        <v>0</v>
      </c>
      <c r="T14" s="784">
        <f t="shared" si="1"/>
        <v>-250000</v>
      </c>
      <c r="U14" s="784">
        <f t="shared" si="1"/>
        <v>250000</v>
      </c>
    </row>
    <row r="15" spans="1:21">
      <c r="A15" s="781">
        <v>13</v>
      </c>
      <c r="B15" s="781">
        <v>211001</v>
      </c>
      <c r="C15" s="775">
        <v>99999999</v>
      </c>
      <c r="D15" s="781" t="s">
        <v>298</v>
      </c>
      <c r="E15" s="776" t="s">
        <v>2113</v>
      </c>
      <c r="F15" s="776" t="s">
        <v>2114</v>
      </c>
      <c r="G15" s="776" t="s">
        <v>2115</v>
      </c>
      <c r="H15" s="776" t="s">
        <v>2116</v>
      </c>
      <c r="I15" s="776">
        <f t="shared" si="2"/>
        <v>136675954218</v>
      </c>
      <c r="J15" s="776">
        <f t="shared" si="0"/>
        <v>19000000</v>
      </c>
      <c r="K15" s="782">
        <f t="shared" si="0"/>
        <v>20689870</v>
      </c>
      <c r="L15" s="782">
        <f t="shared" si="0"/>
        <v>136674264348</v>
      </c>
      <c r="M15" s="778" t="s">
        <v>298</v>
      </c>
      <c r="N15" s="779">
        <v>136675954218</v>
      </c>
      <c r="O15" s="779">
        <v>19000000</v>
      </c>
      <c r="P15" s="783">
        <v>0</v>
      </c>
      <c r="Q15" s="783">
        <v>136694954218</v>
      </c>
      <c r="R15" s="780">
        <f t="shared" si="3"/>
        <v>0</v>
      </c>
      <c r="S15" s="780">
        <f t="shared" si="1"/>
        <v>0</v>
      </c>
      <c r="T15" s="784">
        <f t="shared" si="1"/>
        <v>-20689870</v>
      </c>
      <c r="U15" s="784">
        <f t="shared" si="1"/>
        <v>20689870</v>
      </c>
    </row>
    <row r="16" spans="1:21">
      <c r="A16" s="775">
        <v>14</v>
      </c>
      <c r="B16" s="775">
        <v>211102</v>
      </c>
      <c r="C16" s="775">
        <v>99999999</v>
      </c>
      <c r="D16" s="775" t="s">
        <v>439</v>
      </c>
      <c r="E16" s="776" t="s">
        <v>2117</v>
      </c>
      <c r="F16" s="776" t="s">
        <v>2118</v>
      </c>
      <c r="G16" s="776" t="s">
        <v>2119</v>
      </c>
      <c r="H16" s="776" t="s">
        <v>2120</v>
      </c>
      <c r="I16" s="776">
        <f t="shared" si="2"/>
        <v>-32006479</v>
      </c>
      <c r="J16" s="776">
        <f t="shared" si="0"/>
        <v>54763714</v>
      </c>
      <c r="K16" s="776">
        <f t="shared" si="0"/>
        <v>46978466</v>
      </c>
      <c r="L16" s="776">
        <f t="shared" si="0"/>
        <v>-24221231</v>
      </c>
      <c r="M16" s="778" t="s">
        <v>439</v>
      </c>
      <c r="N16" s="779">
        <v>-32006479</v>
      </c>
      <c r="O16" s="785">
        <v>54763714</v>
      </c>
      <c r="P16" s="779">
        <v>46978466</v>
      </c>
      <c r="Q16" s="779">
        <v>-24221231</v>
      </c>
      <c r="R16" s="780">
        <f t="shared" si="3"/>
        <v>0</v>
      </c>
      <c r="S16" s="780">
        <f t="shared" si="1"/>
        <v>0</v>
      </c>
      <c r="T16" s="780">
        <f t="shared" si="1"/>
        <v>0</v>
      </c>
      <c r="U16" s="780">
        <f t="shared" si="1"/>
        <v>0</v>
      </c>
    </row>
    <row r="17" spans="1:21">
      <c r="A17" s="781">
        <v>15</v>
      </c>
      <c r="B17" s="781">
        <v>311100</v>
      </c>
      <c r="C17" s="775">
        <v>99999999</v>
      </c>
      <c r="D17" s="781" t="s">
        <v>323</v>
      </c>
      <c r="E17" s="776" t="s">
        <v>2121</v>
      </c>
      <c r="F17" s="776" t="s">
        <v>2088</v>
      </c>
      <c r="G17" s="776" t="s">
        <v>2088</v>
      </c>
      <c r="H17" s="776" t="s">
        <v>2121</v>
      </c>
      <c r="I17" s="776">
        <f t="shared" si="2"/>
        <v>4169581210</v>
      </c>
      <c r="J17" s="782">
        <f t="shared" si="0"/>
        <v>0</v>
      </c>
      <c r="K17" s="782">
        <f t="shared" si="0"/>
        <v>0</v>
      </c>
      <c r="L17" s="782">
        <f t="shared" si="0"/>
        <v>4169581210</v>
      </c>
      <c r="M17" s="778" t="s">
        <v>323</v>
      </c>
      <c r="N17" s="783">
        <v>4169581210</v>
      </c>
      <c r="O17" s="783">
        <v>106829503</v>
      </c>
      <c r="P17" s="783">
        <v>16700000</v>
      </c>
      <c r="Q17" s="783">
        <v>4259710713</v>
      </c>
      <c r="R17" s="780">
        <f t="shared" si="3"/>
        <v>0</v>
      </c>
      <c r="S17" s="784">
        <f t="shared" si="1"/>
        <v>106829503</v>
      </c>
      <c r="T17" s="784">
        <f t="shared" si="1"/>
        <v>16700000</v>
      </c>
      <c r="U17" s="784">
        <f t="shared" si="1"/>
        <v>90129503</v>
      </c>
    </row>
    <row r="18" spans="1:21">
      <c r="A18" s="775">
        <v>16</v>
      </c>
      <c r="B18" s="775">
        <v>311110</v>
      </c>
      <c r="C18" s="775">
        <v>99999999</v>
      </c>
      <c r="D18" s="775" t="s">
        <v>201</v>
      </c>
      <c r="E18" s="776" t="s">
        <v>2122</v>
      </c>
      <c r="F18" s="776" t="s">
        <v>2123</v>
      </c>
      <c r="G18" s="776" t="s">
        <v>2124</v>
      </c>
      <c r="H18" s="776" t="s">
        <v>2125</v>
      </c>
      <c r="I18" s="776">
        <f t="shared" si="2"/>
        <v>-7819400</v>
      </c>
      <c r="J18" s="776">
        <f t="shared" si="0"/>
        <v>53193938</v>
      </c>
      <c r="K18" s="776">
        <f t="shared" si="0"/>
        <v>54799941</v>
      </c>
      <c r="L18" s="776">
        <f t="shared" si="0"/>
        <v>-9425403</v>
      </c>
      <c r="M18" s="778" t="s">
        <v>325</v>
      </c>
      <c r="N18" s="779">
        <v>-7819400</v>
      </c>
      <c r="O18" s="779">
        <v>53193938</v>
      </c>
      <c r="P18" s="779">
        <v>54799941</v>
      </c>
      <c r="Q18" s="779">
        <v>-9425403</v>
      </c>
      <c r="R18" s="780">
        <f t="shared" si="3"/>
        <v>0</v>
      </c>
      <c r="S18" s="780">
        <f t="shared" si="1"/>
        <v>0</v>
      </c>
      <c r="T18" s="780">
        <f t="shared" si="1"/>
        <v>0</v>
      </c>
      <c r="U18" s="780">
        <f t="shared" si="1"/>
        <v>0</v>
      </c>
    </row>
    <row r="19" spans="1:21">
      <c r="A19" s="781">
        <v>17</v>
      </c>
      <c r="B19" s="781">
        <v>811003</v>
      </c>
      <c r="C19" s="781">
        <v>99999999</v>
      </c>
      <c r="D19" s="781" t="s">
        <v>69</v>
      </c>
      <c r="E19" s="776" t="s">
        <v>2126</v>
      </c>
      <c r="F19" s="776" t="s">
        <v>2127</v>
      </c>
      <c r="G19" s="776" t="s">
        <v>2088</v>
      </c>
      <c r="H19" s="776" t="s">
        <v>2128</v>
      </c>
      <c r="I19" s="776">
        <f t="shared" si="2"/>
        <v>1870177723</v>
      </c>
      <c r="J19" s="782">
        <f t="shared" si="2"/>
        <v>56466466</v>
      </c>
      <c r="K19" s="776">
        <f t="shared" si="2"/>
        <v>0</v>
      </c>
      <c r="L19" s="782">
        <f t="shared" si="2"/>
        <v>1926644189</v>
      </c>
      <c r="M19" s="778" t="s">
        <v>69</v>
      </c>
      <c r="N19" s="779">
        <v>1870177723</v>
      </c>
      <c r="O19" s="783">
        <v>50766466</v>
      </c>
      <c r="P19" s="779">
        <v>0</v>
      </c>
      <c r="Q19" s="783">
        <v>1920944189</v>
      </c>
      <c r="R19" s="780">
        <f t="shared" si="3"/>
        <v>0</v>
      </c>
      <c r="S19" s="784">
        <f t="shared" si="3"/>
        <v>-5700000</v>
      </c>
      <c r="T19" s="780">
        <f t="shared" si="3"/>
        <v>0</v>
      </c>
      <c r="U19" s="784">
        <f t="shared" si="3"/>
        <v>-5700000</v>
      </c>
    </row>
    <row r="20" spans="1:21">
      <c r="A20" s="781">
        <v>18</v>
      </c>
      <c r="B20" s="781">
        <v>811004</v>
      </c>
      <c r="C20" s="775">
        <v>99999999</v>
      </c>
      <c r="D20" s="781" t="s">
        <v>366</v>
      </c>
      <c r="E20" s="776" t="s">
        <v>2129</v>
      </c>
      <c r="F20" s="776" t="s">
        <v>2130</v>
      </c>
      <c r="G20" s="776" t="s">
        <v>2088</v>
      </c>
      <c r="H20" s="776" t="s">
        <v>2131</v>
      </c>
      <c r="I20" s="776">
        <f t="shared" si="2"/>
        <v>1280522486</v>
      </c>
      <c r="J20" s="782">
        <f t="shared" si="2"/>
        <v>56727525</v>
      </c>
      <c r="K20" s="776">
        <f t="shared" si="2"/>
        <v>0</v>
      </c>
      <c r="L20" s="782">
        <f t="shared" si="2"/>
        <v>1337250011</v>
      </c>
      <c r="M20" s="778" t="s">
        <v>366</v>
      </c>
      <c r="N20" s="779">
        <v>1280522486</v>
      </c>
      <c r="O20" s="783">
        <v>1055000</v>
      </c>
      <c r="P20" s="779">
        <v>0</v>
      </c>
      <c r="Q20" s="783">
        <v>1281577486</v>
      </c>
      <c r="R20" s="780">
        <f t="shared" si="3"/>
        <v>0</v>
      </c>
      <c r="S20" s="784">
        <f t="shared" si="3"/>
        <v>-55672525</v>
      </c>
      <c r="T20" s="780">
        <f t="shared" si="3"/>
        <v>0</v>
      </c>
      <c r="U20" s="784">
        <f t="shared" si="3"/>
        <v>-55672525</v>
      </c>
    </row>
    <row r="21" spans="1:21">
      <c r="A21" s="775">
        <v>19</v>
      </c>
      <c r="B21" s="775">
        <v>811005</v>
      </c>
      <c r="C21" s="775">
        <v>99999999</v>
      </c>
      <c r="D21" s="775" t="s">
        <v>367</v>
      </c>
      <c r="E21" s="776" t="s">
        <v>2132</v>
      </c>
      <c r="F21" s="776" t="s">
        <v>2133</v>
      </c>
      <c r="G21" s="776" t="s">
        <v>2088</v>
      </c>
      <c r="H21" s="776" t="s">
        <v>2134</v>
      </c>
      <c r="I21" s="776">
        <f t="shared" si="2"/>
        <v>62167500</v>
      </c>
      <c r="J21" s="776">
        <f t="shared" si="2"/>
        <v>1494000</v>
      </c>
      <c r="K21" s="776">
        <f t="shared" si="2"/>
        <v>0</v>
      </c>
      <c r="L21" s="776">
        <f t="shared" si="2"/>
        <v>63661500</v>
      </c>
      <c r="M21" s="778" t="s">
        <v>367</v>
      </c>
      <c r="N21" s="779">
        <v>62167500</v>
      </c>
      <c r="O21" s="779">
        <v>1494000</v>
      </c>
      <c r="P21" s="779">
        <v>0</v>
      </c>
      <c r="Q21" s="779">
        <v>63661500</v>
      </c>
      <c r="R21" s="780">
        <f t="shared" si="3"/>
        <v>0</v>
      </c>
      <c r="S21" s="780">
        <f t="shared" si="3"/>
        <v>0</v>
      </c>
      <c r="T21" s="780">
        <f t="shared" si="3"/>
        <v>0</v>
      </c>
      <c r="U21" s="780">
        <f t="shared" si="3"/>
        <v>0</v>
      </c>
    </row>
    <row r="22" spans="1:21">
      <c r="A22" s="775">
        <v>20</v>
      </c>
      <c r="B22" s="775">
        <v>821004</v>
      </c>
      <c r="C22" s="775">
        <v>99999999</v>
      </c>
      <c r="D22" s="775" t="s">
        <v>372</v>
      </c>
      <c r="E22" s="776" t="s">
        <v>2135</v>
      </c>
      <c r="F22" s="776" t="s">
        <v>2136</v>
      </c>
      <c r="G22" s="776" t="s">
        <v>2088</v>
      </c>
      <c r="H22" s="776" t="s">
        <v>2137</v>
      </c>
      <c r="I22" s="776">
        <f t="shared" si="2"/>
        <v>10950149</v>
      </c>
      <c r="J22" s="776">
        <f t="shared" si="2"/>
        <v>332667</v>
      </c>
      <c r="K22" s="776">
        <f t="shared" si="2"/>
        <v>0</v>
      </c>
      <c r="L22" s="776">
        <f t="shared" si="2"/>
        <v>11282816</v>
      </c>
      <c r="M22" s="778" t="s">
        <v>372</v>
      </c>
      <c r="N22" s="779">
        <v>10950149</v>
      </c>
      <c r="O22" s="779">
        <v>332667</v>
      </c>
      <c r="P22" s="779">
        <v>0</v>
      </c>
      <c r="Q22" s="779">
        <v>11282816</v>
      </c>
      <c r="R22" s="780">
        <f t="shared" si="3"/>
        <v>0</v>
      </c>
      <c r="S22" s="780">
        <f t="shared" si="3"/>
        <v>0</v>
      </c>
      <c r="T22" s="780">
        <f t="shared" si="3"/>
        <v>0</v>
      </c>
      <c r="U22" s="780">
        <f t="shared" si="3"/>
        <v>0</v>
      </c>
    </row>
    <row r="23" spans="1:21">
      <c r="A23" s="781">
        <v>21</v>
      </c>
      <c r="B23" s="781">
        <v>824002</v>
      </c>
      <c r="C23" s="781">
        <v>99999999</v>
      </c>
      <c r="D23" s="781" t="s">
        <v>380</v>
      </c>
      <c r="E23" s="776" t="s">
        <v>2138</v>
      </c>
      <c r="F23" s="776" t="s">
        <v>2139</v>
      </c>
      <c r="G23" s="776" t="s">
        <v>2088</v>
      </c>
      <c r="H23" s="776" t="s">
        <v>2140</v>
      </c>
      <c r="I23" s="776">
        <f t="shared" si="2"/>
        <v>168223000</v>
      </c>
      <c r="J23" s="782">
        <f t="shared" si="2"/>
        <v>4060900</v>
      </c>
      <c r="K23" s="776">
        <f t="shared" si="2"/>
        <v>0</v>
      </c>
      <c r="L23" s="776">
        <f t="shared" si="2"/>
        <v>172283900</v>
      </c>
      <c r="M23" s="778" t="s">
        <v>380</v>
      </c>
      <c r="N23" s="779">
        <v>168223000</v>
      </c>
      <c r="O23" s="783">
        <v>49500</v>
      </c>
      <c r="P23" s="779">
        <v>0</v>
      </c>
      <c r="Q23" s="783">
        <v>168272500</v>
      </c>
      <c r="R23" s="780">
        <f t="shared" si="3"/>
        <v>0</v>
      </c>
      <c r="S23" s="784">
        <f t="shared" si="3"/>
        <v>-4011400</v>
      </c>
      <c r="T23" s="780">
        <f t="shared" si="3"/>
        <v>0</v>
      </c>
      <c r="U23" s="784">
        <f t="shared" si="3"/>
        <v>-4011400</v>
      </c>
    </row>
    <row r="24" spans="1:21">
      <c r="A24" s="781">
        <v>22</v>
      </c>
      <c r="B24" s="781">
        <v>824003</v>
      </c>
      <c r="C24" s="781">
        <v>99999999</v>
      </c>
      <c r="D24" s="781" t="s">
        <v>381</v>
      </c>
      <c r="E24" s="776" t="s">
        <v>2141</v>
      </c>
      <c r="F24" s="776" t="s">
        <v>2142</v>
      </c>
      <c r="G24" s="776" t="s">
        <v>2088</v>
      </c>
      <c r="H24" s="776" t="s">
        <v>2143</v>
      </c>
      <c r="I24" s="776">
        <f t="shared" si="2"/>
        <v>86282691</v>
      </c>
      <c r="J24" s="782">
        <f t="shared" si="2"/>
        <v>1845803</v>
      </c>
      <c r="K24" s="776">
        <f t="shared" si="2"/>
        <v>0</v>
      </c>
      <c r="L24" s="776">
        <f t="shared" si="2"/>
        <v>88128494</v>
      </c>
      <c r="M24" s="778" t="s">
        <v>381</v>
      </c>
      <c r="N24" s="779">
        <v>86282691</v>
      </c>
      <c r="O24" s="783">
        <v>1080000</v>
      </c>
      <c r="P24" s="779">
        <v>0</v>
      </c>
      <c r="Q24" s="783">
        <v>87362691</v>
      </c>
      <c r="R24" s="780">
        <f t="shared" si="3"/>
        <v>0</v>
      </c>
      <c r="S24" s="784">
        <f t="shared" si="3"/>
        <v>-765803</v>
      </c>
      <c r="T24" s="780">
        <f t="shared" si="3"/>
        <v>0</v>
      </c>
      <c r="U24" s="784">
        <f t="shared" si="3"/>
        <v>-765803</v>
      </c>
    </row>
    <row r="25" spans="1:21">
      <c r="A25" s="775">
        <v>23</v>
      </c>
      <c r="B25" s="775">
        <v>824005</v>
      </c>
      <c r="C25" s="775">
        <v>99999999</v>
      </c>
      <c r="D25" s="775" t="s">
        <v>383</v>
      </c>
      <c r="E25" s="776" t="s">
        <v>2144</v>
      </c>
      <c r="F25" s="776" t="s">
        <v>2145</v>
      </c>
      <c r="G25" s="776" t="s">
        <v>2088</v>
      </c>
      <c r="H25" s="776" t="s">
        <v>2146</v>
      </c>
      <c r="I25" s="776">
        <f t="shared" si="2"/>
        <v>15247316</v>
      </c>
      <c r="J25" s="776">
        <f t="shared" si="2"/>
        <v>310000</v>
      </c>
      <c r="K25" s="776">
        <f t="shared" si="2"/>
        <v>0</v>
      </c>
      <c r="L25" s="776">
        <f t="shared" si="2"/>
        <v>15557316</v>
      </c>
      <c r="M25" s="778" t="s">
        <v>383</v>
      </c>
      <c r="N25" s="779">
        <v>15247316</v>
      </c>
      <c r="O25" s="779">
        <v>310000</v>
      </c>
      <c r="P25" s="779">
        <v>0</v>
      </c>
      <c r="Q25" s="779">
        <v>15557316</v>
      </c>
      <c r="R25" s="780">
        <f t="shared" si="3"/>
        <v>0</v>
      </c>
      <c r="S25" s="780">
        <f t="shared" si="3"/>
        <v>0</v>
      </c>
      <c r="T25" s="780">
        <f t="shared" si="3"/>
        <v>0</v>
      </c>
      <c r="U25" s="780">
        <f t="shared" si="3"/>
        <v>0</v>
      </c>
    </row>
    <row r="26" spans="1:21">
      <c r="A26" s="781">
        <v>24</v>
      </c>
      <c r="B26" s="781">
        <v>824007</v>
      </c>
      <c r="C26" s="781">
        <v>99999999</v>
      </c>
      <c r="D26" s="781" t="s">
        <v>385</v>
      </c>
      <c r="E26" s="776" t="s">
        <v>2147</v>
      </c>
      <c r="F26" s="776" t="s">
        <v>2148</v>
      </c>
      <c r="G26" s="776" t="s">
        <v>2088</v>
      </c>
      <c r="H26" s="776" t="s">
        <v>2149</v>
      </c>
      <c r="I26" s="776">
        <f t="shared" si="2"/>
        <v>96012200</v>
      </c>
      <c r="J26" s="782">
        <f t="shared" si="2"/>
        <v>2641900</v>
      </c>
      <c r="K26" s="776">
        <f t="shared" si="2"/>
        <v>0</v>
      </c>
      <c r="L26" s="776">
        <f t="shared" si="2"/>
        <v>98654100</v>
      </c>
      <c r="M26" s="778" t="s">
        <v>385</v>
      </c>
      <c r="N26" s="779">
        <v>96012200</v>
      </c>
      <c r="O26" s="783">
        <v>2602900</v>
      </c>
      <c r="P26" s="779">
        <v>0</v>
      </c>
      <c r="Q26" s="783">
        <v>98615100</v>
      </c>
      <c r="R26" s="780">
        <f t="shared" si="3"/>
        <v>0</v>
      </c>
      <c r="S26" s="784">
        <f t="shared" si="3"/>
        <v>-39000</v>
      </c>
      <c r="T26" s="780">
        <f t="shared" si="3"/>
        <v>0</v>
      </c>
      <c r="U26" s="784">
        <f t="shared" si="3"/>
        <v>-39000</v>
      </c>
    </row>
    <row r="27" spans="1:21">
      <c r="A27" s="775">
        <v>25</v>
      </c>
      <c r="B27" s="775">
        <v>824019</v>
      </c>
      <c r="C27" s="775">
        <v>99999999</v>
      </c>
      <c r="D27" s="775" t="s">
        <v>391</v>
      </c>
      <c r="E27" s="776" t="s">
        <v>2150</v>
      </c>
      <c r="F27" s="776" t="s">
        <v>2151</v>
      </c>
      <c r="G27" s="776" t="s">
        <v>2088</v>
      </c>
      <c r="H27" s="776" t="s">
        <v>2152</v>
      </c>
      <c r="I27" s="776">
        <f t="shared" si="2"/>
        <v>1141980</v>
      </c>
      <c r="J27" s="776">
        <f t="shared" si="2"/>
        <v>114198</v>
      </c>
      <c r="K27" s="776">
        <f t="shared" si="2"/>
        <v>0</v>
      </c>
      <c r="L27" s="776">
        <f t="shared" si="2"/>
        <v>1256178</v>
      </c>
      <c r="M27" s="778" t="s">
        <v>391</v>
      </c>
      <c r="N27" s="779">
        <v>1141980</v>
      </c>
      <c r="O27" s="779">
        <v>114198</v>
      </c>
      <c r="P27" s="779">
        <v>0</v>
      </c>
      <c r="Q27" s="779">
        <v>1256178</v>
      </c>
      <c r="R27" s="780">
        <f t="shared" si="3"/>
        <v>0</v>
      </c>
      <c r="S27" s="780">
        <f t="shared" si="3"/>
        <v>0</v>
      </c>
      <c r="T27" s="780">
        <f t="shared" si="3"/>
        <v>0</v>
      </c>
      <c r="U27" s="780">
        <f t="shared" si="3"/>
        <v>0</v>
      </c>
    </row>
    <row r="28" spans="1:21">
      <c r="A28" s="781">
        <v>26</v>
      </c>
      <c r="B28" s="781">
        <v>824021</v>
      </c>
      <c r="C28" s="781">
        <v>99999999</v>
      </c>
      <c r="D28" s="781" t="s">
        <v>392</v>
      </c>
      <c r="E28" s="776" t="s">
        <v>2153</v>
      </c>
      <c r="F28" s="776" t="s">
        <v>2154</v>
      </c>
      <c r="G28" s="776" t="s">
        <v>2088</v>
      </c>
      <c r="H28" s="776" t="s">
        <v>2155</v>
      </c>
      <c r="I28" s="776">
        <f t="shared" si="2"/>
        <v>36615900</v>
      </c>
      <c r="J28" s="782">
        <f t="shared" si="2"/>
        <v>2220000</v>
      </c>
      <c r="K28" s="776">
        <f t="shared" si="2"/>
        <v>0</v>
      </c>
      <c r="L28" s="776">
        <f t="shared" si="2"/>
        <v>38835900</v>
      </c>
      <c r="M28" s="778" t="s">
        <v>392</v>
      </c>
      <c r="N28" s="779">
        <v>36615900</v>
      </c>
      <c r="O28" s="783">
        <v>175000</v>
      </c>
      <c r="P28" s="779">
        <v>0</v>
      </c>
      <c r="Q28" s="783">
        <v>36790900</v>
      </c>
      <c r="R28" s="780">
        <f t="shared" si="3"/>
        <v>0</v>
      </c>
      <c r="S28" s="784">
        <f t="shared" si="3"/>
        <v>-2045000</v>
      </c>
      <c r="T28" s="780">
        <f t="shared" si="3"/>
        <v>0</v>
      </c>
      <c r="U28" s="784">
        <f t="shared" si="3"/>
        <v>-2045000</v>
      </c>
    </row>
    <row r="29" spans="1:21">
      <c r="A29" s="775">
        <v>27</v>
      </c>
      <c r="B29" s="775">
        <v>824037</v>
      </c>
      <c r="C29" s="775">
        <v>99999999</v>
      </c>
      <c r="D29" s="775" t="s">
        <v>394</v>
      </c>
      <c r="E29" s="776" t="s">
        <v>2156</v>
      </c>
      <c r="F29" s="776" t="s">
        <v>2157</v>
      </c>
      <c r="G29" s="776" t="s">
        <v>2088</v>
      </c>
      <c r="H29" s="776" t="s">
        <v>2158</v>
      </c>
      <c r="I29" s="776">
        <f t="shared" si="2"/>
        <v>11646000</v>
      </c>
      <c r="J29" s="776">
        <f t="shared" si="2"/>
        <v>200000</v>
      </c>
      <c r="K29" s="776">
        <f t="shared" si="2"/>
        <v>0</v>
      </c>
      <c r="L29" s="776">
        <f t="shared" si="2"/>
        <v>11846000</v>
      </c>
      <c r="M29" s="778" t="s">
        <v>394</v>
      </c>
      <c r="N29" s="779">
        <v>11646000</v>
      </c>
      <c r="O29" s="779">
        <v>200000</v>
      </c>
      <c r="P29" s="779">
        <v>0</v>
      </c>
      <c r="Q29" s="779">
        <v>11846000</v>
      </c>
      <c r="R29" s="780">
        <f t="shared" si="3"/>
        <v>0</v>
      </c>
      <c r="S29" s="780">
        <f t="shared" si="3"/>
        <v>0</v>
      </c>
      <c r="T29" s="780">
        <f t="shared" si="3"/>
        <v>0</v>
      </c>
      <c r="U29" s="780">
        <f t="shared" si="3"/>
        <v>0</v>
      </c>
    </row>
    <row r="30" spans="1:21">
      <c r="A30" s="775">
        <v>28</v>
      </c>
      <c r="B30" s="775">
        <v>824042</v>
      </c>
      <c r="C30" s="775">
        <v>99999999</v>
      </c>
      <c r="D30" s="775" t="s">
        <v>440</v>
      </c>
      <c r="E30" s="776" t="s">
        <v>2159</v>
      </c>
      <c r="F30" s="776" t="s">
        <v>2160</v>
      </c>
      <c r="G30" s="776" t="s">
        <v>2161</v>
      </c>
      <c r="H30" s="776" t="s">
        <v>2162</v>
      </c>
      <c r="I30" s="776">
        <f t="shared" si="2"/>
        <v>40751500</v>
      </c>
      <c r="J30" s="776">
        <f t="shared" si="2"/>
        <v>1889600</v>
      </c>
      <c r="K30" s="776">
        <f t="shared" si="2"/>
        <v>1050</v>
      </c>
      <c r="L30" s="776">
        <f t="shared" si="2"/>
        <v>42640050</v>
      </c>
      <c r="M30" s="778" t="s">
        <v>440</v>
      </c>
      <c r="N30" s="779">
        <v>40751500</v>
      </c>
      <c r="O30" s="779">
        <v>1889600</v>
      </c>
      <c r="P30" s="779">
        <v>1050</v>
      </c>
      <c r="Q30" s="779">
        <v>42640050</v>
      </c>
      <c r="R30" s="780">
        <f t="shared" si="3"/>
        <v>0</v>
      </c>
      <c r="S30" s="780">
        <f t="shared" si="3"/>
        <v>0</v>
      </c>
      <c r="T30" s="780">
        <f t="shared" si="3"/>
        <v>0</v>
      </c>
      <c r="U30" s="780">
        <f t="shared" si="3"/>
        <v>0</v>
      </c>
    </row>
    <row r="31" spans="1:21">
      <c r="A31" s="775">
        <v>29</v>
      </c>
      <c r="B31" s="775">
        <v>825012</v>
      </c>
      <c r="C31" s="775">
        <v>99999999</v>
      </c>
      <c r="D31" s="775" t="s">
        <v>402</v>
      </c>
      <c r="E31" s="776" t="s">
        <v>2163</v>
      </c>
      <c r="F31" s="776" t="s">
        <v>2164</v>
      </c>
      <c r="G31" s="776" t="s">
        <v>2088</v>
      </c>
      <c r="H31" s="776" t="s">
        <v>2165</v>
      </c>
      <c r="I31" s="776">
        <f t="shared" si="2"/>
        <v>6947859</v>
      </c>
      <c r="J31" s="776">
        <f t="shared" si="2"/>
        <v>263171</v>
      </c>
      <c r="K31" s="776">
        <f t="shared" si="2"/>
        <v>0</v>
      </c>
      <c r="L31" s="776">
        <f t="shared" si="2"/>
        <v>7211030</v>
      </c>
      <c r="M31" s="778" t="s">
        <v>402</v>
      </c>
      <c r="N31" s="779">
        <v>6947859</v>
      </c>
      <c r="O31" s="779">
        <v>263171</v>
      </c>
      <c r="P31" s="779">
        <v>0</v>
      </c>
      <c r="Q31" s="779">
        <v>7211030</v>
      </c>
      <c r="R31" s="780">
        <f t="shared" si="3"/>
        <v>0</v>
      </c>
      <c r="S31" s="780">
        <f t="shared" si="3"/>
        <v>0</v>
      </c>
      <c r="T31" s="780">
        <f t="shared" si="3"/>
        <v>0</v>
      </c>
      <c r="U31" s="780">
        <f t="shared" si="3"/>
        <v>0</v>
      </c>
    </row>
    <row r="32" spans="1:21">
      <c r="A32" s="781">
        <v>30</v>
      </c>
      <c r="B32" s="781">
        <v>829207</v>
      </c>
      <c r="C32" s="775">
        <v>99999999</v>
      </c>
      <c r="D32" s="781" t="s">
        <v>406</v>
      </c>
      <c r="E32" s="776" t="s">
        <v>2166</v>
      </c>
      <c r="F32" s="776" t="s">
        <v>2088</v>
      </c>
      <c r="G32" s="776" t="s">
        <v>2088</v>
      </c>
      <c r="H32" s="776" t="s">
        <v>2166</v>
      </c>
      <c r="I32" s="776">
        <f t="shared" si="2"/>
        <v>714871771.52999997</v>
      </c>
      <c r="J32" s="782">
        <f t="shared" si="2"/>
        <v>0</v>
      </c>
      <c r="K32" s="776">
        <f t="shared" si="2"/>
        <v>0</v>
      </c>
      <c r="L32" s="782">
        <f t="shared" si="2"/>
        <v>714871771.52999997</v>
      </c>
      <c r="M32" s="778" t="s">
        <v>406</v>
      </c>
      <c r="N32" s="779">
        <v>714871771.52999997</v>
      </c>
      <c r="O32" s="779">
        <v>17025164</v>
      </c>
      <c r="P32" s="779">
        <v>0</v>
      </c>
      <c r="Q32" s="783">
        <v>731896935.52999997</v>
      </c>
      <c r="R32" s="780">
        <f t="shared" si="3"/>
        <v>0</v>
      </c>
      <c r="S32" s="784">
        <f t="shared" si="3"/>
        <v>17025164</v>
      </c>
      <c r="T32" s="780">
        <f t="shared" si="3"/>
        <v>0</v>
      </c>
      <c r="U32" s="784">
        <f t="shared" si="3"/>
        <v>17025164</v>
      </c>
    </row>
    <row r="33" spans="1:21">
      <c r="A33" s="775">
        <v>31</v>
      </c>
      <c r="B33" s="775">
        <v>919900</v>
      </c>
      <c r="C33" s="775">
        <v>99999999</v>
      </c>
      <c r="D33" s="775" t="s">
        <v>441</v>
      </c>
      <c r="E33" s="776" t="s">
        <v>2167</v>
      </c>
      <c r="F33" s="776" t="s">
        <v>2168</v>
      </c>
      <c r="G33" s="776" t="s">
        <v>2169</v>
      </c>
      <c r="H33" s="776" t="s">
        <v>2170</v>
      </c>
      <c r="I33" s="776">
        <f t="shared" si="2"/>
        <v>-135047594.96000001</v>
      </c>
      <c r="J33" s="776">
        <f t="shared" si="2"/>
        <v>280000</v>
      </c>
      <c r="K33" s="776">
        <f t="shared" si="2"/>
        <v>2429175</v>
      </c>
      <c r="L33" s="776">
        <f t="shared" si="2"/>
        <v>-137196769.96000001</v>
      </c>
      <c r="M33" s="778" t="s">
        <v>441</v>
      </c>
      <c r="N33" s="779">
        <v>-135047594.96000001</v>
      </c>
      <c r="O33" s="779">
        <v>0</v>
      </c>
      <c r="P33" s="779">
        <v>2429175</v>
      </c>
      <c r="Q33" s="779">
        <v>-137476769.96000001</v>
      </c>
      <c r="R33" s="780">
        <f t="shared" si="3"/>
        <v>0</v>
      </c>
      <c r="S33" s="780">
        <f t="shared" si="3"/>
        <v>-280000</v>
      </c>
      <c r="T33" s="780">
        <f t="shared" si="3"/>
        <v>0</v>
      </c>
      <c r="U33" s="780">
        <f t="shared" si="3"/>
        <v>-280000</v>
      </c>
    </row>
    <row r="34" spans="1:21">
      <c r="A34" s="786" t="s">
        <v>1052</v>
      </c>
      <c r="B34" s="786"/>
      <c r="C34" s="786"/>
      <c r="D34" s="786"/>
      <c r="E34" s="776" t="s">
        <v>2171</v>
      </c>
      <c r="F34" s="776" t="s">
        <v>2172</v>
      </c>
      <c r="G34" s="776" t="s">
        <v>2173</v>
      </c>
      <c r="H34" s="776" t="s">
        <v>2174</v>
      </c>
      <c r="I34" s="776">
        <f t="shared" si="2"/>
        <v>-30418747392.52</v>
      </c>
      <c r="J34" s="776">
        <f t="shared" si="2"/>
        <v>15864968102</v>
      </c>
      <c r="K34" s="776">
        <f t="shared" si="2"/>
        <v>15924578911</v>
      </c>
      <c r="L34" s="776">
        <f t="shared" si="2"/>
        <v>-30478358201.52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A34:D34"/>
  </mergeCells>
  <pageMargins left="0.7" right="0.7" top="0.75" bottom="0.75" header="0.3" footer="0.3"/>
  <pageSetup pageOrder="overThenDown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X54"/>
  <sheetViews>
    <sheetView workbookViewId="0">
      <selection activeCell="M16" sqref="M16"/>
    </sheetView>
  </sheetViews>
  <sheetFormatPr defaultRowHeight="15"/>
  <cols>
    <col min="1" max="1" width="4.42578125" customWidth="1"/>
    <col min="2" max="2" width="12.42578125" customWidth="1"/>
    <col min="3" max="4" width="13.140625" customWidth="1"/>
    <col min="5" max="5" width="13" customWidth="1"/>
    <col min="6" max="6" width="10.140625" customWidth="1"/>
    <col min="7" max="8" width="13.5703125" customWidth="1"/>
    <col min="9" max="9" width="13.7109375" customWidth="1"/>
    <col min="10" max="11" width="13.140625" customWidth="1"/>
    <col min="12" max="12" width="11.42578125" customWidth="1"/>
    <col min="13" max="13" width="10.42578125" customWidth="1"/>
    <col min="15" max="15" width="13.5703125" customWidth="1"/>
    <col min="18" max="18" width="13.28515625" customWidth="1"/>
    <col min="19" max="19" width="13.42578125" customWidth="1"/>
    <col min="20" max="22" width="15.28515625" bestFit="1" customWidth="1"/>
    <col min="23" max="23" width="66" customWidth="1"/>
  </cols>
  <sheetData>
    <row r="2" spans="2:24" ht="15.75" thickBot="1">
      <c r="B2" s="586" t="s">
        <v>2068</v>
      </c>
      <c r="I2" s="586" t="s">
        <v>2068</v>
      </c>
      <c r="R2" s="586" t="s">
        <v>2067</v>
      </c>
    </row>
    <row r="3" spans="2:24" ht="15.75" thickBot="1">
      <c r="B3" s="599" t="s">
        <v>1080</v>
      </c>
      <c r="C3" s="601"/>
      <c r="D3" s="602" t="s">
        <v>1096</v>
      </c>
      <c r="E3" s="602"/>
      <c r="F3" s="602"/>
      <c r="G3" s="603"/>
      <c r="I3" s="604" t="s">
        <v>1080</v>
      </c>
      <c r="J3" s="602"/>
      <c r="K3" s="602"/>
      <c r="L3" s="599" t="s">
        <v>1096</v>
      </c>
      <c r="M3" s="600"/>
      <c r="N3" s="600"/>
      <c r="O3" s="601"/>
      <c r="R3" t="s">
        <v>414</v>
      </c>
      <c r="S3" t="s">
        <v>1145</v>
      </c>
      <c r="T3" t="s">
        <v>418</v>
      </c>
      <c r="U3" t="s">
        <v>419</v>
      </c>
      <c r="V3" t="s">
        <v>417</v>
      </c>
      <c r="X3" s="771"/>
    </row>
    <row r="4" spans="2:24">
      <c r="B4" s="587" t="s">
        <v>1081</v>
      </c>
      <c r="C4" s="588" t="s">
        <v>1097</v>
      </c>
      <c r="D4" s="588" t="s">
        <v>1082</v>
      </c>
      <c r="E4" s="588" t="s">
        <v>1098</v>
      </c>
      <c r="F4" s="589"/>
      <c r="G4" s="590"/>
      <c r="I4" s="587" t="s">
        <v>1081</v>
      </c>
      <c r="J4" s="588" t="s">
        <v>1099</v>
      </c>
      <c r="K4" s="588" t="s">
        <v>1082</v>
      </c>
      <c r="L4" s="588" t="s">
        <v>1083</v>
      </c>
      <c r="M4" s="588"/>
      <c r="N4" s="589"/>
      <c r="O4" s="590"/>
      <c r="R4" s="645">
        <v>44501</v>
      </c>
      <c r="S4" s="650" t="s">
        <v>1149</v>
      </c>
      <c r="T4" s="646">
        <v>112367000</v>
      </c>
      <c r="U4" s="647"/>
      <c r="V4" s="772" t="s">
        <v>1150</v>
      </c>
      <c r="W4" s="773"/>
      <c r="X4" s="771"/>
    </row>
    <row r="5" spans="2:24">
      <c r="B5" s="587" t="s">
        <v>1084</v>
      </c>
      <c r="C5" s="589" t="s">
        <v>1088</v>
      </c>
      <c r="D5" s="589"/>
      <c r="E5" s="589"/>
      <c r="F5" s="589"/>
      <c r="G5" s="590"/>
      <c r="I5" s="587" t="s">
        <v>1084</v>
      </c>
      <c r="J5" s="589" t="s">
        <v>1092</v>
      </c>
      <c r="K5" s="589"/>
      <c r="L5" s="589"/>
      <c r="M5" s="589"/>
      <c r="N5" s="589"/>
      <c r="O5" s="590"/>
      <c r="R5" s="645">
        <v>44501</v>
      </c>
      <c r="S5" s="650" t="s">
        <v>1149</v>
      </c>
      <c r="T5" s="646">
        <v>247430000</v>
      </c>
      <c r="U5" s="647"/>
      <c r="V5" s="772" t="s">
        <v>1150</v>
      </c>
      <c r="W5" s="773"/>
      <c r="X5" s="771"/>
    </row>
    <row r="6" spans="2:24">
      <c r="B6" s="587" t="s">
        <v>414</v>
      </c>
      <c r="C6" s="589" t="s">
        <v>1089</v>
      </c>
      <c r="D6" s="589"/>
      <c r="E6" s="589"/>
      <c r="F6" s="589"/>
      <c r="G6" s="590"/>
      <c r="I6" s="587" t="s">
        <v>414</v>
      </c>
      <c r="J6" s="589" t="s">
        <v>1089</v>
      </c>
      <c r="K6" s="589"/>
      <c r="L6" s="589"/>
      <c r="M6" s="589"/>
      <c r="N6" s="589"/>
      <c r="O6" s="590"/>
      <c r="R6" s="645">
        <v>44501</v>
      </c>
      <c r="S6" s="650" t="s">
        <v>1151</v>
      </c>
      <c r="T6" s="646">
        <v>446154</v>
      </c>
      <c r="U6" s="647"/>
      <c r="V6" s="772" t="s">
        <v>1159</v>
      </c>
      <c r="W6" s="773"/>
      <c r="X6" s="771"/>
    </row>
    <row r="7" spans="2:24">
      <c r="B7" s="591"/>
      <c r="C7" s="589"/>
      <c r="D7" s="589"/>
      <c r="E7" s="589"/>
      <c r="F7" s="589"/>
      <c r="G7" s="590"/>
      <c r="I7" s="591"/>
      <c r="J7" s="589"/>
      <c r="K7" s="589"/>
      <c r="L7" s="589"/>
      <c r="M7" s="589"/>
      <c r="N7" s="589"/>
      <c r="O7" s="590"/>
      <c r="R7" s="645">
        <v>44501</v>
      </c>
      <c r="S7" s="650" t="s">
        <v>1151</v>
      </c>
      <c r="T7" s="647"/>
      <c r="U7" s="647">
        <v>112367000</v>
      </c>
      <c r="V7" s="772" t="s">
        <v>1152</v>
      </c>
      <c r="W7" s="773"/>
      <c r="X7" s="771"/>
    </row>
    <row r="8" spans="2:24">
      <c r="B8" s="592" t="s">
        <v>1085</v>
      </c>
      <c r="C8" s="585" t="s">
        <v>415</v>
      </c>
      <c r="D8" s="722" t="s">
        <v>417</v>
      </c>
      <c r="E8" s="722"/>
      <c r="F8" s="722"/>
      <c r="G8" s="593" t="s">
        <v>427</v>
      </c>
      <c r="I8" s="592" t="s">
        <v>1085</v>
      </c>
      <c r="J8" s="585" t="s">
        <v>415</v>
      </c>
      <c r="K8" s="585" t="s">
        <v>1122</v>
      </c>
      <c r="L8" s="722" t="s">
        <v>417</v>
      </c>
      <c r="M8" s="722"/>
      <c r="N8" s="722"/>
      <c r="O8" s="593" t="s">
        <v>427</v>
      </c>
      <c r="R8" s="645">
        <v>44501</v>
      </c>
      <c r="S8" s="650" t="s">
        <v>1151</v>
      </c>
      <c r="T8" s="647"/>
      <c r="U8" s="647">
        <v>247430000</v>
      </c>
      <c r="V8" s="772" t="s">
        <v>1152</v>
      </c>
      <c r="W8" s="773"/>
      <c r="X8" s="771"/>
    </row>
    <row r="9" spans="2:24">
      <c r="B9" s="594" t="s">
        <v>1086</v>
      </c>
      <c r="C9" s="384">
        <v>130120</v>
      </c>
      <c r="D9" s="723" t="s">
        <v>1087</v>
      </c>
      <c r="E9" s="723"/>
      <c r="F9" s="723"/>
      <c r="G9" s="595">
        <v>3500000</v>
      </c>
      <c r="I9" s="594" t="s">
        <v>1095</v>
      </c>
      <c r="J9" s="384">
        <v>822001</v>
      </c>
      <c r="K9" s="384" t="s">
        <v>1123</v>
      </c>
      <c r="L9" s="723" t="s">
        <v>1093</v>
      </c>
      <c r="M9" s="723"/>
      <c r="N9" s="723"/>
      <c r="O9" s="595">
        <v>3500000</v>
      </c>
      <c r="R9" s="645">
        <v>44501</v>
      </c>
      <c r="S9" s="650" t="s">
        <v>1151</v>
      </c>
      <c r="T9" s="647"/>
      <c r="U9" s="647">
        <v>446154</v>
      </c>
      <c r="V9" s="772" t="s">
        <v>1152</v>
      </c>
      <c r="W9" s="773"/>
      <c r="X9" s="771"/>
    </row>
    <row r="10" spans="2:24">
      <c r="B10" s="594" t="s">
        <v>1090</v>
      </c>
      <c r="C10" s="384">
        <v>130120</v>
      </c>
      <c r="D10" s="723" t="s">
        <v>1091</v>
      </c>
      <c r="E10" s="723"/>
      <c r="F10" s="723"/>
      <c r="G10" s="595">
        <v>12500000</v>
      </c>
      <c r="I10" s="594" t="s">
        <v>1095</v>
      </c>
      <c r="J10" s="384">
        <v>822001</v>
      </c>
      <c r="K10" s="384" t="s">
        <v>1123</v>
      </c>
      <c r="L10" s="723" t="s">
        <v>1094</v>
      </c>
      <c r="M10" s="723"/>
      <c r="N10" s="723"/>
      <c r="O10" s="595">
        <v>6000000</v>
      </c>
      <c r="R10" s="771"/>
      <c r="S10" s="771"/>
      <c r="T10" s="771"/>
      <c r="U10" s="771"/>
      <c r="V10" s="771"/>
      <c r="W10" s="771"/>
      <c r="X10" s="771"/>
    </row>
    <row r="11" spans="2:24">
      <c r="B11" s="591"/>
      <c r="C11" s="589"/>
      <c r="D11" s="589"/>
      <c r="E11" s="589"/>
      <c r="F11" s="391" t="s">
        <v>1052</v>
      </c>
      <c r="G11" s="621">
        <f>SUM(G9:G10)</f>
        <v>16000000</v>
      </c>
      <c r="I11" s="591"/>
      <c r="J11" s="589"/>
      <c r="K11" s="589"/>
      <c r="L11" s="589"/>
      <c r="M11" s="589"/>
      <c r="N11" s="391" t="s">
        <v>1052</v>
      </c>
      <c r="O11" s="621">
        <f>SUM(O9:O10)</f>
        <v>9500000</v>
      </c>
      <c r="R11" s="771"/>
      <c r="S11" s="771"/>
      <c r="T11" s="771"/>
      <c r="U11" s="771"/>
      <c r="V11" s="771"/>
      <c r="W11" s="771"/>
      <c r="X11" s="771"/>
    </row>
    <row r="12" spans="2:24" ht="21" thickBot="1">
      <c r="B12" s="596"/>
      <c r="C12" s="597"/>
      <c r="D12" s="597"/>
      <c r="E12" s="597"/>
      <c r="F12" s="597"/>
      <c r="G12" s="598"/>
      <c r="I12" s="596"/>
      <c r="J12" s="597"/>
      <c r="K12" s="597"/>
      <c r="L12" s="597"/>
      <c r="M12" s="597"/>
      <c r="N12" s="597"/>
      <c r="O12" s="598"/>
      <c r="R12" s="754" t="s">
        <v>1160</v>
      </c>
      <c r="S12" s="755"/>
      <c r="T12" s="755"/>
      <c r="U12" s="755"/>
      <c r="V12" s="755"/>
      <c r="W12" s="756"/>
      <c r="X12" s="771"/>
    </row>
    <row r="13" spans="2:24" ht="20.25">
      <c r="R13" s="754" t="s">
        <v>1144</v>
      </c>
      <c r="S13" s="755"/>
      <c r="T13" s="755"/>
      <c r="U13" s="755"/>
      <c r="V13" s="755"/>
      <c r="W13" s="756"/>
    </row>
    <row r="14" spans="2:24" ht="16.5" thickBot="1">
      <c r="R14" s="672" t="s">
        <v>414</v>
      </c>
      <c r="S14" s="674" t="s">
        <v>1145</v>
      </c>
      <c r="T14" s="676" t="s">
        <v>1146</v>
      </c>
      <c r="U14" s="677"/>
      <c r="V14" s="639" t="s">
        <v>1147</v>
      </c>
      <c r="W14" s="678" t="s">
        <v>417</v>
      </c>
    </row>
    <row r="15" spans="2:24" ht="16.5" thickBot="1">
      <c r="B15" s="728" t="s">
        <v>1161</v>
      </c>
      <c r="C15" s="729"/>
      <c r="D15" s="729"/>
      <c r="E15" s="729"/>
      <c r="F15" s="729"/>
      <c r="G15" s="729"/>
      <c r="H15" s="729"/>
      <c r="I15" s="729"/>
      <c r="J15" s="730"/>
      <c r="K15" s="622"/>
      <c r="R15" s="673"/>
      <c r="S15" s="675"/>
      <c r="T15" s="640" t="s">
        <v>418</v>
      </c>
      <c r="U15" s="640" t="s">
        <v>419</v>
      </c>
      <c r="V15" s="639" t="s">
        <v>1148</v>
      </c>
      <c r="W15" s="679"/>
    </row>
    <row r="16" spans="2:24">
      <c r="B16" s="611"/>
      <c r="C16" s="612"/>
      <c r="D16" s="612"/>
      <c r="E16" s="612"/>
      <c r="F16" s="612"/>
      <c r="G16" s="612"/>
      <c r="H16" s="612"/>
      <c r="I16" s="612"/>
      <c r="J16" s="613"/>
      <c r="K16" s="612"/>
      <c r="R16" s="641"/>
      <c r="S16" s="649"/>
      <c r="T16" s="642"/>
      <c r="U16" s="642"/>
      <c r="V16" s="643">
        <v>0</v>
      </c>
      <c r="W16" s="644" t="s">
        <v>435</v>
      </c>
    </row>
    <row r="17" spans="2:23">
      <c r="B17" s="614" t="s">
        <v>1116</v>
      </c>
      <c r="C17" s="612"/>
      <c r="D17" s="612"/>
      <c r="E17" s="612"/>
      <c r="F17" s="612"/>
      <c r="G17" s="612"/>
      <c r="H17" s="612"/>
      <c r="I17" s="612"/>
      <c r="J17" s="613"/>
      <c r="K17" s="612"/>
      <c r="R17" s="645">
        <v>44501</v>
      </c>
      <c r="S17" s="650" t="s">
        <v>1149</v>
      </c>
      <c r="T17" s="646">
        <v>112367000</v>
      </c>
      <c r="U17" s="647"/>
      <c r="V17" s="643">
        <f t="shared" ref="V17:V34" si="0">V16+T17-U17</f>
        <v>112367000</v>
      </c>
      <c r="W17" s="648" t="s">
        <v>1150</v>
      </c>
    </row>
    <row r="18" spans="2:23">
      <c r="B18" s="592" t="s">
        <v>1084</v>
      </c>
      <c r="C18" s="585" t="s">
        <v>1085</v>
      </c>
      <c r="D18" s="585" t="s">
        <v>415</v>
      </c>
      <c r="E18" s="737" t="s">
        <v>417</v>
      </c>
      <c r="F18" s="738"/>
      <c r="G18" s="739"/>
      <c r="H18" s="585" t="s">
        <v>230</v>
      </c>
      <c r="I18" s="585" t="s">
        <v>1082</v>
      </c>
      <c r="J18" s="593" t="s">
        <v>1083</v>
      </c>
      <c r="K18" s="606"/>
      <c r="R18" s="645">
        <v>44501</v>
      </c>
      <c r="S18" s="650" t="s">
        <v>1149</v>
      </c>
      <c r="T18" s="646">
        <v>247430000</v>
      </c>
      <c r="U18" s="647"/>
      <c r="V18" s="643">
        <f t="shared" si="0"/>
        <v>359797000</v>
      </c>
      <c r="W18" s="648" t="s">
        <v>1150</v>
      </c>
    </row>
    <row r="19" spans="2:23">
      <c r="B19" s="726" t="s">
        <v>1115</v>
      </c>
      <c r="C19" s="727"/>
      <c r="D19" s="727"/>
      <c r="E19" s="727"/>
      <c r="F19" s="727"/>
      <c r="G19" s="727"/>
      <c r="H19" s="615">
        <f>H33</f>
        <v>344816832</v>
      </c>
      <c r="I19" s="615">
        <f>I33</f>
        <v>2500000</v>
      </c>
      <c r="J19" s="623">
        <f>J33</f>
        <v>22716999.707499981</v>
      </c>
      <c r="K19" s="605" t="s">
        <v>1117</v>
      </c>
      <c r="R19" s="645">
        <v>44501</v>
      </c>
      <c r="S19" s="650" t="s">
        <v>1151</v>
      </c>
      <c r="T19" s="646">
        <v>446154</v>
      </c>
      <c r="U19" s="647"/>
      <c r="V19" s="643">
        <f t="shared" si="0"/>
        <v>360243154</v>
      </c>
      <c r="W19" s="648" t="s">
        <v>1159</v>
      </c>
    </row>
    <row r="20" spans="2:23">
      <c r="B20" s="624" t="s">
        <v>1101</v>
      </c>
      <c r="C20" s="585" t="s">
        <v>1101</v>
      </c>
      <c r="D20" s="585" t="s">
        <v>1101</v>
      </c>
      <c r="E20" s="734" t="s">
        <v>1100</v>
      </c>
      <c r="F20" s="735"/>
      <c r="G20" s="736"/>
      <c r="H20" s="618">
        <v>365662778</v>
      </c>
      <c r="I20" s="618">
        <v>2500000</v>
      </c>
      <c r="J20" s="625">
        <v>6716999.70749998</v>
      </c>
      <c r="K20" s="607"/>
      <c r="R20" s="645">
        <v>44501</v>
      </c>
      <c r="S20" s="650" t="s">
        <v>1151</v>
      </c>
      <c r="T20" s="647"/>
      <c r="U20" s="647">
        <v>112367000</v>
      </c>
      <c r="V20" s="643">
        <f t="shared" si="0"/>
        <v>247876154</v>
      </c>
      <c r="W20" s="648" t="s">
        <v>1152</v>
      </c>
    </row>
    <row r="21" spans="2:23">
      <c r="B21" s="594" t="s">
        <v>1109</v>
      </c>
      <c r="C21" s="616" t="s">
        <v>1110</v>
      </c>
      <c r="D21" s="585" t="s">
        <v>1101</v>
      </c>
      <c r="E21" s="734" t="s">
        <v>1108</v>
      </c>
      <c r="F21" s="735"/>
      <c r="G21" s="736"/>
      <c r="H21" s="618">
        <v>0</v>
      </c>
      <c r="I21" s="618">
        <v>11345946</v>
      </c>
      <c r="J21" s="625">
        <v>0</v>
      </c>
      <c r="K21" s="607"/>
      <c r="R21" s="645">
        <v>44501</v>
      </c>
      <c r="S21" s="650" t="s">
        <v>1151</v>
      </c>
      <c r="T21" s="647"/>
      <c r="U21" s="647">
        <v>247430000</v>
      </c>
      <c r="V21" s="643">
        <f t="shared" si="0"/>
        <v>446154</v>
      </c>
      <c r="W21" s="648" t="s">
        <v>1152</v>
      </c>
    </row>
    <row r="22" spans="2:23">
      <c r="B22" s="594" t="s">
        <v>1088</v>
      </c>
      <c r="C22" s="384" t="s">
        <v>1086</v>
      </c>
      <c r="D22" s="384">
        <v>130120</v>
      </c>
      <c r="E22" s="731" t="s">
        <v>1087</v>
      </c>
      <c r="F22" s="732"/>
      <c r="G22" s="733"/>
      <c r="H22" s="619">
        <v>0</v>
      </c>
      <c r="I22" s="619">
        <v>0</v>
      </c>
      <c r="J22" s="595">
        <v>3500000</v>
      </c>
      <c r="K22" s="608"/>
      <c r="R22" s="645">
        <v>44501</v>
      </c>
      <c r="S22" s="650" t="s">
        <v>1151</v>
      </c>
      <c r="T22" s="647"/>
      <c r="U22" s="647">
        <v>446154</v>
      </c>
      <c r="V22" s="643">
        <f t="shared" si="0"/>
        <v>0</v>
      </c>
      <c r="W22" s="648" t="s">
        <v>1152</v>
      </c>
    </row>
    <row r="23" spans="2:23">
      <c r="B23" s="594" t="s">
        <v>1088</v>
      </c>
      <c r="C23" s="384" t="s">
        <v>1090</v>
      </c>
      <c r="D23" s="384">
        <v>130120</v>
      </c>
      <c r="E23" s="731" t="s">
        <v>1091</v>
      </c>
      <c r="F23" s="732"/>
      <c r="G23" s="733"/>
      <c r="H23" s="619">
        <v>0</v>
      </c>
      <c r="I23" s="619">
        <v>0</v>
      </c>
      <c r="J23" s="595">
        <v>12500000</v>
      </c>
      <c r="K23" s="608"/>
      <c r="R23" s="645">
        <v>44502</v>
      </c>
      <c r="S23" s="650" t="s">
        <v>1149</v>
      </c>
      <c r="T23" s="646">
        <v>148535000</v>
      </c>
      <c r="U23" s="647"/>
      <c r="V23" s="643">
        <f t="shared" si="0"/>
        <v>148535000</v>
      </c>
      <c r="W23" s="648" t="s">
        <v>1153</v>
      </c>
    </row>
    <row r="24" spans="2:23">
      <c r="B24" s="724"/>
      <c r="C24" s="725"/>
      <c r="D24" s="725"/>
      <c r="E24" s="731" t="s">
        <v>1102</v>
      </c>
      <c r="F24" s="732"/>
      <c r="G24" s="733"/>
      <c r="H24" s="620">
        <f>H22+H23</f>
        <v>0</v>
      </c>
      <c r="I24" s="620">
        <f>I21+I22+I23</f>
        <v>11345946</v>
      </c>
      <c r="J24" s="626">
        <f>J22+J23</f>
        <v>16000000</v>
      </c>
      <c r="K24" s="609"/>
      <c r="R24" s="645">
        <v>44502</v>
      </c>
      <c r="S24" s="650" t="s">
        <v>1151</v>
      </c>
      <c r="T24" s="647"/>
      <c r="U24" s="647">
        <v>148535000</v>
      </c>
      <c r="V24" s="643">
        <f t="shared" si="0"/>
        <v>0</v>
      </c>
      <c r="W24" s="648" t="s">
        <v>1152</v>
      </c>
    </row>
    <row r="25" spans="2:23">
      <c r="B25" s="724"/>
      <c r="C25" s="725"/>
      <c r="D25" s="725"/>
      <c r="E25" s="731" t="s">
        <v>1103</v>
      </c>
      <c r="F25" s="732"/>
      <c r="G25" s="733"/>
      <c r="H25" s="620">
        <f>H20+H24</f>
        <v>365662778</v>
      </c>
      <c r="I25" s="620">
        <f>I20+I21+I24</f>
        <v>25191892</v>
      </c>
      <c r="J25" s="626">
        <f>J20+J24</f>
        <v>22716999.707499981</v>
      </c>
      <c r="K25" s="609"/>
      <c r="R25" s="645">
        <v>44503</v>
      </c>
      <c r="S25" s="650" t="s">
        <v>1149</v>
      </c>
      <c r="T25" s="646">
        <v>71776000</v>
      </c>
      <c r="U25" s="647"/>
      <c r="V25" s="643">
        <f t="shared" si="0"/>
        <v>71776000</v>
      </c>
      <c r="W25" s="648" t="s">
        <v>1154</v>
      </c>
    </row>
    <row r="26" spans="2:23">
      <c r="B26" s="724"/>
      <c r="C26" s="725"/>
      <c r="D26" s="725"/>
      <c r="E26" s="731" t="s">
        <v>1104</v>
      </c>
      <c r="F26" s="732"/>
      <c r="G26" s="733"/>
      <c r="H26" s="392">
        <f>H20+H24</f>
        <v>365662778</v>
      </c>
      <c r="I26" s="392">
        <f>I20+I24</f>
        <v>13845946</v>
      </c>
      <c r="J26" s="621">
        <f>J20+J24</f>
        <v>22716999.707499981</v>
      </c>
      <c r="K26" s="610"/>
      <c r="R26" s="645">
        <v>44503</v>
      </c>
      <c r="S26" s="650" t="s">
        <v>1151</v>
      </c>
      <c r="T26" s="647"/>
      <c r="U26" s="647">
        <v>71776000</v>
      </c>
      <c r="V26" s="643">
        <f t="shared" si="0"/>
        <v>0</v>
      </c>
      <c r="W26" s="648" t="s">
        <v>1152</v>
      </c>
    </row>
    <row r="27" spans="2:23">
      <c r="B27" s="594" t="s">
        <v>1111</v>
      </c>
      <c r="C27" s="616" t="s">
        <v>1110</v>
      </c>
      <c r="D27" s="584" t="s">
        <v>1101</v>
      </c>
      <c r="E27" s="731" t="s">
        <v>1112</v>
      </c>
      <c r="F27" s="732"/>
      <c r="G27" s="733"/>
      <c r="H27" s="620">
        <v>11345946</v>
      </c>
      <c r="I27" s="620">
        <v>0</v>
      </c>
      <c r="J27" s="626">
        <v>0</v>
      </c>
      <c r="K27" s="609"/>
      <c r="R27" s="645">
        <v>44504</v>
      </c>
      <c r="S27" s="650" t="s">
        <v>1149</v>
      </c>
      <c r="T27" s="646">
        <v>160001000</v>
      </c>
      <c r="U27" s="647"/>
      <c r="V27" s="643">
        <f t="shared" si="0"/>
        <v>160001000</v>
      </c>
      <c r="W27" s="648" t="s">
        <v>1155</v>
      </c>
    </row>
    <row r="28" spans="2:23" ht="15" customHeight="1">
      <c r="B28" s="594" t="s">
        <v>1111</v>
      </c>
      <c r="C28" s="617" t="s">
        <v>1114</v>
      </c>
      <c r="D28" s="584" t="s">
        <v>1101</v>
      </c>
      <c r="E28" s="731" t="s">
        <v>1113</v>
      </c>
      <c r="F28" s="732"/>
      <c r="G28" s="733"/>
      <c r="H28" s="620">
        <v>0</v>
      </c>
      <c r="I28" s="620">
        <v>11345946</v>
      </c>
      <c r="J28" s="626">
        <v>0</v>
      </c>
      <c r="K28" s="609"/>
      <c r="R28" s="645">
        <v>44504</v>
      </c>
      <c r="S28" s="650" t="s">
        <v>1151</v>
      </c>
      <c r="T28" s="647"/>
      <c r="U28" s="647">
        <v>160001000</v>
      </c>
      <c r="V28" s="643">
        <f t="shared" si="0"/>
        <v>0</v>
      </c>
      <c r="W28" s="648" t="s">
        <v>1152</v>
      </c>
    </row>
    <row r="29" spans="2:23" ht="15" customHeight="1">
      <c r="B29" s="594" t="s">
        <v>1092</v>
      </c>
      <c r="C29" s="384" t="s">
        <v>1095</v>
      </c>
      <c r="D29" s="384">
        <v>822001</v>
      </c>
      <c r="E29" s="731" t="s">
        <v>1093</v>
      </c>
      <c r="F29" s="732"/>
      <c r="G29" s="733"/>
      <c r="H29" s="619">
        <v>3500000</v>
      </c>
      <c r="I29" s="619">
        <v>0</v>
      </c>
      <c r="J29" s="595">
        <v>0</v>
      </c>
      <c r="K29" s="608"/>
      <c r="R29" s="645">
        <v>44505</v>
      </c>
      <c r="S29" s="650" t="s">
        <v>1149</v>
      </c>
      <c r="T29" s="646">
        <v>178040000</v>
      </c>
      <c r="U29" s="647"/>
      <c r="V29" s="643">
        <f t="shared" si="0"/>
        <v>178040000</v>
      </c>
      <c r="W29" s="648" t="s">
        <v>1156</v>
      </c>
    </row>
    <row r="30" spans="2:23">
      <c r="B30" s="594" t="s">
        <v>1092</v>
      </c>
      <c r="C30" s="384" t="s">
        <v>1095</v>
      </c>
      <c r="D30" s="384">
        <v>822001</v>
      </c>
      <c r="E30" s="731" t="s">
        <v>1094</v>
      </c>
      <c r="F30" s="732"/>
      <c r="G30" s="733"/>
      <c r="H30" s="619">
        <v>6000000</v>
      </c>
      <c r="I30" s="619">
        <v>0</v>
      </c>
      <c r="J30" s="595">
        <v>0</v>
      </c>
      <c r="K30" s="608"/>
      <c r="R30" s="645">
        <v>44505</v>
      </c>
      <c r="S30" s="650" t="s">
        <v>1151</v>
      </c>
      <c r="T30" s="646">
        <v>2062500</v>
      </c>
      <c r="U30" s="647"/>
      <c r="V30" s="643">
        <f t="shared" si="0"/>
        <v>180102500</v>
      </c>
      <c r="W30" s="648" t="s">
        <v>1157</v>
      </c>
    </row>
    <row r="31" spans="2:23">
      <c r="B31" s="724"/>
      <c r="C31" s="725"/>
      <c r="D31" s="725"/>
      <c r="E31" s="731" t="s">
        <v>1105</v>
      </c>
      <c r="F31" s="732"/>
      <c r="G31" s="733"/>
      <c r="H31" s="620">
        <f>H27+H29+H30</f>
        <v>20845946</v>
      </c>
      <c r="I31" s="620">
        <f>I27+I29+I30</f>
        <v>0</v>
      </c>
      <c r="J31" s="626">
        <f>J27+J29+J30</f>
        <v>0</v>
      </c>
      <c r="K31" s="609"/>
      <c r="R31" s="645">
        <v>44505</v>
      </c>
      <c r="S31" s="650" t="s">
        <v>1151</v>
      </c>
      <c r="T31" s="646">
        <v>656000</v>
      </c>
      <c r="U31" s="647"/>
      <c r="V31" s="643">
        <f t="shared" si="0"/>
        <v>180758500</v>
      </c>
      <c r="W31" s="648" t="s">
        <v>1158</v>
      </c>
    </row>
    <row r="32" spans="2:23">
      <c r="B32" s="724"/>
      <c r="C32" s="725"/>
      <c r="D32" s="725"/>
      <c r="E32" s="731" t="s">
        <v>1106</v>
      </c>
      <c r="F32" s="732"/>
      <c r="G32" s="733"/>
      <c r="H32" s="620">
        <f>H27+H29+H30</f>
        <v>20845946</v>
      </c>
      <c r="I32" s="620">
        <f>I27+I28+I29+I30</f>
        <v>11345946</v>
      </c>
      <c r="J32" s="626">
        <f>J27+J28+J29+J30</f>
        <v>0</v>
      </c>
      <c r="K32" s="609"/>
      <c r="R32" s="645">
        <v>44505</v>
      </c>
      <c r="S32" s="650" t="s">
        <v>1151</v>
      </c>
      <c r="T32" s="647"/>
      <c r="U32" s="647">
        <v>178040000</v>
      </c>
      <c r="V32" s="643">
        <f t="shared" si="0"/>
        <v>2718500</v>
      </c>
      <c r="W32" s="648" t="s">
        <v>1152</v>
      </c>
    </row>
    <row r="33" spans="2:23">
      <c r="B33" s="724"/>
      <c r="C33" s="725"/>
      <c r="D33" s="725"/>
      <c r="E33" s="731" t="s">
        <v>1107</v>
      </c>
      <c r="F33" s="732"/>
      <c r="G33" s="733"/>
      <c r="H33" s="392">
        <f>H26-H32</f>
        <v>344816832</v>
      </c>
      <c r="I33" s="392">
        <f>I26-I32</f>
        <v>2500000</v>
      </c>
      <c r="J33" s="621">
        <f>J26-J32</f>
        <v>22716999.707499981</v>
      </c>
      <c r="K33" s="610"/>
      <c r="R33" s="645">
        <v>44505</v>
      </c>
      <c r="S33" s="650" t="s">
        <v>1151</v>
      </c>
      <c r="T33" s="647"/>
      <c r="U33" s="647">
        <v>2062500</v>
      </c>
      <c r="V33" s="643">
        <f t="shared" si="0"/>
        <v>656000</v>
      </c>
      <c r="W33" s="648" t="s">
        <v>1152</v>
      </c>
    </row>
    <row r="34" spans="2:23">
      <c r="B34" s="726" t="s">
        <v>1119</v>
      </c>
      <c r="C34" s="727"/>
      <c r="D34" s="727"/>
      <c r="E34" s="727"/>
      <c r="F34" s="727"/>
      <c r="G34" s="727"/>
      <c r="H34" s="615">
        <f>H33</f>
        <v>344816832</v>
      </c>
      <c r="I34" s="615">
        <f>I33</f>
        <v>2500000</v>
      </c>
      <c r="J34" s="623">
        <f>J33</f>
        <v>22716999.707499981</v>
      </c>
      <c r="K34" s="605" t="s">
        <v>1118</v>
      </c>
      <c r="R34" s="645">
        <v>44505</v>
      </c>
      <c r="S34" s="650" t="s">
        <v>1151</v>
      </c>
      <c r="T34" s="647"/>
      <c r="U34" s="647">
        <v>656000</v>
      </c>
      <c r="V34" s="643">
        <f t="shared" si="0"/>
        <v>0</v>
      </c>
      <c r="W34" s="648" t="s">
        <v>1152</v>
      </c>
    </row>
    <row r="35" spans="2:23" ht="15.75" thickBot="1">
      <c r="B35" s="596"/>
      <c r="C35" s="597"/>
      <c r="D35" s="597"/>
      <c r="E35" s="597"/>
      <c r="F35" s="597"/>
      <c r="G35" s="597"/>
      <c r="H35" s="597"/>
      <c r="I35" s="597"/>
      <c r="J35" s="598"/>
      <c r="K35" s="589"/>
    </row>
    <row r="36" spans="2:23">
      <c r="B36" s="589"/>
      <c r="C36" s="589"/>
      <c r="D36" s="589"/>
      <c r="E36" s="589"/>
      <c r="F36" s="589"/>
      <c r="G36" s="589"/>
      <c r="H36" s="589"/>
      <c r="I36" s="589"/>
      <c r="J36" s="589"/>
      <c r="K36" s="589"/>
    </row>
    <row r="37" spans="2:23" ht="15.75" thickBot="1"/>
    <row r="38" spans="2:23">
      <c r="B38" s="746" t="s">
        <v>1141</v>
      </c>
      <c r="C38" s="747"/>
      <c r="D38" s="747"/>
      <c r="E38" s="747"/>
      <c r="F38" s="747"/>
      <c r="G38" s="747"/>
      <c r="H38" s="747"/>
      <c r="I38" s="747"/>
      <c r="J38" s="748"/>
    </row>
    <row r="39" spans="2:23" ht="15.75" thickBot="1">
      <c r="B39" s="749"/>
      <c r="C39" s="750"/>
      <c r="D39" s="750"/>
      <c r="E39" s="750"/>
      <c r="F39" s="750"/>
      <c r="G39" s="750"/>
      <c r="H39" s="750"/>
      <c r="I39" s="750"/>
      <c r="J39" s="751"/>
    </row>
    <row r="40" spans="2:23">
      <c r="B40" s="634" t="s">
        <v>414</v>
      </c>
      <c r="C40" s="752" t="s">
        <v>417</v>
      </c>
      <c r="D40" s="752"/>
      <c r="E40" s="752"/>
      <c r="F40" s="753" t="s">
        <v>1143</v>
      </c>
      <c r="G40" s="753"/>
      <c r="H40" s="635" t="s">
        <v>415</v>
      </c>
      <c r="I40" s="636" t="s">
        <v>1142</v>
      </c>
      <c r="J40" s="637" t="s">
        <v>1052</v>
      </c>
    </row>
    <row r="41" spans="2:23" ht="15.75">
      <c r="B41" s="629">
        <v>44501</v>
      </c>
      <c r="C41" s="740" t="s">
        <v>1125</v>
      </c>
      <c r="D41" s="740"/>
      <c r="E41" s="740"/>
      <c r="F41" s="744" t="s">
        <v>1123</v>
      </c>
      <c r="G41" s="745"/>
      <c r="H41" s="627">
        <v>811005</v>
      </c>
      <c r="I41" s="628">
        <v>2000</v>
      </c>
      <c r="J41" s="630"/>
    </row>
    <row r="42" spans="2:23" ht="15.75">
      <c r="B42" s="629">
        <v>44501</v>
      </c>
      <c r="C42" s="740" t="s">
        <v>1125</v>
      </c>
      <c r="D42" s="740"/>
      <c r="E42" s="740"/>
      <c r="F42" s="744" t="s">
        <v>1135</v>
      </c>
      <c r="G42" s="745"/>
      <c r="H42" s="627">
        <v>811005</v>
      </c>
      <c r="I42" s="628">
        <v>12000</v>
      </c>
      <c r="J42" s="630"/>
    </row>
    <row r="43" spans="2:23" ht="15.75">
      <c r="B43" s="629">
        <v>44501</v>
      </c>
      <c r="C43" s="740" t="s">
        <v>1126</v>
      </c>
      <c r="D43" s="740"/>
      <c r="E43" s="740"/>
      <c r="F43" s="744" t="s">
        <v>1136</v>
      </c>
      <c r="G43" s="745"/>
      <c r="H43" s="627">
        <v>824042</v>
      </c>
      <c r="I43" s="628">
        <v>37100</v>
      </c>
      <c r="J43" s="630"/>
    </row>
    <row r="44" spans="2:23" ht="15.75">
      <c r="B44" s="629">
        <v>44501</v>
      </c>
      <c r="C44" s="740" t="s">
        <v>1125</v>
      </c>
      <c r="D44" s="740"/>
      <c r="E44" s="740"/>
      <c r="F44" s="744" t="s">
        <v>1137</v>
      </c>
      <c r="G44" s="745"/>
      <c r="H44" s="627">
        <v>811005</v>
      </c>
      <c r="I44" s="628">
        <v>8000</v>
      </c>
      <c r="J44" s="630"/>
    </row>
    <row r="45" spans="2:23" ht="15.75">
      <c r="B45" s="629">
        <v>44501</v>
      </c>
      <c r="C45" s="740" t="s">
        <v>1127</v>
      </c>
      <c r="D45" s="740"/>
      <c r="E45" s="740"/>
      <c r="F45" s="744" t="s">
        <v>1136</v>
      </c>
      <c r="G45" s="745"/>
      <c r="H45" s="627">
        <v>825012</v>
      </c>
      <c r="I45" s="628">
        <v>2900</v>
      </c>
      <c r="J45" s="630"/>
    </row>
    <row r="46" spans="2:23" ht="15.75">
      <c r="B46" s="629">
        <v>44501</v>
      </c>
      <c r="C46" s="740" t="s">
        <v>1128</v>
      </c>
      <c r="D46" s="740"/>
      <c r="E46" s="740"/>
      <c r="F46" s="744" t="s">
        <v>1136</v>
      </c>
      <c r="G46" s="745"/>
      <c r="H46" s="627">
        <v>825012</v>
      </c>
      <c r="I46" s="628">
        <v>4000</v>
      </c>
      <c r="J46" s="630"/>
    </row>
    <row r="47" spans="2:23" ht="15.75">
      <c r="B47" s="629">
        <v>44501</v>
      </c>
      <c r="C47" s="740" t="s">
        <v>1129</v>
      </c>
      <c r="D47" s="740"/>
      <c r="E47" s="740"/>
      <c r="F47" s="744" t="s">
        <v>1136</v>
      </c>
      <c r="G47" s="745"/>
      <c r="H47" s="627">
        <v>311100</v>
      </c>
      <c r="I47" s="628">
        <v>1585500</v>
      </c>
      <c r="J47" s="630"/>
    </row>
    <row r="48" spans="2:23" ht="15.75">
      <c r="B48" s="629">
        <v>44501</v>
      </c>
      <c r="C48" s="740" t="s">
        <v>1130</v>
      </c>
      <c r="D48" s="740"/>
      <c r="E48" s="740"/>
      <c r="F48" s="744" t="s">
        <v>1136</v>
      </c>
      <c r="G48" s="745"/>
      <c r="H48" s="627">
        <v>130130</v>
      </c>
      <c r="I48" s="628">
        <v>62412</v>
      </c>
      <c r="J48" s="630"/>
    </row>
    <row r="49" spans="2:10" ht="15.75">
      <c r="B49" s="629">
        <v>44501</v>
      </c>
      <c r="C49" s="740" t="s">
        <v>1131</v>
      </c>
      <c r="D49" s="740"/>
      <c r="E49" s="740"/>
      <c r="F49" s="744" t="s">
        <v>1136</v>
      </c>
      <c r="G49" s="745"/>
      <c r="H49" s="627">
        <v>824007</v>
      </c>
      <c r="I49" s="628">
        <v>75000</v>
      </c>
      <c r="J49" s="630"/>
    </row>
    <row r="50" spans="2:10" ht="15.75">
      <c r="B50" s="629">
        <v>44501</v>
      </c>
      <c r="C50" s="740" t="s">
        <v>1125</v>
      </c>
      <c r="D50" s="740"/>
      <c r="E50" s="740"/>
      <c r="F50" s="744" t="s">
        <v>1140</v>
      </c>
      <c r="G50" s="745"/>
      <c r="H50" s="627">
        <v>811005</v>
      </c>
      <c r="I50" s="628">
        <v>5000</v>
      </c>
      <c r="J50" s="630"/>
    </row>
    <row r="51" spans="2:10" ht="15.75">
      <c r="B51" s="629">
        <v>44501</v>
      </c>
      <c r="C51" s="740" t="s">
        <v>1125</v>
      </c>
      <c r="D51" s="740"/>
      <c r="E51" s="740"/>
      <c r="F51" s="744" t="s">
        <v>1138</v>
      </c>
      <c r="G51" s="745"/>
      <c r="H51" s="627">
        <v>811005</v>
      </c>
      <c r="I51" s="628">
        <v>3000</v>
      </c>
      <c r="J51" s="630"/>
    </row>
    <row r="52" spans="2:10" ht="15.75">
      <c r="B52" s="629">
        <v>44501</v>
      </c>
      <c r="C52" s="740" t="s">
        <v>1132</v>
      </c>
      <c r="D52" s="740"/>
      <c r="E52" s="740"/>
      <c r="F52" s="744" t="s">
        <v>1139</v>
      </c>
      <c r="G52" s="745"/>
      <c r="H52" s="627">
        <v>811005</v>
      </c>
      <c r="I52" s="628">
        <v>12500</v>
      </c>
      <c r="J52" s="630"/>
    </row>
    <row r="53" spans="2:10" ht="15.75">
      <c r="B53" s="629">
        <v>44501</v>
      </c>
      <c r="C53" s="740" t="s">
        <v>1133</v>
      </c>
      <c r="D53" s="740"/>
      <c r="E53" s="740"/>
      <c r="F53" s="744" t="s">
        <v>1136</v>
      </c>
      <c r="G53" s="745"/>
      <c r="H53" s="627">
        <v>811003</v>
      </c>
      <c r="I53" s="628">
        <v>145000</v>
      </c>
      <c r="J53" s="630"/>
    </row>
    <row r="54" spans="2:10" ht="16.5" thickBot="1">
      <c r="B54" s="631">
        <v>44501</v>
      </c>
      <c r="C54" s="741" t="s">
        <v>1134</v>
      </c>
      <c r="D54" s="741"/>
      <c r="E54" s="741"/>
      <c r="F54" s="742" t="s">
        <v>1136</v>
      </c>
      <c r="G54" s="743"/>
      <c r="H54" s="632">
        <v>211102</v>
      </c>
      <c r="I54" s="633">
        <v>10977034</v>
      </c>
      <c r="J54" s="638">
        <f>SUM(I41:I54)</f>
        <v>12931446</v>
      </c>
    </row>
  </sheetData>
  <mergeCells count="59">
    <mergeCell ref="R12:W12"/>
    <mergeCell ref="R13:W13"/>
    <mergeCell ref="B38:J39"/>
    <mergeCell ref="C40:E40"/>
    <mergeCell ref="F40:G40"/>
    <mergeCell ref="C44:E44"/>
    <mergeCell ref="C43:E43"/>
    <mergeCell ref="C42:E42"/>
    <mergeCell ref="C41:E41"/>
    <mergeCell ref="F54:G54"/>
    <mergeCell ref="F53:G53"/>
    <mergeCell ref="F52:G52"/>
    <mergeCell ref="F51:G51"/>
    <mergeCell ref="F50:G50"/>
    <mergeCell ref="C54:E54"/>
    <mergeCell ref="C53:E53"/>
    <mergeCell ref="C52:E52"/>
    <mergeCell ref="C51:E51"/>
    <mergeCell ref="C50:E50"/>
    <mergeCell ref="E20:G20"/>
    <mergeCell ref="E18:G18"/>
    <mergeCell ref="C49:E49"/>
    <mergeCell ref="C48:E48"/>
    <mergeCell ref="C47:E47"/>
    <mergeCell ref="C46:E46"/>
    <mergeCell ref="C45:E45"/>
    <mergeCell ref="F49:G49"/>
    <mergeCell ref="F48:G48"/>
    <mergeCell ref="F47:G47"/>
    <mergeCell ref="F46:G46"/>
    <mergeCell ref="F45:G45"/>
    <mergeCell ref="F44:G44"/>
    <mergeCell ref="F43:G43"/>
    <mergeCell ref="F42:G42"/>
    <mergeCell ref="F41:G41"/>
    <mergeCell ref="E25:G25"/>
    <mergeCell ref="E24:G24"/>
    <mergeCell ref="E23:G23"/>
    <mergeCell ref="E22:G22"/>
    <mergeCell ref="E21:G21"/>
    <mergeCell ref="B31:D33"/>
    <mergeCell ref="B24:D26"/>
    <mergeCell ref="B19:G19"/>
    <mergeCell ref="B34:G34"/>
    <mergeCell ref="D8:F8"/>
    <mergeCell ref="D10:F10"/>
    <mergeCell ref="D9:F9"/>
    <mergeCell ref="B15:J15"/>
    <mergeCell ref="E33:G33"/>
    <mergeCell ref="E32:G32"/>
    <mergeCell ref="E31:G31"/>
    <mergeCell ref="E30:G30"/>
    <mergeCell ref="E29:G29"/>
    <mergeCell ref="E28:G28"/>
    <mergeCell ref="E27:G27"/>
    <mergeCell ref="E26:G26"/>
    <mergeCell ref="L8:N8"/>
    <mergeCell ref="L9:N9"/>
    <mergeCell ref="L10:N10"/>
  </mergeCells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97"/>
  <sheetViews>
    <sheetView zoomScale="85" zoomScaleNormal="85" workbookViewId="0">
      <pane xSplit="5" ySplit="4" topLeftCell="F5" activePane="bottomRight" state="frozen"/>
      <selection activeCell="G7" sqref="G7:H7"/>
      <selection pane="topRight" activeCell="G7" sqref="G7:H7"/>
      <selection pane="bottomLeft" activeCell="G7" sqref="G7:H7"/>
      <selection pane="bottomRight" activeCell="J4" sqref="J4"/>
    </sheetView>
  </sheetViews>
  <sheetFormatPr defaultRowHeight="15"/>
  <cols>
    <col min="1" max="2" width="4.7109375" style="551" customWidth="1"/>
    <col min="3" max="3" width="11.28515625" style="504" bestFit="1" customWidth="1"/>
    <col min="4" max="4" width="46.7109375" style="505" bestFit="1" customWidth="1"/>
    <col min="5" max="5" width="8.42578125" style="552" bestFit="1" customWidth="1"/>
    <col min="6" max="6" width="8.42578125" style="552" customWidth="1"/>
    <col min="7" max="13" width="12.85546875" style="554" customWidth="1"/>
    <col min="14" max="14" width="9.140625" style="512"/>
    <col min="15" max="15" width="9.140625" style="505"/>
    <col min="16" max="20" width="9.140625" style="554"/>
    <col min="21" max="16384" width="9.140625" style="505"/>
  </cols>
  <sheetData>
    <row r="1" spans="1:22" s="538" customFormat="1">
      <c r="A1" s="537"/>
      <c r="B1" s="537"/>
      <c r="C1" s="538">
        <v>1</v>
      </c>
      <c r="D1" s="538">
        <v>2</v>
      </c>
      <c r="E1" s="539">
        <v>3</v>
      </c>
      <c r="F1" s="538">
        <v>4</v>
      </c>
      <c r="G1" s="538">
        <v>5</v>
      </c>
      <c r="H1" s="539">
        <v>6</v>
      </c>
      <c r="I1" s="538">
        <v>7</v>
      </c>
      <c r="J1" s="538">
        <v>8</v>
      </c>
      <c r="K1" s="539">
        <v>9</v>
      </c>
      <c r="L1" s="539">
        <v>10</v>
      </c>
      <c r="M1" s="538">
        <v>11</v>
      </c>
      <c r="N1" s="538">
        <v>12</v>
      </c>
      <c r="O1" s="540">
        <v>13</v>
      </c>
      <c r="P1" s="539"/>
      <c r="Q1" s="539"/>
      <c r="R1" s="539"/>
      <c r="S1" s="539"/>
      <c r="T1" s="539"/>
    </row>
    <row r="2" spans="1:22" s="426" customFormat="1">
      <c r="A2" s="541"/>
      <c r="B2" s="541"/>
      <c r="C2" s="758" t="s">
        <v>549</v>
      </c>
      <c r="D2" s="760" t="s">
        <v>550</v>
      </c>
      <c r="E2" s="762" t="s">
        <v>970</v>
      </c>
      <c r="F2" s="542" t="s">
        <v>971</v>
      </c>
      <c r="G2" s="764" t="s">
        <v>972</v>
      </c>
      <c r="H2" s="543" t="s">
        <v>973</v>
      </c>
      <c r="I2" s="544" t="s">
        <v>973</v>
      </c>
      <c r="J2" s="544" t="s">
        <v>973</v>
      </c>
      <c r="K2" s="544" t="s">
        <v>973</v>
      </c>
      <c r="L2" s="544" t="s">
        <v>973</v>
      </c>
      <c r="M2" s="545" t="s">
        <v>973</v>
      </c>
      <c r="N2" s="512"/>
      <c r="P2" s="257"/>
      <c r="Q2" s="506"/>
      <c r="R2" s="512"/>
      <c r="S2" s="512"/>
      <c r="T2" s="512"/>
    </row>
    <row r="3" spans="1:22" s="426" customFormat="1">
      <c r="A3" s="541"/>
      <c r="B3" s="541"/>
      <c r="C3" s="759"/>
      <c r="D3" s="761"/>
      <c r="E3" s="763"/>
      <c r="F3" s="546">
        <v>56</v>
      </c>
      <c r="G3" s="765"/>
      <c r="H3" s="547" t="s">
        <v>974</v>
      </c>
      <c r="I3" s="507" t="s">
        <v>552</v>
      </c>
      <c r="J3" s="548" t="s">
        <v>553</v>
      </c>
      <c r="K3" s="548" t="s">
        <v>554</v>
      </c>
      <c r="L3" s="548" t="s">
        <v>975</v>
      </c>
      <c r="M3" s="549" t="s">
        <v>556</v>
      </c>
      <c r="N3" s="550" t="s">
        <v>529</v>
      </c>
      <c r="P3" s="512"/>
      <c r="Q3" s="512"/>
      <c r="R3" s="512"/>
      <c r="S3" s="512"/>
      <c r="T3" s="512"/>
    </row>
    <row r="4" spans="1:22">
      <c r="A4" s="551" t="s">
        <v>557</v>
      </c>
      <c r="B4" s="551" t="s">
        <v>557</v>
      </c>
      <c r="C4" s="504">
        <v>12713</v>
      </c>
      <c r="D4" s="505" t="s">
        <v>557</v>
      </c>
      <c r="E4" s="552">
        <v>11.3</v>
      </c>
      <c r="F4" s="553">
        <v>632.80000000000007</v>
      </c>
      <c r="G4" s="554">
        <v>0</v>
      </c>
      <c r="H4" s="554">
        <v>19883</v>
      </c>
      <c r="I4" s="554">
        <v>20680</v>
      </c>
      <c r="J4" s="554">
        <v>20680</v>
      </c>
      <c r="K4" s="554">
        <v>22750</v>
      </c>
      <c r="L4" s="554">
        <v>22750</v>
      </c>
      <c r="M4" s="554">
        <v>22750</v>
      </c>
      <c r="N4" s="512">
        <f>+M4/1.1</f>
        <v>20681.81818181818</v>
      </c>
      <c r="O4" s="555"/>
      <c r="V4" s="555"/>
    </row>
    <row r="5" spans="1:22">
      <c r="A5" s="551" t="s">
        <v>474</v>
      </c>
      <c r="B5" s="551" t="s">
        <v>976</v>
      </c>
      <c r="C5" s="504">
        <v>134578</v>
      </c>
      <c r="D5" s="505" t="s">
        <v>474</v>
      </c>
      <c r="E5" s="552">
        <v>11.3</v>
      </c>
      <c r="F5" s="553">
        <v>632.80000000000007</v>
      </c>
      <c r="G5" s="554">
        <v>0</v>
      </c>
      <c r="H5" s="554">
        <v>19883</v>
      </c>
      <c r="I5" s="554">
        <v>20680</v>
      </c>
      <c r="J5" s="554">
        <v>20680</v>
      </c>
      <c r="K5" s="554">
        <v>22750</v>
      </c>
      <c r="L5" s="554">
        <v>22750</v>
      </c>
      <c r="M5" s="554">
        <v>22750</v>
      </c>
      <c r="N5" s="512">
        <f>+M5/1.1</f>
        <v>20681.81818181818</v>
      </c>
      <c r="O5" s="555"/>
      <c r="V5" s="555"/>
    </row>
    <row r="6" spans="1:22">
      <c r="A6" s="551" t="s">
        <v>559</v>
      </c>
      <c r="B6" s="551" t="s">
        <v>559</v>
      </c>
      <c r="C6" s="504" t="s">
        <v>558</v>
      </c>
      <c r="D6" s="505" t="s">
        <v>559</v>
      </c>
      <c r="E6" s="552">
        <v>11.3</v>
      </c>
      <c r="F6" s="553">
        <v>632.80000000000007</v>
      </c>
      <c r="G6" s="554">
        <v>0</v>
      </c>
      <c r="H6" s="554">
        <v>19883</v>
      </c>
      <c r="I6" s="554">
        <v>20680</v>
      </c>
      <c r="J6" s="554">
        <v>20680</v>
      </c>
      <c r="K6" s="554">
        <v>22750</v>
      </c>
      <c r="L6" s="554">
        <v>22750</v>
      </c>
      <c r="M6" s="554">
        <v>22750</v>
      </c>
      <c r="N6" s="512">
        <f>+M6/1.1</f>
        <v>20681.81818181818</v>
      </c>
      <c r="O6" s="555"/>
      <c r="V6" s="555"/>
    </row>
    <row r="7" spans="1:22">
      <c r="A7" s="551" t="s">
        <v>561</v>
      </c>
      <c r="B7" s="551" t="s">
        <v>561</v>
      </c>
      <c r="C7" s="504" t="s">
        <v>560</v>
      </c>
      <c r="D7" s="505" t="s">
        <v>561</v>
      </c>
      <c r="E7" s="552">
        <v>0.23541666666666669</v>
      </c>
      <c r="F7" s="553">
        <v>13.183333333333335</v>
      </c>
      <c r="G7" s="554">
        <v>0</v>
      </c>
      <c r="H7" s="554">
        <v>414.22916666666669</v>
      </c>
      <c r="I7" s="554">
        <v>430.83333333333331</v>
      </c>
      <c r="J7" s="554">
        <v>430.83333333333331</v>
      </c>
      <c r="K7" s="554">
        <v>473.95833333333331</v>
      </c>
      <c r="L7" s="554">
        <v>473.95833333333331</v>
      </c>
      <c r="M7" s="554">
        <v>473.95833333333331</v>
      </c>
      <c r="N7" s="512">
        <f>+M7/1.1</f>
        <v>430.87121212121207</v>
      </c>
      <c r="O7" s="555"/>
      <c r="V7" s="555"/>
    </row>
    <row r="8" spans="1:22">
      <c r="A8" s="551" t="s">
        <v>563</v>
      </c>
      <c r="B8" s="551" t="s">
        <v>563</v>
      </c>
      <c r="C8" s="504" t="s">
        <v>562</v>
      </c>
      <c r="D8" s="505" t="s">
        <v>563</v>
      </c>
      <c r="E8" s="552">
        <v>0.23541666666666669</v>
      </c>
      <c r="F8" s="553">
        <v>13.183333333333335</v>
      </c>
      <c r="G8" s="554">
        <v>0</v>
      </c>
      <c r="H8" s="554">
        <v>414.22916666666669</v>
      </c>
      <c r="I8" s="554">
        <v>430.83333333333331</v>
      </c>
      <c r="J8" s="554">
        <v>430.83333333333331</v>
      </c>
      <c r="K8" s="554">
        <v>473.95833333333331</v>
      </c>
      <c r="L8" s="554">
        <v>473.95833333333331</v>
      </c>
      <c r="M8" s="554">
        <v>473.95833333333331</v>
      </c>
      <c r="N8" s="512">
        <f t="shared" ref="N8:N77" si="0">+M8/1.1</f>
        <v>430.87121212121207</v>
      </c>
      <c r="O8" s="555"/>
      <c r="V8" s="555"/>
    </row>
    <row r="9" spans="1:22">
      <c r="A9" s="551" t="s">
        <v>564</v>
      </c>
      <c r="B9" s="551" t="s">
        <v>564</v>
      </c>
      <c r="C9" s="504">
        <v>74548</v>
      </c>
      <c r="D9" s="505" t="s">
        <v>564</v>
      </c>
      <c r="E9" s="552">
        <v>12.5</v>
      </c>
      <c r="F9" s="553">
        <v>700</v>
      </c>
      <c r="G9" s="554">
        <v>19883</v>
      </c>
      <c r="H9" s="554">
        <v>19883</v>
      </c>
      <c r="I9" s="554">
        <v>20680</v>
      </c>
      <c r="J9" s="554">
        <v>20680</v>
      </c>
      <c r="K9" s="554">
        <v>22750</v>
      </c>
      <c r="L9" s="554">
        <v>22750</v>
      </c>
      <c r="M9" s="554">
        <v>22750</v>
      </c>
      <c r="N9" s="512">
        <f t="shared" si="0"/>
        <v>20681.81818181818</v>
      </c>
      <c r="O9" s="555"/>
      <c r="V9" s="555"/>
    </row>
    <row r="10" spans="1:22">
      <c r="A10" s="551" t="s">
        <v>566</v>
      </c>
      <c r="B10" s="551" t="s">
        <v>566</v>
      </c>
      <c r="C10" s="504" t="s">
        <v>565</v>
      </c>
      <c r="D10" s="505" t="s">
        <v>566</v>
      </c>
      <c r="E10" s="552">
        <v>12.5</v>
      </c>
      <c r="F10" s="553">
        <v>700</v>
      </c>
      <c r="G10" s="554">
        <v>19883</v>
      </c>
      <c r="H10" s="554">
        <v>19883</v>
      </c>
      <c r="I10" s="554">
        <v>20680</v>
      </c>
      <c r="J10" s="554">
        <v>20680</v>
      </c>
      <c r="K10" s="554">
        <v>22750</v>
      </c>
      <c r="L10" s="554">
        <v>22750</v>
      </c>
      <c r="M10" s="554">
        <v>22750</v>
      </c>
      <c r="N10" s="512">
        <f t="shared" si="0"/>
        <v>20681.81818181818</v>
      </c>
      <c r="O10" s="555"/>
      <c r="V10" s="555"/>
    </row>
    <row r="11" spans="1:22">
      <c r="A11" s="551" t="s">
        <v>568</v>
      </c>
      <c r="B11" s="551" t="s">
        <v>568</v>
      </c>
      <c r="C11" s="504" t="s">
        <v>567</v>
      </c>
      <c r="D11" s="505" t="s">
        <v>568</v>
      </c>
      <c r="E11" s="552">
        <v>0.26041666666666669</v>
      </c>
      <c r="F11" s="553">
        <v>14.583333333333334</v>
      </c>
      <c r="G11" s="554">
        <v>414.22916666666669</v>
      </c>
      <c r="H11" s="554">
        <v>414.22916666666669</v>
      </c>
      <c r="I11" s="554">
        <v>430.83333333333331</v>
      </c>
      <c r="J11" s="554">
        <v>430.83333333333331</v>
      </c>
      <c r="K11" s="554">
        <v>473.95833333333331</v>
      </c>
      <c r="L11" s="554">
        <v>473.95833333333331</v>
      </c>
      <c r="M11" s="554">
        <v>473.95833333333331</v>
      </c>
      <c r="N11" s="512">
        <f t="shared" si="0"/>
        <v>430.87121212121207</v>
      </c>
      <c r="O11" s="555"/>
      <c r="V11" s="555"/>
    </row>
    <row r="12" spans="1:22">
      <c r="A12" s="551" t="s">
        <v>475</v>
      </c>
      <c r="B12" s="551" t="s">
        <v>977</v>
      </c>
      <c r="C12" s="504">
        <v>74556</v>
      </c>
      <c r="D12" s="505" t="s">
        <v>475</v>
      </c>
      <c r="E12" s="552">
        <v>8.8000000000000007</v>
      </c>
      <c r="F12" s="553">
        <v>492.80000000000007</v>
      </c>
      <c r="G12" s="554">
        <v>25575</v>
      </c>
      <c r="H12" s="554">
        <v>26598</v>
      </c>
      <c r="I12" s="554">
        <v>27670</v>
      </c>
      <c r="J12" s="554">
        <v>27670</v>
      </c>
      <c r="K12" s="554">
        <v>29330</v>
      </c>
      <c r="L12" s="554">
        <v>29330</v>
      </c>
      <c r="M12" s="554">
        <v>29330</v>
      </c>
      <c r="N12" s="512">
        <f t="shared" si="0"/>
        <v>26663.63636363636</v>
      </c>
      <c r="O12" s="555"/>
      <c r="V12" s="555"/>
    </row>
    <row r="13" spans="1:22">
      <c r="A13" s="551" t="s">
        <v>570</v>
      </c>
      <c r="B13" s="551" t="s">
        <v>570</v>
      </c>
      <c r="C13" s="504" t="s">
        <v>569</v>
      </c>
      <c r="D13" s="505" t="s">
        <v>978</v>
      </c>
      <c r="E13" s="552">
        <v>0.3666666666666667</v>
      </c>
      <c r="F13" s="553">
        <v>20.533333333333335</v>
      </c>
      <c r="G13" s="554">
        <v>1065.625</v>
      </c>
      <c r="H13" s="554">
        <v>1108.25</v>
      </c>
      <c r="I13" s="554">
        <v>1152.9166666666667</v>
      </c>
      <c r="J13" s="554">
        <v>1152.9166666666667</v>
      </c>
      <c r="K13" s="554">
        <v>1222.0833333333333</v>
      </c>
      <c r="L13" s="554">
        <v>1222.0833333333333</v>
      </c>
      <c r="M13" s="554">
        <v>1222.0833333333333</v>
      </c>
      <c r="N13" s="512">
        <f t="shared" si="0"/>
        <v>1110.9848484848483</v>
      </c>
      <c r="O13" s="555"/>
      <c r="V13" s="555"/>
    </row>
    <row r="14" spans="1:22">
      <c r="A14" s="551" t="s">
        <v>572</v>
      </c>
      <c r="B14" s="551" t="s">
        <v>572</v>
      </c>
      <c r="C14" s="504" t="s">
        <v>571</v>
      </c>
      <c r="D14" s="505" t="s">
        <v>572</v>
      </c>
      <c r="E14" s="552">
        <v>0.3666666666666667</v>
      </c>
      <c r="F14" s="553">
        <v>20.533333333333335</v>
      </c>
      <c r="G14" s="554">
        <v>1065.625</v>
      </c>
      <c r="H14" s="554">
        <v>1108.25</v>
      </c>
      <c r="I14" s="554">
        <v>1152.9166666666667</v>
      </c>
      <c r="J14" s="554">
        <v>1152.9166666666667</v>
      </c>
      <c r="K14" s="554">
        <v>1222.0833333333333</v>
      </c>
      <c r="L14" s="554">
        <v>1222.0833333333333</v>
      </c>
      <c r="M14" s="554">
        <v>1222.0833333333333</v>
      </c>
      <c r="N14" s="512">
        <f t="shared" si="0"/>
        <v>1110.9848484848483</v>
      </c>
      <c r="O14" s="555"/>
      <c r="V14" s="555"/>
    </row>
    <row r="15" spans="1:22">
      <c r="A15" s="551" t="s">
        <v>573</v>
      </c>
      <c r="B15" s="551" t="s">
        <v>573</v>
      </c>
      <c r="C15" s="504">
        <v>74557</v>
      </c>
      <c r="D15" s="505" t="s">
        <v>573</v>
      </c>
      <c r="E15" s="552">
        <v>8.8000000000000007</v>
      </c>
      <c r="F15" s="553">
        <v>492.80000000000007</v>
      </c>
      <c r="G15" s="554">
        <v>25575</v>
      </c>
      <c r="H15" s="554">
        <v>26598</v>
      </c>
      <c r="I15" s="554">
        <v>27670</v>
      </c>
      <c r="J15" s="554">
        <v>27670</v>
      </c>
      <c r="K15" s="554">
        <v>29330</v>
      </c>
      <c r="L15" s="554">
        <v>29330</v>
      </c>
      <c r="M15" s="554">
        <v>29330</v>
      </c>
      <c r="N15" s="512">
        <f t="shared" si="0"/>
        <v>26663.63636363636</v>
      </c>
      <c r="O15" s="555"/>
      <c r="V15" s="555"/>
    </row>
    <row r="16" spans="1:22">
      <c r="A16" s="551" t="s">
        <v>575</v>
      </c>
      <c r="B16" s="551" t="s">
        <v>575</v>
      </c>
      <c r="C16" s="504" t="s">
        <v>574</v>
      </c>
      <c r="D16" s="505" t="s">
        <v>575</v>
      </c>
      <c r="E16" s="552">
        <v>8.8000000000000007</v>
      </c>
      <c r="F16" s="553">
        <v>492.80000000000007</v>
      </c>
      <c r="G16" s="554">
        <v>25575</v>
      </c>
      <c r="H16" s="554">
        <v>26598</v>
      </c>
      <c r="I16" s="554">
        <v>27670</v>
      </c>
      <c r="J16" s="554">
        <v>27670</v>
      </c>
      <c r="K16" s="554">
        <v>29330</v>
      </c>
      <c r="L16" s="554">
        <v>29330</v>
      </c>
      <c r="M16" s="554">
        <v>29330</v>
      </c>
      <c r="N16" s="512">
        <f t="shared" si="0"/>
        <v>26663.63636363636</v>
      </c>
      <c r="O16" s="555"/>
      <c r="V16" s="555"/>
    </row>
    <row r="17" spans="1:22">
      <c r="A17" s="551" t="s">
        <v>576</v>
      </c>
      <c r="B17" s="551" t="s">
        <v>576</v>
      </c>
      <c r="C17" s="504">
        <v>12511</v>
      </c>
      <c r="D17" s="505" t="s">
        <v>576</v>
      </c>
      <c r="E17" s="552">
        <v>0.3666666666666667</v>
      </c>
      <c r="F17" s="553">
        <v>20.533333333333335</v>
      </c>
      <c r="G17" s="554">
        <v>1065.625</v>
      </c>
      <c r="H17" s="554">
        <v>1108.25</v>
      </c>
      <c r="I17" s="554">
        <v>1152.9166666666667</v>
      </c>
      <c r="J17" s="554">
        <v>1152.9166666666667</v>
      </c>
      <c r="K17" s="554">
        <v>1222.0833333333333</v>
      </c>
      <c r="L17" s="554">
        <v>1222.0833333333333</v>
      </c>
      <c r="M17" s="554">
        <v>1222.0833333333333</v>
      </c>
      <c r="N17" s="512">
        <f t="shared" si="0"/>
        <v>1110.9848484848483</v>
      </c>
      <c r="O17" s="555"/>
      <c r="V17" s="555"/>
    </row>
    <row r="18" spans="1:22">
      <c r="A18" s="551" t="s">
        <v>576</v>
      </c>
      <c r="B18" s="551" t="s">
        <v>576</v>
      </c>
      <c r="C18" s="504" t="s">
        <v>577</v>
      </c>
      <c r="D18" s="505" t="s">
        <v>576</v>
      </c>
      <c r="E18" s="552">
        <v>0.3666666666666667</v>
      </c>
      <c r="F18" s="553">
        <v>63.800000000000004</v>
      </c>
      <c r="G18" s="554">
        <v>1065.625</v>
      </c>
      <c r="H18" s="554">
        <v>1108.25</v>
      </c>
      <c r="I18" s="554">
        <v>1152.9166666666667</v>
      </c>
      <c r="J18" s="554">
        <v>1152.9166666666667</v>
      </c>
      <c r="K18" s="554">
        <v>1222.0833333333333</v>
      </c>
      <c r="L18" s="554">
        <v>1222.0833333333333</v>
      </c>
      <c r="M18" s="554">
        <v>1222.0833333333333</v>
      </c>
      <c r="N18" s="512">
        <f t="shared" si="0"/>
        <v>1110.9848484848483</v>
      </c>
      <c r="O18" s="555"/>
      <c r="V18" s="555"/>
    </row>
    <row r="19" spans="1:22">
      <c r="A19" s="551" t="s">
        <v>578</v>
      </c>
      <c r="B19" s="551" t="s">
        <v>578</v>
      </c>
      <c r="C19" s="504">
        <v>12513</v>
      </c>
      <c r="D19" s="505" t="s">
        <v>578</v>
      </c>
      <c r="E19" s="552">
        <v>8.8000000000000007</v>
      </c>
      <c r="F19" s="553">
        <v>492.80000000000007</v>
      </c>
      <c r="G19" s="554">
        <v>25575</v>
      </c>
      <c r="H19" s="554">
        <v>26598</v>
      </c>
      <c r="I19" s="554">
        <v>27670</v>
      </c>
      <c r="J19" s="554">
        <v>27670</v>
      </c>
      <c r="K19" s="554">
        <v>29330</v>
      </c>
      <c r="L19" s="554">
        <v>29330</v>
      </c>
      <c r="M19" s="554">
        <v>29330</v>
      </c>
      <c r="N19" s="512">
        <f t="shared" si="0"/>
        <v>26663.63636363636</v>
      </c>
      <c r="O19" s="555"/>
      <c r="V19" s="555"/>
    </row>
    <row r="20" spans="1:22">
      <c r="A20" s="551" t="s">
        <v>580</v>
      </c>
      <c r="B20" s="551" t="s">
        <v>580</v>
      </c>
      <c r="C20" s="504">
        <v>113017</v>
      </c>
      <c r="D20" s="505" t="s">
        <v>580</v>
      </c>
      <c r="E20" s="552">
        <v>8.8000000000000007</v>
      </c>
      <c r="F20" s="553">
        <v>492.80000000000007</v>
      </c>
      <c r="G20" s="554">
        <v>67488</v>
      </c>
      <c r="H20" s="554">
        <v>70188</v>
      </c>
      <c r="I20" s="554">
        <v>73000</v>
      </c>
      <c r="J20" s="554">
        <v>73000</v>
      </c>
      <c r="K20" s="554">
        <v>77380</v>
      </c>
      <c r="L20" s="554">
        <v>77380</v>
      </c>
      <c r="M20" s="554">
        <v>77380</v>
      </c>
      <c r="N20" s="512">
        <f t="shared" si="0"/>
        <v>70345.454545454544</v>
      </c>
      <c r="O20" s="555"/>
      <c r="V20" s="555"/>
    </row>
    <row r="21" spans="1:22">
      <c r="A21" s="551" t="s">
        <v>582</v>
      </c>
      <c r="B21" s="551" t="s">
        <v>582</v>
      </c>
      <c r="C21" s="504" t="s">
        <v>581</v>
      </c>
      <c r="D21" s="505" t="s">
        <v>582</v>
      </c>
      <c r="E21" s="552">
        <v>8.8000000000000007</v>
      </c>
      <c r="F21" s="553">
        <v>492.80000000000007</v>
      </c>
      <c r="G21" s="554">
        <v>67488</v>
      </c>
      <c r="H21" s="554">
        <v>70188</v>
      </c>
      <c r="I21" s="554">
        <v>73000</v>
      </c>
      <c r="J21" s="554">
        <v>73000</v>
      </c>
      <c r="K21" s="554">
        <v>77380</v>
      </c>
      <c r="L21" s="554">
        <v>77380</v>
      </c>
      <c r="M21" s="554">
        <v>77380</v>
      </c>
      <c r="N21" s="512">
        <f t="shared" si="0"/>
        <v>70345.454545454544</v>
      </c>
      <c r="O21" s="555"/>
      <c r="V21" s="555"/>
    </row>
    <row r="22" spans="1:22">
      <c r="A22" s="551" t="s">
        <v>584</v>
      </c>
      <c r="B22" s="551" t="s">
        <v>584</v>
      </c>
      <c r="C22" s="504" t="s">
        <v>583</v>
      </c>
      <c r="D22" s="505" t="s">
        <v>584</v>
      </c>
      <c r="E22" s="552">
        <v>0.3666666666666667</v>
      </c>
      <c r="F22" s="553">
        <v>20.533333333333335</v>
      </c>
      <c r="G22" s="554">
        <v>2812</v>
      </c>
      <c r="H22" s="554">
        <v>2924.5</v>
      </c>
      <c r="I22" s="554">
        <v>3041.6666666666665</v>
      </c>
      <c r="J22" s="554">
        <v>3041.6666666666665</v>
      </c>
      <c r="K22" s="554">
        <v>3224.1666666666665</v>
      </c>
      <c r="L22" s="554">
        <v>3224.1666666666665</v>
      </c>
      <c r="M22" s="554">
        <v>3224.1666666666665</v>
      </c>
      <c r="N22" s="512">
        <f t="shared" si="0"/>
        <v>2931.0606060606056</v>
      </c>
      <c r="O22" s="555"/>
      <c r="V22" s="555"/>
    </row>
    <row r="23" spans="1:22">
      <c r="A23" s="551" t="s">
        <v>586</v>
      </c>
      <c r="B23" s="551" t="s">
        <v>586</v>
      </c>
      <c r="C23" s="504" t="s">
        <v>585</v>
      </c>
      <c r="D23" s="505" t="s">
        <v>586</v>
      </c>
      <c r="E23" s="552">
        <v>0.3666666666666667</v>
      </c>
      <c r="F23" s="553">
        <v>20.533333333333335</v>
      </c>
      <c r="G23" s="554">
        <v>2812</v>
      </c>
      <c r="H23" s="554">
        <v>2924.5</v>
      </c>
      <c r="I23" s="554">
        <v>3041.6666666666665</v>
      </c>
      <c r="J23" s="554">
        <v>3041.6666666666665</v>
      </c>
      <c r="K23" s="554">
        <v>3224.1666666666665</v>
      </c>
      <c r="L23" s="554">
        <v>3224.1666666666665</v>
      </c>
      <c r="M23" s="554">
        <v>3224.1666666666665</v>
      </c>
      <c r="N23" s="512">
        <f t="shared" si="0"/>
        <v>2931.0606060606056</v>
      </c>
      <c r="O23" s="555"/>
      <c r="V23" s="555"/>
    </row>
    <row r="24" spans="1:22">
      <c r="A24" s="551" t="s">
        <v>587</v>
      </c>
      <c r="B24" s="551" t="s">
        <v>587</v>
      </c>
      <c r="C24" s="504">
        <v>113018</v>
      </c>
      <c r="D24" s="505" t="s">
        <v>587</v>
      </c>
      <c r="E24" s="552">
        <v>8.8000000000000007</v>
      </c>
      <c r="F24" s="553">
        <v>492.80000000000007</v>
      </c>
      <c r="G24" s="554">
        <v>67488</v>
      </c>
      <c r="H24" s="554">
        <v>70188</v>
      </c>
      <c r="I24" s="554">
        <v>73000</v>
      </c>
      <c r="J24" s="554">
        <v>73000</v>
      </c>
      <c r="K24" s="554">
        <v>77380</v>
      </c>
      <c r="L24" s="554">
        <v>77380</v>
      </c>
      <c r="M24" s="554">
        <v>77380</v>
      </c>
      <c r="N24" s="512">
        <f t="shared" si="0"/>
        <v>70345.454545454544</v>
      </c>
      <c r="O24" s="555"/>
      <c r="V24" s="555"/>
    </row>
    <row r="25" spans="1:22">
      <c r="A25" s="551" t="s">
        <v>589</v>
      </c>
      <c r="B25" s="551" t="s">
        <v>589</v>
      </c>
      <c r="C25" s="504" t="s">
        <v>588</v>
      </c>
      <c r="D25" s="505" t="s">
        <v>589</v>
      </c>
      <c r="E25" s="552">
        <v>8.8000000000000007</v>
      </c>
      <c r="F25" s="553">
        <v>492.80000000000007</v>
      </c>
      <c r="G25" s="554">
        <v>67488</v>
      </c>
      <c r="H25" s="554">
        <v>70188</v>
      </c>
      <c r="I25" s="554">
        <v>73000</v>
      </c>
      <c r="J25" s="554">
        <v>73000</v>
      </c>
      <c r="K25" s="554">
        <v>77380</v>
      </c>
      <c r="L25" s="554">
        <v>77380</v>
      </c>
      <c r="M25" s="554">
        <v>77380</v>
      </c>
      <c r="N25" s="512">
        <f t="shared" si="0"/>
        <v>70345.454545454544</v>
      </c>
      <c r="O25" s="555"/>
      <c r="V25" s="555"/>
    </row>
    <row r="26" spans="1:22">
      <c r="A26" s="551" t="s">
        <v>591</v>
      </c>
      <c r="B26" s="551" t="s">
        <v>591</v>
      </c>
      <c r="C26" s="504" t="s">
        <v>590</v>
      </c>
      <c r="D26" s="505" t="s">
        <v>591</v>
      </c>
      <c r="E26" s="552">
        <v>0.3666666666666667</v>
      </c>
      <c r="F26" s="553">
        <v>20.533333333333335</v>
      </c>
      <c r="G26" s="554">
        <v>2812</v>
      </c>
      <c r="H26" s="554">
        <v>2924.5</v>
      </c>
      <c r="I26" s="554">
        <v>3041.6666666666665</v>
      </c>
      <c r="J26" s="554">
        <v>3041.6666666666665</v>
      </c>
      <c r="K26" s="554">
        <v>3224.1666666666665</v>
      </c>
      <c r="L26" s="554">
        <v>3224.1666666666665</v>
      </c>
      <c r="M26" s="554">
        <v>3224.1666666666665</v>
      </c>
      <c r="N26" s="512">
        <f t="shared" si="0"/>
        <v>2931.0606060606056</v>
      </c>
      <c r="O26" s="555"/>
      <c r="V26" s="555"/>
    </row>
    <row r="27" spans="1:22">
      <c r="A27" s="551" t="s">
        <v>593</v>
      </c>
      <c r="B27" s="551" t="s">
        <v>593</v>
      </c>
      <c r="C27" s="504" t="s">
        <v>592</v>
      </c>
      <c r="D27" s="505" t="s">
        <v>593</v>
      </c>
      <c r="E27" s="552">
        <v>0.3666666666666667</v>
      </c>
      <c r="F27" s="553">
        <v>20.533333333333335</v>
      </c>
      <c r="G27" s="554">
        <v>2812</v>
      </c>
      <c r="H27" s="554">
        <v>2924.5</v>
      </c>
      <c r="I27" s="554">
        <v>3041.6666666666665</v>
      </c>
      <c r="J27" s="554">
        <v>3041.6666666666665</v>
      </c>
      <c r="K27" s="554">
        <v>3224.1666666666665</v>
      </c>
      <c r="L27" s="554">
        <v>3224.1666666666665</v>
      </c>
      <c r="M27" s="554">
        <v>3224.1666666666665</v>
      </c>
      <c r="N27" s="512">
        <f>+M27/1.1</f>
        <v>2931.0606060606056</v>
      </c>
      <c r="O27" s="555"/>
      <c r="V27" s="555"/>
    </row>
    <row r="28" spans="1:22">
      <c r="C28" s="520">
        <v>175161</v>
      </c>
      <c r="D28" s="521" t="s">
        <v>979</v>
      </c>
      <c r="E28" s="556">
        <v>0.3666666666666667</v>
      </c>
      <c r="F28" s="557">
        <v>20.533333333333335</v>
      </c>
      <c r="G28" s="558">
        <v>0</v>
      </c>
      <c r="H28" s="558">
        <v>0</v>
      </c>
      <c r="I28" s="558">
        <v>0</v>
      </c>
      <c r="J28" s="558">
        <v>0</v>
      </c>
      <c r="K28" s="558">
        <v>0</v>
      </c>
      <c r="L28" s="558">
        <v>0</v>
      </c>
      <c r="M28" s="558">
        <v>29330</v>
      </c>
      <c r="N28" s="559">
        <f t="shared" si="0"/>
        <v>26663.63636363636</v>
      </c>
      <c r="O28" s="555"/>
      <c r="V28" s="555"/>
    </row>
    <row r="29" spans="1:22">
      <c r="A29" s="551" t="s">
        <v>476</v>
      </c>
      <c r="B29" s="551" t="s">
        <v>476</v>
      </c>
      <c r="C29" s="504">
        <v>74598</v>
      </c>
      <c r="D29" s="505" t="s">
        <v>476</v>
      </c>
      <c r="E29" s="552">
        <v>18.8</v>
      </c>
      <c r="F29" s="553">
        <v>1052.8</v>
      </c>
      <c r="G29" s="554">
        <v>58440</v>
      </c>
      <c r="H29" s="554">
        <v>58440</v>
      </c>
      <c r="I29" s="554">
        <v>80652</v>
      </c>
      <c r="J29" s="554">
        <v>80652</v>
      </c>
      <c r="K29" s="554">
        <v>80652</v>
      </c>
      <c r="L29" s="554">
        <v>80652</v>
      </c>
      <c r="M29" s="554">
        <v>80652</v>
      </c>
      <c r="N29" s="512">
        <f t="shared" si="0"/>
        <v>73320</v>
      </c>
      <c r="O29" s="555"/>
      <c r="V29" s="555"/>
    </row>
    <row r="30" spans="1:22">
      <c r="C30" s="504" t="s">
        <v>595</v>
      </c>
      <c r="D30" s="505" t="s">
        <v>980</v>
      </c>
      <c r="F30" s="553"/>
      <c r="M30" s="554">
        <v>80652</v>
      </c>
      <c r="N30" s="512">
        <f>+M30/1.1</f>
        <v>73320</v>
      </c>
      <c r="O30" s="555"/>
      <c r="V30" s="555"/>
    </row>
    <row r="31" spans="1:22">
      <c r="A31" s="551" t="s">
        <v>981</v>
      </c>
      <c r="B31" s="551" t="s">
        <v>981</v>
      </c>
      <c r="C31" s="504" t="s">
        <v>597</v>
      </c>
      <c r="D31" s="505" t="s">
        <v>981</v>
      </c>
      <c r="E31" s="552">
        <v>1.5666666666666667</v>
      </c>
      <c r="F31" s="553">
        <v>87.733333333333334</v>
      </c>
      <c r="G31" s="554">
        <v>4870</v>
      </c>
      <c r="H31" s="554">
        <v>4870</v>
      </c>
      <c r="I31" s="554">
        <v>6721</v>
      </c>
      <c r="J31" s="554">
        <v>6721</v>
      </c>
      <c r="K31" s="554">
        <v>6721</v>
      </c>
      <c r="L31" s="554">
        <v>6721</v>
      </c>
      <c r="M31" s="554">
        <v>6721</v>
      </c>
      <c r="N31" s="512">
        <f t="shared" si="0"/>
        <v>6109.9999999999991</v>
      </c>
      <c r="O31" s="555"/>
      <c r="V31" s="555"/>
    </row>
    <row r="32" spans="1:22">
      <c r="C32" s="504" t="s">
        <v>599</v>
      </c>
      <c r="D32" s="505" t="s">
        <v>982</v>
      </c>
      <c r="F32" s="553"/>
      <c r="M32" s="554">
        <v>6721</v>
      </c>
      <c r="N32" s="512">
        <f>+M32/1.1</f>
        <v>6109.9999999999991</v>
      </c>
      <c r="O32" s="555"/>
      <c r="V32" s="555"/>
    </row>
    <row r="33" spans="1:22">
      <c r="A33" s="551" t="s">
        <v>604</v>
      </c>
      <c r="B33" s="551" t="s">
        <v>604</v>
      </c>
      <c r="C33" s="504">
        <v>80333</v>
      </c>
      <c r="D33" s="505" t="s">
        <v>604</v>
      </c>
      <c r="E33" s="552">
        <v>18.8</v>
      </c>
      <c r="F33" s="553">
        <v>1052.8</v>
      </c>
      <c r="G33" s="554">
        <v>63480</v>
      </c>
      <c r="H33" s="554">
        <v>63480</v>
      </c>
      <c r="I33" s="554">
        <v>80652</v>
      </c>
      <c r="J33" s="554">
        <v>80652</v>
      </c>
      <c r="K33" s="554">
        <v>80652</v>
      </c>
      <c r="L33" s="554">
        <v>80652</v>
      </c>
      <c r="M33" s="554">
        <v>80652</v>
      </c>
      <c r="N33" s="512">
        <f t="shared" si="0"/>
        <v>73320</v>
      </c>
      <c r="O33" s="555"/>
      <c r="V33" s="555"/>
    </row>
    <row r="34" spans="1:22">
      <c r="C34" s="504" t="s">
        <v>605</v>
      </c>
      <c r="D34" s="505" t="s">
        <v>606</v>
      </c>
      <c r="E34" s="552">
        <v>18.8</v>
      </c>
      <c r="F34" s="553">
        <v>1052.8</v>
      </c>
      <c r="G34" s="554">
        <v>63480</v>
      </c>
      <c r="H34" s="554">
        <v>63480</v>
      </c>
      <c r="I34" s="554">
        <v>80652</v>
      </c>
      <c r="J34" s="554">
        <v>80652</v>
      </c>
      <c r="K34" s="554">
        <v>80652</v>
      </c>
      <c r="L34" s="554">
        <v>80652</v>
      </c>
      <c r="M34" s="554">
        <v>80652</v>
      </c>
      <c r="N34" s="512">
        <f>+M34/1.1</f>
        <v>73320</v>
      </c>
      <c r="O34" s="555"/>
      <c r="V34" s="555"/>
    </row>
    <row r="35" spans="1:22">
      <c r="A35" s="551" t="s">
        <v>608</v>
      </c>
      <c r="B35" s="551" t="s">
        <v>608</v>
      </c>
      <c r="C35" s="504" t="s">
        <v>607</v>
      </c>
      <c r="D35" s="505" t="s">
        <v>608</v>
      </c>
      <c r="E35" s="552">
        <v>0</v>
      </c>
      <c r="F35" s="553">
        <v>0</v>
      </c>
      <c r="G35" s="554">
        <v>5290</v>
      </c>
      <c r="H35" s="554">
        <v>5290</v>
      </c>
      <c r="I35" s="554">
        <v>6721</v>
      </c>
      <c r="J35" s="554">
        <v>6721</v>
      </c>
      <c r="K35" s="554">
        <v>6721</v>
      </c>
      <c r="L35" s="554">
        <v>6721</v>
      </c>
      <c r="M35" s="554">
        <v>6721</v>
      </c>
      <c r="N35" s="512">
        <f>+M35/1.1</f>
        <v>6109.9999999999991</v>
      </c>
      <c r="O35" s="555"/>
      <c r="V35" s="555"/>
    </row>
    <row r="36" spans="1:22">
      <c r="A36" s="551" t="s">
        <v>608</v>
      </c>
      <c r="B36" s="551" t="s">
        <v>608</v>
      </c>
      <c r="C36" s="504" t="s">
        <v>609</v>
      </c>
      <c r="D36" s="505" t="s">
        <v>983</v>
      </c>
      <c r="E36" s="552">
        <v>1.5666666666666667</v>
      </c>
      <c r="F36" s="553">
        <v>87.733333333333334</v>
      </c>
      <c r="G36" s="554">
        <v>5290</v>
      </c>
      <c r="H36" s="554">
        <v>5290</v>
      </c>
      <c r="I36" s="554">
        <v>6721</v>
      </c>
      <c r="J36" s="554">
        <v>6721</v>
      </c>
      <c r="K36" s="554">
        <v>6721</v>
      </c>
      <c r="L36" s="554">
        <v>6721</v>
      </c>
      <c r="M36" s="554">
        <v>6721</v>
      </c>
      <c r="N36" s="512">
        <f t="shared" si="0"/>
        <v>6109.9999999999991</v>
      </c>
      <c r="O36" s="555"/>
      <c r="V36" s="555"/>
    </row>
    <row r="37" spans="1:22">
      <c r="A37" s="551" t="s">
        <v>601</v>
      </c>
      <c r="B37" s="551" t="s">
        <v>984</v>
      </c>
      <c r="C37" s="504">
        <v>132527</v>
      </c>
      <c r="D37" s="505" t="s">
        <v>601</v>
      </c>
      <c r="E37" s="552">
        <v>18.8</v>
      </c>
      <c r="F37" s="553">
        <v>1052.8</v>
      </c>
      <c r="G37" s="554">
        <v>0</v>
      </c>
      <c r="H37" s="554">
        <v>80652</v>
      </c>
      <c r="I37" s="554">
        <v>80652</v>
      </c>
      <c r="J37" s="554">
        <v>80652</v>
      </c>
      <c r="K37" s="554">
        <v>80652</v>
      </c>
      <c r="L37" s="554">
        <v>80652</v>
      </c>
      <c r="M37" s="554">
        <v>80652</v>
      </c>
      <c r="N37" s="512">
        <f t="shared" si="0"/>
        <v>73320</v>
      </c>
      <c r="O37" s="555"/>
      <c r="V37" s="555"/>
    </row>
    <row r="38" spans="1:22">
      <c r="A38" s="551" t="s">
        <v>603</v>
      </c>
      <c r="B38" s="551" t="s">
        <v>603</v>
      </c>
      <c r="C38" s="504" t="s">
        <v>602</v>
      </c>
      <c r="D38" s="505" t="s">
        <v>603</v>
      </c>
      <c r="E38" s="552">
        <v>1.5666666666666667</v>
      </c>
      <c r="F38" s="553">
        <v>87.733333333333334</v>
      </c>
      <c r="G38" s="554">
        <v>4870</v>
      </c>
      <c r="H38" s="554">
        <v>4870</v>
      </c>
      <c r="I38" s="554">
        <v>6721</v>
      </c>
      <c r="J38" s="554">
        <v>6721</v>
      </c>
      <c r="K38" s="554">
        <v>6721</v>
      </c>
      <c r="L38" s="554">
        <v>6721</v>
      </c>
      <c r="M38" s="554">
        <v>6721</v>
      </c>
      <c r="N38" s="512">
        <f t="shared" si="0"/>
        <v>6109.9999999999991</v>
      </c>
      <c r="O38" s="555"/>
      <c r="V38" s="555"/>
    </row>
    <row r="39" spans="1:22">
      <c r="A39" s="551" t="s">
        <v>611</v>
      </c>
      <c r="B39" s="551" t="s">
        <v>985</v>
      </c>
      <c r="C39" s="504">
        <v>133875</v>
      </c>
      <c r="D39" s="505" t="s">
        <v>611</v>
      </c>
      <c r="E39" s="552">
        <v>18.8</v>
      </c>
      <c r="F39" s="553">
        <v>1052.8</v>
      </c>
      <c r="G39" s="554">
        <v>0</v>
      </c>
      <c r="H39" s="554">
        <v>80652</v>
      </c>
      <c r="I39" s="554">
        <v>80652</v>
      </c>
      <c r="J39" s="554">
        <v>80652</v>
      </c>
      <c r="K39" s="554">
        <v>80652</v>
      </c>
      <c r="L39" s="554">
        <v>80652</v>
      </c>
      <c r="M39" s="554">
        <v>80652</v>
      </c>
      <c r="N39" s="512">
        <f t="shared" si="0"/>
        <v>73320</v>
      </c>
      <c r="O39" s="555"/>
      <c r="V39" s="555"/>
    </row>
    <row r="40" spans="1:22">
      <c r="A40" s="551" t="s">
        <v>613</v>
      </c>
      <c r="B40" s="551" t="s">
        <v>613</v>
      </c>
      <c r="C40" s="504" t="s">
        <v>612</v>
      </c>
      <c r="D40" s="505" t="s">
        <v>613</v>
      </c>
      <c r="E40" s="552">
        <v>1.5666666666666667</v>
      </c>
      <c r="F40" s="553">
        <v>87.733333333333334</v>
      </c>
      <c r="G40" s="554">
        <v>5290</v>
      </c>
      <c r="H40" s="554">
        <v>5290</v>
      </c>
      <c r="I40" s="554">
        <v>6721</v>
      </c>
      <c r="J40" s="554">
        <v>6721</v>
      </c>
      <c r="K40" s="554">
        <v>6721</v>
      </c>
      <c r="L40" s="554">
        <v>6721</v>
      </c>
      <c r="M40" s="554">
        <v>6721</v>
      </c>
      <c r="N40" s="512">
        <f t="shared" si="0"/>
        <v>6109.9999999999991</v>
      </c>
      <c r="O40" s="555"/>
      <c r="V40" s="555"/>
    </row>
    <row r="41" spans="1:22">
      <c r="A41" s="551" t="s">
        <v>614</v>
      </c>
      <c r="B41" s="551" t="s">
        <v>614</v>
      </c>
      <c r="C41" s="504">
        <v>122407</v>
      </c>
      <c r="D41" s="505" t="s">
        <v>614</v>
      </c>
      <c r="E41" s="552">
        <v>2.9249999999999998</v>
      </c>
      <c r="F41" s="560">
        <v>0</v>
      </c>
      <c r="G41" s="554">
        <v>16000</v>
      </c>
      <c r="H41" s="554">
        <v>16640</v>
      </c>
      <c r="I41" s="554">
        <v>17310</v>
      </c>
      <c r="J41" s="554">
        <v>17310</v>
      </c>
      <c r="K41" s="554">
        <v>18345</v>
      </c>
      <c r="L41" s="554">
        <v>18345</v>
      </c>
      <c r="M41" s="554">
        <v>18345</v>
      </c>
      <c r="N41" s="512">
        <f t="shared" si="0"/>
        <v>16677.272727272724</v>
      </c>
      <c r="O41" s="555"/>
      <c r="V41" s="555"/>
    </row>
    <row r="42" spans="1:22">
      <c r="A42" s="551" t="s">
        <v>615</v>
      </c>
      <c r="B42" s="551" t="s">
        <v>986</v>
      </c>
      <c r="C42" s="504">
        <v>122408</v>
      </c>
      <c r="D42" s="505" t="s">
        <v>615</v>
      </c>
      <c r="E42" s="552">
        <v>11.7</v>
      </c>
      <c r="F42" s="560">
        <v>0</v>
      </c>
      <c r="G42" s="554">
        <v>64000</v>
      </c>
      <c r="H42" s="554">
        <v>66560</v>
      </c>
      <c r="I42" s="554">
        <v>69230</v>
      </c>
      <c r="J42" s="554">
        <v>69230</v>
      </c>
      <c r="K42" s="554">
        <v>73380</v>
      </c>
      <c r="L42" s="554">
        <v>73380</v>
      </c>
      <c r="M42" s="554">
        <v>73380</v>
      </c>
      <c r="N42" s="512">
        <f>+M42/1.1</f>
        <v>66709.090909090897</v>
      </c>
      <c r="O42" s="555"/>
      <c r="V42" s="555"/>
    </row>
    <row r="43" spans="1:22">
      <c r="A43" s="551" t="s">
        <v>615</v>
      </c>
      <c r="B43" s="551" t="s">
        <v>986</v>
      </c>
      <c r="C43" s="504" t="s">
        <v>987</v>
      </c>
      <c r="D43" s="505" t="s">
        <v>988</v>
      </c>
      <c r="E43" s="552">
        <v>11.7</v>
      </c>
      <c r="F43" s="560">
        <v>0</v>
      </c>
      <c r="G43" s="554">
        <v>64000</v>
      </c>
      <c r="H43" s="554">
        <v>66560</v>
      </c>
      <c r="I43" s="554">
        <v>69230</v>
      </c>
      <c r="J43" s="554">
        <v>69230</v>
      </c>
      <c r="K43" s="554">
        <v>73380</v>
      </c>
      <c r="L43" s="554">
        <v>73380</v>
      </c>
      <c r="M43" s="554">
        <v>73380</v>
      </c>
      <c r="N43" s="512">
        <f t="shared" si="0"/>
        <v>66709.090909090897</v>
      </c>
      <c r="O43" s="555"/>
      <c r="V43" s="555"/>
    </row>
    <row r="44" spans="1:22">
      <c r="A44" s="551" t="s">
        <v>617</v>
      </c>
      <c r="B44" s="551" t="s">
        <v>617</v>
      </c>
      <c r="C44" s="504" t="s">
        <v>616</v>
      </c>
      <c r="D44" s="505" t="s">
        <v>617</v>
      </c>
      <c r="E44" s="552">
        <v>2.9249999999999998</v>
      </c>
      <c r="F44" s="560">
        <v>0</v>
      </c>
      <c r="G44" s="554">
        <v>16000</v>
      </c>
      <c r="H44" s="554">
        <v>16640</v>
      </c>
      <c r="I44" s="554">
        <v>17307.5</v>
      </c>
      <c r="J44" s="554">
        <v>17307.5</v>
      </c>
      <c r="K44" s="554">
        <v>18345</v>
      </c>
      <c r="L44" s="554">
        <v>18345</v>
      </c>
      <c r="M44" s="554">
        <v>18345</v>
      </c>
      <c r="N44" s="512">
        <f t="shared" si="0"/>
        <v>16677.272727272724</v>
      </c>
      <c r="O44" s="555"/>
      <c r="V44" s="555"/>
    </row>
    <row r="45" spans="1:22">
      <c r="A45" s="551" t="s">
        <v>619</v>
      </c>
      <c r="B45" s="551" t="s">
        <v>619</v>
      </c>
      <c r="C45" s="504" t="s">
        <v>618</v>
      </c>
      <c r="D45" s="505" t="s">
        <v>619</v>
      </c>
      <c r="E45" s="552">
        <v>0.48749999999999999</v>
      </c>
      <c r="F45" s="560">
        <v>0</v>
      </c>
      <c r="G45" s="554">
        <v>2666.6666666666665</v>
      </c>
      <c r="H45" s="554">
        <v>2773.3333333333335</v>
      </c>
      <c r="I45" s="554">
        <v>2884.5833333333335</v>
      </c>
      <c r="J45" s="554">
        <v>2884.5833333333335</v>
      </c>
      <c r="K45" s="554">
        <v>3057.5</v>
      </c>
      <c r="L45" s="554">
        <v>3057.5</v>
      </c>
      <c r="M45" s="554">
        <v>3057.5</v>
      </c>
      <c r="N45" s="512">
        <f t="shared" si="0"/>
        <v>2779.5454545454545</v>
      </c>
      <c r="O45" s="555"/>
      <c r="V45" s="555"/>
    </row>
    <row r="46" spans="1:22">
      <c r="A46" s="551" t="s">
        <v>621</v>
      </c>
      <c r="B46" s="551" t="s">
        <v>621</v>
      </c>
      <c r="C46" s="504" t="s">
        <v>620</v>
      </c>
      <c r="D46" s="505" t="s">
        <v>621</v>
      </c>
      <c r="E46" s="552">
        <v>0.48749999999999999</v>
      </c>
      <c r="F46" s="560">
        <v>0</v>
      </c>
      <c r="G46" s="554">
        <v>2666.6666666666665</v>
      </c>
      <c r="H46" s="554">
        <v>2773.3333333333335</v>
      </c>
      <c r="I46" s="554">
        <v>2884.5833333333335</v>
      </c>
      <c r="J46" s="554">
        <v>2884.5833333333335</v>
      </c>
      <c r="K46" s="554">
        <v>3057.5</v>
      </c>
      <c r="L46" s="554">
        <v>3057.5</v>
      </c>
      <c r="M46" s="554">
        <v>3057.5</v>
      </c>
      <c r="N46" s="512">
        <f>+M46/1.1</f>
        <v>2779.5454545454545</v>
      </c>
      <c r="O46" s="555"/>
      <c r="V46" s="555"/>
    </row>
    <row r="47" spans="1:22">
      <c r="C47" s="520">
        <v>135877</v>
      </c>
      <c r="D47" s="521" t="s">
        <v>989</v>
      </c>
      <c r="E47" s="556">
        <v>0.48749999999999999</v>
      </c>
      <c r="F47" s="557">
        <v>0</v>
      </c>
      <c r="G47" s="558">
        <v>0</v>
      </c>
      <c r="H47" s="558">
        <v>0</v>
      </c>
      <c r="I47" s="558">
        <v>0</v>
      </c>
      <c r="J47" s="558">
        <v>0</v>
      </c>
      <c r="K47" s="558">
        <v>0</v>
      </c>
      <c r="L47" s="558">
        <v>0</v>
      </c>
      <c r="M47" s="558">
        <v>73380</v>
      </c>
      <c r="N47" s="559">
        <f t="shared" si="0"/>
        <v>66709.090909090897</v>
      </c>
      <c r="O47" s="555"/>
      <c r="V47" s="555"/>
    </row>
    <row r="48" spans="1:22">
      <c r="A48" s="551" t="s">
        <v>480</v>
      </c>
      <c r="B48" s="551" t="s">
        <v>990</v>
      </c>
      <c r="C48" s="504">
        <v>74561</v>
      </c>
      <c r="D48" s="505" t="s">
        <v>480</v>
      </c>
      <c r="E48" s="552">
        <v>15.3</v>
      </c>
      <c r="F48" s="553">
        <v>856.80000000000007</v>
      </c>
      <c r="G48" s="554">
        <v>33780</v>
      </c>
      <c r="H48" s="554">
        <v>35131</v>
      </c>
      <c r="I48" s="554">
        <v>35131</v>
      </c>
      <c r="J48" s="554">
        <v>35131</v>
      </c>
      <c r="K48" s="554">
        <v>37240</v>
      </c>
      <c r="L48" s="554">
        <v>37240</v>
      </c>
      <c r="M48" s="554">
        <v>37240</v>
      </c>
      <c r="N48" s="512">
        <f t="shared" si="0"/>
        <v>33854.545454545449</v>
      </c>
      <c r="O48" s="555"/>
      <c r="V48" s="555"/>
    </row>
    <row r="49" spans="1:22">
      <c r="C49" s="504" t="s">
        <v>623</v>
      </c>
      <c r="D49" s="505" t="s">
        <v>624</v>
      </c>
      <c r="E49" s="552">
        <v>15.3</v>
      </c>
      <c r="F49" s="553">
        <v>856.80000000000007</v>
      </c>
      <c r="G49" s="554">
        <v>33780</v>
      </c>
      <c r="H49" s="554">
        <v>35131</v>
      </c>
      <c r="I49" s="554">
        <v>35131</v>
      </c>
      <c r="J49" s="554">
        <v>35131</v>
      </c>
      <c r="K49" s="554">
        <v>37240</v>
      </c>
      <c r="L49" s="554">
        <v>37240</v>
      </c>
      <c r="M49" s="554">
        <v>37240</v>
      </c>
      <c r="N49" s="512">
        <f>+M49/1.1</f>
        <v>33854.545454545449</v>
      </c>
      <c r="O49" s="555"/>
      <c r="V49" s="555"/>
    </row>
    <row r="50" spans="1:22">
      <c r="A50" s="551" t="s">
        <v>626</v>
      </c>
      <c r="B50" s="551" t="s">
        <v>626</v>
      </c>
      <c r="C50" s="504" t="s">
        <v>625</v>
      </c>
      <c r="D50" s="505" t="s">
        <v>991</v>
      </c>
      <c r="E50" s="552">
        <v>0.63750000000000007</v>
      </c>
      <c r="F50" s="553">
        <v>35.700000000000003</v>
      </c>
      <c r="G50" s="554">
        <v>1407.5</v>
      </c>
      <c r="H50" s="554">
        <v>1463.7916666666667</v>
      </c>
      <c r="I50" s="554">
        <v>1463.7916666666667</v>
      </c>
      <c r="J50" s="554">
        <v>1463.7916666666667</v>
      </c>
      <c r="K50" s="554">
        <v>1551.6666666666667</v>
      </c>
      <c r="L50" s="554">
        <v>1551.6666666666667</v>
      </c>
      <c r="M50" s="554">
        <v>1551.6666666666667</v>
      </c>
      <c r="N50" s="512">
        <f t="shared" si="0"/>
        <v>1410.6060606060605</v>
      </c>
      <c r="O50" s="555"/>
      <c r="V50" s="555"/>
    </row>
    <row r="51" spans="1:22">
      <c r="A51" s="551" t="s">
        <v>628</v>
      </c>
      <c r="B51" s="551" t="s">
        <v>628</v>
      </c>
      <c r="C51" s="504" t="s">
        <v>627</v>
      </c>
      <c r="D51" s="505" t="s">
        <v>992</v>
      </c>
      <c r="E51" s="552">
        <v>0.63750000000000007</v>
      </c>
      <c r="F51" s="553">
        <v>35.700000000000003</v>
      </c>
      <c r="G51" s="554">
        <v>1407.5</v>
      </c>
      <c r="H51" s="554">
        <v>1463.7916666666667</v>
      </c>
      <c r="I51" s="554">
        <v>1463.7916666666667</v>
      </c>
      <c r="J51" s="554">
        <v>1463.7916666666667</v>
      </c>
      <c r="K51" s="554">
        <v>1551.6666666666667</v>
      </c>
      <c r="L51" s="554">
        <v>1551.6666666666667</v>
      </c>
      <c r="M51" s="554">
        <v>1551.6666666666667</v>
      </c>
      <c r="N51" s="512">
        <f t="shared" si="0"/>
        <v>1410.6060606060605</v>
      </c>
      <c r="O51" s="555"/>
      <c r="V51" s="555"/>
    </row>
    <row r="52" spans="1:22">
      <c r="A52" s="551" t="s">
        <v>630</v>
      </c>
      <c r="B52" s="551" t="s">
        <v>630</v>
      </c>
      <c r="C52" s="504" t="s">
        <v>629</v>
      </c>
      <c r="D52" s="505" t="s">
        <v>630</v>
      </c>
      <c r="E52" s="552">
        <v>3.8250000000000002</v>
      </c>
      <c r="F52" s="553">
        <v>214.20000000000002</v>
      </c>
      <c r="G52" s="554">
        <v>8445</v>
      </c>
      <c r="H52" s="554">
        <v>8782.75000000002</v>
      </c>
      <c r="I52" s="554">
        <v>8782.75</v>
      </c>
      <c r="J52" s="554">
        <v>8782.75</v>
      </c>
      <c r="K52" s="554">
        <v>9310</v>
      </c>
      <c r="L52" s="554">
        <v>9310</v>
      </c>
      <c r="M52" s="554">
        <v>9310</v>
      </c>
      <c r="N52" s="512">
        <f t="shared" si="0"/>
        <v>8463.6363636363621</v>
      </c>
      <c r="O52" s="555"/>
      <c r="V52" s="555"/>
    </row>
    <row r="53" spans="1:22">
      <c r="A53" s="551" t="s">
        <v>631</v>
      </c>
      <c r="B53" s="551" t="s">
        <v>631</v>
      </c>
      <c r="C53" s="504">
        <v>12313</v>
      </c>
      <c r="D53" s="505" t="s">
        <v>631</v>
      </c>
      <c r="E53" s="552">
        <v>15.3</v>
      </c>
      <c r="F53" s="553">
        <v>856.80000000000007</v>
      </c>
      <c r="G53" s="554">
        <v>33780</v>
      </c>
      <c r="H53" s="554">
        <v>35131</v>
      </c>
      <c r="I53" s="554">
        <v>35131</v>
      </c>
      <c r="J53" s="554">
        <v>35131</v>
      </c>
      <c r="K53" s="554">
        <v>37240</v>
      </c>
      <c r="L53" s="554">
        <v>37240</v>
      </c>
      <c r="M53" s="554">
        <v>37240</v>
      </c>
      <c r="N53" s="512">
        <f t="shared" si="0"/>
        <v>33854.545454545449</v>
      </c>
      <c r="O53" s="555"/>
      <c r="V53" s="555"/>
    </row>
    <row r="54" spans="1:22">
      <c r="A54" s="551" t="s">
        <v>632</v>
      </c>
      <c r="B54" s="551" t="s">
        <v>632</v>
      </c>
      <c r="C54" s="504">
        <v>139188</v>
      </c>
      <c r="D54" s="505" t="s">
        <v>632</v>
      </c>
      <c r="E54" s="552">
        <v>15.3</v>
      </c>
      <c r="F54" s="553">
        <v>2662.2000000000003</v>
      </c>
      <c r="G54" s="554">
        <v>33780</v>
      </c>
      <c r="H54" s="554">
        <v>35131</v>
      </c>
      <c r="I54" s="554">
        <v>35131</v>
      </c>
      <c r="J54" s="554">
        <v>35131</v>
      </c>
      <c r="K54" s="554">
        <v>37240</v>
      </c>
      <c r="L54" s="554">
        <v>37240</v>
      </c>
      <c r="M54" s="554">
        <v>37240</v>
      </c>
      <c r="N54" s="512">
        <f t="shared" si="0"/>
        <v>33854.545454545449</v>
      </c>
      <c r="O54" s="555"/>
      <c r="V54" s="555"/>
    </row>
    <row r="55" spans="1:22">
      <c r="A55" s="551" t="s">
        <v>634</v>
      </c>
      <c r="B55" s="551" t="s">
        <v>634</v>
      </c>
      <c r="C55" s="504" t="s">
        <v>633</v>
      </c>
      <c r="D55" s="505" t="s">
        <v>634</v>
      </c>
      <c r="E55" s="552">
        <v>0.63750000000000007</v>
      </c>
      <c r="F55" s="553">
        <v>110.92500000000001</v>
      </c>
      <c r="G55" s="554">
        <v>1407.5</v>
      </c>
      <c r="H55" s="554">
        <v>1463.7916666666667</v>
      </c>
      <c r="I55" s="554">
        <v>1463.7916666666667</v>
      </c>
      <c r="J55" s="554">
        <v>1463.7916666666667</v>
      </c>
      <c r="K55" s="554">
        <v>1551.6666666666667</v>
      </c>
      <c r="L55" s="554">
        <v>1551.6666666666667</v>
      </c>
      <c r="M55" s="554">
        <v>1551.6666666666667</v>
      </c>
      <c r="N55" s="512">
        <f t="shared" si="0"/>
        <v>1410.6060606060605</v>
      </c>
      <c r="O55" s="555"/>
      <c r="V55" s="555"/>
    </row>
    <row r="56" spans="1:22">
      <c r="A56" s="551" t="s">
        <v>635</v>
      </c>
      <c r="B56" s="551" t="s">
        <v>635</v>
      </c>
      <c r="C56" s="504">
        <v>12814</v>
      </c>
      <c r="D56" s="505" t="s">
        <v>635</v>
      </c>
      <c r="E56" s="552">
        <v>4.7</v>
      </c>
      <c r="F56" s="560">
        <v>0</v>
      </c>
      <c r="G56" s="554">
        <v>18770</v>
      </c>
      <c r="H56" s="554">
        <v>19520.666666666668</v>
      </c>
      <c r="I56" s="554">
        <v>20303.333333333332</v>
      </c>
      <c r="J56" s="554">
        <v>20303.333333333332</v>
      </c>
      <c r="K56" s="554">
        <v>21520</v>
      </c>
      <c r="L56" s="554">
        <v>21520</v>
      </c>
      <c r="M56" s="554">
        <v>21520</v>
      </c>
      <c r="N56" s="512">
        <f t="shared" si="0"/>
        <v>19563.63636363636</v>
      </c>
      <c r="O56" s="555"/>
      <c r="V56" s="555"/>
    </row>
    <row r="57" spans="1:22">
      <c r="A57" s="551" t="s">
        <v>637</v>
      </c>
      <c r="B57" s="551" t="s">
        <v>637</v>
      </c>
      <c r="C57" s="504" t="s">
        <v>636</v>
      </c>
      <c r="D57" s="505" t="s">
        <v>993</v>
      </c>
      <c r="E57" s="552">
        <v>3.1333333333333333</v>
      </c>
      <c r="F57" s="560">
        <v>0</v>
      </c>
      <c r="G57" s="554">
        <v>12513.333333333334</v>
      </c>
      <c r="H57" s="554">
        <v>13013.777777777777</v>
      </c>
      <c r="I57" s="554">
        <v>13535.555555555555</v>
      </c>
      <c r="J57" s="554">
        <v>13535.555555555555</v>
      </c>
      <c r="K57" s="554">
        <v>14346.666666666666</v>
      </c>
      <c r="L57" s="554">
        <v>14346.666666666666</v>
      </c>
      <c r="M57" s="554">
        <v>14346.666666666666</v>
      </c>
      <c r="N57" s="512">
        <f t="shared" si="0"/>
        <v>13042.42424242424</v>
      </c>
      <c r="O57" s="555"/>
      <c r="V57" s="555"/>
    </row>
    <row r="58" spans="1:22">
      <c r="A58" s="551" t="s">
        <v>638</v>
      </c>
      <c r="B58" s="551" t="s">
        <v>638</v>
      </c>
      <c r="C58" s="504">
        <v>131178</v>
      </c>
      <c r="D58" s="505" t="s">
        <v>638</v>
      </c>
      <c r="F58" s="560"/>
      <c r="G58" s="554">
        <v>0</v>
      </c>
      <c r="H58" s="554">
        <v>0</v>
      </c>
      <c r="I58" s="554">
        <v>0</v>
      </c>
      <c r="J58" s="554">
        <v>0</v>
      </c>
      <c r="K58" s="554">
        <v>72000</v>
      </c>
      <c r="L58" s="554">
        <v>72000</v>
      </c>
      <c r="M58" s="554">
        <v>72000</v>
      </c>
      <c r="N58" s="512">
        <f t="shared" si="0"/>
        <v>65454.545454545449</v>
      </c>
      <c r="O58" s="555"/>
      <c r="V58" s="555"/>
    </row>
    <row r="59" spans="1:22">
      <c r="A59" s="551" t="s">
        <v>639</v>
      </c>
      <c r="B59" s="551" t="s">
        <v>639</v>
      </c>
      <c r="C59" s="504">
        <v>131179</v>
      </c>
      <c r="D59" s="505" t="s">
        <v>639</v>
      </c>
      <c r="F59" s="560"/>
      <c r="G59" s="554">
        <v>0</v>
      </c>
      <c r="H59" s="554">
        <v>0</v>
      </c>
      <c r="I59" s="554">
        <v>0</v>
      </c>
      <c r="J59" s="554">
        <v>0</v>
      </c>
      <c r="K59" s="554">
        <v>72000</v>
      </c>
      <c r="L59" s="554">
        <v>72000</v>
      </c>
      <c r="M59" s="554">
        <v>72000</v>
      </c>
      <c r="N59" s="512">
        <f t="shared" si="0"/>
        <v>65454.545454545449</v>
      </c>
      <c r="O59" s="555"/>
      <c r="V59" s="555"/>
    </row>
    <row r="60" spans="1:22">
      <c r="A60" s="551" t="s">
        <v>640</v>
      </c>
      <c r="B60" s="551" t="s">
        <v>994</v>
      </c>
      <c r="C60" s="504">
        <v>81681</v>
      </c>
      <c r="D60" s="505" t="s">
        <v>640</v>
      </c>
      <c r="E60" s="552">
        <v>14.1</v>
      </c>
      <c r="F60" s="560">
        <v>0</v>
      </c>
      <c r="G60" s="554">
        <v>56310</v>
      </c>
      <c r="H60" s="554">
        <v>58562</v>
      </c>
      <c r="I60" s="554">
        <v>60910</v>
      </c>
      <c r="J60" s="554">
        <v>60910</v>
      </c>
      <c r="K60" s="554">
        <v>64560</v>
      </c>
      <c r="L60" s="554">
        <v>64560</v>
      </c>
      <c r="M60" s="554">
        <v>64560</v>
      </c>
      <c r="N60" s="512">
        <f t="shared" si="0"/>
        <v>58690.909090909088</v>
      </c>
      <c r="O60" s="555"/>
      <c r="V60" s="555"/>
    </row>
    <row r="61" spans="1:22">
      <c r="A61" s="551" t="s">
        <v>642</v>
      </c>
      <c r="B61" s="551" t="s">
        <v>642</v>
      </c>
      <c r="C61" s="504" t="s">
        <v>641</v>
      </c>
      <c r="D61" s="505" t="s">
        <v>642</v>
      </c>
      <c r="E61" s="552">
        <v>14.1</v>
      </c>
      <c r="F61" s="560">
        <v>0</v>
      </c>
      <c r="G61" s="554">
        <v>56310</v>
      </c>
      <c r="H61" s="554">
        <v>58562</v>
      </c>
      <c r="I61" s="554">
        <v>60910</v>
      </c>
      <c r="J61" s="554">
        <v>60910</v>
      </c>
      <c r="K61" s="554">
        <v>64560</v>
      </c>
      <c r="L61" s="554">
        <v>64560</v>
      </c>
      <c r="M61" s="554">
        <v>64560</v>
      </c>
      <c r="N61" s="512">
        <f t="shared" si="0"/>
        <v>58690.909090909088</v>
      </c>
      <c r="O61" s="555"/>
      <c r="V61" s="555"/>
    </row>
    <row r="62" spans="1:22">
      <c r="A62" s="551" t="s">
        <v>644</v>
      </c>
      <c r="B62" s="551" t="s">
        <v>644</v>
      </c>
      <c r="C62" s="504" t="s">
        <v>643</v>
      </c>
      <c r="D62" s="505" t="s">
        <v>644</v>
      </c>
      <c r="E62" s="552">
        <v>0.78333333333333333</v>
      </c>
      <c r="F62" s="560">
        <v>0</v>
      </c>
      <c r="G62" s="554">
        <v>3128.3333333333335</v>
      </c>
      <c r="H62" s="554">
        <v>3253.4444444444443</v>
      </c>
      <c r="I62" s="554">
        <v>3383.8888888888887</v>
      </c>
      <c r="J62" s="554">
        <v>3383.8888888888887</v>
      </c>
      <c r="K62" s="554">
        <v>3586.6666666666665</v>
      </c>
      <c r="L62" s="554">
        <v>3586.6666666666665</v>
      </c>
      <c r="M62" s="554">
        <v>3586.6666666666665</v>
      </c>
      <c r="N62" s="512">
        <f t="shared" si="0"/>
        <v>3260.6060606060601</v>
      </c>
      <c r="O62" s="555"/>
      <c r="V62" s="555"/>
    </row>
    <row r="63" spans="1:22">
      <c r="A63" s="551" t="s">
        <v>646</v>
      </c>
      <c r="B63" s="551" t="s">
        <v>646</v>
      </c>
      <c r="C63" s="504" t="s">
        <v>645</v>
      </c>
      <c r="D63" s="505" t="s">
        <v>646</v>
      </c>
      <c r="E63" s="552">
        <v>0.78333333333333333</v>
      </c>
      <c r="F63" s="560">
        <v>0</v>
      </c>
      <c r="G63" s="554">
        <v>3128.3333333333335</v>
      </c>
      <c r="H63" s="554">
        <v>3253.4444444444443</v>
      </c>
      <c r="I63" s="554">
        <v>3383.8888888888887</v>
      </c>
      <c r="J63" s="554">
        <v>3383.8888888888887</v>
      </c>
      <c r="K63" s="554">
        <v>3586.6666666666665</v>
      </c>
      <c r="L63" s="554">
        <v>3586.6666666666665</v>
      </c>
      <c r="M63" s="554">
        <v>3586.6666666666665</v>
      </c>
      <c r="N63" s="512">
        <f t="shared" si="0"/>
        <v>3260.6060606060601</v>
      </c>
      <c r="O63" s="555"/>
      <c r="V63" s="555"/>
    </row>
    <row r="64" spans="1:22">
      <c r="A64" s="551" t="s">
        <v>637</v>
      </c>
      <c r="B64" s="551" t="s">
        <v>637</v>
      </c>
      <c r="C64" s="504" t="s">
        <v>647</v>
      </c>
      <c r="D64" s="505" t="s">
        <v>993</v>
      </c>
      <c r="E64" s="552">
        <v>3.1333333333333333</v>
      </c>
      <c r="F64" s="560">
        <v>0</v>
      </c>
      <c r="G64" s="554">
        <v>12513.333333333334</v>
      </c>
      <c r="H64" s="554">
        <v>13013.777777777777</v>
      </c>
      <c r="I64" s="554">
        <v>13535.555555555555</v>
      </c>
      <c r="J64" s="554">
        <v>13535.555555555555</v>
      </c>
      <c r="K64" s="554">
        <v>14350</v>
      </c>
      <c r="L64" s="554">
        <v>14350</v>
      </c>
      <c r="M64" s="554">
        <v>14350</v>
      </c>
      <c r="N64" s="512">
        <f t="shared" si="0"/>
        <v>13045.454545454544</v>
      </c>
      <c r="O64" s="555"/>
      <c r="V64" s="555"/>
    </row>
    <row r="65" spans="1:22">
      <c r="A65" s="551" t="s">
        <v>471</v>
      </c>
      <c r="B65" s="551" t="s">
        <v>995</v>
      </c>
      <c r="C65" s="504">
        <v>74553</v>
      </c>
      <c r="D65" s="505" t="s">
        <v>471</v>
      </c>
      <c r="E65" s="552">
        <v>19.5</v>
      </c>
      <c r="F65" s="553">
        <v>1092</v>
      </c>
      <c r="G65" s="554">
        <v>33358</v>
      </c>
      <c r="H65" s="554">
        <v>35359</v>
      </c>
      <c r="I65" s="554">
        <v>37130</v>
      </c>
      <c r="J65" s="554">
        <v>37130</v>
      </c>
      <c r="K65" s="554">
        <v>39360</v>
      </c>
      <c r="L65" s="554">
        <v>40500</v>
      </c>
      <c r="M65" s="561">
        <v>40500</v>
      </c>
      <c r="N65" s="512">
        <f t="shared" si="0"/>
        <v>36818.181818181816</v>
      </c>
      <c r="O65" s="555"/>
      <c r="V65" s="555"/>
    </row>
    <row r="66" spans="1:22">
      <c r="A66" s="551" t="s">
        <v>649</v>
      </c>
      <c r="B66" s="551" t="s">
        <v>649</v>
      </c>
      <c r="C66" s="504" t="s">
        <v>648</v>
      </c>
      <c r="D66" s="505" t="s">
        <v>649</v>
      </c>
      <c r="E66" s="552">
        <v>58.5</v>
      </c>
      <c r="F66" s="553">
        <v>3276</v>
      </c>
      <c r="G66" s="554">
        <v>16679</v>
      </c>
      <c r="H66" s="554">
        <v>17679.5</v>
      </c>
      <c r="I66" s="554">
        <v>18565</v>
      </c>
      <c r="J66" s="554">
        <v>18565</v>
      </c>
      <c r="K66" s="554">
        <v>19680</v>
      </c>
      <c r="L66" s="554">
        <v>20250</v>
      </c>
      <c r="M66" s="561">
        <v>20250</v>
      </c>
      <c r="N66" s="512">
        <f>+M66/1.1</f>
        <v>18409.090909090908</v>
      </c>
      <c r="O66" s="555"/>
      <c r="V66" s="555"/>
    </row>
    <row r="67" spans="1:22">
      <c r="A67" s="551" t="s">
        <v>649</v>
      </c>
      <c r="B67" s="551" t="s">
        <v>649</v>
      </c>
      <c r="C67" s="504">
        <v>74589</v>
      </c>
      <c r="D67" s="505" t="s">
        <v>473</v>
      </c>
      <c r="E67" s="552">
        <v>9.75</v>
      </c>
      <c r="F67" s="553">
        <v>546</v>
      </c>
      <c r="G67" s="554">
        <v>16679</v>
      </c>
      <c r="H67" s="554">
        <v>17679.5</v>
      </c>
      <c r="I67" s="554">
        <v>18565</v>
      </c>
      <c r="J67" s="554">
        <v>18565</v>
      </c>
      <c r="K67" s="554">
        <v>19680</v>
      </c>
      <c r="L67" s="554">
        <v>20250</v>
      </c>
      <c r="M67" s="561">
        <v>20250</v>
      </c>
      <c r="N67" s="512">
        <f t="shared" si="0"/>
        <v>18409.090909090908</v>
      </c>
      <c r="O67" s="555"/>
      <c r="V67" s="555"/>
    </row>
    <row r="68" spans="1:22">
      <c r="A68" s="551" t="s">
        <v>651</v>
      </c>
      <c r="B68" s="551" t="s">
        <v>651</v>
      </c>
      <c r="C68" s="504" t="s">
        <v>650</v>
      </c>
      <c r="D68" s="505" t="s">
        <v>996</v>
      </c>
      <c r="E68" s="552">
        <v>1.625</v>
      </c>
      <c r="F68" s="553">
        <v>91</v>
      </c>
      <c r="G68" s="554">
        <v>2779.8333333333335</v>
      </c>
      <c r="H68" s="554">
        <v>2946.5833333333335</v>
      </c>
      <c r="I68" s="554">
        <v>3094.1666666666665</v>
      </c>
      <c r="J68" s="554">
        <v>3094.1666666666665</v>
      </c>
      <c r="K68" s="554">
        <v>3280</v>
      </c>
      <c r="L68" s="554">
        <v>3375</v>
      </c>
      <c r="M68" s="561">
        <v>3375</v>
      </c>
      <c r="N68" s="512">
        <f t="shared" si="0"/>
        <v>3068.181818181818</v>
      </c>
      <c r="O68" s="555"/>
      <c r="V68" s="555"/>
    </row>
    <row r="69" spans="1:22">
      <c r="A69" s="551" t="s">
        <v>653</v>
      </c>
      <c r="B69" s="551" t="s">
        <v>653</v>
      </c>
      <c r="C69" s="504" t="s">
        <v>652</v>
      </c>
      <c r="D69" s="505" t="s">
        <v>653</v>
      </c>
      <c r="E69" s="552">
        <v>1.625</v>
      </c>
      <c r="F69" s="553">
        <v>91</v>
      </c>
      <c r="G69" s="554">
        <v>2779.8333333333335</v>
      </c>
      <c r="H69" s="554">
        <v>2946.5833333333335</v>
      </c>
      <c r="I69" s="554">
        <v>3094.1666666666665</v>
      </c>
      <c r="J69" s="554">
        <v>3094.1666666666665</v>
      </c>
      <c r="K69" s="554">
        <v>3280</v>
      </c>
      <c r="L69" s="554">
        <v>3375</v>
      </c>
      <c r="M69" s="561">
        <v>3375</v>
      </c>
      <c r="N69" s="512">
        <f t="shared" si="0"/>
        <v>3068.181818181818</v>
      </c>
      <c r="O69" s="555"/>
      <c r="V69" s="555"/>
    </row>
    <row r="70" spans="1:22">
      <c r="A70" s="551" t="s">
        <v>997</v>
      </c>
      <c r="B70" s="551" t="s">
        <v>997</v>
      </c>
      <c r="C70" s="504">
        <v>127210</v>
      </c>
      <c r="D70" s="505" t="s">
        <v>654</v>
      </c>
      <c r="E70" s="552">
        <v>4.5</v>
      </c>
      <c r="F70" s="553">
        <v>252</v>
      </c>
      <c r="G70" s="554">
        <v>40200</v>
      </c>
      <c r="H70" s="554">
        <v>47191</v>
      </c>
      <c r="I70" s="554">
        <v>47191</v>
      </c>
      <c r="J70" s="554">
        <v>47191</v>
      </c>
      <c r="K70" s="554">
        <v>47191</v>
      </c>
      <c r="L70" s="554">
        <v>47191</v>
      </c>
      <c r="M70" s="554">
        <v>47191</v>
      </c>
      <c r="N70" s="512">
        <f t="shared" si="0"/>
        <v>42900.909090909088</v>
      </c>
      <c r="O70" s="555"/>
      <c r="V70" s="555"/>
    </row>
    <row r="71" spans="1:22">
      <c r="A71" s="551" t="s">
        <v>656</v>
      </c>
      <c r="B71" s="551" t="s">
        <v>656</v>
      </c>
      <c r="C71" s="504" t="s">
        <v>655</v>
      </c>
      <c r="D71" s="505" t="s">
        <v>656</v>
      </c>
      <c r="E71" s="552">
        <v>0.375</v>
      </c>
      <c r="F71" s="553">
        <v>21</v>
      </c>
      <c r="G71" s="554">
        <v>3350</v>
      </c>
      <c r="H71" s="554">
        <v>3932.5833333333335</v>
      </c>
      <c r="I71" s="554">
        <v>3932.5833333333335</v>
      </c>
      <c r="J71" s="554">
        <v>3932.5833333333335</v>
      </c>
      <c r="K71" s="554">
        <v>3932.5833333333335</v>
      </c>
      <c r="L71" s="554">
        <v>3932.5833333333335</v>
      </c>
      <c r="M71" s="554">
        <v>3932.5833333333335</v>
      </c>
      <c r="N71" s="512">
        <f t="shared" si="0"/>
        <v>3575.0757575757575</v>
      </c>
      <c r="O71" s="555"/>
      <c r="V71" s="555"/>
    </row>
    <row r="72" spans="1:22">
      <c r="A72" s="551" t="s">
        <v>658</v>
      </c>
      <c r="B72" s="551" t="s">
        <v>658</v>
      </c>
      <c r="C72" s="504" t="s">
        <v>657</v>
      </c>
      <c r="D72" s="505" t="s">
        <v>658</v>
      </c>
      <c r="E72" s="552">
        <v>0.375</v>
      </c>
      <c r="F72" s="553">
        <v>21</v>
      </c>
      <c r="G72" s="554">
        <v>3350</v>
      </c>
      <c r="H72" s="554">
        <v>3932.5833333333335</v>
      </c>
      <c r="I72" s="554">
        <v>3932.5833333333335</v>
      </c>
      <c r="J72" s="554">
        <v>3932.5833333333335</v>
      </c>
      <c r="K72" s="554">
        <v>3932.5833333333335</v>
      </c>
      <c r="L72" s="554">
        <v>3932.5833333333335</v>
      </c>
      <c r="M72" s="554">
        <v>3932.5833333333335</v>
      </c>
      <c r="N72" s="512">
        <f t="shared" si="0"/>
        <v>3575.0757575757575</v>
      </c>
      <c r="O72" s="555"/>
      <c r="V72" s="555"/>
    </row>
    <row r="73" spans="1:22">
      <c r="A73" s="551" t="s">
        <v>998</v>
      </c>
      <c r="B73" s="551" t="s">
        <v>998</v>
      </c>
      <c r="C73" s="504">
        <v>130376</v>
      </c>
      <c r="D73" s="505" t="s">
        <v>659</v>
      </c>
      <c r="E73" s="552">
        <v>4.5</v>
      </c>
      <c r="F73" s="553">
        <v>252</v>
      </c>
      <c r="G73" s="554">
        <v>40200</v>
      </c>
      <c r="H73" s="554">
        <v>47191</v>
      </c>
      <c r="I73" s="554">
        <v>47191</v>
      </c>
      <c r="J73" s="554">
        <v>47191</v>
      </c>
      <c r="K73" s="554">
        <v>47191</v>
      </c>
      <c r="L73" s="554">
        <v>47191</v>
      </c>
      <c r="M73" s="554">
        <v>47191</v>
      </c>
      <c r="N73" s="512">
        <f t="shared" si="0"/>
        <v>42900.909090909088</v>
      </c>
      <c r="O73" s="555"/>
      <c r="V73" s="555"/>
    </row>
    <row r="74" spans="1:22">
      <c r="A74" s="551" t="s">
        <v>661</v>
      </c>
      <c r="B74" s="551" t="s">
        <v>661</v>
      </c>
      <c r="C74" s="504" t="s">
        <v>660</v>
      </c>
      <c r="D74" s="505" t="s">
        <v>661</v>
      </c>
      <c r="E74" s="552">
        <v>0.375</v>
      </c>
      <c r="F74" s="553">
        <v>21</v>
      </c>
      <c r="G74" s="554">
        <v>3350</v>
      </c>
      <c r="H74" s="554">
        <v>3932.5833333333335</v>
      </c>
      <c r="I74" s="554">
        <v>3932.5833333333335</v>
      </c>
      <c r="J74" s="554">
        <v>3932.5833333333335</v>
      </c>
      <c r="K74" s="554">
        <v>3932.5833333333335</v>
      </c>
      <c r="L74" s="554">
        <v>3932.5833333333335</v>
      </c>
      <c r="M74" s="554">
        <v>3932.5833333333335</v>
      </c>
      <c r="N74" s="512">
        <f t="shared" si="0"/>
        <v>3575.0757575757575</v>
      </c>
      <c r="O74" s="555"/>
      <c r="V74" s="555"/>
    </row>
    <row r="75" spans="1:22">
      <c r="A75" s="551" t="s">
        <v>663</v>
      </c>
      <c r="B75" s="551" t="s">
        <v>663</v>
      </c>
      <c r="C75" s="504" t="s">
        <v>662</v>
      </c>
      <c r="D75" s="505" t="s">
        <v>663</v>
      </c>
      <c r="E75" s="552">
        <v>0.375</v>
      </c>
      <c r="F75" s="553">
        <v>21</v>
      </c>
      <c r="G75" s="554">
        <v>3350</v>
      </c>
      <c r="H75" s="554">
        <v>3932.5833333333335</v>
      </c>
      <c r="I75" s="554">
        <v>3932.5833333333335</v>
      </c>
      <c r="J75" s="554">
        <v>3932.5833333333335</v>
      </c>
      <c r="K75" s="554">
        <v>3932.5833333333335</v>
      </c>
      <c r="L75" s="554">
        <v>3932.5833333333335</v>
      </c>
      <c r="M75" s="554">
        <v>3932.5833333333335</v>
      </c>
      <c r="N75" s="512">
        <f t="shared" si="0"/>
        <v>3575.0757575757575</v>
      </c>
      <c r="O75" s="555"/>
      <c r="V75" s="555"/>
    </row>
    <row r="76" spans="1:22">
      <c r="A76" s="551" t="s">
        <v>999</v>
      </c>
      <c r="B76" s="551" t="s">
        <v>999</v>
      </c>
      <c r="C76" s="504">
        <v>130377</v>
      </c>
      <c r="D76" s="505" t="s">
        <v>664</v>
      </c>
      <c r="E76" s="552">
        <v>4.5</v>
      </c>
      <c r="F76" s="553">
        <v>252</v>
      </c>
      <c r="G76" s="554">
        <v>40200</v>
      </c>
      <c r="H76" s="554">
        <v>47191</v>
      </c>
      <c r="I76" s="554">
        <v>47191</v>
      </c>
      <c r="J76" s="554">
        <v>47191</v>
      </c>
      <c r="K76" s="554">
        <v>47191</v>
      </c>
      <c r="L76" s="554">
        <v>47191</v>
      </c>
      <c r="M76" s="554">
        <v>47191</v>
      </c>
      <c r="N76" s="512">
        <f t="shared" si="0"/>
        <v>42900.909090909088</v>
      </c>
      <c r="O76" s="555"/>
      <c r="V76" s="555"/>
    </row>
    <row r="77" spans="1:22">
      <c r="A77" s="551" t="s">
        <v>666</v>
      </c>
      <c r="B77" s="551" t="s">
        <v>666</v>
      </c>
      <c r="C77" s="504" t="s">
        <v>665</v>
      </c>
      <c r="D77" s="505" t="s">
        <v>666</v>
      </c>
      <c r="E77" s="552">
        <v>0.375</v>
      </c>
      <c r="F77" s="553">
        <v>21</v>
      </c>
      <c r="G77" s="554">
        <v>3350</v>
      </c>
      <c r="H77" s="554">
        <v>3932.5833333333335</v>
      </c>
      <c r="I77" s="554">
        <v>3932.5833333333335</v>
      </c>
      <c r="J77" s="554">
        <v>3932.5833333333335</v>
      </c>
      <c r="K77" s="554">
        <v>3932.5833333333335</v>
      </c>
      <c r="L77" s="554">
        <v>3932.5833333333335</v>
      </c>
      <c r="M77" s="554">
        <v>3932.5833333333335</v>
      </c>
      <c r="N77" s="512">
        <f t="shared" si="0"/>
        <v>3575.0757575757575</v>
      </c>
      <c r="O77" s="555"/>
      <c r="V77" s="555"/>
    </row>
    <row r="78" spans="1:22">
      <c r="A78" s="551" t="s">
        <v>668</v>
      </c>
      <c r="B78" s="551" t="s">
        <v>668</v>
      </c>
      <c r="C78" s="504" t="s">
        <v>667</v>
      </c>
      <c r="D78" s="505" t="s">
        <v>668</v>
      </c>
      <c r="E78" s="552">
        <v>0.375</v>
      </c>
      <c r="F78" s="553">
        <v>21</v>
      </c>
      <c r="G78" s="554">
        <v>3350</v>
      </c>
      <c r="H78" s="554">
        <v>3932.5833333333335</v>
      </c>
      <c r="I78" s="554">
        <v>3932.5833333333335</v>
      </c>
      <c r="J78" s="554">
        <v>3932.5833333333335</v>
      </c>
      <c r="K78" s="554">
        <v>3932.5833333333335</v>
      </c>
      <c r="L78" s="554">
        <v>3932.5833333333335</v>
      </c>
      <c r="M78" s="554">
        <v>3932.5833333333335</v>
      </c>
      <c r="N78" s="512">
        <f t="shared" ref="N78:N162" si="1">+M78/1.1</f>
        <v>3575.0757575757575</v>
      </c>
      <c r="O78" s="555"/>
      <c r="V78" s="555"/>
    </row>
    <row r="79" spans="1:22">
      <c r="A79" s="551" t="s">
        <v>669</v>
      </c>
      <c r="B79" s="551" t="s">
        <v>1000</v>
      </c>
      <c r="C79" s="504">
        <v>111998</v>
      </c>
      <c r="D79" s="505" t="s">
        <v>669</v>
      </c>
      <c r="E79" s="552">
        <v>6.7</v>
      </c>
      <c r="F79" s="560">
        <v>0</v>
      </c>
      <c r="G79" s="554">
        <v>30738</v>
      </c>
      <c r="H79" s="554">
        <v>30738</v>
      </c>
      <c r="I79" s="554">
        <v>30738</v>
      </c>
      <c r="J79" s="554">
        <v>30738</v>
      </c>
      <c r="K79" s="554">
        <v>30738</v>
      </c>
      <c r="L79" s="554">
        <v>30738</v>
      </c>
      <c r="M79" s="554">
        <v>30738</v>
      </c>
      <c r="N79" s="512">
        <f t="shared" si="1"/>
        <v>27943.63636363636</v>
      </c>
      <c r="O79" s="555"/>
      <c r="V79" s="555"/>
    </row>
    <row r="80" spans="1:22">
      <c r="A80" s="551" t="s">
        <v>671</v>
      </c>
      <c r="B80" s="551" t="s">
        <v>671</v>
      </c>
      <c r="C80" s="504" t="s">
        <v>670</v>
      </c>
      <c r="D80" s="505" t="s">
        <v>671</v>
      </c>
      <c r="E80" s="552">
        <v>6.7</v>
      </c>
      <c r="F80" s="560">
        <v>0</v>
      </c>
      <c r="G80" s="554">
        <v>30738</v>
      </c>
      <c r="H80" s="554">
        <v>30738</v>
      </c>
      <c r="I80" s="554">
        <v>30738</v>
      </c>
      <c r="J80" s="554">
        <v>30738</v>
      </c>
      <c r="K80" s="554">
        <v>30738</v>
      </c>
      <c r="L80" s="554">
        <v>30738</v>
      </c>
      <c r="M80" s="554">
        <v>30738</v>
      </c>
      <c r="N80" s="512">
        <f t="shared" si="1"/>
        <v>27943.63636363636</v>
      </c>
      <c r="O80" s="555"/>
      <c r="V80" s="555"/>
    </row>
    <row r="81" spans="1:22">
      <c r="A81" s="551" t="s">
        <v>673</v>
      </c>
      <c r="B81" s="551" t="s">
        <v>673</v>
      </c>
      <c r="C81" s="504" t="s">
        <v>672</v>
      </c>
      <c r="D81" s="505" t="s">
        <v>673</v>
      </c>
      <c r="E81" s="552">
        <v>0.55833333333333335</v>
      </c>
      <c r="F81" s="560">
        <v>0</v>
      </c>
      <c r="G81" s="554">
        <v>2561.5</v>
      </c>
      <c r="H81" s="554">
        <v>2561.5</v>
      </c>
      <c r="I81" s="554">
        <v>2561.5</v>
      </c>
      <c r="J81" s="554">
        <v>2561.5</v>
      </c>
      <c r="K81" s="554">
        <v>2561.5</v>
      </c>
      <c r="L81" s="554">
        <v>2561.5</v>
      </c>
      <c r="M81" s="554">
        <v>2561.5</v>
      </c>
      <c r="N81" s="512">
        <f t="shared" si="1"/>
        <v>2328.6363636363635</v>
      </c>
      <c r="O81" s="555"/>
      <c r="V81" s="555"/>
    </row>
    <row r="82" spans="1:22">
      <c r="A82" s="551" t="s">
        <v>675</v>
      </c>
      <c r="B82" s="551" t="s">
        <v>675</v>
      </c>
      <c r="C82" s="504" t="s">
        <v>674</v>
      </c>
      <c r="D82" s="505" t="s">
        <v>675</v>
      </c>
      <c r="E82" s="552">
        <v>0.55833333333333335</v>
      </c>
      <c r="F82" s="560">
        <v>0</v>
      </c>
      <c r="G82" s="554">
        <v>2561.5</v>
      </c>
      <c r="H82" s="554">
        <v>2561.5</v>
      </c>
      <c r="I82" s="554">
        <v>2561.5</v>
      </c>
      <c r="J82" s="554">
        <v>2561.5</v>
      </c>
      <c r="K82" s="554">
        <v>2561.5</v>
      </c>
      <c r="L82" s="554">
        <v>2561.5</v>
      </c>
      <c r="M82" s="554">
        <v>2561.5</v>
      </c>
      <c r="N82" s="512">
        <f t="shared" si="1"/>
        <v>2328.6363636363635</v>
      </c>
      <c r="O82" s="555"/>
      <c r="V82" s="555"/>
    </row>
    <row r="83" spans="1:22">
      <c r="A83" s="551" t="s">
        <v>677</v>
      </c>
      <c r="B83" s="551" t="s">
        <v>677</v>
      </c>
      <c r="C83" s="504" t="s">
        <v>676</v>
      </c>
      <c r="D83" s="505" t="s">
        <v>677</v>
      </c>
      <c r="E83" s="552">
        <v>6.7</v>
      </c>
      <c r="F83" s="560">
        <v>0</v>
      </c>
      <c r="G83" s="554">
        <v>30738</v>
      </c>
      <c r="H83" s="554">
        <v>30738</v>
      </c>
      <c r="I83" s="554">
        <v>30738</v>
      </c>
      <c r="J83" s="554">
        <v>30738</v>
      </c>
      <c r="K83" s="554">
        <v>30738</v>
      </c>
      <c r="L83" s="554">
        <v>30738</v>
      </c>
      <c r="M83" s="554">
        <v>30738</v>
      </c>
      <c r="N83" s="512">
        <f t="shared" si="1"/>
        <v>27943.63636363636</v>
      </c>
      <c r="O83" s="555"/>
      <c r="V83" s="555"/>
    </row>
    <row r="84" spans="1:22">
      <c r="A84" s="551" t="s">
        <v>679</v>
      </c>
      <c r="B84" s="551" t="s">
        <v>679</v>
      </c>
      <c r="C84" s="504" t="s">
        <v>678</v>
      </c>
      <c r="D84" s="505" t="s">
        <v>679</v>
      </c>
      <c r="E84" s="552">
        <v>0.55833333333333335</v>
      </c>
      <c r="F84" s="560">
        <v>0</v>
      </c>
      <c r="G84" s="554">
        <v>2561.5</v>
      </c>
      <c r="H84" s="554">
        <v>2561.5</v>
      </c>
      <c r="I84" s="554">
        <v>2561.5</v>
      </c>
      <c r="J84" s="554">
        <v>2561.5</v>
      </c>
      <c r="K84" s="554">
        <v>2561.5</v>
      </c>
      <c r="L84" s="554">
        <v>2561.5</v>
      </c>
      <c r="M84" s="554">
        <v>2561.5</v>
      </c>
      <c r="N84" s="512">
        <f t="shared" si="1"/>
        <v>2328.6363636363635</v>
      </c>
      <c r="O84" s="555"/>
      <c r="V84" s="555"/>
    </row>
    <row r="85" spans="1:22">
      <c r="A85" s="551" t="s">
        <v>681</v>
      </c>
      <c r="B85" s="551" t="s">
        <v>681</v>
      </c>
      <c r="C85" s="504" t="s">
        <v>680</v>
      </c>
      <c r="D85" s="505" t="s">
        <v>681</v>
      </c>
      <c r="E85" s="552">
        <v>6.7</v>
      </c>
      <c r="F85" s="560">
        <v>0</v>
      </c>
      <c r="G85" s="554">
        <v>30738</v>
      </c>
      <c r="H85" s="554">
        <v>30738</v>
      </c>
      <c r="I85" s="554">
        <v>30738</v>
      </c>
      <c r="J85" s="554">
        <v>30738</v>
      </c>
      <c r="K85" s="554">
        <v>30738</v>
      </c>
      <c r="L85" s="554">
        <v>30738</v>
      </c>
      <c r="M85" s="554">
        <v>30738</v>
      </c>
      <c r="N85" s="512">
        <f t="shared" si="1"/>
        <v>27943.63636363636</v>
      </c>
      <c r="O85" s="555"/>
      <c r="V85" s="555"/>
    </row>
    <row r="86" spans="1:22">
      <c r="A86" s="551" t="s">
        <v>683</v>
      </c>
      <c r="B86" s="551" t="s">
        <v>683</v>
      </c>
      <c r="C86" s="524" t="s">
        <v>682</v>
      </c>
      <c r="D86" s="505" t="s">
        <v>683</v>
      </c>
      <c r="E86" s="552">
        <v>0.55833333333333335</v>
      </c>
      <c r="F86" s="560">
        <v>0</v>
      </c>
      <c r="G86" s="554">
        <v>2561.5</v>
      </c>
      <c r="H86" s="554">
        <v>2561.5</v>
      </c>
      <c r="I86" s="554">
        <v>2561.5</v>
      </c>
      <c r="J86" s="554">
        <v>2561.5</v>
      </c>
      <c r="K86" s="554">
        <v>2561.5</v>
      </c>
      <c r="L86" s="554">
        <v>2561.5</v>
      </c>
      <c r="M86" s="554">
        <v>2561.5</v>
      </c>
      <c r="N86" s="512">
        <f>+M86/1.1</f>
        <v>2328.6363636363635</v>
      </c>
      <c r="O86" s="555"/>
      <c r="V86" s="555"/>
    </row>
    <row r="87" spans="1:22">
      <c r="A87" s="551" t="s">
        <v>1001</v>
      </c>
      <c r="B87" s="551" t="s">
        <v>1001</v>
      </c>
      <c r="C87" s="504">
        <v>74567</v>
      </c>
      <c r="D87" s="505" t="s">
        <v>684</v>
      </c>
      <c r="E87" s="552">
        <v>6.7</v>
      </c>
      <c r="F87" s="560">
        <v>0</v>
      </c>
      <c r="G87" s="554">
        <v>30738</v>
      </c>
      <c r="H87" s="554">
        <v>30738</v>
      </c>
      <c r="I87" s="554">
        <v>30738</v>
      </c>
      <c r="J87" s="554">
        <v>30738</v>
      </c>
      <c r="K87" s="554">
        <v>30738</v>
      </c>
      <c r="L87" s="554">
        <v>30738</v>
      </c>
      <c r="M87" s="554">
        <v>30738</v>
      </c>
      <c r="N87" s="512">
        <f t="shared" si="1"/>
        <v>27943.63636363636</v>
      </c>
      <c r="O87" s="555"/>
      <c r="V87" s="555"/>
    </row>
    <row r="88" spans="1:22">
      <c r="A88" s="551" t="s">
        <v>686</v>
      </c>
      <c r="B88" s="551" t="s">
        <v>686</v>
      </c>
      <c r="C88" s="504" t="s">
        <v>685</v>
      </c>
      <c r="D88" s="505" t="s">
        <v>686</v>
      </c>
      <c r="E88" s="552">
        <v>6.7</v>
      </c>
      <c r="F88" s="560">
        <v>0</v>
      </c>
      <c r="G88" s="554">
        <v>30738</v>
      </c>
      <c r="H88" s="554">
        <v>30738</v>
      </c>
      <c r="I88" s="554">
        <v>30738</v>
      </c>
      <c r="J88" s="554">
        <v>30738</v>
      </c>
      <c r="K88" s="554">
        <v>30738</v>
      </c>
      <c r="L88" s="554">
        <v>30738</v>
      </c>
      <c r="M88" s="554">
        <v>30738</v>
      </c>
      <c r="N88" s="512">
        <f t="shared" si="1"/>
        <v>27943.63636363636</v>
      </c>
      <c r="O88" s="555"/>
      <c r="V88" s="555"/>
    </row>
    <row r="89" spans="1:22">
      <c r="A89" s="551" t="s">
        <v>688</v>
      </c>
      <c r="B89" s="551" t="s">
        <v>688</v>
      </c>
      <c r="C89" s="504" t="s">
        <v>687</v>
      </c>
      <c r="D89" s="505" t="s">
        <v>688</v>
      </c>
      <c r="E89" s="552">
        <v>0.55833333333333335</v>
      </c>
      <c r="F89" s="560">
        <v>0</v>
      </c>
      <c r="G89" s="554">
        <v>2561.5</v>
      </c>
      <c r="H89" s="554">
        <v>2561.5</v>
      </c>
      <c r="I89" s="554">
        <v>2561.5</v>
      </c>
      <c r="J89" s="554">
        <v>2561.5</v>
      </c>
      <c r="K89" s="554">
        <v>2561.5</v>
      </c>
      <c r="L89" s="554">
        <v>2561.5</v>
      </c>
      <c r="M89" s="554">
        <v>2561.5</v>
      </c>
      <c r="N89" s="512">
        <f t="shared" si="1"/>
        <v>2328.6363636363635</v>
      </c>
      <c r="O89" s="555"/>
      <c r="V89" s="555"/>
    </row>
    <row r="90" spans="1:22">
      <c r="A90" s="551" t="s">
        <v>690</v>
      </c>
      <c r="B90" s="551" t="s">
        <v>690</v>
      </c>
      <c r="C90" s="504" t="s">
        <v>689</v>
      </c>
      <c r="D90" s="505" t="s">
        <v>690</v>
      </c>
      <c r="E90" s="552">
        <v>0.55833333333333335</v>
      </c>
      <c r="F90" s="560">
        <v>0</v>
      </c>
      <c r="G90" s="554">
        <v>2561.5</v>
      </c>
      <c r="H90" s="554">
        <v>2561.5</v>
      </c>
      <c r="I90" s="554">
        <v>2561.5</v>
      </c>
      <c r="J90" s="554">
        <v>2561.5</v>
      </c>
      <c r="K90" s="554">
        <v>2561.5</v>
      </c>
      <c r="L90" s="554">
        <v>2561.5</v>
      </c>
      <c r="M90" s="554">
        <v>2561.5</v>
      </c>
      <c r="N90" s="512">
        <f t="shared" si="1"/>
        <v>2328.6363636363635</v>
      </c>
      <c r="O90" s="555"/>
      <c r="V90" s="555"/>
    </row>
    <row r="91" spans="1:22">
      <c r="A91" s="551" t="s">
        <v>692</v>
      </c>
      <c r="B91" s="551" t="s">
        <v>692</v>
      </c>
      <c r="C91" s="504" t="s">
        <v>691</v>
      </c>
      <c r="D91" s="505" t="s">
        <v>692</v>
      </c>
      <c r="E91" s="552">
        <v>6.7</v>
      </c>
      <c r="F91" s="560">
        <v>0</v>
      </c>
      <c r="G91" s="554">
        <v>30738</v>
      </c>
      <c r="H91" s="554">
        <v>30738</v>
      </c>
      <c r="I91" s="554">
        <v>30738</v>
      </c>
      <c r="J91" s="554">
        <v>30738</v>
      </c>
      <c r="K91" s="554">
        <v>30738</v>
      </c>
      <c r="L91" s="554">
        <v>30738</v>
      </c>
      <c r="M91" s="554">
        <v>30738</v>
      </c>
      <c r="N91" s="512">
        <f t="shared" si="1"/>
        <v>27943.63636363636</v>
      </c>
      <c r="O91" s="555"/>
      <c r="V91" s="555"/>
    </row>
    <row r="92" spans="1:22">
      <c r="A92" s="551" t="s">
        <v>694</v>
      </c>
      <c r="B92" s="551" t="s">
        <v>694</v>
      </c>
      <c r="C92" s="504" t="s">
        <v>693</v>
      </c>
      <c r="D92" s="505" t="s">
        <v>694</v>
      </c>
      <c r="E92" s="552">
        <v>0.55833333333333335</v>
      </c>
      <c r="F92" s="560">
        <v>0</v>
      </c>
      <c r="G92" s="554">
        <v>2561.5</v>
      </c>
      <c r="H92" s="554">
        <v>2561.5</v>
      </c>
      <c r="I92" s="554">
        <v>2561.5</v>
      </c>
      <c r="J92" s="554">
        <v>2561.5</v>
      </c>
      <c r="K92" s="554">
        <v>2561.5</v>
      </c>
      <c r="L92" s="554">
        <v>2561.5</v>
      </c>
      <c r="M92" s="554">
        <v>2561.5</v>
      </c>
      <c r="N92" s="512">
        <f t="shared" si="1"/>
        <v>2328.6363636363635</v>
      </c>
      <c r="O92" s="555"/>
      <c r="V92" s="555"/>
    </row>
    <row r="93" spans="1:22">
      <c r="A93" s="551" t="s">
        <v>696</v>
      </c>
      <c r="B93" s="551" t="s">
        <v>696</v>
      </c>
      <c r="C93" s="504" t="s">
        <v>695</v>
      </c>
      <c r="D93" s="505" t="s">
        <v>696</v>
      </c>
      <c r="E93" s="552">
        <v>6.7</v>
      </c>
      <c r="F93" s="560">
        <v>0</v>
      </c>
      <c r="G93" s="554">
        <v>30738</v>
      </c>
      <c r="H93" s="554">
        <v>30738</v>
      </c>
      <c r="I93" s="554">
        <v>30738</v>
      </c>
      <c r="J93" s="554">
        <v>30738</v>
      </c>
      <c r="K93" s="554">
        <v>30738</v>
      </c>
      <c r="L93" s="554">
        <v>30738</v>
      </c>
      <c r="M93" s="554">
        <v>30738</v>
      </c>
      <c r="N93" s="512">
        <f t="shared" si="1"/>
        <v>27943.63636363636</v>
      </c>
      <c r="O93" s="555"/>
      <c r="V93" s="555"/>
    </row>
    <row r="94" spans="1:22">
      <c r="A94" s="551" t="s">
        <v>698</v>
      </c>
      <c r="B94" s="551" t="s">
        <v>698</v>
      </c>
      <c r="C94" s="504" t="s">
        <v>697</v>
      </c>
      <c r="D94" s="505" t="s">
        <v>698</v>
      </c>
      <c r="E94" s="552">
        <v>0.55833333333333335</v>
      </c>
      <c r="F94" s="560">
        <v>0</v>
      </c>
      <c r="G94" s="554">
        <v>2561.5</v>
      </c>
      <c r="H94" s="554">
        <v>2561.5</v>
      </c>
      <c r="I94" s="554">
        <v>2561.5</v>
      </c>
      <c r="J94" s="554">
        <v>2561.5</v>
      </c>
      <c r="K94" s="554">
        <v>2561.5</v>
      </c>
      <c r="L94" s="554">
        <v>2561.5</v>
      </c>
      <c r="M94" s="554">
        <v>2561.5</v>
      </c>
      <c r="N94" s="512">
        <f t="shared" si="1"/>
        <v>2328.6363636363635</v>
      </c>
      <c r="O94" s="555"/>
      <c r="V94" s="555"/>
    </row>
    <row r="95" spans="1:22">
      <c r="A95" s="551" t="s">
        <v>700</v>
      </c>
      <c r="B95" s="551" t="s">
        <v>700</v>
      </c>
      <c r="C95" s="504" t="s">
        <v>699</v>
      </c>
      <c r="D95" s="505" t="s">
        <v>700</v>
      </c>
      <c r="E95" s="552">
        <v>0.55833333333333335</v>
      </c>
      <c r="F95" s="560">
        <v>0</v>
      </c>
      <c r="G95" s="554">
        <v>2561.5</v>
      </c>
      <c r="H95" s="554">
        <v>2561.5</v>
      </c>
      <c r="I95" s="554">
        <v>2561.5</v>
      </c>
      <c r="J95" s="554">
        <v>2561.5</v>
      </c>
      <c r="K95" s="554">
        <v>2561.5</v>
      </c>
      <c r="L95" s="554">
        <v>2561.5</v>
      </c>
      <c r="M95" s="554">
        <v>2561.5</v>
      </c>
      <c r="N95" s="512">
        <f t="shared" si="1"/>
        <v>2328.6363636363635</v>
      </c>
      <c r="O95" s="555"/>
      <c r="V95" s="555"/>
    </row>
    <row r="96" spans="1:22">
      <c r="A96" s="551" t="s">
        <v>702</v>
      </c>
      <c r="B96" s="551" t="s">
        <v>1002</v>
      </c>
      <c r="C96" s="504" t="s">
        <v>701</v>
      </c>
      <c r="D96" s="505" t="s">
        <v>1003</v>
      </c>
      <c r="E96" s="552">
        <v>6.7</v>
      </c>
      <c r="F96" s="560">
        <v>0</v>
      </c>
      <c r="G96" s="554">
        <v>30738</v>
      </c>
      <c r="H96" s="554">
        <v>30738</v>
      </c>
      <c r="I96" s="554">
        <v>30738</v>
      </c>
      <c r="J96" s="554">
        <v>30738</v>
      </c>
      <c r="K96" s="554">
        <v>30738</v>
      </c>
      <c r="L96" s="554">
        <v>30738</v>
      </c>
      <c r="M96" s="554">
        <v>30738</v>
      </c>
      <c r="N96" s="512">
        <f t="shared" si="1"/>
        <v>27943.63636363636</v>
      </c>
      <c r="O96" s="555"/>
      <c r="V96" s="555"/>
    </row>
    <row r="97" spans="1:22">
      <c r="A97" s="551" t="s">
        <v>704</v>
      </c>
      <c r="B97" s="551" t="s">
        <v>704</v>
      </c>
      <c r="C97" s="504" t="s">
        <v>703</v>
      </c>
      <c r="D97" s="505" t="s">
        <v>1004</v>
      </c>
      <c r="E97" s="552">
        <v>6.7</v>
      </c>
      <c r="F97" s="560">
        <v>0</v>
      </c>
      <c r="G97" s="554">
        <v>30738</v>
      </c>
      <c r="H97" s="554">
        <v>30738</v>
      </c>
      <c r="I97" s="554">
        <v>30738</v>
      </c>
      <c r="J97" s="554">
        <v>30738</v>
      </c>
      <c r="K97" s="554">
        <v>30738</v>
      </c>
      <c r="L97" s="554">
        <v>30738</v>
      </c>
      <c r="M97" s="554">
        <v>30738</v>
      </c>
      <c r="N97" s="512">
        <f t="shared" si="1"/>
        <v>27943.63636363636</v>
      </c>
      <c r="O97" s="555"/>
      <c r="V97" s="555"/>
    </row>
    <row r="98" spans="1:22">
      <c r="A98" s="551" t="s">
        <v>706</v>
      </c>
      <c r="B98" s="551" t="s">
        <v>706</v>
      </c>
      <c r="C98" s="504" t="s">
        <v>705</v>
      </c>
      <c r="D98" s="505" t="s">
        <v>706</v>
      </c>
      <c r="E98" s="552">
        <v>0.55833333333333335</v>
      </c>
      <c r="F98" s="560">
        <v>0</v>
      </c>
      <c r="G98" s="554">
        <v>2561.5</v>
      </c>
      <c r="H98" s="554">
        <v>2561.5</v>
      </c>
      <c r="I98" s="554">
        <v>2561.5</v>
      </c>
      <c r="J98" s="554">
        <v>2561.5</v>
      </c>
      <c r="K98" s="554">
        <v>2561.5</v>
      </c>
      <c r="L98" s="554">
        <v>2561.5</v>
      </c>
      <c r="M98" s="554">
        <v>2561.5</v>
      </c>
      <c r="N98" s="512">
        <f t="shared" si="1"/>
        <v>2328.6363636363635</v>
      </c>
      <c r="O98" s="555"/>
      <c r="V98" s="555"/>
    </row>
    <row r="99" spans="1:22">
      <c r="A99" s="551" t="s">
        <v>702</v>
      </c>
      <c r="B99" s="551" t="s">
        <v>702</v>
      </c>
      <c r="C99" s="504">
        <v>124771</v>
      </c>
      <c r="D99" s="505" t="s">
        <v>1003</v>
      </c>
      <c r="E99" s="552">
        <v>6.7</v>
      </c>
      <c r="F99" s="560">
        <v>0</v>
      </c>
      <c r="G99" s="554">
        <v>30738</v>
      </c>
      <c r="H99" s="554">
        <v>30738</v>
      </c>
      <c r="I99" s="554">
        <v>30738</v>
      </c>
      <c r="J99" s="554">
        <v>30738</v>
      </c>
      <c r="K99" s="554">
        <v>30738</v>
      </c>
      <c r="L99" s="554">
        <v>30738</v>
      </c>
      <c r="M99" s="554">
        <v>30738</v>
      </c>
      <c r="N99" s="512">
        <f t="shared" si="1"/>
        <v>27943.63636363636</v>
      </c>
      <c r="O99" s="555"/>
      <c r="V99" s="555"/>
    </row>
    <row r="100" spans="1:22">
      <c r="A100" s="551" t="s">
        <v>706</v>
      </c>
      <c r="B100" s="551" t="s">
        <v>706</v>
      </c>
      <c r="C100" s="504" t="s">
        <v>707</v>
      </c>
      <c r="D100" s="505" t="s">
        <v>706</v>
      </c>
      <c r="E100" s="552">
        <v>0.55833333333333335</v>
      </c>
      <c r="F100" s="560">
        <v>0</v>
      </c>
      <c r="G100" s="554">
        <v>2561.5</v>
      </c>
      <c r="H100" s="554">
        <v>2561.5</v>
      </c>
      <c r="I100" s="554">
        <v>2561.5</v>
      </c>
      <c r="J100" s="554">
        <v>2561.5</v>
      </c>
      <c r="K100" s="554">
        <v>2561.5</v>
      </c>
      <c r="L100" s="554">
        <v>2561.5</v>
      </c>
      <c r="M100" s="554">
        <v>2561.5</v>
      </c>
      <c r="N100" s="512">
        <f t="shared" si="1"/>
        <v>2328.6363636363635</v>
      </c>
      <c r="O100" s="555"/>
      <c r="V100" s="555"/>
    </row>
    <row r="101" spans="1:22">
      <c r="A101" s="551" t="s">
        <v>709</v>
      </c>
      <c r="B101" s="551" t="s">
        <v>709</v>
      </c>
      <c r="C101" s="504" t="s">
        <v>708</v>
      </c>
      <c r="D101" s="505" t="s">
        <v>1005</v>
      </c>
      <c r="E101" s="552">
        <v>0.55833333333333335</v>
      </c>
      <c r="F101" s="560">
        <v>0</v>
      </c>
      <c r="G101" s="554">
        <v>2561.5</v>
      </c>
      <c r="H101" s="554">
        <v>2561.5</v>
      </c>
      <c r="I101" s="554">
        <v>2561.5</v>
      </c>
      <c r="J101" s="554">
        <v>2561.5</v>
      </c>
      <c r="K101" s="554">
        <v>2561.5</v>
      </c>
      <c r="L101" s="554">
        <v>2561.5</v>
      </c>
      <c r="M101" s="554">
        <v>2561.5</v>
      </c>
      <c r="N101" s="512">
        <f t="shared" si="1"/>
        <v>2328.6363636363635</v>
      </c>
      <c r="O101" s="555"/>
      <c r="V101" s="555"/>
    </row>
    <row r="102" spans="1:22">
      <c r="A102" s="551" t="s">
        <v>1006</v>
      </c>
      <c r="B102" s="551" t="s">
        <v>1006</v>
      </c>
      <c r="C102" s="504">
        <v>74568</v>
      </c>
      <c r="D102" s="505" t="s">
        <v>710</v>
      </c>
      <c r="E102" s="552">
        <v>6.7</v>
      </c>
      <c r="F102" s="560">
        <v>0</v>
      </c>
      <c r="G102" s="554">
        <v>30738</v>
      </c>
      <c r="H102" s="554">
        <v>30738</v>
      </c>
      <c r="I102" s="554">
        <v>30738</v>
      </c>
      <c r="J102" s="554">
        <v>30738</v>
      </c>
      <c r="K102" s="554">
        <v>30738</v>
      </c>
      <c r="L102" s="554">
        <v>30738</v>
      </c>
      <c r="M102" s="554">
        <v>30738</v>
      </c>
      <c r="N102" s="512">
        <f t="shared" si="1"/>
        <v>27943.63636363636</v>
      </c>
      <c r="O102" s="555"/>
      <c r="V102" s="555"/>
    </row>
    <row r="103" spans="1:22">
      <c r="A103" s="551" t="s">
        <v>712</v>
      </c>
      <c r="B103" s="551" t="s">
        <v>712</v>
      </c>
      <c r="C103" s="504" t="s">
        <v>711</v>
      </c>
      <c r="D103" s="505" t="s">
        <v>712</v>
      </c>
      <c r="E103" s="552">
        <v>6.7</v>
      </c>
      <c r="F103" s="560">
        <v>0</v>
      </c>
      <c r="G103" s="554">
        <v>30738</v>
      </c>
      <c r="H103" s="554">
        <v>30738</v>
      </c>
      <c r="I103" s="554">
        <v>30738</v>
      </c>
      <c r="J103" s="554">
        <v>30738</v>
      </c>
      <c r="K103" s="554">
        <v>30738</v>
      </c>
      <c r="L103" s="554">
        <v>30738</v>
      </c>
      <c r="M103" s="554">
        <v>30738</v>
      </c>
      <c r="N103" s="512">
        <f t="shared" si="1"/>
        <v>27943.63636363636</v>
      </c>
      <c r="O103" s="555"/>
      <c r="V103" s="555"/>
    </row>
    <row r="104" spans="1:22">
      <c r="A104" s="551" t="s">
        <v>714</v>
      </c>
      <c r="B104" s="551" t="s">
        <v>714</v>
      </c>
      <c r="C104" s="504" t="s">
        <v>713</v>
      </c>
      <c r="D104" s="505" t="s">
        <v>714</v>
      </c>
      <c r="E104" s="552">
        <v>0.55833333333333335</v>
      </c>
      <c r="F104" s="560">
        <v>0</v>
      </c>
      <c r="G104" s="554">
        <v>2561.5</v>
      </c>
      <c r="H104" s="554">
        <v>2561.5</v>
      </c>
      <c r="I104" s="554">
        <v>2561.5</v>
      </c>
      <c r="J104" s="554">
        <v>2561.5</v>
      </c>
      <c r="K104" s="554">
        <v>2561.5</v>
      </c>
      <c r="L104" s="554">
        <v>2561.5</v>
      </c>
      <c r="M104" s="554">
        <v>2561.5</v>
      </c>
      <c r="N104" s="512">
        <f t="shared" si="1"/>
        <v>2328.6363636363635</v>
      </c>
      <c r="O104" s="555"/>
      <c r="V104" s="555"/>
    </row>
    <row r="105" spans="1:22">
      <c r="A105" s="551" t="s">
        <v>716</v>
      </c>
      <c r="B105" s="551" t="s">
        <v>716</v>
      </c>
      <c r="C105" s="504" t="s">
        <v>715</v>
      </c>
      <c r="D105" s="505" t="s">
        <v>716</v>
      </c>
      <c r="E105" s="552">
        <v>6.7</v>
      </c>
      <c r="F105" s="560">
        <v>0</v>
      </c>
      <c r="G105" s="554">
        <v>30738</v>
      </c>
      <c r="H105" s="554">
        <v>30738</v>
      </c>
      <c r="I105" s="554">
        <v>30738</v>
      </c>
      <c r="J105" s="554">
        <v>30738</v>
      </c>
      <c r="K105" s="554">
        <v>30738</v>
      </c>
      <c r="L105" s="554">
        <v>30738</v>
      </c>
      <c r="M105" s="554">
        <v>30738</v>
      </c>
      <c r="N105" s="512">
        <f t="shared" si="1"/>
        <v>27943.63636363636</v>
      </c>
      <c r="O105" s="555"/>
      <c r="V105" s="555"/>
    </row>
    <row r="106" spans="1:22">
      <c r="A106" s="551" t="s">
        <v>718</v>
      </c>
      <c r="B106" s="551" t="s">
        <v>718</v>
      </c>
      <c r="C106" s="504" t="s">
        <v>717</v>
      </c>
      <c r="D106" s="505" t="s">
        <v>718</v>
      </c>
      <c r="E106" s="552">
        <v>0.55833333333333335</v>
      </c>
      <c r="F106" s="560">
        <v>0</v>
      </c>
      <c r="G106" s="554">
        <v>2561.5</v>
      </c>
      <c r="H106" s="554">
        <v>2561.5</v>
      </c>
      <c r="I106" s="554">
        <v>2561.5</v>
      </c>
      <c r="J106" s="554">
        <v>2561.5</v>
      </c>
      <c r="K106" s="554">
        <v>2561.5</v>
      </c>
      <c r="L106" s="554">
        <v>2561.5</v>
      </c>
      <c r="M106" s="554">
        <v>2561.5</v>
      </c>
      <c r="N106" s="512">
        <f t="shared" si="1"/>
        <v>2328.6363636363635</v>
      </c>
      <c r="O106" s="555"/>
      <c r="V106" s="555"/>
    </row>
    <row r="107" spans="1:22">
      <c r="A107" s="551" t="s">
        <v>720</v>
      </c>
      <c r="B107" s="551" t="s">
        <v>720</v>
      </c>
      <c r="C107" s="504" t="s">
        <v>719</v>
      </c>
      <c r="D107" s="505" t="s">
        <v>720</v>
      </c>
      <c r="E107" s="552">
        <v>6.7</v>
      </c>
      <c r="F107" s="560">
        <v>0</v>
      </c>
      <c r="G107" s="554">
        <v>30738</v>
      </c>
      <c r="H107" s="554">
        <v>30738</v>
      </c>
      <c r="I107" s="554">
        <v>30738</v>
      </c>
      <c r="J107" s="554">
        <v>30738</v>
      </c>
      <c r="K107" s="554">
        <v>30738</v>
      </c>
      <c r="L107" s="554">
        <v>30738</v>
      </c>
      <c r="M107" s="554">
        <v>30738</v>
      </c>
      <c r="N107" s="512">
        <f t="shared" si="1"/>
        <v>27943.63636363636</v>
      </c>
      <c r="O107" s="555"/>
      <c r="V107" s="555"/>
    </row>
    <row r="108" spans="1:22">
      <c r="A108" s="551" t="s">
        <v>722</v>
      </c>
      <c r="B108" s="551" t="s">
        <v>722</v>
      </c>
      <c r="C108" s="504" t="s">
        <v>721</v>
      </c>
      <c r="D108" s="505" t="s">
        <v>722</v>
      </c>
      <c r="E108" s="552">
        <v>0.55833333333333335</v>
      </c>
      <c r="F108" s="560">
        <v>0</v>
      </c>
      <c r="G108" s="554">
        <v>2561.5</v>
      </c>
      <c r="H108" s="554">
        <v>2561.5</v>
      </c>
      <c r="I108" s="554">
        <v>2561.5</v>
      </c>
      <c r="J108" s="554">
        <v>2561.5</v>
      </c>
      <c r="K108" s="554">
        <v>2561.5</v>
      </c>
      <c r="L108" s="554">
        <v>2561.5</v>
      </c>
      <c r="M108" s="554">
        <v>2561.5</v>
      </c>
      <c r="N108" s="512">
        <f t="shared" si="1"/>
        <v>2328.6363636363635</v>
      </c>
      <c r="O108" s="555"/>
      <c r="V108" s="555"/>
    </row>
    <row r="109" spans="1:22">
      <c r="A109" s="551" t="s">
        <v>724</v>
      </c>
      <c r="B109" s="551" t="s">
        <v>724</v>
      </c>
      <c r="C109" s="504" t="s">
        <v>723</v>
      </c>
      <c r="D109" s="505" t="s">
        <v>724</v>
      </c>
      <c r="E109" s="552">
        <v>0.55833333333333335</v>
      </c>
      <c r="F109" s="560">
        <v>0</v>
      </c>
      <c r="G109" s="554">
        <v>2561.5</v>
      </c>
      <c r="H109" s="554">
        <v>2561.5</v>
      </c>
      <c r="I109" s="554">
        <v>2561.5</v>
      </c>
      <c r="J109" s="554">
        <v>2561.5</v>
      </c>
      <c r="K109" s="554">
        <v>2561.5</v>
      </c>
      <c r="L109" s="554">
        <v>2561.5</v>
      </c>
      <c r="M109" s="554">
        <v>2561.5</v>
      </c>
      <c r="N109" s="512">
        <f t="shared" si="1"/>
        <v>2328.6363636363635</v>
      </c>
      <c r="O109" s="555"/>
      <c r="V109" s="555"/>
    </row>
    <row r="110" spans="1:22">
      <c r="A110" s="551" t="s">
        <v>1007</v>
      </c>
      <c r="B110" s="551" t="s">
        <v>1007</v>
      </c>
      <c r="C110" s="504">
        <v>74593</v>
      </c>
      <c r="D110" s="505" t="s">
        <v>725</v>
      </c>
      <c r="E110" s="552">
        <v>6.7</v>
      </c>
      <c r="F110" s="560">
        <v>0</v>
      </c>
      <c r="G110" s="554">
        <v>30738</v>
      </c>
      <c r="H110" s="554">
        <v>30738</v>
      </c>
      <c r="I110" s="554">
        <v>30738</v>
      </c>
      <c r="J110" s="554">
        <v>30738</v>
      </c>
      <c r="K110" s="554">
        <v>30738</v>
      </c>
      <c r="L110" s="554">
        <v>30738</v>
      </c>
      <c r="M110" s="554">
        <v>30738</v>
      </c>
      <c r="N110" s="512">
        <f t="shared" si="1"/>
        <v>27943.63636363636</v>
      </c>
      <c r="O110" s="555"/>
      <c r="V110" s="555"/>
    </row>
    <row r="111" spans="1:22">
      <c r="A111" s="551" t="s">
        <v>727</v>
      </c>
      <c r="B111" s="551" t="s">
        <v>727</v>
      </c>
      <c r="C111" s="504" t="s">
        <v>726</v>
      </c>
      <c r="D111" s="505" t="s">
        <v>727</v>
      </c>
      <c r="E111" s="552">
        <v>6.7</v>
      </c>
      <c r="F111" s="560">
        <v>0</v>
      </c>
      <c r="G111" s="554">
        <v>30738</v>
      </c>
      <c r="H111" s="554">
        <v>30738</v>
      </c>
      <c r="I111" s="554">
        <v>30738</v>
      </c>
      <c r="J111" s="554">
        <v>30738</v>
      </c>
      <c r="K111" s="554">
        <v>30738</v>
      </c>
      <c r="L111" s="554">
        <v>30738</v>
      </c>
      <c r="M111" s="554">
        <v>30738</v>
      </c>
      <c r="N111" s="512">
        <f t="shared" si="1"/>
        <v>27943.63636363636</v>
      </c>
      <c r="O111" s="555"/>
      <c r="V111" s="555"/>
    </row>
    <row r="112" spans="1:22">
      <c r="A112" s="551" t="s">
        <v>729</v>
      </c>
      <c r="B112" s="551" t="s">
        <v>729</v>
      </c>
      <c r="C112" s="504" t="s">
        <v>728</v>
      </c>
      <c r="D112" s="505" t="s">
        <v>729</v>
      </c>
      <c r="E112" s="552">
        <v>0.55833333333333335</v>
      </c>
      <c r="F112" s="560">
        <v>0</v>
      </c>
      <c r="G112" s="554">
        <v>2561.5</v>
      </c>
      <c r="H112" s="554">
        <v>2561.5</v>
      </c>
      <c r="I112" s="554">
        <v>2561.5</v>
      </c>
      <c r="J112" s="554">
        <v>2561.5</v>
      </c>
      <c r="K112" s="554">
        <v>2561.5</v>
      </c>
      <c r="L112" s="554">
        <v>2561.5</v>
      </c>
      <c r="M112" s="554">
        <v>2561.5</v>
      </c>
      <c r="N112" s="512">
        <f t="shared" si="1"/>
        <v>2328.6363636363635</v>
      </c>
      <c r="O112" s="555"/>
      <c r="V112" s="555"/>
    </row>
    <row r="113" spans="1:22">
      <c r="A113" s="551" t="s">
        <v>731</v>
      </c>
      <c r="B113" s="551" t="s">
        <v>731</v>
      </c>
      <c r="C113" s="504" t="s">
        <v>730</v>
      </c>
      <c r="D113" s="505" t="s">
        <v>731</v>
      </c>
      <c r="E113" s="552">
        <v>0.55833333333333335</v>
      </c>
      <c r="F113" s="560">
        <v>0</v>
      </c>
      <c r="G113" s="554">
        <v>2561.5</v>
      </c>
      <c r="H113" s="554">
        <v>2561.5</v>
      </c>
      <c r="I113" s="554">
        <v>2561.5</v>
      </c>
      <c r="J113" s="554">
        <v>2561.5</v>
      </c>
      <c r="K113" s="554">
        <v>2561.5</v>
      </c>
      <c r="L113" s="554">
        <v>2561.5</v>
      </c>
      <c r="M113" s="554">
        <v>2561.5</v>
      </c>
      <c r="N113" s="512">
        <f t="shared" si="1"/>
        <v>2328.6363636363635</v>
      </c>
      <c r="O113" s="555"/>
      <c r="V113" s="555"/>
    </row>
    <row r="114" spans="1:22">
      <c r="A114" s="551" t="s">
        <v>733</v>
      </c>
      <c r="B114" s="551" t="s">
        <v>733</v>
      </c>
      <c r="C114" s="504" t="s">
        <v>732</v>
      </c>
      <c r="D114" s="505" t="s">
        <v>733</v>
      </c>
      <c r="E114" s="552">
        <v>6.7</v>
      </c>
      <c r="F114" s="560">
        <v>0</v>
      </c>
      <c r="G114" s="554">
        <v>30738</v>
      </c>
      <c r="H114" s="554">
        <v>30738</v>
      </c>
      <c r="I114" s="554">
        <v>30738</v>
      </c>
      <c r="J114" s="554">
        <v>30738</v>
      </c>
      <c r="K114" s="554">
        <v>30738</v>
      </c>
      <c r="L114" s="554">
        <v>30738</v>
      </c>
      <c r="M114" s="554">
        <v>30738</v>
      </c>
      <c r="N114" s="512">
        <f t="shared" si="1"/>
        <v>27943.63636363636</v>
      </c>
      <c r="O114" s="555"/>
      <c r="V114" s="555"/>
    </row>
    <row r="115" spans="1:22">
      <c r="A115" s="551" t="s">
        <v>735</v>
      </c>
      <c r="B115" s="551" t="s">
        <v>735</v>
      </c>
      <c r="C115" s="504" t="s">
        <v>734</v>
      </c>
      <c r="D115" s="505" t="s">
        <v>735</v>
      </c>
      <c r="E115" s="552">
        <v>0.55833333333333335</v>
      </c>
      <c r="F115" s="560">
        <v>0</v>
      </c>
      <c r="G115" s="554">
        <v>2561.5</v>
      </c>
      <c r="H115" s="554">
        <v>2561.5</v>
      </c>
      <c r="I115" s="554">
        <v>2561.5</v>
      </c>
      <c r="J115" s="554">
        <v>2561.5</v>
      </c>
      <c r="K115" s="554">
        <v>2561.5</v>
      </c>
      <c r="L115" s="554">
        <v>2561.5</v>
      </c>
      <c r="M115" s="554">
        <v>2561.5</v>
      </c>
      <c r="N115" s="512">
        <f t="shared" si="1"/>
        <v>2328.6363636363635</v>
      </c>
      <c r="O115" s="555"/>
      <c r="V115" s="555"/>
    </row>
    <row r="116" spans="1:22">
      <c r="A116" s="551" t="s">
        <v>737</v>
      </c>
      <c r="B116" s="551" t="s">
        <v>737</v>
      </c>
      <c r="C116" s="504" t="s">
        <v>736</v>
      </c>
      <c r="D116" s="505" t="s">
        <v>737</v>
      </c>
      <c r="E116" s="552">
        <v>6.7</v>
      </c>
      <c r="F116" s="560">
        <v>0</v>
      </c>
      <c r="G116" s="554">
        <v>30738</v>
      </c>
      <c r="H116" s="554">
        <v>30738</v>
      </c>
      <c r="I116" s="554">
        <v>30738</v>
      </c>
      <c r="J116" s="554">
        <v>30738</v>
      </c>
      <c r="K116" s="554">
        <v>30738</v>
      </c>
      <c r="L116" s="554">
        <v>30738</v>
      </c>
      <c r="M116" s="554">
        <v>30738</v>
      </c>
      <c r="N116" s="512">
        <f t="shared" si="1"/>
        <v>27943.63636363636</v>
      </c>
      <c r="O116" s="555"/>
      <c r="V116" s="555"/>
    </row>
    <row r="117" spans="1:22">
      <c r="A117" s="551" t="s">
        <v>739</v>
      </c>
      <c r="B117" s="551" t="s">
        <v>739</v>
      </c>
      <c r="C117" s="504" t="s">
        <v>738</v>
      </c>
      <c r="D117" s="505" t="s">
        <v>739</v>
      </c>
      <c r="E117" s="552">
        <v>0.55833333333333335</v>
      </c>
      <c r="F117" s="560">
        <v>0</v>
      </c>
      <c r="G117" s="554">
        <v>2561.5</v>
      </c>
      <c r="H117" s="554">
        <v>2561.5</v>
      </c>
      <c r="I117" s="554">
        <v>2561.5</v>
      </c>
      <c r="J117" s="554">
        <v>2561.5</v>
      </c>
      <c r="K117" s="554">
        <v>2561.5</v>
      </c>
      <c r="L117" s="554">
        <v>2561.5</v>
      </c>
      <c r="M117" s="554">
        <v>2561.5</v>
      </c>
      <c r="N117" s="512">
        <f t="shared" si="1"/>
        <v>2328.6363636363635</v>
      </c>
      <c r="O117" s="555"/>
      <c r="V117" s="555"/>
    </row>
    <row r="118" spans="1:22">
      <c r="A118" s="551" t="s">
        <v>740</v>
      </c>
      <c r="B118" s="551" t="s">
        <v>740</v>
      </c>
      <c r="C118" s="504">
        <v>86405</v>
      </c>
      <c r="D118" s="505" t="s">
        <v>740</v>
      </c>
      <c r="E118" s="552">
        <v>6.7</v>
      </c>
      <c r="F118" s="560">
        <v>0</v>
      </c>
      <c r="G118" s="554">
        <v>28500</v>
      </c>
      <c r="H118" s="554">
        <v>29355</v>
      </c>
      <c r="I118" s="554">
        <v>29355</v>
      </c>
      <c r="J118" s="554">
        <v>29355</v>
      </c>
      <c r="K118" s="554">
        <v>29355</v>
      </c>
      <c r="L118" s="554">
        <v>29355</v>
      </c>
      <c r="M118" s="554">
        <v>29355</v>
      </c>
      <c r="N118" s="512">
        <f t="shared" si="1"/>
        <v>26686.363636363632</v>
      </c>
      <c r="O118" s="555"/>
      <c r="V118" s="555"/>
    </row>
    <row r="119" spans="1:22">
      <c r="C119" s="504">
        <v>137294</v>
      </c>
      <c r="D119" s="505" t="s">
        <v>741</v>
      </c>
      <c r="E119" s="552">
        <v>6.7</v>
      </c>
      <c r="F119" s="560">
        <v>0</v>
      </c>
      <c r="G119" s="554">
        <v>0</v>
      </c>
      <c r="H119" s="554">
        <v>0</v>
      </c>
      <c r="I119" s="554">
        <v>0</v>
      </c>
      <c r="J119" s="554">
        <v>0</v>
      </c>
      <c r="K119" s="554">
        <v>26300</v>
      </c>
      <c r="L119" s="554">
        <v>26300</v>
      </c>
      <c r="M119" s="554">
        <v>26300</v>
      </c>
      <c r="N119" s="512">
        <f t="shared" si="1"/>
        <v>23909.090909090908</v>
      </c>
      <c r="O119" s="555"/>
      <c r="V119" s="555"/>
    </row>
    <row r="120" spans="1:22">
      <c r="C120" s="504" t="s">
        <v>742</v>
      </c>
      <c r="D120" s="505" t="s">
        <v>743</v>
      </c>
      <c r="E120" s="552">
        <v>6.7</v>
      </c>
      <c r="F120" s="560">
        <v>0</v>
      </c>
      <c r="G120" s="554">
        <v>0</v>
      </c>
      <c r="H120" s="554">
        <v>0</v>
      </c>
      <c r="I120" s="554">
        <v>0</v>
      </c>
      <c r="J120" s="554">
        <v>0</v>
      </c>
      <c r="K120" s="554">
        <v>2191.6666666666665</v>
      </c>
      <c r="L120" s="554">
        <v>2191.6666666666665</v>
      </c>
      <c r="M120" s="554">
        <v>2191.6666666666665</v>
      </c>
      <c r="N120" s="512">
        <f t="shared" si="1"/>
        <v>1992.424242424242</v>
      </c>
      <c r="O120" s="555"/>
      <c r="V120" s="555"/>
    </row>
    <row r="121" spans="1:22">
      <c r="C121" s="527">
        <v>137295</v>
      </c>
      <c r="D121" s="528" t="s">
        <v>487</v>
      </c>
      <c r="E121" s="552">
        <v>6.7</v>
      </c>
      <c r="F121" s="560">
        <v>0</v>
      </c>
      <c r="G121" s="554">
        <v>0</v>
      </c>
      <c r="H121" s="554">
        <v>0</v>
      </c>
      <c r="I121" s="554">
        <v>0</v>
      </c>
      <c r="J121" s="554">
        <v>0</v>
      </c>
      <c r="K121" s="554">
        <v>26300</v>
      </c>
      <c r="L121" s="554">
        <v>26300</v>
      </c>
      <c r="M121" s="554">
        <v>26300</v>
      </c>
      <c r="N121" s="512">
        <f>+M121/1.1</f>
        <v>23909.090909090908</v>
      </c>
      <c r="O121" s="555"/>
      <c r="V121" s="555"/>
    </row>
    <row r="122" spans="1:22">
      <c r="C122" s="527" t="s">
        <v>744</v>
      </c>
      <c r="D122" s="528" t="s">
        <v>745</v>
      </c>
      <c r="E122" s="552">
        <v>6.7</v>
      </c>
      <c r="F122" s="560">
        <v>0</v>
      </c>
      <c r="G122" s="554">
        <v>0</v>
      </c>
      <c r="H122" s="554">
        <v>0</v>
      </c>
      <c r="I122" s="554">
        <v>0</v>
      </c>
      <c r="J122" s="554">
        <v>0</v>
      </c>
      <c r="K122" s="554">
        <v>26300</v>
      </c>
      <c r="L122" s="554">
        <v>26300</v>
      </c>
      <c r="M122" s="554">
        <v>26300</v>
      </c>
      <c r="N122" s="512">
        <f>+M122/1.1</f>
        <v>23909.090909090908</v>
      </c>
      <c r="O122" s="555"/>
      <c r="V122" s="555"/>
    </row>
    <row r="123" spans="1:22">
      <c r="C123" s="527" t="s">
        <v>746</v>
      </c>
      <c r="D123" s="528" t="s">
        <v>747</v>
      </c>
      <c r="E123" s="552">
        <v>0.55833333333333335</v>
      </c>
      <c r="F123" s="560">
        <v>0</v>
      </c>
      <c r="G123" s="554">
        <v>0</v>
      </c>
      <c r="H123" s="554">
        <v>0</v>
      </c>
      <c r="I123" s="554">
        <v>0</v>
      </c>
      <c r="J123" s="554">
        <v>0</v>
      </c>
      <c r="K123" s="554">
        <v>2191.6666666666665</v>
      </c>
      <c r="L123" s="554">
        <v>2191.6666666666665</v>
      </c>
      <c r="M123" s="554">
        <v>2191.6666666666665</v>
      </c>
      <c r="N123" s="512">
        <f t="shared" si="1"/>
        <v>1992.424242424242</v>
      </c>
      <c r="O123" s="555"/>
      <c r="V123" s="555"/>
    </row>
    <row r="124" spans="1:22">
      <c r="C124" s="527" t="s">
        <v>748</v>
      </c>
      <c r="D124" s="528" t="s">
        <v>749</v>
      </c>
      <c r="E124" s="552">
        <v>0.55833333333333335</v>
      </c>
      <c r="F124" s="560">
        <v>0</v>
      </c>
      <c r="G124" s="554">
        <v>0</v>
      </c>
      <c r="H124" s="554">
        <v>0</v>
      </c>
      <c r="I124" s="554">
        <v>0</v>
      </c>
      <c r="J124" s="554">
        <v>0</v>
      </c>
      <c r="K124" s="554">
        <v>2191.6666666666665</v>
      </c>
      <c r="L124" s="554">
        <v>2191.6666666666665</v>
      </c>
      <c r="M124" s="554">
        <v>2191.6666666666665</v>
      </c>
      <c r="N124" s="512">
        <f>+M124/1.1</f>
        <v>1992.424242424242</v>
      </c>
      <c r="O124" s="555"/>
      <c r="V124" s="555"/>
    </row>
    <row r="125" spans="1:22">
      <c r="A125" s="551" t="s">
        <v>490</v>
      </c>
      <c r="B125" s="551" t="s">
        <v>490</v>
      </c>
      <c r="C125" s="525">
        <v>145141</v>
      </c>
      <c r="D125" s="526" t="s">
        <v>490</v>
      </c>
      <c r="E125" s="552">
        <v>6.7</v>
      </c>
      <c r="F125" s="560">
        <v>0</v>
      </c>
      <c r="G125" s="554">
        <v>0</v>
      </c>
      <c r="H125" s="554">
        <v>0</v>
      </c>
      <c r="I125" s="554">
        <v>0</v>
      </c>
      <c r="J125" s="554">
        <v>33900</v>
      </c>
      <c r="K125" s="554">
        <v>33900</v>
      </c>
      <c r="L125" s="554">
        <v>33900</v>
      </c>
      <c r="M125" s="554">
        <v>33900</v>
      </c>
      <c r="N125" s="512">
        <f t="shared" ref="N125:N150" si="2">+M125/1.1</f>
        <v>30818.181818181816</v>
      </c>
      <c r="O125" s="555"/>
      <c r="V125" s="555"/>
    </row>
    <row r="126" spans="1:22">
      <c r="C126" s="525" t="s">
        <v>750</v>
      </c>
      <c r="D126" s="526" t="s">
        <v>751</v>
      </c>
      <c r="E126" s="552">
        <v>6.7</v>
      </c>
      <c r="F126" s="560">
        <v>0</v>
      </c>
      <c r="G126" s="554">
        <v>0</v>
      </c>
      <c r="H126" s="554">
        <v>0</v>
      </c>
      <c r="I126" s="554">
        <v>0</v>
      </c>
      <c r="J126" s="554">
        <v>33900</v>
      </c>
      <c r="K126" s="554">
        <v>33900</v>
      </c>
      <c r="L126" s="554">
        <v>33900</v>
      </c>
      <c r="M126" s="554">
        <v>33900</v>
      </c>
      <c r="N126" s="512">
        <f>+M126/1.1</f>
        <v>30818.181818181816</v>
      </c>
      <c r="O126" s="555"/>
      <c r="V126" s="555"/>
    </row>
    <row r="127" spans="1:22">
      <c r="A127" s="551" t="s">
        <v>752</v>
      </c>
      <c r="B127" s="551" t="s">
        <v>752</v>
      </c>
      <c r="C127" s="525" t="s">
        <v>488</v>
      </c>
      <c r="D127" s="526" t="s">
        <v>752</v>
      </c>
      <c r="E127" s="552">
        <v>0.55833333333333335</v>
      </c>
      <c r="F127" s="560">
        <v>0</v>
      </c>
      <c r="G127" s="554">
        <v>0</v>
      </c>
      <c r="H127" s="554">
        <v>0</v>
      </c>
      <c r="I127" s="554">
        <v>0</v>
      </c>
      <c r="J127" s="554">
        <v>2825</v>
      </c>
      <c r="K127" s="554">
        <v>2825</v>
      </c>
      <c r="L127" s="554">
        <v>2825</v>
      </c>
      <c r="M127" s="554">
        <v>2825</v>
      </c>
      <c r="N127" s="512">
        <f t="shared" si="2"/>
        <v>2568.181818181818</v>
      </c>
      <c r="O127" s="555"/>
      <c r="V127" s="555"/>
    </row>
    <row r="128" spans="1:22">
      <c r="C128" s="525" t="s">
        <v>753</v>
      </c>
      <c r="D128" s="526" t="s">
        <v>754</v>
      </c>
      <c r="E128" s="552">
        <v>0.55833333333333335</v>
      </c>
      <c r="F128" s="560">
        <v>0</v>
      </c>
      <c r="G128" s="554">
        <v>0</v>
      </c>
      <c r="H128" s="554">
        <v>0</v>
      </c>
      <c r="I128" s="554">
        <v>0</v>
      </c>
      <c r="J128" s="554">
        <v>2825</v>
      </c>
      <c r="K128" s="554">
        <v>2825</v>
      </c>
      <c r="L128" s="554">
        <v>2825</v>
      </c>
      <c r="M128" s="554">
        <v>2825</v>
      </c>
      <c r="N128" s="512">
        <f>+M128/1.1</f>
        <v>2568.181818181818</v>
      </c>
      <c r="O128" s="555"/>
      <c r="V128" s="555"/>
    </row>
    <row r="129" spans="1:22">
      <c r="A129" s="551" t="s">
        <v>755</v>
      </c>
      <c r="B129" s="551" t="s">
        <v>755</v>
      </c>
      <c r="C129" s="525">
        <v>145142</v>
      </c>
      <c r="D129" s="526" t="s">
        <v>755</v>
      </c>
      <c r="E129" s="552">
        <v>6.7</v>
      </c>
      <c r="F129" s="560">
        <v>0</v>
      </c>
      <c r="G129" s="554">
        <v>0</v>
      </c>
      <c r="H129" s="554">
        <v>0</v>
      </c>
      <c r="I129" s="554">
        <v>0</v>
      </c>
      <c r="J129" s="554">
        <v>33900</v>
      </c>
      <c r="K129" s="554">
        <v>33900</v>
      </c>
      <c r="L129" s="554">
        <v>33900</v>
      </c>
      <c r="M129" s="554">
        <v>33900</v>
      </c>
      <c r="N129" s="512">
        <f t="shared" si="2"/>
        <v>30818.181818181816</v>
      </c>
      <c r="O129" s="555"/>
      <c r="V129" s="555"/>
    </row>
    <row r="130" spans="1:22">
      <c r="C130" s="525" t="s">
        <v>756</v>
      </c>
      <c r="D130" s="526" t="s">
        <v>757</v>
      </c>
      <c r="E130" s="552">
        <v>0.55833333333333335</v>
      </c>
      <c r="F130" s="560">
        <v>0</v>
      </c>
      <c r="G130" s="554">
        <v>0</v>
      </c>
      <c r="H130" s="554">
        <v>0</v>
      </c>
      <c r="I130" s="554">
        <v>0</v>
      </c>
      <c r="J130" s="554">
        <v>2825</v>
      </c>
      <c r="K130" s="554">
        <v>2825</v>
      </c>
      <c r="L130" s="554">
        <v>2825</v>
      </c>
      <c r="M130" s="554">
        <v>2825</v>
      </c>
      <c r="N130" s="512">
        <f t="shared" si="2"/>
        <v>2568.181818181818</v>
      </c>
      <c r="O130" s="555"/>
      <c r="V130" s="555"/>
    </row>
    <row r="131" spans="1:22">
      <c r="A131" s="551" t="s">
        <v>496</v>
      </c>
      <c r="B131" s="551" t="s">
        <v>496</v>
      </c>
      <c r="C131" s="525">
        <v>145143</v>
      </c>
      <c r="D131" s="526" t="s">
        <v>496</v>
      </c>
      <c r="E131" s="552">
        <v>6.7</v>
      </c>
      <c r="F131" s="560">
        <v>0</v>
      </c>
      <c r="G131" s="554">
        <v>0</v>
      </c>
      <c r="H131" s="554">
        <v>0</v>
      </c>
      <c r="I131" s="554">
        <v>0</v>
      </c>
      <c r="J131" s="554">
        <v>33900</v>
      </c>
      <c r="K131" s="554">
        <v>33900</v>
      </c>
      <c r="L131" s="554">
        <v>33900</v>
      </c>
      <c r="M131" s="554">
        <v>33900</v>
      </c>
      <c r="N131" s="512">
        <f t="shared" si="2"/>
        <v>30818.181818181816</v>
      </c>
      <c r="O131" s="555"/>
      <c r="V131" s="555"/>
    </row>
    <row r="132" spans="1:22">
      <c r="C132" s="525" t="s">
        <v>758</v>
      </c>
      <c r="D132" s="526" t="s">
        <v>759</v>
      </c>
      <c r="E132" s="552">
        <v>6.7</v>
      </c>
      <c r="F132" s="560">
        <v>0</v>
      </c>
      <c r="G132" s="554">
        <v>0</v>
      </c>
      <c r="H132" s="554">
        <v>0</v>
      </c>
      <c r="I132" s="554">
        <v>0</v>
      </c>
      <c r="J132" s="554">
        <v>33900</v>
      </c>
      <c r="K132" s="554">
        <v>33900</v>
      </c>
      <c r="L132" s="554">
        <v>33900</v>
      </c>
      <c r="M132" s="554">
        <v>33900</v>
      </c>
      <c r="N132" s="512">
        <f>+M132/1.1</f>
        <v>30818.181818181816</v>
      </c>
      <c r="O132" s="555"/>
      <c r="V132" s="555"/>
    </row>
    <row r="133" spans="1:22">
      <c r="A133" s="551" t="s">
        <v>760</v>
      </c>
      <c r="B133" s="551" t="s">
        <v>760</v>
      </c>
      <c r="C133" s="525" t="s">
        <v>494</v>
      </c>
      <c r="D133" s="526" t="s">
        <v>760</v>
      </c>
      <c r="E133" s="552">
        <v>0.55833333333333335</v>
      </c>
      <c r="F133" s="560">
        <v>0</v>
      </c>
      <c r="G133" s="554">
        <v>0</v>
      </c>
      <c r="H133" s="554">
        <v>0</v>
      </c>
      <c r="I133" s="554">
        <v>0</v>
      </c>
      <c r="J133" s="554">
        <v>2825</v>
      </c>
      <c r="K133" s="554">
        <v>2825</v>
      </c>
      <c r="L133" s="554">
        <v>2825</v>
      </c>
      <c r="M133" s="554">
        <v>2825</v>
      </c>
      <c r="N133" s="512">
        <f t="shared" si="2"/>
        <v>2568.181818181818</v>
      </c>
      <c r="O133" s="555"/>
      <c r="V133" s="555"/>
    </row>
    <row r="134" spans="1:22">
      <c r="C134" s="525" t="s">
        <v>761</v>
      </c>
      <c r="D134" s="526" t="s">
        <v>762</v>
      </c>
      <c r="E134" s="552">
        <v>0.55833333333333335</v>
      </c>
      <c r="F134" s="560">
        <v>0</v>
      </c>
      <c r="G134" s="554">
        <v>0</v>
      </c>
      <c r="H134" s="554">
        <v>0</v>
      </c>
      <c r="I134" s="554">
        <v>0</v>
      </c>
      <c r="J134" s="554">
        <v>2825</v>
      </c>
      <c r="K134" s="554">
        <v>2825</v>
      </c>
      <c r="L134" s="554">
        <v>2825</v>
      </c>
      <c r="M134" s="554">
        <v>2825</v>
      </c>
      <c r="N134" s="512">
        <f t="shared" si="2"/>
        <v>2568.181818181818</v>
      </c>
      <c r="O134" s="555"/>
      <c r="V134" s="555"/>
    </row>
    <row r="135" spans="1:22">
      <c r="A135" s="551" t="s">
        <v>493</v>
      </c>
      <c r="B135" s="551" t="s">
        <v>493</v>
      </c>
      <c r="C135" s="525">
        <v>145144</v>
      </c>
      <c r="D135" s="526" t="s">
        <v>1008</v>
      </c>
      <c r="E135" s="552">
        <v>6.7</v>
      </c>
      <c r="F135" s="560">
        <v>0</v>
      </c>
      <c r="G135" s="554">
        <v>0</v>
      </c>
      <c r="H135" s="554">
        <v>0</v>
      </c>
      <c r="I135" s="554">
        <v>0</v>
      </c>
      <c r="J135" s="554">
        <v>33900</v>
      </c>
      <c r="K135" s="554">
        <v>33900</v>
      </c>
      <c r="L135" s="554">
        <v>33900</v>
      </c>
      <c r="M135" s="554">
        <v>33900</v>
      </c>
      <c r="N135" s="512">
        <f t="shared" si="2"/>
        <v>30818.181818181816</v>
      </c>
      <c r="O135" s="555"/>
      <c r="V135" s="555"/>
    </row>
    <row r="136" spans="1:22">
      <c r="C136" s="525" t="s">
        <v>763</v>
      </c>
      <c r="D136" s="526" t="s">
        <v>764</v>
      </c>
      <c r="E136" s="552">
        <v>6.7</v>
      </c>
      <c r="F136" s="560">
        <v>0</v>
      </c>
      <c r="G136" s="554">
        <v>0</v>
      </c>
      <c r="H136" s="554">
        <v>0</v>
      </c>
      <c r="I136" s="554">
        <v>0</v>
      </c>
      <c r="J136" s="554">
        <v>33900</v>
      </c>
      <c r="K136" s="554">
        <v>33900</v>
      </c>
      <c r="L136" s="554">
        <v>33900</v>
      </c>
      <c r="M136" s="554">
        <v>33900</v>
      </c>
      <c r="N136" s="512">
        <f t="shared" si="2"/>
        <v>30818.181818181816</v>
      </c>
      <c r="O136" s="555"/>
      <c r="V136" s="555"/>
    </row>
    <row r="137" spans="1:22">
      <c r="A137" s="551" t="s">
        <v>765</v>
      </c>
      <c r="B137" s="551" t="s">
        <v>765</v>
      </c>
      <c r="C137" s="525" t="s">
        <v>491</v>
      </c>
      <c r="D137" s="526" t="s">
        <v>1009</v>
      </c>
      <c r="E137" s="552">
        <v>0.55833333333333335</v>
      </c>
      <c r="F137" s="560">
        <v>0</v>
      </c>
      <c r="G137" s="554">
        <v>0</v>
      </c>
      <c r="H137" s="554">
        <v>0</v>
      </c>
      <c r="I137" s="554">
        <v>0</v>
      </c>
      <c r="J137" s="554">
        <v>2825</v>
      </c>
      <c r="K137" s="554">
        <v>2825</v>
      </c>
      <c r="L137" s="554">
        <v>2825</v>
      </c>
      <c r="M137" s="554">
        <v>2825</v>
      </c>
      <c r="N137" s="512">
        <f t="shared" si="2"/>
        <v>2568.181818181818</v>
      </c>
      <c r="O137" s="555"/>
      <c r="V137" s="555"/>
    </row>
    <row r="138" spans="1:22">
      <c r="C138" s="525" t="s">
        <v>766</v>
      </c>
      <c r="D138" s="526" t="s">
        <v>767</v>
      </c>
      <c r="E138" s="552">
        <v>0.55833333333333335</v>
      </c>
      <c r="F138" s="560">
        <v>0</v>
      </c>
      <c r="G138" s="554">
        <v>0</v>
      </c>
      <c r="H138" s="554">
        <v>0</v>
      </c>
      <c r="I138" s="554">
        <v>0</v>
      </c>
      <c r="J138" s="554">
        <v>2825</v>
      </c>
      <c r="K138" s="554">
        <v>2825</v>
      </c>
      <c r="L138" s="554">
        <v>2825</v>
      </c>
      <c r="M138" s="554">
        <v>2825</v>
      </c>
      <c r="N138" s="512">
        <f t="shared" si="2"/>
        <v>2568.181818181818</v>
      </c>
      <c r="O138" s="555"/>
      <c r="V138" s="555"/>
    </row>
    <row r="139" spans="1:22">
      <c r="A139" s="551" t="s">
        <v>499</v>
      </c>
      <c r="B139" s="551" t="s">
        <v>499</v>
      </c>
      <c r="C139" s="525">
        <v>145679</v>
      </c>
      <c r="D139" s="526" t="s">
        <v>499</v>
      </c>
      <c r="E139" s="552">
        <v>6.7</v>
      </c>
      <c r="F139" s="560">
        <v>0</v>
      </c>
      <c r="G139" s="554">
        <v>0</v>
      </c>
      <c r="H139" s="554">
        <v>0</v>
      </c>
      <c r="I139" s="554">
        <v>0</v>
      </c>
      <c r="J139" s="554">
        <v>33900</v>
      </c>
      <c r="K139" s="554">
        <v>33900</v>
      </c>
      <c r="L139" s="554">
        <v>33900</v>
      </c>
      <c r="M139" s="554">
        <v>33900</v>
      </c>
      <c r="N139" s="512">
        <f t="shared" si="2"/>
        <v>30818.181818181816</v>
      </c>
      <c r="O139" s="555"/>
      <c r="V139" s="555"/>
    </row>
    <row r="140" spans="1:22">
      <c r="C140" s="525" t="s">
        <v>768</v>
      </c>
      <c r="D140" s="526" t="s">
        <v>769</v>
      </c>
      <c r="E140" s="552">
        <v>6.7</v>
      </c>
      <c r="F140" s="560">
        <v>0</v>
      </c>
      <c r="G140" s="554">
        <v>0</v>
      </c>
      <c r="H140" s="554">
        <v>0</v>
      </c>
      <c r="I140" s="554">
        <v>0</v>
      </c>
      <c r="J140" s="554">
        <v>33900</v>
      </c>
      <c r="K140" s="554">
        <v>33900</v>
      </c>
      <c r="L140" s="554">
        <v>33900</v>
      </c>
      <c r="M140" s="554">
        <v>33900</v>
      </c>
      <c r="N140" s="512">
        <f t="shared" si="2"/>
        <v>30818.181818181816</v>
      </c>
      <c r="O140" s="555"/>
      <c r="V140" s="555"/>
    </row>
    <row r="141" spans="1:22">
      <c r="A141" s="551" t="s">
        <v>770</v>
      </c>
      <c r="B141" s="551" t="s">
        <v>770</v>
      </c>
      <c r="C141" s="525" t="s">
        <v>497</v>
      </c>
      <c r="D141" s="526" t="s">
        <v>770</v>
      </c>
      <c r="E141" s="552">
        <v>0.55833333333333335</v>
      </c>
      <c r="F141" s="560">
        <v>0</v>
      </c>
      <c r="G141" s="554">
        <v>0</v>
      </c>
      <c r="H141" s="554">
        <v>0</v>
      </c>
      <c r="I141" s="554">
        <v>0</v>
      </c>
      <c r="J141" s="554">
        <v>2825</v>
      </c>
      <c r="K141" s="554">
        <v>2825</v>
      </c>
      <c r="L141" s="554">
        <v>2825</v>
      </c>
      <c r="M141" s="554">
        <v>2825</v>
      </c>
      <c r="N141" s="512">
        <f t="shared" si="2"/>
        <v>2568.181818181818</v>
      </c>
      <c r="O141" s="555"/>
      <c r="V141" s="555"/>
    </row>
    <row r="142" spans="1:22">
      <c r="A142" s="551" t="s">
        <v>772</v>
      </c>
      <c r="B142" s="551" t="s">
        <v>772</v>
      </c>
      <c r="C142" s="525" t="s">
        <v>771</v>
      </c>
      <c r="D142" s="526" t="s">
        <v>772</v>
      </c>
      <c r="E142" s="552">
        <v>0.55833333333333335</v>
      </c>
      <c r="F142" s="560">
        <v>0</v>
      </c>
      <c r="G142" s="554">
        <v>0</v>
      </c>
      <c r="H142" s="554">
        <v>0</v>
      </c>
      <c r="I142" s="554">
        <v>0</v>
      </c>
      <c r="J142" s="554">
        <v>2825</v>
      </c>
      <c r="K142" s="554">
        <v>2825</v>
      </c>
      <c r="L142" s="554">
        <v>2825</v>
      </c>
      <c r="M142" s="554">
        <v>2825</v>
      </c>
      <c r="N142" s="512">
        <f t="shared" si="2"/>
        <v>2568.181818181818</v>
      </c>
      <c r="O142" s="555"/>
      <c r="V142" s="555"/>
    </row>
    <row r="143" spans="1:22">
      <c r="C143" s="527">
        <v>161138</v>
      </c>
      <c r="D143" s="528" t="s">
        <v>773</v>
      </c>
      <c r="E143" s="552">
        <v>6.7</v>
      </c>
      <c r="F143" s="560">
        <v>0</v>
      </c>
      <c r="G143" s="554">
        <v>0</v>
      </c>
      <c r="H143" s="554">
        <v>0</v>
      </c>
      <c r="I143" s="554">
        <v>0</v>
      </c>
      <c r="J143" s="554">
        <v>33900</v>
      </c>
      <c r="K143" s="554">
        <v>33900</v>
      </c>
      <c r="L143" s="554">
        <v>33900</v>
      </c>
      <c r="M143" s="554">
        <v>33900</v>
      </c>
      <c r="N143" s="512">
        <f t="shared" si="2"/>
        <v>30818.181818181816</v>
      </c>
      <c r="O143" s="555"/>
      <c r="V143" s="555"/>
    </row>
    <row r="144" spans="1:22">
      <c r="C144" s="527">
        <v>161139</v>
      </c>
      <c r="D144" s="528" t="s">
        <v>774</v>
      </c>
      <c r="E144" s="552">
        <v>6.7</v>
      </c>
      <c r="F144" s="560">
        <v>0</v>
      </c>
      <c r="G144" s="554">
        <v>0</v>
      </c>
      <c r="H144" s="554">
        <v>0</v>
      </c>
      <c r="I144" s="554">
        <v>0</v>
      </c>
      <c r="J144" s="554">
        <v>33900</v>
      </c>
      <c r="K144" s="554">
        <v>33900</v>
      </c>
      <c r="L144" s="554">
        <v>33900</v>
      </c>
      <c r="M144" s="554">
        <v>33900</v>
      </c>
      <c r="N144" s="512">
        <f t="shared" si="2"/>
        <v>30818.181818181816</v>
      </c>
      <c r="O144" s="555"/>
      <c r="V144" s="555"/>
    </row>
    <row r="145" spans="1:22">
      <c r="C145" s="527">
        <v>161162</v>
      </c>
      <c r="D145" s="528" t="s">
        <v>775</v>
      </c>
      <c r="E145" s="552">
        <v>6.7</v>
      </c>
      <c r="F145" s="560">
        <v>0</v>
      </c>
      <c r="G145" s="554">
        <v>0</v>
      </c>
      <c r="H145" s="554">
        <v>0</v>
      </c>
      <c r="I145" s="554">
        <v>0</v>
      </c>
      <c r="J145" s="554">
        <v>33900</v>
      </c>
      <c r="K145" s="554">
        <v>33900</v>
      </c>
      <c r="L145" s="554">
        <v>33900</v>
      </c>
      <c r="M145" s="554">
        <v>33900</v>
      </c>
      <c r="N145" s="512">
        <f t="shared" si="2"/>
        <v>30818.181818181816</v>
      </c>
      <c r="O145" s="555"/>
      <c r="V145" s="555"/>
    </row>
    <row r="146" spans="1:22">
      <c r="C146" s="527">
        <v>161163</v>
      </c>
      <c r="D146" s="528" t="s">
        <v>776</v>
      </c>
      <c r="E146" s="552">
        <v>6.7</v>
      </c>
      <c r="F146" s="560">
        <v>0</v>
      </c>
      <c r="G146" s="554">
        <v>0</v>
      </c>
      <c r="H146" s="554">
        <v>0</v>
      </c>
      <c r="I146" s="554">
        <v>0</v>
      </c>
      <c r="J146" s="554">
        <v>33900</v>
      </c>
      <c r="K146" s="554">
        <v>33900</v>
      </c>
      <c r="L146" s="554">
        <v>33900</v>
      </c>
      <c r="M146" s="554">
        <v>33900</v>
      </c>
      <c r="N146" s="512">
        <f t="shared" si="2"/>
        <v>30818.181818181816</v>
      </c>
      <c r="O146" s="555"/>
      <c r="V146" s="555"/>
    </row>
    <row r="147" spans="1:22">
      <c r="C147" s="527" t="s">
        <v>777</v>
      </c>
      <c r="D147" s="528" t="s">
        <v>778</v>
      </c>
      <c r="E147" s="552">
        <v>6.7</v>
      </c>
      <c r="F147" s="560">
        <v>0</v>
      </c>
      <c r="G147" s="554">
        <v>0</v>
      </c>
      <c r="H147" s="554">
        <v>0</v>
      </c>
      <c r="I147" s="554">
        <v>0</v>
      </c>
      <c r="J147" s="554">
        <v>2825</v>
      </c>
      <c r="K147" s="554">
        <v>2825</v>
      </c>
      <c r="L147" s="554">
        <v>2825</v>
      </c>
      <c r="M147" s="554">
        <v>2825</v>
      </c>
      <c r="N147" s="512">
        <f t="shared" si="2"/>
        <v>2568.181818181818</v>
      </c>
      <c r="O147" s="555"/>
      <c r="V147" s="555"/>
    </row>
    <row r="148" spans="1:22">
      <c r="C148" s="527" t="s">
        <v>779</v>
      </c>
      <c r="D148" s="528" t="s">
        <v>780</v>
      </c>
      <c r="E148" s="552">
        <v>6.7</v>
      </c>
      <c r="F148" s="560">
        <v>0</v>
      </c>
      <c r="G148" s="554">
        <v>0</v>
      </c>
      <c r="H148" s="554">
        <v>0</v>
      </c>
      <c r="I148" s="554">
        <v>0</v>
      </c>
      <c r="J148" s="554">
        <v>2825</v>
      </c>
      <c r="K148" s="554">
        <v>2825</v>
      </c>
      <c r="L148" s="554">
        <v>2825</v>
      </c>
      <c r="M148" s="554">
        <v>2825</v>
      </c>
      <c r="N148" s="512">
        <f t="shared" si="2"/>
        <v>2568.181818181818</v>
      </c>
      <c r="O148" s="555"/>
      <c r="V148" s="555"/>
    </row>
    <row r="149" spans="1:22">
      <c r="C149" s="527" t="s">
        <v>781</v>
      </c>
      <c r="D149" s="528" t="s">
        <v>782</v>
      </c>
      <c r="E149" s="552">
        <v>6.7</v>
      </c>
      <c r="F149" s="560">
        <v>0</v>
      </c>
      <c r="G149" s="554">
        <v>0</v>
      </c>
      <c r="H149" s="554">
        <v>0</v>
      </c>
      <c r="I149" s="554">
        <v>0</v>
      </c>
      <c r="J149" s="554">
        <v>2825</v>
      </c>
      <c r="K149" s="554">
        <v>2825</v>
      </c>
      <c r="L149" s="554">
        <v>2825</v>
      </c>
      <c r="M149" s="554">
        <v>2825</v>
      </c>
      <c r="N149" s="512">
        <f t="shared" si="2"/>
        <v>2568.181818181818</v>
      </c>
      <c r="O149" s="555"/>
      <c r="V149" s="555"/>
    </row>
    <row r="150" spans="1:22">
      <c r="C150" s="527" t="s">
        <v>783</v>
      </c>
      <c r="D150" s="528" t="s">
        <v>784</v>
      </c>
      <c r="E150" s="552">
        <v>6.7</v>
      </c>
      <c r="F150" s="560">
        <v>0</v>
      </c>
      <c r="G150" s="554">
        <v>0</v>
      </c>
      <c r="H150" s="554">
        <v>0</v>
      </c>
      <c r="I150" s="554">
        <v>0</v>
      </c>
      <c r="J150" s="554">
        <v>2825</v>
      </c>
      <c r="K150" s="554">
        <v>2825</v>
      </c>
      <c r="L150" s="554">
        <v>2825</v>
      </c>
      <c r="M150" s="554">
        <v>2825</v>
      </c>
      <c r="N150" s="512">
        <f t="shared" si="2"/>
        <v>2568.181818181818</v>
      </c>
      <c r="O150" s="555"/>
      <c r="V150" s="555"/>
    </row>
    <row r="151" spans="1:22">
      <c r="A151" s="551" t="s">
        <v>785</v>
      </c>
      <c r="B151" s="551" t="s">
        <v>785</v>
      </c>
      <c r="C151" s="504">
        <v>87436</v>
      </c>
      <c r="D151" s="505" t="s">
        <v>785</v>
      </c>
      <c r="E151" s="552">
        <v>6.7</v>
      </c>
      <c r="F151" s="560">
        <v>0</v>
      </c>
      <c r="G151" s="554">
        <v>30738</v>
      </c>
      <c r="H151" s="554">
        <v>30738</v>
      </c>
      <c r="I151" s="554">
        <v>30738</v>
      </c>
      <c r="J151" s="554">
        <v>30738</v>
      </c>
      <c r="K151" s="554">
        <v>30738</v>
      </c>
      <c r="L151" s="554">
        <v>30738</v>
      </c>
      <c r="M151" s="554">
        <v>30738</v>
      </c>
      <c r="N151" s="512">
        <f t="shared" si="1"/>
        <v>27943.63636363636</v>
      </c>
      <c r="O151" s="555"/>
      <c r="V151" s="555"/>
    </row>
    <row r="152" spans="1:22">
      <c r="A152" s="551" t="s">
        <v>787</v>
      </c>
      <c r="B152" s="551" t="s">
        <v>787</v>
      </c>
      <c r="C152" s="504" t="s">
        <v>786</v>
      </c>
      <c r="D152" s="505" t="s">
        <v>787</v>
      </c>
      <c r="E152" s="552">
        <v>0.55833333333333335</v>
      </c>
      <c r="F152" s="560">
        <v>0</v>
      </c>
      <c r="G152" s="554">
        <v>2561.5</v>
      </c>
      <c r="H152" s="554">
        <v>2561.5</v>
      </c>
      <c r="I152" s="554">
        <v>2561.5</v>
      </c>
      <c r="J152" s="554">
        <v>2561.5</v>
      </c>
      <c r="K152" s="554">
        <v>2561.5</v>
      </c>
      <c r="L152" s="554">
        <v>2561.5</v>
      </c>
      <c r="M152" s="554">
        <v>2561.5</v>
      </c>
      <c r="N152" s="512">
        <f t="shared" si="1"/>
        <v>2328.6363636363635</v>
      </c>
      <c r="O152" s="555"/>
      <c r="V152" s="555"/>
    </row>
    <row r="153" spans="1:22">
      <c r="A153" s="551" t="s">
        <v>788</v>
      </c>
      <c r="B153" s="551" t="s">
        <v>788</v>
      </c>
      <c r="C153" s="504">
        <v>87625</v>
      </c>
      <c r="D153" s="505" t="s">
        <v>788</v>
      </c>
      <c r="E153" s="552">
        <v>6.7</v>
      </c>
      <c r="F153" s="560">
        <v>0</v>
      </c>
      <c r="G153" s="554">
        <v>30738</v>
      </c>
      <c r="H153" s="554">
        <v>30738</v>
      </c>
      <c r="I153" s="554">
        <v>30738</v>
      </c>
      <c r="J153" s="554">
        <v>30738</v>
      </c>
      <c r="K153" s="554">
        <v>30738</v>
      </c>
      <c r="L153" s="554">
        <v>30738</v>
      </c>
      <c r="M153" s="554">
        <v>30738</v>
      </c>
      <c r="N153" s="512">
        <f t="shared" si="1"/>
        <v>27943.63636363636</v>
      </c>
      <c r="O153" s="555"/>
      <c r="V153" s="555"/>
    </row>
    <row r="154" spans="1:22">
      <c r="A154" s="551" t="s">
        <v>790</v>
      </c>
      <c r="B154" s="551" t="s">
        <v>790</v>
      </c>
      <c r="C154" s="504" t="s">
        <v>789</v>
      </c>
      <c r="D154" s="505" t="s">
        <v>790</v>
      </c>
      <c r="E154" s="552">
        <v>0.55833333333333335</v>
      </c>
      <c r="F154" s="560">
        <v>0</v>
      </c>
      <c r="G154" s="554">
        <v>2561.5</v>
      </c>
      <c r="H154" s="554">
        <v>2561.5</v>
      </c>
      <c r="I154" s="554">
        <v>2561.5</v>
      </c>
      <c r="J154" s="554">
        <v>2561.5</v>
      </c>
      <c r="K154" s="554">
        <v>2561.5</v>
      </c>
      <c r="L154" s="554">
        <v>2561.5</v>
      </c>
      <c r="M154" s="554">
        <v>2561.5</v>
      </c>
      <c r="N154" s="512">
        <f t="shared" si="1"/>
        <v>2328.6363636363635</v>
      </c>
      <c r="O154" s="555"/>
      <c r="V154" s="555"/>
    </row>
    <row r="155" spans="1:22">
      <c r="A155" s="551" t="s">
        <v>791</v>
      </c>
      <c r="B155" s="551" t="s">
        <v>791</v>
      </c>
      <c r="C155" s="504">
        <v>95948</v>
      </c>
      <c r="D155" s="505" t="s">
        <v>1010</v>
      </c>
      <c r="E155" s="552">
        <v>3.35</v>
      </c>
      <c r="F155" s="560">
        <v>0</v>
      </c>
      <c r="G155" s="554">
        <v>15369</v>
      </c>
      <c r="H155" s="554">
        <v>15369</v>
      </c>
      <c r="I155" s="554">
        <v>15369</v>
      </c>
      <c r="J155" s="554">
        <v>15369</v>
      </c>
      <c r="K155" s="554">
        <v>15369</v>
      </c>
      <c r="L155" s="554">
        <v>15369</v>
      </c>
      <c r="M155" s="554">
        <v>15369</v>
      </c>
      <c r="N155" s="512">
        <f t="shared" si="1"/>
        <v>13971.81818181818</v>
      </c>
      <c r="O155" s="555"/>
      <c r="V155" s="555"/>
    </row>
    <row r="156" spans="1:22">
      <c r="A156" s="551" t="s">
        <v>792</v>
      </c>
      <c r="B156" s="551" t="s">
        <v>792</v>
      </c>
      <c r="C156" s="504">
        <v>26000</v>
      </c>
      <c r="D156" s="505" t="s">
        <v>792</v>
      </c>
      <c r="E156" s="552">
        <v>4.2</v>
      </c>
      <c r="F156" s="560">
        <v>0</v>
      </c>
      <c r="G156" s="554">
        <v>30996</v>
      </c>
      <c r="H156" s="554">
        <v>32236</v>
      </c>
      <c r="I156" s="554">
        <v>32236</v>
      </c>
      <c r="J156" s="554">
        <v>32236</v>
      </c>
      <c r="K156" s="554">
        <v>32236</v>
      </c>
      <c r="L156" s="554">
        <v>32236</v>
      </c>
      <c r="M156" s="554">
        <v>32236</v>
      </c>
      <c r="N156" s="512">
        <f t="shared" si="1"/>
        <v>29305.454545454544</v>
      </c>
      <c r="O156" s="555"/>
      <c r="V156" s="555"/>
    </row>
    <row r="157" spans="1:22">
      <c r="A157" s="551" t="s">
        <v>794</v>
      </c>
      <c r="B157" s="551" t="s">
        <v>794</v>
      </c>
      <c r="C157" s="504" t="s">
        <v>793</v>
      </c>
      <c r="D157" s="505" t="s">
        <v>794</v>
      </c>
      <c r="E157" s="552">
        <v>4.2</v>
      </c>
      <c r="F157" s="560">
        <v>0</v>
      </c>
      <c r="G157" s="554">
        <v>30996</v>
      </c>
      <c r="H157" s="554">
        <v>32236</v>
      </c>
      <c r="I157" s="554">
        <v>32236</v>
      </c>
      <c r="J157" s="554">
        <v>32236</v>
      </c>
      <c r="K157" s="554">
        <v>32236</v>
      </c>
      <c r="L157" s="554">
        <v>32236</v>
      </c>
      <c r="M157" s="554">
        <v>32236</v>
      </c>
      <c r="N157" s="512">
        <f t="shared" si="1"/>
        <v>29305.454545454544</v>
      </c>
      <c r="O157" s="555"/>
      <c r="V157" s="555"/>
    </row>
    <row r="158" spans="1:22">
      <c r="A158" s="551" t="s">
        <v>796</v>
      </c>
      <c r="B158" s="551" t="s">
        <v>796</v>
      </c>
      <c r="C158" s="504" t="s">
        <v>795</v>
      </c>
      <c r="D158" s="505" t="s">
        <v>796</v>
      </c>
      <c r="E158" s="552">
        <v>0.35000000000000003</v>
      </c>
      <c r="F158" s="560">
        <v>0</v>
      </c>
      <c r="G158" s="554">
        <v>2583</v>
      </c>
      <c r="H158" s="554">
        <v>2686.3333333333335</v>
      </c>
      <c r="I158" s="554">
        <v>2686.3333333333335</v>
      </c>
      <c r="J158" s="554">
        <v>2686.3333333333335</v>
      </c>
      <c r="K158" s="554">
        <v>2686.3333333333335</v>
      </c>
      <c r="L158" s="554">
        <v>2686.3333333333335</v>
      </c>
      <c r="M158" s="554">
        <v>2686.3333333333335</v>
      </c>
      <c r="N158" s="512">
        <f t="shared" si="1"/>
        <v>2442.121212121212</v>
      </c>
      <c r="O158" s="555"/>
      <c r="V158" s="555"/>
    </row>
    <row r="159" spans="1:22">
      <c r="A159" s="551" t="s">
        <v>798</v>
      </c>
      <c r="B159" s="551" t="s">
        <v>798</v>
      </c>
      <c r="C159" s="504" t="s">
        <v>797</v>
      </c>
      <c r="D159" s="505" t="s">
        <v>798</v>
      </c>
      <c r="E159" s="552">
        <v>0.35000000000000003</v>
      </c>
      <c r="F159" s="560">
        <v>0</v>
      </c>
      <c r="G159" s="554">
        <v>2583</v>
      </c>
      <c r="H159" s="554">
        <v>2686.3333333333335</v>
      </c>
      <c r="I159" s="554">
        <v>2686.3333333333335</v>
      </c>
      <c r="J159" s="554">
        <v>2686.3333333333335</v>
      </c>
      <c r="K159" s="554">
        <v>2686.3333333333335</v>
      </c>
      <c r="L159" s="554">
        <v>2686.3333333333335</v>
      </c>
      <c r="M159" s="554">
        <v>2686.3333333333335</v>
      </c>
      <c r="N159" s="512">
        <f t="shared" si="1"/>
        <v>2442.121212121212</v>
      </c>
      <c r="O159" s="555"/>
      <c r="V159" s="555"/>
    </row>
    <row r="160" spans="1:22">
      <c r="A160" s="551" t="s">
        <v>799</v>
      </c>
      <c r="B160" s="551" t="s">
        <v>799</v>
      </c>
      <c r="C160" s="504">
        <v>26005</v>
      </c>
      <c r="D160" s="505" t="s">
        <v>799</v>
      </c>
      <c r="E160" s="552">
        <v>2.1</v>
      </c>
      <c r="F160" s="560">
        <v>0</v>
      </c>
      <c r="G160" s="554">
        <v>15498</v>
      </c>
      <c r="H160" s="554">
        <v>16118</v>
      </c>
      <c r="I160" s="554">
        <v>16118</v>
      </c>
      <c r="J160" s="554">
        <v>16118</v>
      </c>
      <c r="K160" s="554">
        <v>16118</v>
      </c>
      <c r="L160" s="554">
        <v>16118</v>
      </c>
      <c r="M160" s="554">
        <v>16118</v>
      </c>
      <c r="N160" s="512">
        <f t="shared" si="1"/>
        <v>14652.727272727272</v>
      </c>
      <c r="O160" s="555"/>
      <c r="V160" s="555"/>
    </row>
    <row r="161" spans="1:22">
      <c r="A161" s="551" t="s">
        <v>800</v>
      </c>
      <c r="B161" s="551" t="s">
        <v>800</v>
      </c>
      <c r="C161" s="504">
        <v>26001</v>
      </c>
      <c r="D161" s="505" t="s">
        <v>800</v>
      </c>
      <c r="E161" s="552">
        <v>4.2</v>
      </c>
      <c r="F161" s="560">
        <v>0</v>
      </c>
      <c r="G161" s="554">
        <v>30996</v>
      </c>
      <c r="H161" s="554">
        <v>32236</v>
      </c>
      <c r="I161" s="554">
        <v>32236</v>
      </c>
      <c r="J161" s="554">
        <v>32236</v>
      </c>
      <c r="K161" s="554">
        <v>32236</v>
      </c>
      <c r="L161" s="554">
        <v>32236</v>
      </c>
      <c r="M161" s="554">
        <v>32236</v>
      </c>
      <c r="N161" s="512">
        <f t="shared" si="1"/>
        <v>29305.454545454544</v>
      </c>
      <c r="O161" s="555"/>
      <c r="V161" s="555"/>
    </row>
    <row r="162" spans="1:22">
      <c r="A162" s="551" t="s">
        <v>802</v>
      </c>
      <c r="B162" s="551" t="s">
        <v>802</v>
      </c>
      <c r="C162" s="504" t="s">
        <v>801</v>
      </c>
      <c r="D162" s="505" t="s">
        <v>802</v>
      </c>
      <c r="E162" s="552">
        <v>4.2</v>
      </c>
      <c r="F162" s="560">
        <v>0</v>
      </c>
      <c r="G162" s="554">
        <v>30996</v>
      </c>
      <c r="H162" s="554">
        <v>32236</v>
      </c>
      <c r="I162" s="554">
        <v>32236</v>
      </c>
      <c r="J162" s="554">
        <v>32236</v>
      </c>
      <c r="K162" s="554">
        <v>32236</v>
      </c>
      <c r="L162" s="554">
        <v>32236</v>
      </c>
      <c r="M162" s="554">
        <v>32236</v>
      </c>
      <c r="N162" s="512">
        <f t="shared" si="1"/>
        <v>29305.454545454544</v>
      </c>
      <c r="O162" s="555"/>
      <c r="V162" s="555"/>
    </row>
    <row r="163" spans="1:22">
      <c r="A163" s="551" t="s">
        <v>804</v>
      </c>
      <c r="B163" s="551" t="s">
        <v>804</v>
      </c>
      <c r="C163" s="504" t="s">
        <v>803</v>
      </c>
      <c r="D163" s="505" t="s">
        <v>804</v>
      </c>
      <c r="E163" s="552">
        <v>0.35000000000000003</v>
      </c>
      <c r="F163" s="560">
        <v>0</v>
      </c>
      <c r="G163" s="554">
        <v>2583</v>
      </c>
      <c r="H163" s="554">
        <v>2686.3333333333335</v>
      </c>
      <c r="I163" s="554">
        <v>2686.3333333333335</v>
      </c>
      <c r="J163" s="554">
        <v>2686.3333333333335</v>
      </c>
      <c r="K163" s="554">
        <v>2686.3333333333335</v>
      </c>
      <c r="L163" s="554">
        <v>2686.3333333333335</v>
      </c>
      <c r="M163" s="554">
        <v>2686.3333333333335</v>
      </c>
      <c r="N163" s="512">
        <f t="shared" ref="N163:N245" si="3">+M163/1.1</f>
        <v>2442.121212121212</v>
      </c>
      <c r="O163" s="555"/>
      <c r="V163" s="555"/>
    </row>
    <row r="164" spans="1:22">
      <c r="A164" s="551" t="s">
        <v>806</v>
      </c>
      <c r="B164" s="551" t="s">
        <v>806</v>
      </c>
      <c r="C164" s="504" t="s">
        <v>805</v>
      </c>
      <c r="D164" s="505" t="s">
        <v>806</v>
      </c>
      <c r="E164" s="552">
        <v>0.35000000000000003</v>
      </c>
      <c r="F164" s="560">
        <v>0</v>
      </c>
      <c r="G164" s="554">
        <v>2583</v>
      </c>
      <c r="H164" s="554">
        <v>2686.3333333333335</v>
      </c>
      <c r="I164" s="554">
        <v>2686.3333333333335</v>
      </c>
      <c r="J164" s="554">
        <v>2686.3333333333335</v>
      </c>
      <c r="K164" s="554">
        <v>2686.3333333333335</v>
      </c>
      <c r="L164" s="554">
        <v>2686.3333333333335</v>
      </c>
      <c r="M164" s="554">
        <v>2686.3333333333335</v>
      </c>
      <c r="N164" s="512">
        <f t="shared" si="3"/>
        <v>2442.121212121212</v>
      </c>
      <c r="O164" s="555"/>
      <c r="V164" s="555"/>
    </row>
    <row r="165" spans="1:22">
      <c r="A165" s="551" t="s">
        <v>807</v>
      </c>
      <c r="B165" s="551" t="s">
        <v>807</v>
      </c>
      <c r="C165" s="504">
        <v>26006</v>
      </c>
      <c r="D165" s="505" t="s">
        <v>807</v>
      </c>
      <c r="E165" s="552">
        <v>2.1</v>
      </c>
      <c r="F165" s="560">
        <v>0</v>
      </c>
      <c r="G165" s="554">
        <v>15498</v>
      </c>
      <c r="H165" s="554">
        <v>16118</v>
      </c>
      <c r="I165" s="554">
        <v>16118</v>
      </c>
      <c r="J165" s="554">
        <v>16118</v>
      </c>
      <c r="K165" s="554">
        <v>16118</v>
      </c>
      <c r="L165" s="554">
        <v>16118</v>
      </c>
      <c r="M165" s="554">
        <v>16118</v>
      </c>
      <c r="N165" s="512">
        <f t="shared" si="3"/>
        <v>14652.727272727272</v>
      </c>
      <c r="O165" s="555"/>
      <c r="V165" s="555"/>
    </row>
    <row r="166" spans="1:22">
      <c r="A166" s="551" t="s">
        <v>808</v>
      </c>
      <c r="B166" s="551" t="s">
        <v>808</v>
      </c>
      <c r="C166" s="504">
        <v>26002</v>
      </c>
      <c r="D166" s="505" t="s">
        <v>808</v>
      </c>
      <c r="E166" s="552">
        <v>4.2</v>
      </c>
      <c r="F166" s="560">
        <v>0</v>
      </c>
      <c r="G166" s="554">
        <v>30996</v>
      </c>
      <c r="H166" s="554">
        <v>32236</v>
      </c>
      <c r="I166" s="554">
        <v>32236</v>
      </c>
      <c r="J166" s="554">
        <v>32236</v>
      </c>
      <c r="K166" s="554">
        <v>32236</v>
      </c>
      <c r="L166" s="554">
        <v>32236</v>
      </c>
      <c r="M166" s="554">
        <v>32236</v>
      </c>
      <c r="N166" s="512">
        <f t="shared" si="3"/>
        <v>29305.454545454544</v>
      </c>
      <c r="O166" s="555"/>
      <c r="V166" s="555"/>
    </row>
    <row r="167" spans="1:22">
      <c r="A167" s="551" t="s">
        <v>809</v>
      </c>
      <c r="B167" s="551" t="s">
        <v>809</v>
      </c>
      <c r="C167" s="504">
        <v>26003</v>
      </c>
      <c r="D167" s="505" t="s">
        <v>809</v>
      </c>
      <c r="E167" s="552">
        <v>2.1</v>
      </c>
      <c r="F167" s="560">
        <v>0</v>
      </c>
      <c r="G167" s="554">
        <v>15498</v>
      </c>
      <c r="H167" s="554">
        <v>16118</v>
      </c>
      <c r="I167" s="554">
        <v>16118</v>
      </c>
      <c r="J167" s="554">
        <v>16118</v>
      </c>
      <c r="K167" s="554">
        <v>16118</v>
      </c>
      <c r="L167" s="554">
        <v>16118</v>
      </c>
      <c r="M167" s="554">
        <v>16118</v>
      </c>
      <c r="N167" s="512">
        <f t="shared" si="3"/>
        <v>14652.727272727272</v>
      </c>
      <c r="O167" s="555"/>
      <c r="V167" s="555"/>
    </row>
    <row r="168" spans="1:22">
      <c r="A168" s="551" t="s">
        <v>810</v>
      </c>
      <c r="B168" s="551" t="s">
        <v>810</v>
      </c>
      <c r="C168" s="504">
        <v>26004</v>
      </c>
      <c r="D168" s="505" t="s">
        <v>810</v>
      </c>
      <c r="E168" s="552">
        <v>4.2</v>
      </c>
      <c r="F168" s="560">
        <v>0</v>
      </c>
      <c r="G168" s="554">
        <v>30996</v>
      </c>
      <c r="H168" s="554">
        <v>32236</v>
      </c>
      <c r="I168" s="554">
        <v>32236</v>
      </c>
      <c r="J168" s="554">
        <v>32236</v>
      </c>
      <c r="K168" s="554">
        <v>32236</v>
      </c>
      <c r="L168" s="554">
        <v>32236</v>
      </c>
      <c r="M168" s="554">
        <v>32236</v>
      </c>
      <c r="N168" s="512">
        <f t="shared" si="3"/>
        <v>29305.454545454544</v>
      </c>
      <c r="O168" s="555"/>
      <c r="V168" s="555"/>
    </row>
    <row r="169" spans="1:22">
      <c r="A169" s="551" t="s">
        <v>812</v>
      </c>
      <c r="B169" s="551" t="s">
        <v>812</v>
      </c>
      <c r="C169" s="504" t="s">
        <v>811</v>
      </c>
      <c r="D169" s="505" t="s">
        <v>812</v>
      </c>
      <c r="E169" s="552">
        <v>4.2</v>
      </c>
      <c r="F169" s="560">
        <v>0</v>
      </c>
      <c r="G169" s="554">
        <v>30996</v>
      </c>
      <c r="H169" s="554">
        <v>32236</v>
      </c>
      <c r="I169" s="554">
        <v>32236</v>
      </c>
      <c r="J169" s="554">
        <v>32236</v>
      </c>
      <c r="K169" s="554">
        <v>32236</v>
      </c>
      <c r="L169" s="554">
        <v>32236</v>
      </c>
      <c r="M169" s="554">
        <v>32236</v>
      </c>
      <c r="N169" s="512">
        <f t="shared" si="3"/>
        <v>29305.454545454544</v>
      </c>
      <c r="O169" s="555"/>
      <c r="V169" s="555"/>
    </row>
    <row r="170" spans="1:22">
      <c r="A170" s="551" t="s">
        <v>814</v>
      </c>
      <c r="B170" s="551" t="s">
        <v>814</v>
      </c>
      <c r="C170" s="504" t="s">
        <v>813</v>
      </c>
      <c r="D170" s="505" t="s">
        <v>814</v>
      </c>
      <c r="E170" s="552">
        <v>0.35000000000000003</v>
      </c>
      <c r="F170" s="560">
        <v>0</v>
      </c>
      <c r="G170" s="554">
        <v>2583</v>
      </c>
      <c r="H170" s="554">
        <v>2686.3333333333335</v>
      </c>
      <c r="I170" s="554">
        <v>2686.3333333333335</v>
      </c>
      <c r="J170" s="554">
        <v>2686.3333333333335</v>
      </c>
      <c r="K170" s="554">
        <v>2686.3333333333335</v>
      </c>
      <c r="L170" s="554">
        <v>2686.3333333333335</v>
      </c>
      <c r="M170" s="554">
        <v>2686.3333333333335</v>
      </c>
      <c r="N170" s="512">
        <f t="shared" si="3"/>
        <v>2442.121212121212</v>
      </c>
      <c r="O170" s="555"/>
      <c r="V170" s="555"/>
    </row>
    <row r="171" spans="1:22">
      <c r="A171" s="551" t="s">
        <v>816</v>
      </c>
      <c r="B171" s="551" t="s">
        <v>816</v>
      </c>
      <c r="C171" s="504" t="s">
        <v>815</v>
      </c>
      <c r="D171" s="505" t="s">
        <v>816</v>
      </c>
      <c r="E171" s="552">
        <v>0.35000000000000003</v>
      </c>
      <c r="F171" s="560">
        <v>0</v>
      </c>
      <c r="G171" s="554">
        <v>2583</v>
      </c>
      <c r="H171" s="554">
        <v>2686.3333333333335</v>
      </c>
      <c r="I171" s="554">
        <v>2686.3333333333335</v>
      </c>
      <c r="J171" s="554">
        <v>2686.3333333333335</v>
      </c>
      <c r="K171" s="554">
        <v>2686.3333333333335</v>
      </c>
      <c r="L171" s="554">
        <v>2686.3333333333335</v>
      </c>
      <c r="M171" s="554">
        <v>2686.3333333333335</v>
      </c>
      <c r="N171" s="512">
        <f t="shared" si="3"/>
        <v>2442.121212121212</v>
      </c>
      <c r="O171" s="555"/>
      <c r="V171" s="555"/>
    </row>
    <row r="172" spans="1:22">
      <c r="A172" s="551" t="s">
        <v>817</v>
      </c>
      <c r="B172" s="551" t="s">
        <v>817</v>
      </c>
      <c r="C172" s="504">
        <v>0</v>
      </c>
      <c r="D172" s="505" t="s">
        <v>817</v>
      </c>
      <c r="E172" s="552">
        <v>2.1</v>
      </c>
      <c r="F172" s="560">
        <v>0</v>
      </c>
      <c r="G172" s="554">
        <v>15498</v>
      </c>
      <c r="H172" s="554">
        <v>16118</v>
      </c>
      <c r="I172" s="554">
        <v>16118</v>
      </c>
      <c r="J172" s="554">
        <v>16118</v>
      </c>
      <c r="K172" s="554">
        <v>16118</v>
      </c>
      <c r="L172" s="554">
        <v>16118</v>
      </c>
      <c r="M172" s="554">
        <v>16118</v>
      </c>
      <c r="N172" s="512">
        <f t="shared" si="3"/>
        <v>14652.727272727272</v>
      </c>
      <c r="O172" s="555"/>
      <c r="V172" s="555"/>
    </row>
    <row r="173" spans="1:22">
      <c r="A173" s="551" t="s">
        <v>818</v>
      </c>
      <c r="B173" s="551" t="s">
        <v>818</v>
      </c>
      <c r="C173" s="504">
        <v>26011</v>
      </c>
      <c r="D173" s="505" t="s">
        <v>818</v>
      </c>
      <c r="E173" s="552">
        <v>2.1</v>
      </c>
      <c r="F173" s="560">
        <v>0</v>
      </c>
      <c r="G173" s="554">
        <v>15498</v>
      </c>
      <c r="H173" s="554">
        <v>16118</v>
      </c>
      <c r="I173" s="554">
        <v>16118</v>
      </c>
      <c r="J173" s="554">
        <v>16118</v>
      </c>
      <c r="K173" s="554">
        <v>16118</v>
      </c>
      <c r="L173" s="554">
        <v>16118</v>
      </c>
      <c r="M173" s="554">
        <v>16118</v>
      </c>
      <c r="N173" s="512">
        <f t="shared" si="3"/>
        <v>14652.727272727272</v>
      </c>
      <c r="O173" s="555"/>
      <c r="V173" s="555"/>
    </row>
    <row r="174" spans="1:22">
      <c r="A174" s="551" t="s">
        <v>819</v>
      </c>
      <c r="B174" s="551" t="s">
        <v>819</v>
      </c>
      <c r="C174" s="504">
        <v>26012</v>
      </c>
      <c r="D174" s="505" t="s">
        <v>819</v>
      </c>
      <c r="E174" s="552">
        <v>4.2</v>
      </c>
      <c r="F174" s="560">
        <v>0</v>
      </c>
      <c r="G174" s="554">
        <v>30996</v>
      </c>
      <c r="H174" s="554">
        <v>32236</v>
      </c>
      <c r="I174" s="554">
        <v>32236</v>
      </c>
      <c r="J174" s="554">
        <v>32236</v>
      </c>
      <c r="K174" s="554">
        <v>32236</v>
      </c>
      <c r="L174" s="554">
        <v>32236</v>
      </c>
      <c r="M174" s="554">
        <v>32236</v>
      </c>
      <c r="N174" s="512">
        <f t="shared" si="3"/>
        <v>29305.454545454544</v>
      </c>
      <c r="O174" s="555"/>
      <c r="V174" s="555"/>
    </row>
    <row r="175" spans="1:22">
      <c r="A175" s="551" t="s">
        <v>821</v>
      </c>
      <c r="B175" s="551" t="s">
        <v>821</v>
      </c>
      <c r="C175" s="504" t="s">
        <v>820</v>
      </c>
      <c r="D175" s="505" t="s">
        <v>821</v>
      </c>
      <c r="E175" s="552">
        <v>4.2</v>
      </c>
      <c r="F175" s="560">
        <v>0</v>
      </c>
      <c r="G175" s="554">
        <v>30996</v>
      </c>
      <c r="H175" s="554">
        <v>32236</v>
      </c>
      <c r="I175" s="554">
        <v>32236</v>
      </c>
      <c r="J175" s="554">
        <v>32236</v>
      </c>
      <c r="K175" s="554">
        <v>32236</v>
      </c>
      <c r="L175" s="554">
        <v>32236</v>
      </c>
      <c r="M175" s="554">
        <v>32236</v>
      </c>
      <c r="N175" s="512">
        <f t="shared" si="3"/>
        <v>29305.454545454544</v>
      </c>
      <c r="O175" s="555"/>
      <c r="V175" s="555"/>
    </row>
    <row r="176" spans="1:22">
      <c r="A176" s="551" t="s">
        <v>823</v>
      </c>
      <c r="B176" s="551" t="s">
        <v>823</v>
      </c>
      <c r="C176" s="504" t="s">
        <v>822</v>
      </c>
      <c r="D176" s="505" t="s">
        <v>823</v>
      </c>
      <c r="E176" s="552">
        <v>0.35000000000000003</v>
      </c>
      <c r="F176" s="560">
        <v>0</v>
      </c>
      <c r="G176" s="554">
        <v>2583</v>
      </c>
      <c r="H176" s="554">
        <v>2686.3333333333335</v>
      </c>
      <c r="I176" s="554">
        <v>2686.3333333333335</v>
      </c>
      <c r="J176" s="554">
        <v>2686.3333333333335</v>
      </c>
      <c r="K176" s="554">
        <v>2686.3333333333335</v>
      </c>
      <c r="L176" s="554">
        <v>2686.3333333333335</v>
      </c>
      <c r="M176" s="554">
        <v>2686.3333333333335</v>
      </c>
      <c r="N176" s="512">
        <f t="shared" si="3"/>
        <v>2442.121212121212</v>
      </c>
      <c r="O176" s="555"/>
      <c r="V176" s="555"/>
    </row>
    <row r="177" spans="1:22">
      <c r="A177" s="551" t="s">
        <v>825</v>
      </c>
      <c r="B177" s="551" t="s">
        <v>825</v>
      </c>
      <c r="C177" s="504" t="s">
        <v>824</v>
      </c>
      <c r="D177" s="505" t="s">
        <v>825</v>
      </c>
      <c r="E177" s="552">
        <v>0.35000000000000003</v>
      </c>
      <c r="F177" s="560">
        <v>0</v>
      </c>
      <c r="G177" s="554">
        <v>2583</v>
      </c>
      <c r="H177" s="554">
        <v>2686.3333333333335</v>
      </c>
      <c r="I177" s="554">
        <v>2686.3333333333335</v>
      </c>
      <c r="J177" s="554">
        <v>2686.3333333333335</v>
      </c>
      <c r="K177" s="554">
        <v>2686.3333333333335</v>
      </c>
      <c r="L177" s="554">
        <v>2686.3333333333335</v>
      </c>
      <c r="M177" s="554">
        <v>2686.3333333333335</v>
      </c>
      <c r="N177" s="512">
        <f t="shared" si="3"/>
        <v>2442.121212121212</v>
      </c>
      <c r="O177" s="555"/>
      <c r="V177" s="555"/>
    </row>
    <row r="178" spans="1:22">
      <c r="A178" s="551" t="s">
        <v>1011</v>
      </c>
      <c r="B178" s="551" t="s">
        <v>1012</v>
      </c>
      <c r="C178" s="504">
        <v>142193</v>
      </c>
      <c r="D178" s="505" t="s">
        <v>1013</v>
      </c>
      <c r="E178" s="552">
        <v>4.2</v>
      </c>
      <c r="F178" s="560">
        <v>0</v>
      </c>
      <c r="G178" s="554">
        <v>30996</v>
      </c>
      <c r="H178" s="554">
        <v>32236</v>
      </c>
      <c r="I178" s="554">
        <v>32236</v>
      </c>
      <c r="J178" s="554">
        <v>32236</v>
      </c>
      <c r="K178" s="554">
        <v>32236</v>
      </c>
      <c r="L178" s="554">
        <v>32236</v>
      </c>
      <c r="M178" s="554">
        <v>32236</v>
      </c>
      <c r="N178" s="512">
        <f t="shared" si="3"/>
        <v>29305.454545454544</v>
      </c>
      <c r="O178" s="555"/>
      <c r="V178" s="555"/>
    </row>
    <row r="179" spans="1:22">
      <c r="A179" s="551" t="s">
        <v>1011</v>
      </c>
      <c r="B179" s="551" t="s">
        <v>1012</v>
      </c>
      <c r="C179" s="504" t="s">
        <v>827</v>
      </c>
      <c r="D179" s="505" t="s">
        <v>828</v>
      </c>
      <c r="E179" s="552">
        <v>4.2</v>
      </c>
      <c r="F179" s="560">
        <v>0</v>
      </c>
      <c r="G179" s="554">
        <v>30996</v>
      </c>
      <c r="H179" s="554">
        <v>32236</v>
      </c>
      <c r="I179" s="554">
        <v>32236</v>
      </c>
      <c r="J179" s="554">
        <v>32236</v>
      </c>
      <c r="K179" s="554">
        <v>32236</v>
      </c>
      <c r="L179" s="554">
        <v>32236</v>
      </c>
      <c r="M179" s="554">
        <v>32236</v>
      </c>
      <c r="N179" s="512">
        <f>+M179/1.1</f>
        <v>29305.454545454544</v>
      </c>
      <c r="O179" s="555"/>
      <c r="V179" s="555"/>
    </row>
    <row r="180" spans="1:22">
      <c r="A180" s="551" t="s">
        <v>830</v>
      </c>
      <c r="B180" s="551" t="s">
        <v>830</v>
      </c>
      <c r="C180" s="504" t="s">
        <v>829</v>
      </c>
      <c r="D180" s="505" t="s">
        <v>1014</v>
      </c>
      <c r="E180" s="552">
        <v>0.35000000000000003</v>
      </c>
      <c r="F180" s="560">
        <v>0</v>
      </c>
      <c r="G180" s="554">
        <v>2583</v>
      </c>
      <c r="H180" s="554">
        <v>2686.3333333333335</v>
      </c>
      <c r="I180" s="554">
        <v>2686.3333333333335</v>
      </c>
      <c r="J180" s="554">
        <v>2686.3333333333335</v>
      </c>
      <c r="K180" s="554">
        <v>2686.3333333333335</v>
      </c>
      <c r="L180" s="554">
        <v>2686.3333333333335</v>
      </c>
      <c r="M180" s="554">
        <v>2686.3333333333335</v>
      </c>
      <c r="N180" s="512">
        <f t="shared" si="3"/>
        <v>2442.121212121212</v>
      </c>
      <c r="O180" s="555"/>
      <c r="V180" s="555"/>
    </row>
    <row r="181" spans="1:22">
      <c r="A181" s="551" t="s">
        <v>832</v>
      </c>
      <c r="B181" s="551" t="s">
        <v>832</v>
      </c>
      <c r="C181" s="504" t="s">
        <v>831</v>
      </c>
      <c r="D181" s="505" t="s">
        <v>1015</v>
      </c>
      <c r="E181" s="552">
        <v>0.35000000000000003</v>
      </c>
      <c r="F181" s="560">
        <v>0</v>
      </c>
      <c r="G181" s="554">
        <v>2583</v>
      </c>
      <c r="H181" s="554">
        <v>2686.3333333333335</v>
      </c>
      <c r="I181" s="554">
        <v>2686.3333333333335</v>
      </c>
      <c r="J181" s="554">
        <v>2686.3333333333335</v>
      </c>
      <c r="K181" s="554">
        <v>2686.3333333333335</v>
      </c>
      <c r="L181" s="554">
        <v>2686.3333333333335</v>
      </c>
      <c r="M181" s="554">
        <v>2686.3333333333335</v>
      </c>
      <c r="N181" s="512">
        <f t="shared" si="3"/>
        <v>2442.121212121212</v>
      </c>
      <c r="O181" s="555"/>
      <c r="V181" s="555"/>
    </row>
    <row r="182" spans="1:22">
      <c r="A182" s="551" t="s">
        <v>1011</v>
      </c>
      <c r="B182" s="551" t="s">
        <v>1012</v>
      </c>
      <c r="C182" s="504">
        <v>142194</v>
      </c>
      <c r="D182" s="505" t="s">
        <v>1016</v>
      </c>
      <c r="E182" s="552">
        <v>4.2</v>
      </c>
      <c r="F182" s="560">
        <v>0</v>
      </c>
      <c r="G182" s="554">
        <v>30996</v>
      </c>
      <c r="H182" s="554">
        <v>32236</v>
      </c>
      <c r="I182" s="554">
        <v>32236</v>
      </c>
      <c r="J182" s="554">
        <v>32236</v>
      </c>
      <c r="K182" s="554">
        <v>32236</v>
      </c>
      <c r="L182" s="554">
        <v>32236</v>
      </c>
      <c r="M182" s="554">
        <v>32236</v>
      </c>
      <c r="N182" s="512">
        <f t="shared" si="3"/>
        <v>29305.454545454544</v>
      </c>
      <c r="O182" s="555"/>
      <c r="V182" s="555"/>
    </row>
    <row r="183" spans="1:22">
      <c r="A183" s="562"/>
      <c r="C183" s="504" t="s">
        <v>834</v>
      </c>
      <c r="D183" s="505" t="s">
        <v>835</v>
      </c>
      <c r="E183" s="552">
        <v>4.2</v>
      </c>
      <c r="F183" s="560">
        <v>0</v>
      </c>
      <c r="G183" s="554">
        <v>30996</v>
      </c>
      <c r="H183" s="554">
        <v>32236</v>
      </c>
      <c r="I183" s="554">
        <v>32236</v>
      </c>
      <c r="J183" s="554">
        <v>32236</v>
      </c>
      <c r="K183" s="554">
        <v>32236</v>
      </c>
      <c r="L183" s="554">
        <v>32236</v>
      </c>
      <c r="M183" s="554">
        <v>32236</v>
      </c>
      <c r="N183" s="512">
        <f>+M183/1.1</f>
        <v>29305.454545454544</v>
      </c>
      <c r="O183" s="555"/>
      <c r="V183" s="555"/>
    </row>
    <row r="184" spans="1:22">
      <c r="A184" s="551" t="s">
        <v>837</v>
      </c>
      <c r="B184" s="551" t="s">
        <v>837</v>
      </c>
      <c r="C184" s="504" t="s">
        <v>836</v>
      </c>
      <c r="D184" s="505" t="s">
        <v>1017</v>
      </c>
      <c r="E184" s="552">
        <v>0.35000000000000003</v>
      </c>
      <c r="F184" s="560">
        <v>0</v>
      </c>
      <c r="G184" s="554">
        <v>2583</v>
      </c>
      <c r="H184" s="554">
        <v>2686.3333333333335</v>
      </c>
      <c r="I184" s="554">
        <v>2686.3333333333335</v>
      </c>
      <c r="J184" s="554">
        <v>2686.3333333333335</v>
      </c>
      <c r="K184" s="554">
        <v>2686.3333333333335</v>
      </c>
      <c r="L184" s="554">
        <v>2686.3333333333335</v>
      </c>
      <c r="M184" s="554">
        <v>2686.3333333333335</v>
      </c>
      <c r="N184" s="512">
        <f t="shared" si="3"/>
        <v>2442.121212121212</v>
      </c>
      <c r="O184" s="555"/>
      <c r="V184" s="555"/>
    </row>
    <row r="185" spans="1:22">
      <c r="A185" s="551" t="s">
        <v>839</v>
      </c>
      <c r="B185" s="551" t="s">
        <v>839</v>
      </c>
      <c r="C185" s="504" t="s">
        <v>838</v>
      </c>
      <c r="D185" s="505" t="s">
        <v>1018</v>
      </c>
      <c r="E185" s="552">
        <v>0.35000000000000003</v>
      </c>
      <c r="F185" s="560">
        <v>0</v>
      </c>
      <c r="G185" s="554">
        <v>2583</v>
      </c>
      <c r="H185" s="554">
        <v>2686.3333333333335</v>
      </c>
      <c r="I185" s="554">
        <v>2686.3333333333335</v>
      </c>
      <c r="J185" s="554">
        <v>2686.3333333333335</v>
      </c>
      <c r="K185" s="554">
        <v>2686.3333333333335</v>
      </c>
      <c r="L185" s="554">
        <v>2686.3333333333335</v>
      </c>
      <c r="M185" s="554">
        <v>2686.3333333333335</v>
      </c>
      <c r="N185" s="512">
        <f t="shared" si="3"/>
        <v>2442.121212121212</v>
      </c>
      <c r="O185" s="555"/>
      <c r="V185" s="555"/>
    </row>
    <row r="186" spans="1:22">
      <c r="A186" s="551" t="s">
        <v>1019</v>
      </c>
      <c r="B186" s="551" t="s">
        <v>1020</v>
      </c>
      <c r="C186" s="504">
        <v>142196</v>
      </c>
      <c r="D186" s="505" t="s">
        <v>1021</v>
      </c>
      <c r="E186" s="552">
        <v>4.2</v>
      </c>
      <c r="F186" s="560">
        <v>0</v>
      </c>
      <c r="G186" s="554">
        <v>30996</v>
      </c>
      <c r="H186" s="554">
        <v>32236</v>
      </c>
      <c r="I186" s="554">
        <v>32236</v>
      </c>
      <c r="J186" s="554">
        <v>32236</v>
      </c>
      <c r="K186" s="554">
        <v>32236</v>
      </c>
      <c r="L186" s="554">
        <v>32236</v>
      </c>
      <c r="M186" s="554">
        <v>32236</v>
      </c>
      <c r="N186" s="512">
        <f t="shared" si="3"/>
        <v>29305.454545454544</v>
      </c>
      <c r="O186" s="555"/>
      <c r="V186" s="555"/>
    </row>
    <row r="187" spans="1:22">
      <c r="C187" s="504" t="s">
        <v>841</v>
      </c>
      <c r="D187" s="505" t="s">
        <v>842</v>
      </c>
      <c r="E187" s="552">
        <v>4.2</v>
      </c>
      <c r="F187" s="560">
        <v>0</v>
      </c>
      <c r="G187" s="554">
        <v>30996</v>
      </c>
      <c r="H187" s="554">
        <v>32236</v>
      </c>
      <c r="I187" s="554">
        <v>32236</v>
      </c>
      <c r="J187" s="554">
        <v>32236</v>
      </c>
      <c r="K187" s="554">
        <v>32236</v>
      </c>
      <c r="L187" s="554">
        <v>32236</v>
      </c>
      <c r="M187" s="554">
        <v>32236</v>
      </c>
      <c r="N187" s="512">
        <f>+M187/1.1</f>
        <v>29305.454545454544</v>
      </c>
      <c r="O187" s="555"/>
      <c r="V187" s="555"/>
    </row>
    <row r="188" spans="1:22">
      <c r="A188" s="551" t="s">
        <v>844</v>
      </c>
      <c r="B188" s="551" t="s">
        <v>844</v>
      </c>
      <c r="C188" s="504" t="s">
        <v>843</v>
      </c>
      <c r="D188" s="505" t="s">
        <v>1022</v>
      </c>
      <c r="E188" s="552">
        <v>0.35000000000000003</v>
      </c>
      <c r="F188" s="560">
        <v>0</v>
      </c>
      <c r="G188" s="554">
        <v>2583</v>
      </c>
      <c r="H188" s="554">
        <v>2686.3333333333335</v>
      </c>
      <c r="I188" s="554">
        <v>2686.3333333333335</v>
      </c>
      <c r="J188" s="554">
        <v>2686.3333333333335</v>
      </c>
      <c r="K188" s="554">
        <v>2686.3333333333335</v>
      </c>
      <c r="L188" s="554">
        <v>2686.3333333333335</v>
      </c>
      <c r="M188" s="554">
        <v>2686.3333333333335</v>
      </c>
      <c r="N188" s="512">
        <f t="shared" si="3"/>
        <v>2442.121212121212</v>
      </c>
      <c r="O188" s="555"/>
      <c r="V188" s="555"/>
    </row>
    <row r="189" spans="1:22">
      <c r="A189" s="551" t="s">
        <v>846</v>
      </c>
      <c r="B189" s="551" t="s">
        <v>846</v>
      </c>
      <c r="C189" s="504" t="s">
        <v>845</v>
      </c>
      <c r="D189" s="505" t="s">
        <v>1023</v>
      </c>
      <c r="E189" s="552">
        <v>0.35000000000000003</v>
      </c>
      <c r="F189" s="560">
        <v>0</v>
      </c>
      <c r="G189" s="554">
        <v>2583</v>
      </c>
      <c r="H189" s="554">
        <v>2686.3333333333335</v>
      </c>
      <c r="I189" s="554">
        <v>2686.3333333333335</v>
      </c>
      <c r="J189" s="554">
        <v>2686.3333333333335</v>
      </c>
      <c r="K189" s="554">
        <v>2686.3333333333335</v>
      </c>
      <c r="L189" s="554">
        <v>2686.3333333333335</v>
      </c>
      <c r="M189" s="554">
        <v>2686.3333333333335</v>
      </c>
      <c r="N189" s="512">
        <f t="shared" si="3"/>
        <v>2442.121212121212</v>
      </c>
      <c r="O189" s="555"/>
      <c r="V189" s="555"/>
    </row>
    <row r="190" spans="1:22">
      <c r="C190" s="504">
        <v>148136</v>
      </c>
      <c r="D190" s="505" t="s">
        <v>847</v>
      </c>
      <c r="E190" s="552">
        <v>11.3</v>
      </c>
      <c r="F190" s="553">
        <v>632.80000000000007</v>
      </c>
      <c r="G190" s="554">
        <v>0</v>
      </c>
      <c r="H190" s="554">
        <v>0</v>
      </c>
      <c r="I190" s="554">
        <v>0</v>
      </c>
      <c r="J190" s="554">
        <v>0</v>
      </c>
      <c r="K190" s="554">
        <v>14900</v>
      </c>
      <c r="L190" s="554">
        <v>14900</v>
      </c>
      <c r="M190" s="554">
        <v>14900</v>
      </c>
      <c r="N190" s="512">
        <f t="shared" si="3"/>
        <v>13545.454545454544</v>
      </c>
      <c r="O190" s="555"/>
      <c r="V190" s="555"/>
    </row>
    <row r="191" spans="1:22">
      <c r="C191" s="504" t="s">
        <v>848</v>
      </c>
      <c r="D191" s="505" t="s">
        <v>847</v>
      </c>
      <c r="E191" s="552">
        <v>11.3</v>
      </c>
      <c r="F191" s="553">
        <v>632.80000000000007</v>
      </c>
      <c r="G191" s="554">
        <v>0</v>
      </c>
      <c r="H191" s="554">
        <v>0</v>
      </c>
      <c r="I191" s="554">
        <v>0</v>
      </c>
      <c r="J191" s="554">
        <v>0</v>
      </c>
      <c r="K191" s="554">
        <v>14900</v>
      </c>
      <c r="L191" s="554">
        <v>14900</v>
      </c>
      <c r="M191" s="554">
        <v>14900</v>
      </c>
      <c r="N191" s="512">
        <f t="shared" si="3"/>
        <v>13545.454545454544</v>
      </c>
      <c r="O191" s="555"/>
      <c r="V191" s="555"/>
    </row>
    <row r="192" spans="1:22">
      <c r="C192" s="504" t="s">
        <v>850</v>
      </c>
      <c r="D192" s="505" t="s">
        <v>1024</v>
      </c>
      <c r="E192" s="552">
        <v>0.26904761904761909</v>
      </c>
      <c r="F192" s="553">
        <v>15.06666666666667</v>
      </c>
      <c r="G192" s="554">
        <v>0</v>
      </c>
      <c r="H192" s="554">
        <v>0</v>
      </c>
      <c r="I192" s="554">
        <v>0</v>
      </c>
      <c r="J192" s="554">
        <v>0</v>
      </c>
      <c r="K192" s="554">
        <v>354.76190476190476</v>
      </c>
      <c r="L192" s="554">
        <v>354.76190476190476</v>
      </c>
      <c r="M192" s="554">
        <v>354.76190476190476</v>
      </c>
      <c r="N192" s="512">
        <f t="shared" si="3"/>
        <v>322.51082251082249</v>
      </c>
      <c r="O192" s="555"/>
      <c r="V192" s="555"/>
    </row>
    <row r="193" spans="1:22">
      <c r="C193" s="533">
        <v>173022</v>
      </c>
      <c r="D193" s="563" t="s">
        <v>503</v>
      </c>
      <c r="E193" s="552">
        <v>11.3</v>
      </c>
      <c r="F193" s="553">
        <v>632.80000000000007</v>
      </c>
      <c r="G193" s="554">
        <v>0</v>
      </c>
      <c r="H193" s="554">
        <v>0</v>
      </c>
      <c r="I193" s="554">
        <v>0</v>
      </c>
      <c r="J193" s="554">
        <v>0</v>
      </c>
      <c r="K193" s="554">
        <v>0</v>
      </c>
      <c r="L193" s="554">
        <v>0</v>
      </c>
      <c r="M193" s="554">
        <v>13900</v>
      </c>
      <c r="N193" s="512">
        <f t="shared" si="3"/>
        <v>12636.363636363636</v>
      </c>
      <c r="O193" s="555"/>
      <c r="V193" s="555"/>
    </row>
    <row r="194" spans="1:22">
      <c r="C194" s="563" t="s">
        <v>504</v>
      </c>
      <c r="D194" s="563" t="s">
        <v>505</v>
      </c>
      <c r="E194" s="552">
        <v>11.3</v>
      </c>
      <c r="F194" s="553">
        <v>632.80000000000007</v>
      </c>
      <c r="G194" s="554">
        <v>0</v>
      </c>
      <c r="H194" s="554">
        <v>0</v>
      </c>
      <c r="I194" s="554">
        <v>0</v>
      </c>
      <c r="J194" s="554">
        <v>0</v>
      </c>
      <c r="K194" s="554">
        <v>0</v>
      </c>
      <c r="L194" s="554">
        <v>0</v>
      </c>
      <c r="M194" s="554">
        <v>13900</v>
      </c>
      <c r="N194" s="512">
        <f t="shared" si="3"/>
        <v>12636.363636363636</v>
      </c>
      <c r="O194" s="555"/>
      <c r="V194" s="555"/>
    </row>
    <row r="195" spans="1:22">
      <c r="C195" s="533" t="s">
        <v>855</v>
      </c>
      <c r="D195" s="563" t="s">
        <v>1025</v>
      </c>
      <c r="E195" s="552">
        <v>5.6051587301587311E-3</v>
      </c>
      <c r="F195" s="553">
        <v>0.31388888888888894</v>
      </c>
      <c r="G195" s="554">
        <v>0</v>
      </c>
      <c r="H195" s="554">
        <v>0</v>
      </c>
      <c r="I195" s="554">
        <v>0</v>
      </c>
      <c r="J195" s="554">
        <v>0</v>
      </c>
      <c r="K195" s="554">
        <v>0</v>
      </c>
      <c r="L195" s="554">
        <v>0</v>
      </c>
      <c r="M195" s="554">
        <v>289.58333333333331</v>
      </c>
      <c r="N195" s="512">
        <f t="shared" si="3"/>
        <v>263.25757575757569</v>
      </c>
      <c r="O195" s="555"/>
      <c r="V195" s="555"/>
    </row>
    <row r="196" spans="1:22">
      <c r="C196" s="533" t="s">
        <v>857</v>
      </c>
      <c r="D196" s="563" t="s">
        <v>858</v>
      </c>
      <c r="E196" s="552">
        <v>0.23541666666666669</v>
      </c>
      <c r="F196" s="553">
        <v>13.183333333333335</v>
      </c>
      <c r="G196" s="554">
        <v>0</v>
      </c>
      <c r="H196" s="554">
        <v>0</v>
      </c>
      <c r="I196" s="554">
        <v>0</v>
      </c>
      <c r="J196" s="554">
        <v>0</v>
      </c>
      <c r="K196" s="554">
        <v>0</v>
      </c>
      <c r="L196" s="554">
        <v>0</v>
      </c>
      <c r="M196" s="554">
        <v>289.58333333333331</v>
      </c>
      <c r="N196" s="512">
        <f t="shared" si="3"/>
        <v>263.25757575757569</v>
      </c>
      <c r="O196" s="555"/>
      <c r="V196" s="555"/>
    </row>
    <row r="197" spans="1:22">
      <c r="A197" s="551" t="s">
        <v>859</v>
      </c>
      <c r="B197" s="551" t="s">
        <v>859</v>
      </c>
      <c r="C197" s="504">
        <v>22713</v>
      </c>
      <c r="D197" s="505" t="s">
        <v>859</v>
      </c>
      <c r="E197" s="552">
        <v>11.3</v>
      </c>
      <c r="F197" s="553">
        <v>632.80000000000007</v>
      </c>
      <c r="G197" s="554">
        <v>0</v>
      </c>
      <c r="H197" s="554">
        <v>14090</v>
      </c>
      <c r="I197" s="554">
        <v>14090</v>
      </c>
      <c r="J197" s="554">
        <v>15960</v>
      </c>
      <c r="K197" s="554">
        <v>15960</v>
      </c>
      <c r="L197" s="554">
        <v>15960</v>
      </c>
      <c r="M197" s="554">
        <v>15960</v>
      </c>
      <c r="N197" s="512">
        <f t="shared" si="3"/>
        <v>14509.090909090908</v>
      </c>
      <c r="O197" s="555"/>
      <c r="V197" s="555"/>
    </row>
    <row r="198" spans="1:22">
      <c r="A198" s="551" t="s">
        <v>1026</v>
      </c>
      <c r="B198" s="551" t="s">
        <v>1027</v>
      </c>
      <c r="C198" s="504">
        <v>96430</v>
      </c>
      <c r="D198" s="505" t="s">
        <v>860</v>
      </c>
      <c r="E198" s="552">
        <v>11.3</v>
      </c>
      <c r="F198" s="553">
        <v>632.80000000000007</v>
      </c>
      <c r="G198" s="554">
        <v>0</v>
      </c>
      <c r="H198" s="554">
        <v>14090</v>
      </c>
      <c r="I198" s="554">
        <v>14090</v>
      </c>
      <c r="J198" s="554">
        <v>15960</v>
      </c>
      <c r="K198" s="554">
        <v>15960</v>
      </c>
      <c r="L198" s="554">
        <v>15960</v>
      </c>
      <c r="M198" s="554">
        <v>15960</v>
      </c>
      <c r="N198" s="512">
        <f t="shared" si="3"/>
        <v>14509.090909090908</v>
      </c>
      <c r="O198" s="555"/>
      <c r="V198" s="555"/>
    </row>
    <row r="199" spans="1:22">
      <c r="A199" s="551" t="s">
        <v>862</v>
      </c>
      <c r="B199" s="551" t="s">
        <v>862</v>
      </c>
      <c r="C199" s="504" t="s">
        <v>861</v>
      </c>
      <c r="D199" s="505" t="s">
        <v>862</v>
      </c>
      <c r="E199" s="552">
        <v>11.3</v>
      </c>
      <c r="F199" s="553">
        <v>632.80000000000007</v>
      </c>
      <c r="G199" s="554">
        <v>0</v>
      </c>
      <c r="H199" s="554">
        <v>14090</v>
      </c>
      <c r="I199" s="554">
        <v>14090</v>
      </c>
      <c r="J199" s="554">
        <v>15960</v>
      </c>
      <c r="K199" s="554">
        <v>15960</v>
      </c>
      <c r="L199" s="554">
        <v>15960</v>
      </c>
      <c r="M199" s="554">
        <v>15960</v>
      </c>
      <c r="N199" s="512">
        <f t="shared" si="3"/>
        <v>14509.090909090908</v>
      </c>
      <c r="O199" s="555"/>
      <c r="V199" s="555"/>
    </row>
    <row r="200" spans="1:22">
      <c r="A200" s="551" t="s">
        <v>852</v>
      </c>
      <c r="B200" s="551" t="s">
        <v>852</v>
      </c>
      <c r="C200" s="504" t="s">
        <v>851</v>
      </c>
      <c r="D200" s="505" t="s">
        <v>852</v>
      </c>
      <c r="E200" s="552">
        <v>0.23541666666666669</v>
      </c>
      <c r="F200" s="553">
        <v>13.183333333333335</v>
      </c>
      <c r="G200" s="554">
        <v>0</v>
      </c>
      <c r="H200" s="554">
        <v>293.54166666666669</v>
      </c>
      <c r="I200" s="554">
        <v>293.54166666666669</v>
      </c>
      <c r="J200" s="554">
        <v>332.5</v>
      </c>
      <c r="K200" s="554">
        <v>332.5</v>
      </c>
      <c r="L200" s="554">
        <v>332.5</v>
      </c>
      <c r="M200" s="554">
        <v>332.5</v>
      </c>
      <c r="N200" s="512">
        <f t="shared" si="3"/>
        <v>302.27272727272725</v>
      </c>
      <c r="O200" s="555"/>
      <c r="V200" s="555"/>
    </row>
    <row r="201" spans="1:22">
      <c r="A201" s="551" t="s">
        <v>854</v>
      </c>
      <c r="B201" s="551" t="s">
        <v>854</v>
      </c>
      <c r="C201" s="504" t="s">
        <v>853</v>
      </c>
      <c r="D201" s="505" t="s">
        <v>854</v>
      </c>
      <c r="E201" s="552">
        <v>0.23541666666666669</v>
      </c>
      <c r="F201" s="553">
        <v>13.183333333333335</v>
      </c>
      <c r="G201" s="554">
        <v>0</v>
      </c>
      <c r="H201" s="554">
        <v>293.54166666666669</v>
      </c>
      <c r="I201" s="554">
        <v>293.54166666666669</v>
      </c>
      <c r="J201" s="554">
        <v>332.5</v>
      </c>
      <c r="K201" s="554">
        <v>332.5</v>
      </c>
      <c r="L201" s="554">
        <v>332.5</v>
      </c>
      <c r="M201" s="554">
        <v>332.5</v>
      </c>
      <c r="N201" s="512">
        <f t="shared" si="3"/>
        <v>302.27272727272725</v>
      </c>
      <c r="O201" s="512"/>
      <c r="V201" s="555"/>
    </row>
    <row r="202" spans="1:22">
      <c r="A202" s="551" t="s">
        <v>863</v>
      </c>
      <c r="B202" s="551" t="s">
        <v>863</v>
      </c>
      <c r="C202" s="504">
        <v>74554</v>
      </c>
      <c r="D202" s="505" t="s">
        <v>863</v>
      </c>
      <c r="E202" s="552">
        <v>12.5</v>
      </c>
      <c r="F202" s="553">
        <v>700</v>
      </c>
      <c r="G202" s="554">
        <v>13550</v>
      </c>
      <c r="H202" s="554">
        <v>14090</v>
      </c>
      <c r="I202" s="554">
        <v>14090</v>
      </c>
      <c r="J202" s="554">
        <v>15960</v>
      </c>
      <c r="K202" s="554">
        <v>15960</v>
      </c>
      <c r="L202" s="554">
        <v>15960</v>
      </c>
      <c r="M202" s="554">
        <v>15960</v>
      </c>
      <c r="N202" s="512">
        <f t="shared" si="3"/>
        <v>14509.090909090908</v>
      </c>
      <c r="O202" s="512"/>
      <c r="V202" s="555"/>
    </row>
    <row r="203" spans="1:22">
      <c r="A203" s="551" t="s">
        <v>865</v>
      </c>
      <c r="B203" s="551" t="s">
        <v>865</v>
      </c>
      <c r="C203" s="504" t="s">
        <v>864</v>
      </c>
      <c r="D203" s="505" t="s">
        <v>865</v>
      </c>
      <c r="E203" s="552">
        <v>12.5</v>
      </c>
      <c r="F203" s="553">
        <v>700</v>
      </c>
      <c r="G203" s="554">
        <v>13550</v>
      </c>
      <c r="H203" s="554">
        <v>14090</v>
      </c>
      <c r="I203" s="554">
        <v>14090</v>
      </c>
      <c r="J203" s="554">
        <v>15960</v>
      </c>
      <c r="K203" s="554">
        <v>15960</v>
      </c>
      <c r="L203" s="554">
        <v>15960</v>
      </c>
      <c r="M203" s="554">
        <v>15960</v>
      </c>
      <c r="N203" s="512">
        <f t="shared" si="3"/>
        <v>14509.090909090908</v>
      </c>
      <c r="O203" s="512">
        <f>+L203/1.1</f>
        <v>14509.090909090908</v>
      </c>
      <c r="V203" s="555"/>
    </row>
    <row r="204" spans="1:22">
      <c r="A204" s="551" t="s">
        <v>867</v>
      </c>
      <c r="B204" s="551" t="s">
        <v>867</v>
      </c>
      <c r="C204" s="504" t="s">
        <v>866</v>
      </c>
      <c r="D204" s="505" t="s">
        <v>867</v>
      </c>
      <c r="E204" s="552">
        <v>0.26041666666666669</v>
      </c>
      <c r="F204" s="553">
        <v>14.583333333333334</v>
      </c>
      <c r="G204" s="554">
        <v>282.29166666666669</v>
      </c>
      <c r="H204" s="554">
        <v>293.54166666666669</v>
      </c>
      <c r="I204" s="554">
        <v>293.54166666666669</v>
      </c>
      <c r="J204" s="554">
        <v>332.5</v>
      </c>
      <c r="K204" s="554">
        <v>332.5</v>
      </c>
      <c r="L204" s="554">
        <v>332.5</v>
      </c>
      <c r="M204" s="554">
        <v>332.5</v>
      </c>
      <c r="N204" s="512">
        <f t="shared" si="3"/>
        <v>302.27272727272725</v>
      </c>
      <c r="O204" s="512">
        <f>+L204/1.1</f>
        <v>302.27272727272725</v>
      </c>
      <c r="V204" s="555"/>
    </row>
    <row r="205" spans="1:22">
      <c r="A205" s="551" t="s">
        <v>869</v>
      </c>
      <c r="B205" s="551" t="s">
        <v>869</v>
      </c>
      <c r="C205" s="504" t="s">
        <v>868</v>
      </c>
      <c r="D205" s="505" t="s">
        <v>869</v>
      </c>
      <c r="E205" s="552">
        <v>0.26041666666666669</v>
      </c>
      <c r="F205" s="553">
        <v>14.583333333333334</v>
      </c>
      <c r="G205" s="554">
        <v>282.29166666666669</v>
      </c>
      <c r="H205" s="554">
        <v>293.54166666666669</v>
      </c>
      <c r="I205" s="554">
        <v>293.54166666666669</v>
      </c>
      <c r="J205" s="554">
        <v>332.5</v>
      </c>
      <c r="K205" s="554">
        <v>332.5</v>
      </c>
      <c r="L205" s="554">
        <v>332.5</v>
      </c>
      <c r="M205" s="564">
        <v>332.5</v>
      </c>
      <c r="N205" s="512">
        <f t="shared" si="3"/>
        <v>302.27272727272725</v>
      </c>
      <c r="O205" s="512">
        <f>+L205/1.1</f>
        <v>302.27272727272725</v>
      </c>
      <c r="V205" s="555"/>
    </row>
    <row r="206" spans="1:22">
      <c r="A206" s="551" t="s">
        <v>870</v>
      </c>
      <c r="B206" s="551" t="s">
        <v>1028</v>
      </c>
      <c r="C206" s="504">
        <v>112839</v>
      </c>
      <c r="D206" s="505" t="s">
        <v>870</v>
      </c>
      <c r="E206" s="552">
        <v>8.8000000000000007</v>
      </c>
      <c r="F206" s="553">
        <v>492.80000000000007</v>
      </c>
      <c r="G206" s="554">
        <v>23460</v>
      </c>
      <c r="H206" s="554">
        <v>24400</v>
      </c>
      <c r="I206" s="554">
        <v>24400</v>
      </c>
      <c r="J206" s="554">
        <v>24400</v>
      </c>
      <c r="K206" s="554">
        <v>24400</v>
      </c>
      <c r="L206" s="554">
        <v>21700</v>
      </c>
      <c r="M206" s="564">
        <v>21700</v>
      </c>
      <c r="N206" s="512">
        <f t="shared" si="3"/>
        <v>19727.272727272724</v>
      </c>
      <c r="O206" s="555"/>
      <c r="V206" s="555"/>
    </row>
    <row r="207" spans="1:22">
      <c r="A207" s="551" t="s">
        <v>872</v>
      </c>
      <c r="B207" s="551" t="s">
        <v>872</v>
      </c>
      <c r="C207" s="504" t="s">
        <v>871</v>
      </c>
      <c r="D207" s="505" t="s">
        <v>872</v>
      </c>
      <c r="E207" s="552">
        <v>0.3666666666666667</v>
      </c>
      <c r="F207" s="553">
        <v>20.533333333333335</v>
      </c>
      <c r="G207" s="554">
        <v>977.5</v>
      </c>
      <c r="H207" s="554">
        <v>1016.6666666666666</v>
      </c>
      <c r="I207" s="554">
        <v>1016.6666666666666</v>
      </c>
      <c r="J207" s="554">
        <v>1016.6666666666666</v>
      </c>
      <c r="K207" s="554">
        <v>1016.6666666666666</v>
      </c>
      <c r="L207" s="554">
        <v>904.16666666666663</v>
      </c>
      <c r="M207" s="564">
        <v>904.16666666666663</v>
      </c>
      <c r="N207" s="512">
        <f t="shared" si="3"/>
        <v>821.96969696969688</v>
      </c>
      <c r="O207" s="555"/>
      <c r="V207" s="555"/>
    </row>
    <row r="208" spans="1:22">
      <c r="A208" s="551" t="s">
        <v>873</v>
      </c>
      <c r="B208" s="551" t="s">
        <v>873</v>
      </c>
      <c r="C208" s="504" t="s">
        <v>506</v>
      </c>
      <c r="D208" s="505" t="s">
        <v>873</v>
      </c>
      <c r="E208" s="552">
        <v>0.3666666666666667</v>
      </c>
      <c r="F208" s="553">
        <v>20.533333333333335</v>
      </c>
      <c r="G208" s="554">
        <v>977.5</v>
      </c>
      <c r="H208" s="554">
        <v>1016.6666666666666</v>
      </c>
      <c r="I208" s="554">
        <v>1016.6666666666666</v>
      </c>
      <c r="J208" s="554">
        <v>1016.6666666666666</v>
      </c>
      <c r="K208" s="554">
        <v>1016.6666666666666</v>
      </c>
      <c r="L208" s="554">
        <v>904.16666666666663</v>
      </c>
      <c r="M208" s="564">
        <v>904.16666666666663</v>
      </c>
      <c r="N208" s="512">
        <f t="shared" si="3"/>
        <v>821.96969696969688</v>
      </c>
      <c r="O208" s="555"/>
      <c r="V208" s="555"/>
    </row>
    <row r="209" spans="1:22">
      <c r="C209" s="565">
        <v>157095</v>
      </c>
      <c r="D209" s="566" t="s">
        <v>874</v>
      </c>
      <c r="F209" s="553"/>
      <c r="K209" s="554">
        <v>25030</v>
      </c>
      <c r="L209" s="554">
        <v>25030</v>
      </c>
      <c r="M209" s="561">
        <v>24030</v>
      </c>
      <c r="N209" s="512">
        <f>+M209/1.1</f>
        <v>21845.454545454544</v>
      </c>
      <c r="O209" s="555"/>
      <c r="V209" s="555"/>
    </row>
    <row r="210" spans="1:22">
      <c r="C210" s="565" t="s">
        <v>509</v>
      </c>
      <c r="D210" s="566" t="s">
        <v>875</v>
      </c>
      <c r="F210" s="553"/>
      <c r="K210" s="554">
        <v>1042.9166666666667</v>
      </c>
      <c r="L210" s="554">
        <v>1042.9166666666667</v>
      </c>
      <c r="M210" s="554">
        <v>1001.25</v>
      </c>
      <c r="N210" s="512">
        <f>+M210/1.1</f>
        <v>910.22727272727263</v>
      </c>
      <c r="O210" s="555"/>
      <c r="V210" s="555"/>
    </row>
    <row r="211" spans="1:22">
      <c r="C211" s="565" t="s">
        <v>876</v>
      </c>
      <c r="D211" s="566" t="s">
        <v>512</v>
      </c>
      <c r="F211" s="553"/>
      <c r="K211" s="554">
        <v>1042.9166666666667</v>
      </c>
      <c r="L211" s="554">
        <v>1042.9166666666667</v>
      </c>
      <c r="M211" s="554">
        <v>1001.25</v>
      </c>
      <c r="N211" s="512">
        <f>+M211/1.1</f>
        <v>910.22727272727263</v>
      </c>
      <c r="O211" s="555"/>
      <c r="V211" s="555"/>
    </row>
    <row r="212" spans="1:22">
      <c r="A212" s="551" t="s">
        <v>1029</v>
      </c>
      <c r="B212" s="551" t="s">
        <v>1030</v>
      </c>
      <c r="C212" s="504">
        <v>74566</v>
      </c>
      <c r="D212" s="505" t="s">
        <v>877</v>
      </c>
      <c r="E212" s="552">
        <v>15.3</v>
      </c>
      <c r="F212" s="553">
        <v>856.80000000000007</v>
      </c>
      <c r="G212" s="554">
        <v>23060</v>
      </c>
      <c r="H212" s="554">
        <v>23980</v>
      </c>
      <c r="I212" s="554">
        <v>23980</v>
      </c>
      <c r="J212" s="554">
        <v>26680</v>
      </c>
      <c r="K212" s="554">
        <v>26680</v>
      </c>
      <c r="L212" s="554">
        <v>26680</v>
      </c>
      <c r="M212" s="554">
        <v>26680</v>
      </c>
      <c r="N212" s="512">
        <f t="shared" si="3"/>
        <v>24254.545454545452</v>
      </c>
      <c r="O212" s="555"/>
      <c r="V212" s="555"/>
    </row>
    <row r="213" spans="1:22">
      <c r="A213" s="551" t="s">
        <v>879</v>
      </c>
      <c r="B213" s="551" t="s">
        <v>879</v>
      </c>
      <c r="C213" s="504" t="s">
        <v>878</v>
      </c>
      <c r="D213" s="505" t="s">
        <v>879</v>
      </c>
      <c r="E213" s="552">
        <v>0.63750000000000007</v>
      </c>
      <c r="F213" s="553">
        <v>35.700000000000003</v>
      </c>
      <c r="G213" s="554">
        <v>960.83333333333337</v>
      </c>
      <c r="H213" s="554">
        <v>999.16666666666663</v>
      </c>
      <c r="I213" s="554">
        <v>999.16666666666663</v>
      </c>
      <c r="J213" s="554">
        <v>1111.6666666666667</v>
      </c>
      <c r="K213" s="554">
        <v>1111.6666666666667</v>
      </c>
      <c r="L213" s="554">
        <v>1111.6666666666667</v>
      </c>
      <c r="M213" s="554">
        <v>1111.6666666666667</v>
      </c>
      <c r="N213" s="512">
        <f t="shared" si="3"/>
        <v>1010.6060606060606</v>
      </c>
      <c r="O213" s="555"/>
      <c r="V213" s="555"/>
    </row>
    <row r="214" spans="1:22">
      <c r="A214" s="551" t="s">
        <v>880</v>
      </c>
      <c r="B214" s="551" t="s">
        <v>880</v>
      </c>
      <c r="C214" s="504" t="s">
        <v>517</v>
      </c>
      <c r="D214" s="505" t="s">
        <v>880</v>
      </c>
      <c r="E214" s="552">
        <v>0.63750000000000007</v>
      </c>
      <c r="F214" s="553">
        <v>35.700000000000003</v>
      </c>
      <c r="G214" s="554">
        <v>960.83333333333337</v>
      </c>
      <c r="H214" s="554">
        <v>999.16666666666663</v>
      </c>
      <c r="I214" s="554">
        <v>999.16666666666663</v>
      </c>
      <c r="J214" s="554">
        <v>1111.6666666666667</v>
      </c>
      <c r="K214" s="554">
        <v>1111.6666666666667</v>
      </c>
      <c r="L214" s="554">
        <v>1111.6666666666667</v>
      </c>
      <c r="M214" s="554">
        <v>1111.6666666666667</v>
      </c>
      <c r="N214" s="512">
        <f t="shared" si="3"/>
        <v>1010.6060606060606</v>
      </c>
      <c r="O214" s="555"/>
      <c r="V214" s="555"/>
    </row>
    <row r="215" spans="1:22">
      <c r="A215" s="551" t="s">
        <v>502</v>
      </c>
      <c r="B215" s="551" t="s">
        <v>1031</v>
      </c>
      <c r="C215" s="504">
        <v>74565</v>
      </c>
      <c r="D215" s="505" t="s">
        <v>881</v>
      </c>
      <c r="E215" s="552">
        <v>19.5</v>
      </c>
      <c r="F215" s="553">
        <v>1092</v>
      </c>
      <c r="G215" s="554">
        <v>22040</v>
      </c>
      <c r="H215" s="554">
        <v>22920</v>
      </c>
      <c r="I215" s="554">
        <v>22920</v>
      </c>
      <c r="J215" s="554">
        <v>25620</v>
      </c>
      <c r="K215" s="554">
        <v>25620</v>
      </c>
      <c r="L215" s="554">
        <v>25620</v>
      </c>
      <c r="M215" s="554">
        <v>25620</v>
      </c>
      <c r="N215" s="512">
        <f t="shared" si="3"/>
        <v>23290.909090909088</v>
      </c>
      <c r="O215" s="555"/>
    </row>
    <row r="216" spans="1:22">
      <c r="A216" s="551" t="s">
        <v>883</v>
      </c>
      <c r="B216" s="551" t="s">
        <v>883</v>
      </c>
      <c r="C216" s="504" t="s">
        <v>882</v>
      </c>
      <c r="D216" s="505" t="s">
        <v>883</v>
      </c>
      <c r="E216" s="552">
        <v>19.5</v>
      </c>
      <c r="F216" s="553">
        <v>3393</v>
      </c>
      <c r="G216" s="554">
        <v>22040</v>
      </c>
      <c r="H216" s="554">
        <v>22920</v>
      </c>
      <c r="I216" s="554">
        <v>22920</v>
      </c>
      <c r="J216" s="554">
        <v>25620</v>
      </c>
      <c r="K216" s="554">
        <v>25620</v>
      </c>
      <c r="L216" s="554">
        <v>25620</v>
      </c>
      <c r="M216" s="554">
        <v>25620</v>
      </c>
      <c r="N216" s="512">
        <f t="shared" si="3"/>
        <v>23290.909090909088</v>
      </c>
      <c r="O216" s="555"/>
    </row>
    <row r="217" spans="1:22">
      <c r="A217" s="551" t="s">
        <v>884</v>
      </c>
      <c r="B217" s="551" t="s">
        <v>884</v>
      </c>
      <c r="C217" s="504" t="s">
        <v>500</v>
      </c>
      <c r="D217" s="505" t="s">
        <v>1032</v>
      </c>
      <c r="E217" s="552">
        <v>1.625</v>
      </c>
      <c r="F217" s="553">
        <v>91</v>
      </c>
      <c r="G217" s="554">
        <v>1836.6666666666667</v>
      </c>
      <c r="H217" s="554">
        <v>1910</v>
      </c>
      <c r="I217" s="554">
        <v>1910</v>
      </c>
      <c r="J217" s="554">
        <v>2135</v>
      </c>
      <c r="K217" s="554">
        <v>2135</v>
      </c>
      <c r="L217" s="554">
        <v>2135</v>
      </c>
      <c r="M217" s="554">
        <v>2135</v>
      </c>
      <c r="N217" s="512">
        <f t="shared" si="3"/>
        <v>1940.9090909090908</v>
      </c>
      <c r="O217" s="555"/>
    </row>
    <row r="218" spans="1:22">
      <c r="A218" s="551" t="s">
        <v>886</v>
      </c>
      <c r="B218" s="551" t="s">
        <v>886</v>
      </c>
      <c r="C218" s="504" t="s">
        <v>885</v>
      </c>
      <c r="D218" s="505" t="s">
        <v>886</v>
      </c>
      <c r="E218" s="552">
        <v>1.625</v>
      </c>
      <c r="F218" s="553">
        <v>91</v>
      </c>
      <c r="G218" s="554">
        <v>1836.6666666666667</v>
      </c>
      <c r="H218" s="554">
        <v>1910</v>
      </c>
      <c r="I218" s="554">
        <v>1910</v>
      </c>
      <c r="J218" s="554">
        <v>2135</v>
      </c>
      <c r="K218" s="554">
        <v>2135</v>
      </c>
      <c r="L218" s="554">
        <v>2135</v>
      </c>
      <c r="M218" s="554">
        <v>2135</v>
      </c>
      <c r="N218" s="512">
        <f>+M218/1.1</f>
        <v>1940.9090909090908</v>
      </c>
      <c r="O218" s="555"/>
    </row>
    <row r="219" spans="1:22">
      <c r="C219" s="565" t="s">
        <v>887</v>
      </c>
      <c r="D219" s="566" t="s">
        <v>888</v>
      </c>
      <c r="E219" s="552">
        <v>19.5</v>
      </c>
      <c r="F219" s="553">
        <v>3393</v>
      </c>
      <c r="G219" s="554">
        <v>22040</v>
      </c>
      <c r="H219" s="554">
        <v>1910</v>
      </c>
      <c r="I219" s="554">
        <v>1910</v>
      </c>
      <c r="J219" s="554">
        <v>2135</v>
      </c>
      <c r="K219" s="554">
        <v>2135</v>
      </c>
      <c r="L219" s="554">
        <v>2135</v>
      </c>
      <c r="M219" s="554">
        <v>2135</v>
      </c>
      <c r="N219" s="512">
        <f t="shared" si="3"/>
        <v>1940.9090909090908</v>
      </c>
      <c r="O219" s="555"/>
    </row>
    <row r="220" spans="1:22">
      <c r="D220" s="505" t="s">
        <v>1033</v>
      </c>
      <c r="N220" s="512">
        <f t="shared" si="3"/>
        <v>0</v>
      </c>
      <c r="O220" s="555"/>
    </row>
    <row r="221" spans="1:22">
      <c r="A221" s="551" t="s">
        <v>1034</v>
      </c>
      <c r="B221" s="551" t="s">
        <v>1035</v>
      </c>
      <c r="C221" s="504">
        <v>74559</v>
      </c>
      <c r="D221" s="505" t="s">
        <v>479</v>
      </c>
      <c r="E221" s="552">
        <v>20</v>
      </c>
      <c r="F221" s="560">
        <v>3624</v>
      </c>
      <c r="G221" s="554">
        <v>8223</v>
      </c>
      <c r="H221" s="554">
        <v>8552</v>
      </c>
      <c r="I221" s="554">
        <v>8900</v>
      </c>
      <c r="J221" s="554">
        <v>8900</v>
      </c>
      <c r="K221" s="554">
        <v>9430</v>
      </c>
      <c r="L221" s="554">
        <v>9850</v>
      </c>
      <c r="M221" s="561">
        <v>9850</v>
      </c>
      <c r="N221" s="512">
        <f>+M221/1.1</f>
        <v>8954.545454545454</v>
      </c>
      <c r="O221" s="555"/>
    </row>
    <row r="222" spans="1:22">
      <c r="C222" s="504" t="s">
        <v>889</v>
      </c>
      <c r="D222" s="505" t="s">
        <v>890</v>
      </c>
      <c r="E222" s="552">
        <v>20</v>
      </c>
      <c r="F222" s="560">
        <v>3624</v>
      </c>
      <c r="G222" s="554">
        <v>8223</v>
      </c>
      <c r="H222" s="554">
        <v>8552</v>
      </c>
      <c r="I222" s="554">
        <v>8900</v>
      </c>
      <c r="J222" s="554">
        <v>8900</v>
      </c>
      <c r="K222" s="554">
        <v>9430</v>
      </c>
      <c r="L222" s="554">
        <v>9850</v>
      </c>
      <c r="M222" s="561">
        <v>9850</v>
      </c>
      <c r="N222" s="512">
        <f>+M222/1.1</f>
        <v>8954.545454545454</v>
      </c>
      <c r="O222" s="555"/>
    </row>
    <row r="223" spans="1:22">
      <c r="A223" s="551" t="s">
        <v>1036</v>
      </c>
      <c r="B223" s="551" t="s">
        <v>1037</v>
      </c>
      <c r="C223" s="504" t="s">
        <v>522</v>
      </c>
      <c r="D223" s="505" t="s">
        <v>478</v>
      </c>
      <c r="E223" s="552">
        <v>0</v>
      </c>
      <c r="F223" s="553">
        <v>0</v>
      </c>
      <c r="G223" s="554">
        <v>30000</v>
      </c>
      <c r="H223" s="554">
        <v>30000</v>
      </c>
      <c r="I223" s="554">
        <v>30000</v>
      </c>
      <c r="J223" s="554">
        <v>30000</v>
      </c>
      <c r="K223" s="554">
        <v>30000</v>
      </c>
      <c r="L223" s="554">
        <v>30000</v>
      </c>
      <c r="M223" s="554">
        <v>30000</v>
      </c>
      <c r="N223" s="512">
        <f>$M$223</f>
        <v>30000</v>
      </c>
      <c r="O223" s="555"/>
    </row>
    <row r="224" spans="1:22">
      <c r="C224" s="504" t="s">
        <v>891</v>
      </c>
      <c r="D224" s="505" t="s">
        <v>892</v>
      </c>
      <c r="E224" s="552">
        <v>0</v>
      </c>
      <c r="F224" s="553">
        <v>0</v>
      </c>
      <c r="G224" s="554">
        <v>30000</v>
      </c>
      <c r="H224" s="554">
        <v>30000</v>
      </c>
      <c r="I224" s="554">
        <v>30000</v>
      </c>
      <c r="J224" s="554">
        <v>30000</v>
      </c>
      <c r="K224" s="554">
        <v>30000</v>
      </c>
      <c r="L224" s="554">
        <v>30000</v>
      </c>
      <c r="M224" s="554">
        <v>30000</v>
      </c>
      <c r="N224" s="512">
        <f>$M$224</f>
        <v>30000</v>
      </c>
      <c r="O224" s="555"/>
    </row>
    <row r="225" spans="1:15">
      <c r="A225" s="551" t="s">
        <v>516</v>
      </c>
      <c r="B225" s="551" t="s">
        <v>1038</v>
      </c>
      <c r="C225" s="504">
        <v>74560</v>
      </c>
      <c r="D225" s="505" t="s">
        <v>516</v>
      </c>
      <c r="E225" s="552">
        <v>20</v>
      </c>
      <c r="F225" s="560">
        <v>3687</v>
      </c>
      <c r="G225" s="554">
        <v>7000</v>
      </c>
      <c r="H225" s="554">
        <v>7000</v>
      </c>
      <c r="I225" s="554">
        <v>7000</v>
      </c>
      <c r="J225" s="554">
        <v>7440</v>
      </c>
      <c r="K225" s="554">
        <v>7440</v>
      </c>
      <c r="L225" s="554">
        <v>7440</v>
      </c>
      <c r="M225" s="554">
        <v>7440</v>
      </c>
      <c r="N225" s="512">
        <f>+M225/1.1</f>
        <v>6763.6363636363631</v>
      </c>
      <c r="O225" s="555"/>
    </row>
    <row r="226" spans="1:15">
      <c r="A226" s="551" t="s">
        <v>1039</v>
      </c>
      <c r="B226" s="551" t="s">
        <v>1040</v>
      </c>
      <c r="C226" s="504" t="s">
        <v>524</v>
      </c>
      <c r="D226" s="505" t="s">
        <v>515</v>
      </c>
      <c r="E226" s="552">
        <v>0</v>
      </c>
      <c r="F226" s="553">
        <v>0</v>
      </c>
      <c r="G226" s="554">
        <v>30000</v>
      </c>
      <c r="H226" s="554">
        <v>30000</v>
      </c>
      <c r="I226" s="554">
        <v>30000</v>
      </c>
      <c r="J226" s="554">
        <v>30000</v>
      </c>
      <c r="K226" s="554">
        <v>30000</v>
      </c>
      <c r="L226" s="554">
        <v>30000</v>
      </c>
      <c r="M226" s="554">
        <v>30000</v>
      </c>
      <c r="N226" s="512">
        <f>$M$226</f>
        <v>30000</v>
      </c>
      <c r="O226" s="555"/>
    </row>
    <row r="227" spans="1:15">
      <c r="C227" s="504" t="s">
        <v>895</v>
      </c>
      <c r="D227" s="505" t="s">
        <v>896</v>
      </c>
      <c r="F227" s="560"/>
      <c r="M227" s="554">
        <v>30000</v>
      </c>
      <c r="N227" s="512">
        <f>$M$226</f>
        <v>30000</v>
      </c>
      <c r="O227" s="555"/>
    </row>
    <row r="228" spans="1:15">
      <c r="A228" s="551" t="s">
        <v>516</v>
      </c>
      <c r="B228" s="551" t="s">
        <v>1038</v>
      </c>
      <c r="C228" s="504" t="s">
        <v>893</v>
      </c>
      <c r="D228" s="505" t="s">
        <v>894</v>
      </c>
      <c r="E228" s="552">
        <v>20</v>
      </c>
      <c r="F228" s="560">
        <v>3687</v>
      </c>
      <c r="G228" s="554">
        <v>7000</v>
      </c>
      <c r="H228" s="554">
        <v>7000</v>
      </c>
      <c r="I228" s="554">
        <v>7000</v>
      </c>
      <c r="J228" s="554">
        <v>7440</v>
      </c>
      <c r="K228" s="554">
        <v>7440</v>
      </c>
      <c r="L228" s="554">
        <v>7440</v>
      </c>
      <c r="M228" s="554">
        <v>7440</v>
      </c>
      <c r="N228" s="512">
        <f>+M228/1.1</f>
        <v>6763.6363636363631</v>
      </c>
      <c r="O228" s="555"/>
    </row>
    <row r="229" spans="1:15">
      <c r="D229" s="505" t="s">
        <v>1033</v>
      </c>
      <c r="F229" s="553"/>
      <c r="N229" s="512">
        <f t="shared" si="3"/>
        <v>0</v>
      </c>
      <c r="O229" s="555"/>
    </row>
    <row r="230" spans="1:15">
      <c r="C230" s="504">
        <v>10512</v>
      </c>
      <c r="D230" s="505" t="s">
        <v>897</v>
      </c>
      <c r="F230" s="553"/>
      <c r="G230" s="554">
        <v>13000</v>
      </c>
      <c r="H230" s="554">
        <v>13000</v>
      </c>
      <c r="I230" s="554">
        <v>13000</v>
      </c>
      <c r="J230" s="554">
        <v>13000</v>
      </c>
      <c r="K230" s="554">
        <v>13000</v>
      </c>
      <c r="L230" s="554">
        <v>13000</v>
      </c>
      <c r="M230" s="554">
        <v>13000</v>
      </c>
      <c r="N230" s="512">
        <f>+M230/1.1</f>
        <v>11818.181818181818</v>
      </c>
      <c r="O230" s="555"/>
    </row>
    <row r="231" spans="1:15">
      <c r="A231" s="551" t="s">
        <v>899</v>
      </c>
      <c r="B231" s="551" t="s">
        <v>899</v>
      </c>
      <c r="C231" s="504">
        <v>10114</v>
      </c>
      <c r="D231" s="505" t="s">
        <v>899</v>
      </c>
      <c r="G231" s="554">
        <v>100000</v>
      </c>
      <c r="H231" s="554">
        <v>100000</v>
      </c>
      <c r="I231" s="554">
        <v>100000</v>
      </c>
      <c r="J231" s="554">
        <v>100000</v>
      </c>
      <c r="K231" s="554">
        <v>100000</v>
      </c>
      <c r="L231" s="554">
        <v>100000</v>
      </c>
      <c r="M231" s="554">
        <v>100000</v>
      </c>
      <c r="N231" s="512">
        <f>M231</f>
        <v>100000</v>
      </c>
      <c r="O231" s="555"/>
    </row>
    <row r="232" spans="1:15">
      <c r="A232" s="551" t="s">
        <v>900</v>
      </c>
      <c r="B232" s="551" t="s">
        <v>1041</v>
      </c>
      <c r="C232" s="504">
        <v>10116</v>
      </c>
      <c r="D232" s="505" t="s">
        <v>900</v>
      </c>
      <c r="G232" s="554">
        <v>100000</v>
      </c>
      <c r="H232" s="554">
        <v>100000</v>
      </c>
      <c r="I232" s="554">
        <v>100000</v>
      </c>
      <c r="J232" s="554">
        <v>100000</v>
      </c>
      <c r="K232" s="554">
        <v>100000</v>
      </c>
      <c r="L232" s="554">
        <v>100000</v>
      </c>
      <c r="M232" s="554">
        <v>100000</v>
      </c>
      <c r="N232" s="512">
        <f>M232</f>
        <v>100000</v>
      </c>
      <c r="O232" s="555"/>
    </row>
    <row r="233" spans="1:15">
      <c r="A233" s="551" t="s">
        <v>901</v>
      </c>
      <c r="B233" s="551" t="s">
        <v>901</v>
      </c>
      <c r="C233" s="504">
        <v>90002</v>
      </c>
      <c r="D233" s="505" t="s">
        <v>901</v>
      </c>
      <c r="I233" s="554">
        <v>185000</v>
      </c>
      <c r="J233" s="554">
        <v>189750</v>
      </c>
      <c r="K233" s="554">
        <v>189750</v>
      </c>
      <c r="L233" s="554">
        <v>189750</v>
      </c>
      <c r="M233" s="554">
        <v>189750</v>
      </c>
      <c r="N233" s="512">
        <f>M233</f>
        <v>189750</v>
      </c>
      <c r="O233" s="555"/>
    </row>
    <row r="234" spans="1:15">
      <c r="A234" s="551" t="s">
        <v>903</v>
      </c>
      <c r="B234" s="551" t="s">
        <v>903</v>
      </c>
      <c r="C234" s="504" t="s">
        <v>902</v>
      </c>
      <c r="D234" s="505" t="s">
        <v>903</v>
      </c>
      <c r="I234" s="554">
        <v>185000</v>
      </c>
      <c r="J234" s="554">
        <v>189750</v>
      </c>
      <c r="K234" s="554">
        <v>189750</v>
      </c>
      <c r="L234" s="554">
        <v>189750</v>
      </c>
      <c r="M234" s="554">
        <v>189750</v>
      </c>
      <c r="N234" s="512">
        <f>M234</f>
        <v>189750</v>
      </c>
      <c r="O234" s="555"/>
    </row>
    <row r="235" spans="1:15">
      <c r="A235" s="551" t="s">
        <v>904</v>
      </c>
      <c r="B235" s="551" t="s">
        <v>904</v>
      </c>
      <c r="C235" s="504">
        <v>33300</v>
      </c>
      <c r="D235" s="505" t="s">
        <v>904</v>
      </c>
      <c r="I235" s="554">
        <v>73700</v>
      </c>
      <c r="J235" s="554">
        <v>73700</v>
      </c>
      <c r="N235" s="512">
        <v>0</v>
      </c>
      <c r="O235" s="555"/>
    </row>
    <row r="236" spans="1:15">
      <c r="D236" s="505" t="s">
        <v>1033</v>
      </c>
      <c r="N236" s="512">
        <f t="shared" si="3"/>
        <v>0</v>
      </c>
      <c r="O236" s="555"/>
    </row>
    <row r="237" spans="1:15">
      <c r="C237" s="504">
        <v>132268</v>
      </c>
      <c r="D237" s="505" t="s">
        <v>898</v>
      </c>
      <c r="O237" s="555"/>
    </row>
    <row r="238" spans="1:15">
      <c r="A238" s="551" t="s">
        <v>905</v>
      </c>
      <c r="B238" s="551" t="s">
        <v>905</v>
      </c>
      <c r="C238" s="504">
        <v>10555</v>
      </c>
      <c r="D238" s="505" t="s">
        <v>905</v>
      </c>
      <c r="N238" s="512">
        <f t="shared" si="3"/>
        <v>0</v>
      </c>
      <c r="O238" s="555"/>
    </row>
    <row r="239" spans="1:15">
      <c r="A239" s="551" t="s">
        <v>906</v>
      </c>
      <c r="B239" s="551" t="s">
        <v>906</v>
      </c>
      <c r="C239" s="504">
        <v>15009</v>
      </c>
      <c r="D239" s="505" t="s">
        <v>906</v>
      </c>
      <c r="N239" s="512">
        <f t="shared" si="3"/>
        <v>0</v>
      </c>
      <c r="O239" s="555"/>
    </row>
    <row r="240" spans="1:15">
      <c r="A240" s="551" t="s">
        <v>907</v>
      </c>
      <c r="B240" s="551" t="s">
        <v>907</v>
      </c>
      <c r="C240" s="504">
        <v>15510</v>
      </c>
      <c r="D240" s="505" t="s">
        <v>907</v>
      </c>
      <c r="N240" s="512">
        <f t="shared" si="3"/>
        <v>0</v>
      </c>
      <c r="O240" s="555"/>
    </row>
    <row r="241" spans="1:15">
      <c r="A241" s="551" t="s">
        <v>908</v>
      </c>
      <c r="B241" s="551" t="s">
        <v>908</v>
      </c>
      <c r="C241" s="504">
        <v>15511</v>
      </c>
      <c r="D241" s="505" t="s">
        <v>908</v>
      </c>
      <c r="N241" s="512">
        <f t="shared" si="3"/>
        <v>0</v>
      </c>
      <c r="O241" s="555"/>
    </row>
    <row r="242" spans="1:15">
      <c r="A242" s="551" t="s">
        <v>909</v>
      </c>
      <c r="B242" s="551" t="s">
        <v>909</v>
      </c>
      <c r="C242" s="504">
        <v>15520</v>
      </c>
      <c r="D242" s="505" t="s">
        <v>909</v>
      </c>
      <c r="N242" s="512">
        <f t="shared" si="3"/>
        <v>0</v>
      </c>
      <c r="O242" s="555"/>
    </row>
    <row r="243" spans="1:15">
      <c r="A243" s="551" t="s">
        <v>910</v>
      </c>
      <c r="B243" s="551" t="s">
        <v>910</v>
      </c>
      <c r="C243" s="504">
        <v>15530</v>
      </c>
      <c r="D243" s="505" t="s">
        <v>910</v>
      </c>
      <c r="N243" s="512">
        <f t="shared" si="3"/>
        <v>0</v>
      </c>
      <c r="O243" s="555"/>
    </row>
    <row r="244" spans="1:15">
      <c r="A244" s="551" t="s">
        <v>911</v>
      </c>
      <c r="B244" s="551" t="s">
        <v>911</v>
      </c>
      <c r="C244" s="504">
        <v>15550</v>
      </c>
      <c r="D244" s="505" t="s">
        <v>911</v>
      </c>
      <c r="N244" s="512">
        <f t="shared" si="3"/>
        <v>0</v>
      </c>
      <c r="O244" s="555"/>
    </row>
    <row r="245" spans="1:15">
      <c r="A245" s="551" t="s">
        <v>912</v>
      </c>
      <c r="B245" s="551" t="s">
        <v>912</v>
      </c>
      <c r="C245" s="504">
        <v>17110</v>
      </c>
      <c r="D245" s="505" t="s">
        <v>912</v>
      </c>
      <c r="N245" s="512">
        <f t="shared" si="3"/>
        <v>0</v>
      </c>
      <c r="O245" s="555"/>
    </row>
    <row r="246" spans="1:15">
      <c r="A246" s="551" t="s">
        <v>913</v>
      </c>
      <c r="B246" s="551" t="s">
        <v>913</v>
      </c>
      <c r="C246" s="504">
        <v>17412</v>
      </c>
      <c r="D246" s="505" t="s">
        <v>913</v>
      </c>
      <c r="N246" s="512">
        <f t="shared" ref="N246:N295" si="4">+M246/1.1</f>
        <v>0</v>
      </c>
      <c r="O246" s="555"/>
    </row>
    <row r="247" spans="1:15">
      <c r="A247" s="551" t="s">
        <v>914</v>
      </c>
      <c r="B247" s="551" t="s">
        <v>914</v>
      </c>
      <c r="C247" s="504">
        <v>17413</v>
      </c>
      <c r="D247" s="505" t="s">
        <v>914</v>
      </c>
      <c r="N247" s="512">
        <f t="shared" si="4"/>
        <v>0</v>
      </c>
      <c r="O247" s="555"/>
    </row>
    <row r="248" spans="1:15">
      <c r="A248" s="551" t="s">
        <v>915</v>
      </c>
      <c r="B248" s="551" t="s">
        <v>915</v>
      </c>
      <c r="C248" s="504">
        <v>17417</v>
      </c>
      <c r="D248" s="505" t="s">
        <v>915</v>
      </c>
      <c r="N248" s="512">
        <f t="shared" si="4"/>
        <v>0</v>
      </c>
      <c r="O248" s="555"/>
    </row>
    <row r="249" spans="1:15">
      <c r="A249" s="551" t="s">
        <v>482</v>
      </c>
      <c r="B249" s="551" t="s">
        <v>482</v>
      </c>
      <c r="C249" s="504">
        <v>19310</v>
      </c>
      <c r="D249" s="505" t="s">
        <v>482</v>
      </c>
      <c r="N249" s="512">
        <f t="shared" si="4"/>
        <v>0</v>
      </c>
      <c r="O249" s="555"/>
    </row>
    <row r="250" spans="1:15">
      <c r="A250" s="551" t="s">
        <v>916</v>
      </c>
      <c r="B250" s="551" t="s">
        <v>916</v>
      </c>
      <c r="C250" s="504">
        <v>27110</v>
      </c>
      <c r="D250" s="505" t="s">
        <v>916</v>
      </c>
      <c r="N250" s="512">
        <f t="shared" si="4"/>
        <v>0</v>
      </c>
      <c r="O250" s="555"/>
    </row>
    <row r="251" spans="1:15">
      <c r="A251" s="551" t="s">
        <v>917</v>
      </c>
      <c r="B251" s="551" t="s">
        <v>917</v>
      </c>
      <c r="C251" s="504">
        <v>27411</v>
      </c>
      <c r="D251" s="505" t="s">
        <v>917</v>
      </c>
      <c r="N251" s="512">
        <f t="shared" si="4"/>
        <v>0</v>
      </c>
      <c r="O251" s="555"/>
    </row>
    <row r="252" spans="1:15">
      <c r="A252" s="551" t="s">
        <v>519</v>
      </c>
      <c r="B252" s="551" t="s">
        <v>519</v>
      </c>
      <c r="C252" s="504">
        <v>29310</v>
      </c>
      <c r="D252" s="505" t="s">
        <v>519</v>
      </c>
      <c r="N252" s="512">
        <f t="shared" si="4"/>
        <v>0</v>
      </c>
      <c r="O252" s="555"/>
    </row>
    <row r="253" spans="1:15">
      <c r="A253" s="551" t="s">
        <v>918</v>
      </c>
      <c r="B253" s="551" t="s">
        <v>918</v>
      </c>
      <c r="C253" s="504">
        <v>32886</v>
      </c>
      <c r="D253" s="505" t="s">
        <v>918</v>
      </c>
      <c r="N253" s="512">
        <f t="shared" si="4"/>
        <v>0</v>
      </c>
      <c r="O253" s="555"/>
    </row>
    <row r="254" spans="1:15">
      <c r="A254" s="551" t="s">
        <v>919</v>
      </c>
      <c r="B254" s="551" t="s">
        <v>919</v>
      </c>
      <c r="C254" s="504">
        <v>33110</v>
      </c>
      <c r="D254" s="505" t="s">
        <v>919</v>
      </c>
      <c r="N254" s="512">
        <f t="shared" si="4"/>
        <v>0</v>
      </c>
      <c r="O254" s="555"/>
    </row>
    <row r="255" spans="1:15">
      <c r="A255" s="551" t="s">
        <v>920</v>
      </c>
      <c r="B255" s="551" t="s">
        <v>920</v>
      </c>
      <c r="C255" s="504">
        <v>33111</v>
      </c>
      <c r="D255" s="505" t="s">
        <v>920</v>
      </c>
      <c r="N255" s="512">
        <f t="shared" si="4"/>
        <v>0</v>
      </c>
      <c r="O255" s="555"/>
    </row>
    <row r="256" spans="1:15">
      <c r="A256" s="551" t="s">
        <v>921</v>
      </c>
      <c r="B256" s="551" t="s">
        <v>921</v>
      </c>
      <c r="C256" s="504">
        <v>33116</v>
      </c>
      <c r="D256" s="505" t="s">
        <v>921</v>
      </c>
      <c r="N256" s="512">
        <f t="shared" si="4"/>
        <v>0</v>
      </c>
      <c r="O256" s="555"/>
    </row>
    <row r="257" spans="1:15">
      <c r="A257" s="551" t="s">
        <v>922</v>
      </c>
      <c r="B257" s="551" t="s">
        <v>922</v>
      </c>
      <c r="C257" s="504">
        <v>33120</v>
      </c>
      <c r="D257" s="505" t="s">
        <v>1042</v>
      </c>
      <c r="N257" s="512">
        <f t="shared" si="4"/>
        <v>0</v>
      </c>
      <c r="O257" s="555"/>
    </row>
    <row r="258" spans="1:15">
      <c r="A258" s="551" t="s">
        <v>923</v>
      </c>
      <c r="B258" s="551" t="s">
        <v>923</v>
      </c>
      <c r="C258" s="504">
        <v>50000</v>
      </c>
      <c r="D258" s="505" t="s">
        <v>923</v>
      </c>
      <c r="N258" s="512">
        <f t="shared" si="4"/>
        <v>0</v>
      </c>
      <c r="O258" s="555"/>
    </row>
    <row r="259" spans="1:15">
      <c r="A259" s="551" t="s">
        <v>924</v>
      </c>
      <c r="B259" s="551" t="s">
        <v>924</v>
      </c>
      <c r="C259" s="504">
        <v>74597</v>
      </c>
      <c r="D259" s="505" t="s">
        <v>1043</v>
      </c>
      <c r="N259" s="512">
        <f t="shared" si="4"/>
        <v>0</v>
      </c>
      <c r="O259" s="555"/>
    </row>
    <row r="260" spans="1:15">
      <c r="A260" s="551" t="s">
        <v>925</v>
      </c>
      <c r="B260" s="551" t="s">
        <v>925</v>
      </c>
      <c r="C260" s="504">
        <v>81110</v>
      </c>
      <c r="D260" s="505" t="s">
        <v>925</v>
      </c>
      <c r="N260" s="512">
        <f t="shared" si="4"/>
        <v>0</v>
      </c>
      <c r="O260" s="555"/>
    </row>
    <row r="261" spans="1:15">
      <c r="A261" s="551" t="s">
        <v>481</v>
      </c>
      <c r="B261" s="551" t="s">
        <v>481</v>
      </c>
      <c r="C261" s="504">
        <v>81111</v>
      </c>
      <c r="D261" s="505" t="s">
        <v>481</v>
      </c>
      <c r="N261" s="512">
        <f t="shared" si="4"/>
        <v>0</v>
      </c>
      <c r="O261" s="555"/>
    </row>
    <row r="262" spans="1:15">
      <c r="A262" s="551" t="s">
        <v>926</v>
      </c>
      <c r="B262" s="551" t="s">
        <v>926</v>
      </c>
      <c r="C262" s="504">
        <v>81312</v>
      </c>
      <c r="D262" s="505" t="s">
        <v>926</v>
      </c>
      <c r="N262" s="512">
        <f t="shared" si="4"/>
        <v>0</v>
      </c>
      <c r="O262" s="555"/>
    </row>
    <row r="263" spans="1:15">
      <c r="A263" s="551" t="s">
        <v>927</v>
      </c>
      <c r="B263" s="551" t="s">
        <v>927</v>
      </c>
      <c r="C263" s="504">
        <v>81512</v>
      </c>
      <c r="D263" s="505" t="s">
        <v>927</v>
      </c>
      <c r="N263" s="512">
        <f t="shared" si="4"/>
        <v>0</v>
      </c>
      <c r="O263" s="555"/>
    </row>
    <row r="264" spans="1:15">
      <c r="A264" s="551" t="s">
        <v>928</v>
      </c>
      <c r="B264" s="551" t="s">
        <v>928</v>
      </c>
      <c r="C264" s="504">
        <v>81613</v>
      </c>
      <c r="D264" s="505" t="s">
        <v>928</v>
      </c>
      <c r="N264" s="512">
        <f t="shared" si="4"/>
        <v>0</v>
      </c>
      <c r="O264" s="555"/>
    </row>
    <row r="265" spans="1:15">
      <c r="A265" s="551" t="s">
        <v>929</v>
      </c>
      <c r="B265" s="551" t="s">
        <v>929</v>
      </c>
      <c r="C265" s="504">
        <v>82111</v>
      </c>
      <c r="D265" s="505" t="s">
        <v>929</v>
      </c>
      <c r="N265" s="512">
        <f t="shared" si="4"/>
        <v>0</v>
      </c>
      <c r="O265" s="555"/>
    </row>
    <row r="266" spans="1:15">
      <c r="A266" s="551" t="s">
        <v>930</v>
      </c>
      <c r="B266" s="551" t="s">
        <v>930</v>
      </c>
      <c r="C266" s="504">
        <v>82312</v>
      </c>
      <c r="D266" s="505" t="s">
        <v>930</v>
      </c>
      <c r="N266" s="512">
        <f t="shared" si="4"/>
        <v>0</v>
      </c>
      <c r="O266" s="555"/>
    </row>
    <row r="267" spans="1:15">
      <c r="A267" s="551" t="s">
        <v>931</v>
      </c>
      <c r="B267" s="551" t="s">
        <v>931</v>
      </c>
      <c r="C267" s="504">
        <v>82512</v>
      </c>
      <c r="D267" s="505" t="s">
        <v>931</v>
      </c>
      <c r="N267" s="512">
        <f t="shared" si="4"/>
        <v>0</v>
      </c>
      <c r="O267" s="555"/>
    </row>
    <row r="268" spans="1:15">
      <c r="A268" s="551" t="s">
        <v>932</v>
      </c>
      <c r="B268" s="551" t="s">
        <v>932</v>
      </c>
      <c r="C268" s="504">
        <v>82613</v>
      </c>
      <c r="D268" s="505" t="s">
        <v>932</v>
      </c>
      <c r="N268" s="512">
        <f t="shared" si="4"/>
        <v>0</v>
      </c>
      <c r="O268" s="555"/>
    </row>
    <row r="269" spans="1:15">
      <c r="A269" s="551" t="s">
        <v>933</v>
      </c>
      <c r="B269" s="551" t="s">
        <v>933</v>
      </c>
      <c r="C269" s="504">
        <v>84121</v>
      </c>
      <c r="D269" s="505" t="s">
        <v>1044</v>
      </c>
      <c r="N269" s="512">
        <f t="shared" si="4"/>
        <v>0</v>
      </c>
      <c r="O269" s="555"/>
    </row>
    <row r="270" spans="1:15">
      <c r="C270" s="504">
        <v>84127</v>
      </c>
      <c r="D270" s="505" t="s">
        <v>1033</v>
      </c>
      <c r="N270" s="512">
        <f t="shared" si="4"/>
        <v>0</v>
      </c>
      <c r="O270" s="555"/>
    </row>
    <row r="271" spans="1:15">
      <c r="C271" s="504">
        <v>84128</v>
      </c>
      <c r="D271" s="505" t="s">
        <v>1033</v>
      </c>
      <c r="N271" s="512">
        <f t="shared" si="4"/>
        <v>0</v>
      </c>
      <c r="O271" s="555"/>
    </row>
    <row r="272" spans="1:15">
      <c r="A272" s="551" t="s">
        <v>934</v>
      </c>
      <c r="B272" s="551" t="s">
        <v>934</v>
      </c>
      <c r="C272" s="504">
        <v>90018</v>
      </c>
      <c r="D272" s="505" t="s">
        <v>934</v>
      </c>
      <c r="N272" s="512">
        <f t="shared" si="4"/>
        <v>0</v>
      </c>
      <c r="O272" s="555"/>
    </row>
    <row r="273" spans="1:15">
      <c r="A273" s="551" t="s">
        <v>935</v>
      </c>
      <c r="B273" s="551" t="s">
        <v>935</v>
      </c>
      <c r="C273" s="504">
        <v>90026</v>
      </c>
      <c r="D273" s="505" t="s">
        <v>935</v>
      </c>
      <c r="N273" s="512">
        <f t="shared" si="4"/>
        <v>0</v>
      </c>
      <c r="O273" s="555"/>
    </row>
    <row r="274" spans="1:15">
      <c r="A274" s="551" t="s">
        <v>936</v>
      </c>
      <c r="B274" s="551" t="s">
        <v>936</v>
      </c>
      <c r="C274" s="504">
        <v>92002</v>
      </c>
      <c r="D274" s="505" t="s">
        <v>936</v>
      </c>
      <c r="N274" s="512">
        <f t="shared" si="4"/>
        <v>0</v>
      </c>
    </row>
    <row r="275" spans="1:15">
      <c r="A275" s="551" t="s">
        <v>937</v>
      </c>
      <c r="B275" s="551" t="s">
        <v>937</v>
      </c>
      <c r="C275" s="504">
        <v>94002</v>
      </c>
      <c r="D275" s="505" t="s">
        <v>1045</v>
      </c>
      <c r="N275" s="512">
        <f t="shared" si="4"/>
        <v>0</v>
      </c>
    </row>
    <row r="276" spans="1:15">
      <c r="A276" s="551" t="s">
        <v>938</v>
      </c>
      <c r="B276" s="551" t="s">
        <v>938</v>
      </c>
      <c r="C276" s="504">
        <v>94013</v>
      </c>
      <c r="D276" s="505" t="s">
        <v>938</v>
      </c>
      <c r="N276" s="512">
        <f t="shared" si="4"/>
        <v>0</v>
      </c>
    </row>
    <row r="277" spans="1:15">
      <c r="A277" s="551" t="s">
        <v>939</v>
      </c>
      <c r="B277" s="551" t="s">
        <v>939</v>
      </c>
      <c r="C277" s="504">
        <v>94023</v>
      </c>
      <c r="D277" s="505" t="s">
        <v>939</v>
      </c>
      <c r="N277" s="512">
        <f t="shared" si="4"/>
        <v>0</v>
      </c>
    </row>
    <row r="278" spans="1:15">
      <c r="A278" s="551" t="s">
        <v>940</v>
      </c>
      <c r="B278" s="551" t="s">
        <v>940</v>
      </c>
      <c r="C278" s="504">
        <v>10269549</v>
      </c>
      <c r="D278" s="505" t="s">
        <v>940</v>
      </c>
      <c r="N278" s="512">
        <f t="shared" si="4"/>
        <v>0</v>
      </c>
    </row>
    <row r="279" spans="1:15">
      <c r="A279" s="551" t="s">
        <v>483</v>
      </c>
      <c r="B279" s="551" t="s">
        <v>483</v>
      </c>
      <c r="C279" s="504">
        <v>10345439</v>
      </c>
      <c r="D279" s="505" t="s">
        <v>483</v>
      </c>
      <c r="N279" s="512">
        <f t="shared" si="4"/>
        <v>0</v>
      </c>
    </row>
    <row r="280" spans="1:15">
      <c r="C280" s="504">
        <v>1020003876</v>
      </c>
      <c r="D280" s="505" t="s">
        <v>1033</v>
      </c>
      <c r="N280" s="512">
        <f t="shared" si="4"/>
        <v>0</v>
      </c>
    </row>
    <row r="281" spans="1:15">
      <c r="C281" s="504">
        <v>1020005984</v>
      </c>
      <c r="D281" s="505" t="s">
        <v>1033</v>
      </c>
      <c r="N281" s="512">
        <f t="shared" si="4"/>
        <v>0</v>
      </c>
    </row>
    <row r="282" spans="1:15">
      <c r="A282" s="551" t="s">
        <v>942</v>
      </c>
      <c r="B282" s="551" t="s">
        <v>942</v>
      </c>
      <c r="C282" s="504" t="s">
        <v>941</v>
      </c>
      <c r="D282" s="505" t="s">
        <v>942</v>
      </c>
      <c r="N282" s="512">
        <f t="shared" si="4"/>
        <v>0</v>
      </c>
    </row>
    <row r="283" spans="1:15">
      <c r="C283" s="504" t="s">
        <v>943</v>
      </c>
      <c r="D283" s="505" t="s">
        <v>944</v>
      </c>
    </row>
    <row r="284" spans="1:15">
      <c r="C284" s="504" t="s">
        <v>945</v>
      </c>
      <c r="D284" s="505" t="s">
        <v>946</v>
      </c>
    </row>
    <row r="285" spans="1:15">
      <c r="A285" s="551" t="s">
        <v>948</v>
      </c>
      <c r="B285" s="551" t="s">
        <v>948</v>
      </c>
      <c r="C285" s="504" t="s">
        <v>947</v>
      </c>
      <c r="D285" s="505" t="s">
        <v>948</v>
      </c>
      <c r="N285" s="512">
        <f t="shared" si="4"/>
        <v>0</v>
      </c>
    </row>
    <row r="286" spans="1:15">
      <c r="A286" s="551" t="s">
        <v>950</v>
      </c>
      <c r="B286" s="551" t="s">
        <v>950</v>
      </c>
      <c r="C286" s="504" t="s">
        <v>949</v>
      </c>
      <c r="D286" s="505" t="s">
        <v>950</v>
      </c>
      <c r="N286" s="512">
        <f t="shared" si="4"/>
        <v>0</v>
      </c>
    </row>
    <row r="287" spans="1:15">
      <c r="A287" s="551" t="s">
        <v>952</v>
      </c>
      <c r="B287" s="551" t="s">
        <v>952</v>
      </c>
      <c r="C287" s="504" t="s">
        <v>951</v>
      </c>
      <c r="D287" s="505" t="s">
        <v>952</v>
      </c>
      <c r="N287" s="512">
        <f t="shared" si="4"/>
        <v>0</v>
      </c>
    </row>
    <row r="288" spans="1:15">
      <c r="A288" s="551" t="s">
        <v>954</v>
      </c>
      <c r="B288" s="551" t="s">
        <v>954</v>
      </c>
      <c r="C288" s="504" t="s">
        <v>953</v>
      </c>
      <c r="D288" s="505" t="s">
        <v>954</v>
      </c>
      <c r="N288" s="512">
        <f t="shared" si="4"/>
        <v>0</v>
      </c>
    </row>
    <row r="289" spans="1:14">
      <c r="A289" s="551" t="s">
        <v>956</v>
      </c>
      <c r="B289" s="551" t="s">
        <v>956</v>
      </c>
      <c r="C289" s="504" t="s">
        <v>955</v>
      </c>
      <c r="D289" s="505" t="s">
        <v>956</v>
      </c>
      <c r="N289" s="512">
        <f t="shared" si="4"/>
        <v>0</v>
      </c>
    </row>
    <row r="290" spans="1:14">
      <c r="A290" s="551" t="s">
        <v>958</v>
      </c>
      <c r="B290" s="551" t="s">
        <v>958</v>
      </c>
      <c r="C290" s="504" t="s">
        <v>957</v>
      </c>
      <c r="D290" s="505" t="s">
        <v>958</v>
      </c>
      <c r="N290" s="512">
        <f t="shared" si="4"/>
        <v>0</v>
      </c>
    </row>
    <row r="291" spans="1:14">
      <c r="A291" s="551" t="s">
        <v>960</v>
      </c>
      <c r="B291" s="551" t="s">
        <v>960</v>
      </c>
      <c r="C291" s="504" t="s">
        <v>959</v>
      </c>
      <c r="D291" s="505" t="s">
        <v>960</v>
      </c>
      <c r="N291" s="512">
        <f t="shared" si="4"/>
        <v>0</v>
      </c>
    </row>
    <row r="292" spans="1:14">
      <c r="A292" s="551" t="s">
        <v>962</v>
      </c>
      <c r="B292" s="551" t="s">
        <v>962</v>
      </c>
      <c r="C292" s="504" t="s">
        <v>961</v>
      </c>
      <c r="D292" s="505" t="s">
        <v>962</v>
      </c>
      <c r="N292" s="512">
        <f t="shared" si="4"/>
        <v>0</v>
      </c>
    </row>
    <row r="293" spans="1:14">
      <c r="A293" s="551" t="s">
        <v>964</v>
      </c>
      <c r="B293" s="551" t="s">
        <v>964</v>
      </c>
      <c r="C293" s="504" t="s">
        <v>963</v>
      </c>
      <c r="D293" s="505" t="s">
        <v>964</v>
      </c>
      <c r="N293" s="512">
        <f t="shared" si="4"/>
        <v>0</v>
      </c>
    </row>
    <row r="294" spans="1:14">
      <c r="A294" s="551" t="s">
        <v>966</v>
      </c>
      <c r="B294" s="551" t="s">
        <v>966</v>
      </c>
      <c r="C294" s="504" t="s">
        <v>965</v>
      </c>
      <c r="D294" s="505" t="s">
        <v>966</v>
      </c>
      <c r="N294" s="512">
        <f t="shared" si="4"/>
        <v>0</v>
      </c>
    </row>
    <row r="295" spans="1:14">
      <c r="A295" s="551" t="s">
        <v>968</v>
      </c>
      <c r="B295" s="551" t="s">
        <v>968</v>
      </c>
      <c r="C295" s="504" t="s">
        <v>967</v>
      </c>
      <c r="D295" s="505" t="s">
        <v>968</v>
      </c>
      <c r="N295" s="512">
        <f t="shared" si="4"/>
        <v>0</v>
      </c>
    </row>
    <row r="296" spans="1:14">
      <c r="C296" s="504">
        <v>2</v>
      </c>
      <c r="D296" s="505" t="s">
        <v>969</v>
      </c>
    </row>
    <row r="297" spans="1:14">
      <c r="C297" s="504">
        <v>70022</v>
      </c>
      <c r="D297" s="505" t="s">
        <v>484</v>
      </c>
    </row>
  </sheetData>
  <mergeCells count="4">
    <mergeCell ref="C2:C3"/>
    <mergeCell ref="D2:D3"/>
    <mergeCell ref="E2:E3"/>
    <mergeCell ref="G2:G3"/>
  </mergeCells>
  <conditionalFormatting sqref="C229:C1048576 C1:C26 F1 I1 M1 C67:C192 C197:C226 C28:C34 C47:C65 C43:C45 C36:C41">
    <cfRule type="duplicateValues" dxfId="9" priority="10"/>
  </conditionalFormatting>
  <conditionalFormatting sqref="C227:C228">
    <cfRule type="duplicateValues" dxfId="8" priority="9"/>
  </conditionalFormatting>
  <conditionalFormatting sqref="C66">
    <cfRule type="duplicateValues" dxfId="7" priority="8"/>
  </conditionalFormatting>
  <conditionalFormatting sqref="C196">
    <cfRule type="duplicateValues" dxfId="6" priority="7"/>
  </conditionalFormatting>
  <conditionalFormatting sqref="C27">
    <cfRule type="duplicateValues" dxfId="5" priority="6"/>
  </conditionalFormatting>
  <conditionalFormatting sqref="C46">
    <cfRule type="duplicateValues" dxfId="4" priority="5"/>
  </conditionalFormatting>
  <conditionalFormatting sqref="C193">
    <cfRule type="duplicateValues" dxfId="3" priority="4"/>
  </conditionalFormatting>
  <conditionalFormatting sqref="C42">
    <cfRule type="duplicateValues" dxfId="2" priority="3"/>
  </conditionalFormatting>
  <conditionalFormatting sqref="C195">
    <cfRule type="duplicateValues" dxfId="1" priority="2"/>
  </conditionalFormatting>
  <conditionalFormatting sqref="C35">
    <cfRule type="duplicateValues" dxfId="0" priority="1"/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198"/>
  <sheetViews>
    <sheetView workbookViewId="0">
      <selection activeCell="E19" sqref="E19"/>
    </sheetView>
  </sheetViews>
  <sheetFormatPr defaultRowHeight="15"/>
  <cols>
    <col min="1" max="4" width="13.7109375" style="651" customWidth="1"/>
    <col min="5" max="5" width="27" style="651" customWidth="1"/>
    <col min="6" max="8" width="13.7109375" style="651" customWidth="1"/>
    <col min="9" max="9" width="21.42578125" style="651" customWidth="1"/>
    <col min="10" max="10" width="18.42578125" style="651" customWidth="1"/>
    <col min="11" max="11" width="7.7109375" style="651" customWidth="1"/>
    <col min="12" max="12" width="15.28515625" style="257" customWidth="1"/>
    <col min="13" max="13" width="15" style="257" customWidth="1"/>
    <col min="14" max="16384" width="9.140625" style="257"/>
  </cols>
  <sheetData>
    <row r="2" spans="1:13" ht="15" customHeight="1">
      <c r="A2" s="770" t="s">
        <v>1162</v>
      </c>
      <c r="B2" s="767"/>
      <c r="C2" s="768"/>
    </row>
    <row r="4" spans="1:13">
      <c r="A4" s="652" t="s">
        <v>1163</v>
      </c>
      <c r="B4" s="653" t="s">
        <v>1124</v>
      </c>
      <c r="C4" s="652" t="s">
        <v>1164</v>
      </c>
      <c r="D4" s="652" t="s">
        <v>1165</v>
      </c>
      <c r="E4" s="652" t="s">
        <v>1166</v>
      </c>
      <c r="F4" s="654" t="s">
        <v>464</v>
      </c>
      <c r="G4" s="654" t="s">
        <v>436</v>
      </c>
      <c r="H4" s="654" t="s">
        <v>437</v>
      </c>
      <c r="I4" s="654" t="s">
        <v>1167</v>
      </c>
      <c r="J4" s="653" t="s">
        <v>1168</v>
      </c>
    </row>
    <row r="5" spans="1:13" ht="15" customHeight="1">
      <c r="A5" s="766" t="s">
        <v>1169</v>
      </c>
      <c r="B5" s="767"/>
      <c r="C5" s="767"/>
      <c r="D5" s="767"/>
      <c r="E5" s="767"/>
      <c r="F5" s="768"/>
      <c r="G5" s="769"/>
      <c r="H5" s="768"/>
      <c r="I5" s="655">
        <v>365662778</v>
      </c>
      <c r="J5" s="656"/>
    </row>
    <row r="6" spans="1:13">
      <c r="A6" s="657" t="s">
        <v>1086</v>
      </c>
      <c r="B6" s="658">
        <v>44501</v>
      </c>
      <c r="C6" s="657" t="s">
        <v>1170</v>
      </c>
      <c r="D6" s="657" t="s">
        <v>1171</v>
      </c>
      <c r="E6" s="657" t="s">
        <v>1172</v>
      </c>
      <c r="F6" s="659">
        <v>-3732000</v>
      </c>
      <c r="G6" s="659">
        <v>0</v>
      </c>
      <c r="H6" s="659">
        <v>3732000</v>
      </c>
      <c r="I6" s="659">
        <v>369394778</v>
      </c>
      <c r="J6" s="660" t="s">
        <v>1173</v>
      </c>
      <c r="L6" s="661">
        <f>I5+H6</f>
        <v>369394778</v>
      </c>
      <c r="M6" s="661">
        <f>I6-L6</f>
        <v>0</v>
      </c>
    </row>
    <row r="7" spans="1:13">
      <c r="A7" s="657" t="s">
        <v>1086</v>
      </c>
      <c r="B7" s="658">
        <v>44501</v>
      </c>
      <c r="C7" s="657" t="s">
        <v>1170</v>
      </c>
      <c r="D7" s="657" t="s">
        <v>1171</v>
      </c>
      <c r="E7" s="657" t="s">
        <v>1174</v>
      </c>
      <c r="F7" s="659">
        <v>-4598170</v>
      </c>
      <c r="G7" s="659">
        <v>0</v>
      </c>
      <c r="H7" s="659">
        <v>4598170</v>
      </c>
      <c r="I7" s="659">
        <v>373992948</v>
      </c>
      <c r="J7" s="660" t="s">
        <v>1173</v>
      </c>
      <c r="L7" s="661">
        <f>I6+H7</f>
        <v>373992948</v>
      </c>
      <c r="M7" s="661">
        <f>I7-L7</f>
        <v>0</v>
      </c>
    </row>
    <row r="8" spans="1:13">
      <c r="A8" s="657" t="s">
        <v>1086</v>
      </c>
      <c r="B8" s="658">
        <v>44501</v>
      </c>
      <c r="C8" s="657" t="s">
        <v>1175</v>
      </c>
      <c r="D8" s="657" t="s">
        <v>1171</v>
      </c>
      <c r="E8" s="657" t="s">
        <v>1176</v>
      </c>
      <c r="F8" s="659">
        <v>-750000</v>
      </c>
      <c r="G8" s="659">
        <v>0</v>
      </c>
      <c r="H8" s="659">
        <v>750000</v>
      </c>
      <c r="I8" s="659">
        <v>374742948</v>
      </c>
      <c r="J8" s="660" t="s">
        <v>1173</v>
      </c>
      <c r="L8" s="661">
        <f t="shared" ref="L8:L71" si="0">I7+H8</f>
        <v>374742948</v>
      </c>
      <c r="M8" s="661">
        <f t="shared" ref="M8:M71" si="1">I8-L8</f>
        <v>0</v>
      </c>
    </row>
    <row r="9" spans="1:13">
      <c r="A9" s="657" t="s">
        <v>1086</v>
      </c>
      <c r="B9" s="658">
        <v>44501</v>
      </c>
      <c r="C9" s="657" t="s">
        <v>1170</v>
      </c>
      <c r="D9" s="657" t="s">
        <v>1171</v>
      </c>
      <c r="E9" s="657" t="s">
        <v>1177</v>
      </c>
      <c r="F9" s="659">
        <v>-5357950</v>
      </c>
      <c r="G9" s="659">
        <v>0</v>
      </c>
      <c r="H9" s="659">
        <v>5357950</v>
      </c>
      <c r="I9" s="659">
        <v>380100898</v>
      </c>
      <c r="J9" s="660" t="s">
        <v>1173</v>
      </c>
      <c r="L9" s="661">
        <f t="shared" si="0"/>
        <v>380100898</v>
      </c>
      <c r="M9" s="661">
        <f t="shared" si="1"/>
        <v>0</v>
      </c>
    </row>
    <row r="10" spans="1:13">
      <c r="A10" s="657" t="s">
        <v>1086</v>
      </c>
      <c r="B10" s="658">
        <v>44501</v>
      </c>
      <c r="C10" s="657" t="s">
        <v>1170</v>
      </c>
      <c r="D10" s="657" t="s">
        <v>1171</v>
      </c>
      <c r="E10" s="657" t="s">
        <v>1178</v>
      </c>
      <c r="F10" s="659">
        <v>-9947350</v>
      </c>
      <c r="G10" s="659">
        <v>0</v>
      </c>
      <c r="H10" s="659">
        <v>9947350</v>
      </c>
      <c r="I10" s="659">
        <v>390048248</v>
      </c>
      <c r="J10" s="660" t="s">
        <v>1173</v>
      </c>
      <c r="L10" s="661">
        <f t="shared" si="0"/>
        <v>390048248</v>
      </c>
      <c r="M10" s="661">
        <f t="shared" si="1"/>
        <v>0</v>
      </c>
    </row>
    <row r="11" spans="1:13">
      <c r="A11" s="657" t="s">
        <v>1086</v>
      </c>
      <c r="B11" s="658">
        <v>44501</v>
      </c>
      <c r="C11" s="657" t="s">
        <v>1170</v>
      </c>
      <c r="D11" s="657" t="s">
        <v>1171</v>
      </c>
      <c r="E11" s="657" t="s">
        <v>1179</v>
      </c>
      <c r="F11" s="659">
        <v>-2848</v>
      </c>
      <c r="G11" s="659">
        <v>0</v>
      </c>
      <c r="H11" s="659">
        <v>2848</v>
      </c>
      <c r="I11" s="659">
        <v>390051096</v>
      </c>
      <c r="J11" s="660" t="s">
        <v>1173</v>
      </c>
      <c r="L11" s="661">
        <f t="shared" si="0"/>
        <v>390051096</v>
      </c>
      <c r="M11" s="661">
        <f t="shared" si="1"/>
        <v>0</v>
      </c>
    </row>
    <row r="12" spans="1:13">
      <c r="A12" s="657" t="s">
        <v>1086</v>
      </c>
      <c r="B12" s="658">
        <v>44501</v>
      </c>
      <c r="C12" s="657" t="s">
        <v>1170</v>
      </c>
      <c r="D12" s="657" t="s">
        <v>1171</v>
      </c>
      <c r="E12" s="657" t="s">
        <v>1180</v>
      </c>
      <c r="F12" s="659">
        <v>-3232500</v>
      </c>
      <c r="G12" s="659">
        <v>0</v>
      </c>
      <c r="H12" s="659">
        <v>3232500</v>
      </c>
      <c r="I12" s="659">
        <v>393283596</v>
      </c>
      <c r="J12" s="660" t="s">
        <v>1173</v>
      </c>
      <c r="L12" s="661">
        <f t="shared" si="0"/>
        <v>393283596</v>
      </c>
      <c r="M12" s="661">
        <f t="shared" si="1"/>
        <v>0</v>
      </c>
    </row>
    <row r="13" spans="1:13">
      <c r="A13" s="657" t="s">
        <v>1086</v>
      </c>
      <c r="B13" s="658">
        <v>44501</v>
      </c>
      <c r="C13" s="657" t="s">
        <v>1170</v>
      </c>
      <c r="D13" s="657" t="s">
        <v>1171</v>
      </c>
      <c r="E13" s="657" t="s">
        <v>1181</v>
      </c>
      <c r="F13" s="659">
        <v>-1123000</v>
      </c>
      <c r="G13" s="659">
        <v>0</v>
      </c>
      <c r="H13" s="659">
        <v>1123000</v>
      </c>
      <c r="I13" s="659">
        <v>394406596</v>
      </c>
      <c r="J13" s="660" t="s">
        <v>1173</v>
      </c>
      <c r="L13" s="661">
        <f t="shared" si="0"/>
        <v>394406596</v>
      </c>
      <c r="M13" s="661">
        <f t="shared" si="1"/>
        <v>0</v>
      </c>
    </row>
    <row r="14" spans="1:13">
      <c r="A14" s="657" t="s">
        <v>1086</v>
      </c>
      <c r="B14" s="658">
        <v>44501</v>
      </c>
      <c r="C14" s="657" t="s">
        <v>1170</v>
      </c>
      <c r="D14" s="657" t="s">
        <v>1171</v>
      </c>
      <c r="E14" s="657" t="s">
        <v>1182</v>
      </c>
      <c r="F14" s="659">
        <v>-3200000</v>
      </c>
      <c r="G14" s="659">
        <v>0</v>
      </c>
      <c r="H14" s="659">
        <v>3200000</v>
      </c>
      <c r="I14" s="659">
        <v>397606596</v>
      </c>
      <c r="J14" s="660" t="s">
        <v>1173</v>
      </c>
      <c r="L14" s="661">
        <f t="shared" si="0"/>
        <v>397606596</v>
      </c>
      <c r="M14" s="661">
        <f t="shared" si="1"/>
        <v>0</v>
      </c>
    </row>
    <row r="15" spans="1:13">
      <c r="A15" s="657" t="s">
        <v>1086</v>
      </c>
      <c r="B15" s="658">
        <v>44501</v>
      </c>
      <c r="C15" s="657" t="s">
        <v>1170</v>
      </c>
      <c r="D15" s="657" t="s">
        <v>1171</v>
      </c>
      <c r="E15" s="657" t="s">
        <v>1183</v>
      </c>
      <c r="F15" s="659">
        <v>-7989400</v>
      </c>
      <c r="G15" s="659">
        <v>0</v>
      </c>
      <c r="H15" s="659">
        <v>7989400</v>
      </c>
      <c r="I15" s="659">
        <v>405595996</v>
      </c>
      <c r="J15" s="660" t="s">
        <v>1173</v>
      </c>
      <c r="L15" s="661">
        <f t="shared" si="0"/>
        <v>405595996</v>
      </c>
      <c r="M15" s="661">
        <f t="shared" si="1"/>
        <v>0</v>
      </c>
    </row>
    <row r="16" spans="1:13">
      <c r="A16" s="657" t="s">
        <v>1086</v>
      </c>
      <c r="B16" s="658">
        <v>44501</v>
      </c>
      <c r="C16" s="657" t="s">
        <v>1170</v>
      </c>
      <c r="D16" s="657" t="s">
        <v>1171</v>
      </c>
      <c r="E16" s="657" t="s">
        <v>1184</v>
      </c>
      <c r="F16" s="659">
        <v>-94580</v>
      </c>
      <c r="G16" s="659">
        <v>0</v>
      </c>
      <c r="H16" s="659">
        <v>94580</v>
      </c>
      <c r="I16" s="659">
        <v>405690576</v>
      </c>
      <c r="J16" s="660" t="s">
        <v>1173</v>
      </c>
      <c r="L16" s="661">
        <f t="shared" si="0"/>
        <v>405690576</v>
      </c>
      <c r="M16" s="661">
        <f t="shared" si="1"/>
        <v>0</v>
      </c>
    </row>
    <row r="17" spans="1:13">
      <c r="A17" s="657" t="s">
        <v>1086</v>
      </c>
      <c r="B17" s="658">
        <v>44501</v>
      </c>
      <c r="C17" s="657" t="s">
        <v>1170</v>
      </c>
      <c r="D17" s="657" t="s">
        <v>1171</v>
      </c>
      <c r="E17" s="657" t="s">
        <v>1185</v>
      </c>
      <c r="F17" s="659">
        <v>-3901500</v>
      </c>
      <c r="G17" s="659">
        <v>0</v>
      </c>
      <c r="H17" s="659">
        <v>3901500</v>
      </c>
      <c r="I17" s="659">
        <v>409592076</v>
      </c>
      <c r="J17" s="660" t="s">
        <v>1173</v>
      </c>
      <c r="L17" s="661">
        <f t="shared" si="0"/>
        <v>409592076</v>
      </c>
      <c r="M17" s="661">
        <f t="shared" si="1"/>
        <v>0</v>
      </c>
    </row>
    <row r="18" spans="1:13">
      <c r="A18" s="657" t="s">
        <v>1086</v>
      </c>
      <c r="B18" s="658">
        <v>44501</v>
      </c>
      <c r="C18" s="657" t="s">
        <v>1170</v>
      </c>
      <c r="D18" s="657" t="s">
        <v>1171</v>
      </c>
      <c r="E18" s="657" t="s">
        <v>1186</v>
      </c>
      <c r="F18" s="659">
        <v>-4483500</v>
      </c>
      <c r="G18" s="659">
        <v>0</v>
      </c>
      <c r="H18" s="659">
        <v>4483500</v>
      </c>
      <c r="I18" s="659">
        <v>414075576</v>
      </c>
      <c r="J18" s="660" t="s">
        <v>1173</v>
      </c>
      <c r="L18" s="661">
        <f t="shared" si="0"/>
        <v>414075576</v>
      </c>
      <c r="M18" s="661">
        <f t="shared" si="1"/>
        <v>0</v>
      </c>
    </row>
    <row r="19" spans="1:13">
      <c r="A19" s="657" t="s">
        <v>1086</v>
      </c>
      <c r="B19" s="658">
        <v>44501</v>
      </c>
      <c r="C19" s="657" t="s">
        <v>1170</v>
      </c>
      <c r="D19" s="657" t="s">
        <v>1171</v>
      </c>
      <c r="E19" s="657" t="s">
        <v>1187</v>
      </c>
      <c r="F19" s="659">
        <v>-5214500</v>
      </c>
      <c r="G19" s="659">
        <v>0</v>
      </c>
      <c r="H19" s="659">
        <v>5214500</v>
      </c>
      <c r="I19" s="659">
        <v>419290076</v>
      </c>
      <c r="J19" s="660" t="s">
        <v>1173</v>
      </c>
      <c r="L19" s="661">
        <f t="shared" si="0"/>
        <v>419290076</v>
      </c>
      <c r="M19" s="661">
        <f t="shared" si="1"/>
        <v>0</v>
      </c>
    </row>
    <row r="20" spans="1:13">
      <c r="A20" s="657" t="s">
        <v>1086</v>
      </c>
      <c r="B20" s="658">
        <v>44501</v>
      </c>
      <c r="C20" s="657" t="s">
        <v>1170</v>
      </c>
      <c r="D20" s="657" t="s">
        <v>1171</v>
      </c>
      <c r="E20" s="657" t="s">
        <v>1188</v>
      </c>
      <c r="F20" s="659">
        <v>-4100000</v>
      </c>
      <c r="G20" s="659">
        <v>0</v>
      </c>
      <c r="H20" s="659">
        <v>4100000</v>
      </c>
      <c r="I20" s="659">
        <v>423390076</v>
      </c>
      <c r="J20" s="660" t="s">
        <v>1173</v>
      </c>
      <c r="L20" s="661">
        <f t="shared" si="0"/>
        <v>423390076</v>
      </c>
      <c r="M20" s="661">
        <f t="shared" si="1"/>
        <v>0</v>
      </c>
    </row>
    <row r="21" spans="1:13">
      <c r="A21" s="657" t="s">
        <v>1086</v>
      </c>
      <c r="B21" s="658">
        <v>44501</v>
      </c>
      <c r="C21" s="657" t="s">
        <v>1170</v>
      </c>
      <c r="D21" s="657" t="s">
        <v>1171</v>
      </c>
      <c r="E21" s="657" t="s">
        <v>1189</v>
      </c>
      <c r="F21" s="659">
        <v>-12620532</v>
      </c>
      <c r="G21" s="659">
        <v>0</v>
      </c>
      <c r="H21" s="659">
        <v>12620532</v>
      </c>
      <c r="I21" s="659">
        <v>436010608</v>
      </c>
      <c r="J21" s="660" t="s">
        <v>1173</v>
      </c>
      <c r="L21" s="661">
        <f t="shared" si="0"/>
        <v>436010608</v>
      </c>
      <c r="M21" s="661">
        <f t="shared" si="1"/>
        <v>0</v>
      </c>
    </row>
    <row r="22" spans="1:13">
      <c r="A22" s="657" t="s">
        <v>1086</v>
      </c>
      <c r="B22" s="658">
        <v>44501</v>
      </c>
      <c r="C22" s="657" t="s">
        <v>1170</v>
      </c>
      <c r="D22" s="657" t="s">
        <v>1171</v>
      </c>
      <c r="E22" s="657" t="s">
        <v>1190</v>
      </c>
      <c r="F22" s="659">
        <v>-981500</v>
      </c>
      <c r="G22" s="659">
        <v>0</v>
      </c>
      <c r="H22" s="659">
        <v>981500</v>
      </c>
      <c r="I22" s="659">
        <v>436992108</v>
      </c>
      <c r="J22" s="660" t="s">
        <v>1173</v>
      </c>
      <c r="L22" s="661">
        <f t="shared" si="0"/>
        <v>436992108</v>
      </c>
      <c r="M22" s="661">
        <f t="shared" si="1"/>
        <v>0</v>
      </c>
    </row>
    <row r="23" spans="1:13">
      <c r="A23" s="657" t="s">
        <v>1086</v>
      </c>
      <c r="B23" s="658">
        <v>44501</v>
      </c>
      <c r="C23" s="657" t="s">
        <v>1170</v>
      </c>
      <c r="D23" s="657" t="s">
        <v>1171</v>
      </c>
      <c r="E23" s="657" t="s">
        <v>1191</v>
      </c>
      <c r="F23" s="659">
        <v>-4589200</v>
      </c>
      <c r="G23" s="659">
        <v>0</v>
      </c>
      <c r="H23" s="659">
        <v>4589200</v>
      </c>
      <c r="I23" s="659">
        <v>441581308</v>
      </c>
      <c r="J23" s="660" t="s">
        <v>1173</v>
      </c>
      <c r="L23" s="661">
        <f t="shared" si="0"/>
        <v>441581308</v>
      </c>
      <c r="M23" s="661">
        <f t="shared" si="1"/>
        <v>0</v>
      </c>
    </row>
    <row r="24" spans="1:13">
      <c r="A24" s="657" t="s">
        <v>1086</v>
      </c>
      <c r="B24" s="658">
        <v>44501</v>
      </c>
      <c r="C24" s="657" t="s">
        <v>1170</v>
      </c>
      <c r="D24" s="657" t="s">
        <v>1171</v>
      </c>
      <c r="E24" s="657" t="s">
        <v>1192</v>
      </c>
      <c r="F24" s="659">
        <v>-1661000</v>
      </c>
      <c r="G24" s="659">
        <v>0</v>
      </c>
      <c r="H24" s="659">
        <v>1661000</v>
      </c>
      <c r="I24" s="659">
        <v>443242308</v>
      </c>
      <c r="J24" s="660" t="s">
        <v>1173</v>
      </c>
      <c r="L24" s="661">
        <f t="shared" si="0"/>
        <v>443242308</v>
      </c>
      <c r="M24" s="661">
        <f t="shared" si="1"/>
        <v>0</v>
      </c>
    </row>
    <row r="25" spans="1:13">
      <c r="A25" s="657" t="s">
        <v>1086</v>
      </c>
      <c r="B25" s="658">
        <v>44501</v>
      </c>
      <c r="C25" s="657" t="s">
        <v>1170</v>
      </c>
      <c r="D25" s="657" t="s">
        <v>1171</v>
      </c>
      <c r="E25" s="657" t="s">
        <v>1193</v>
      </c>
      <c r="F25" s="659">
        <v>-4332500</v>
      </c>
      <c r="G25" s="659">
        <v>0</v>
      </c>
      <c r="H25" s="659">
        <v>4332500</v>
      </c>
      <c r="I25" s="659">
        <v>447574808</v>
      </c>
      <c r="J25" s="660" t="s">
        <v>1173</v>
      </c>
      <c r="L25" s="661">
        <f t="shared" si="0"/>
        <v>447574808</v>
      </c>
      <c r="M25" s="661">
        <f t="shared" si="1"/>
        <v>0</v>
      </c>
    </row>
    <row r="26" spans="1:13">
      <c r="A26" s="657" t="s">
        <v>1086</v>
      </c>
      <c r="B26" s="658">
        <v>44501</v>
      </c>
      <c r="C26" s="657" t="s">
        <v>1170</v>
      </c>
      <c r="D26" s="657" t="s">
        <v>1171</v>
      </c>
      <c r="E26" s="657" t="s">
        <v>1194</v>
      </c>
      <c r="F26" s="659">
        <v>-213500</v>
      </c>
      <c r="G26" s="659">
        <v>0</v>
      </c>
      <c r="H26" s="659">
        <v>213500</v>
      </c>
      <c r="I26" s="659">
        <v>447788308</v>
      </c>
      <c r="J26" s="660" t="s">
        <v>1173</v>
      </c>
      <c r="L26" s="661">
        <f t="shared" si="0"/>
        <v>447788308</v>
      </c>
      <c r="M26" s="661">
        <f t="shared" si="1"/>
        <v>0</v>
      </c>
    </row>
    <row r="27" spans="1:13">
      <c r="A27" s="657" t="s">
        <v>1086</v>
      </c>
      <c r="B27" s="658">
        <v>44501</v>
      </c>
      <c r="C27" s="657" t="s">
        <v>1170</v>
      </c>
      <c r="D27" s="657" t="s">
        <v>1171</v>
      </c>
      <c r="E27" s="657" t="s">
        <v>1195</v>
      </c>
      <c r="F27" s="659">
        <v>-7240014</v>
      </c>
      <c r="G27" s="659">
        <v>0</v>
      </c>
      <c r="H27" s="659">
        <v>7240014</v>
      </c>
      <c r="I27" s="659">
        <v>455028322</v>
      </c>
      <c r="J27" s="660" t="s">
        <v>1173</v>
      </c>
      <c r="L27" s="661">
        <f t="shared" si="0"/>
        <v>455028322</v>
      </c>
      <c r="M27" s="661">
        <f t="shared" si="1"/>
        <v>0</v>
      </c>
    </row>
    <row r="28" spans="1:13">
      <c r="A28" s="657" t="s">
        <v>1086</v>
      </c>
      <c r="B28" s="658">
        <v>44501</v>
      </c>
      <c r="C28" s="657" t="s">
        <v>1170</v>
      </c>
      <c r="D28" s="657" t="s">
        <v>1171</v>
      </c>
      <c r="E28" s="657" t="s">
        <v>1196</v>
      </c>
      <c r="F28" s="659">
        <v>-1234000</v>
      </c>
      <c r="G28" s="659">
        <v>0</v>
      </c>
      <c r="H28" s="659">
        <v>1234000</v>
      </c>
      <c r="I28" s="659">
        <v>456262322</v>
      </c>
      <c r="J28" s="660" t="s">
        <v>1173</v>
      </c>
      <c r="L28" s="661">
        <f t="shared" si="0"/>
        <v>456262322</v>
      </c>
      <c r="M28" s="661">
        <f t="shared" si="1"/>
        <v>0</v>
      </c>
    </row>
    <row r="29" spans="1:13">
      <c r="A29" s="657" t="s">
        <v>1086</v>
      </c>
      <c r="B29" s="658">
        <v>44501</v>
      </c>
      <c r="C29" s="657" t="s">
        <v>1170</v>
      </c>
      <c r="D29" s="657" t="s">
        <v>1171</v>
      </c>
      <c r="E29" s="657" t="s">
        <v>1197</v>
      </c>
      <c r="F29" s="659">
        <v>-9776300</v>
      </c>
      <c r="G29" s="659">
        <v>0</v>
      </c>
      <c r="H29" s="659">
        <v>9776300</v>
      </c>
      <c r="I29" s="659">
        <v>466038622</v>
      </c>
      <c r="J29" s="660" t="s">
        <v>1173</v>
      </c>
      <c r="L29" s="661">
        <f t="shared" si="0"/>
        <v>466038622</v>
      </c>
      <c r="M29" s="661">
        <f t="shared" si="1"/>
        <v>0</v>
      </c>
    </row>
    <row r="30" spans="1:13">
      <c r="A30" s="657" t="s">
        <v>1086</v>
      </c>
      <c r="B30" s="658">
        <v>44501</v>
      </c>
      <c r="C30" s="657" t="s">
        <v>1170</v>
      </c>
      <c r="D30" s="657" t="s">
        <v>1171</v>
      </c>
      <c r="E30" s="657" t="s">
        <v>1198</v>
      </c>
      <c r="F30" s="659">
        <v>-10344000</v>
      </c>
      <c r="G30" s="659">
        <v>0</v>
      </c>
      <c r="H30" s="659">
        <v>10344000</v>
      </c>
      <c r="I30" s="659">
        <v>476382622</v>
      </c>
      <c r="J30" s="660" t="s">
        <v>1173</v>
      </c>
      <c r="L30" s="661">
        <f t="shared" si="0"/>
        <v>476382622</v>
      </c>
      <c r="M30" s="661">
        <f t="shared" si="1"/>
        <v>0</v>
      </c>
    </row>
    <row r="31" spans="1:13">
      <c r="A31" s="657" t="s">
        <v>1086</v>
      </c>
      <c r="B31" s="658">
        <v>44501</v>
      </c>
      <c r="C31" s="657" t="s">
        <v>1170</v>
      </c>
      <c r="D31" s="657" t="s">
        <v>1171</v>
      </c>
      <c r="E31" s="657" t="s">
        <v>1190</v>
      </c>
      <c r="F31" s="659">
        <v>-5131500</v>
      </c>
      <c r="G31" s="659">
        <v>0</v>
      </c>
      <c r="H31" s="659">
        <v>5131500</v>
      </c>
      <c r="I31" s="659">
        <v>481514122</v>
      </c>
      <c r="J31" s="660" t="s">
        <v>1173</v>
      </c>
      <c r="L31" s="661">
        <f t="shared" si="0"/>
        <v>481514122</v>
      </c>
      <c r="M31" s="661">
        <f t="shared" si="1"/>
        <v>0</v>
      </c>
    </row>
    <row r="32" spans="1:13">
      <c r="A32" s="657" t="s">
        <v>1086</v>
      </c>
      <c r="B32" s="658">
        <v>44501</v>
      </c>
      <c r="C32" s="657" t="s">
        <v>1170</v>
      </c>
      <c r="D32" s="657" t="s">
        <v>1171</v>
      </c>
      <c r="E32" s="657" t="s">
        <v>1177</v>
      </c>
      <c r="F32" s="659">
        <v>-267064</v>
      </c>
      <c r="G32" s="659">
        <v>0</v>
      </c>
      <c r="H32" s="659">
        <v>267064</v>
      </c>
      <c r="I32" s="659">
        <v>481781186</v>
      </c>
      <c r="J32" s="660" t="s">
        <v>1173</v>
      </c>
      <c r="L32" s="661">
        <f t="shared" si="0"/>
        <v>481781186</v>
      </c>
      <c r="M32" s="661">
        <f t="shared" si="1"/>
        <v>0</v>
      </c>
    </row>
    <row r="33" spans="1:13">
      <c r="A33" s="657" t="s">
        <v>1086</v>
      </c>
      <c r="B33" s="658">
        <v>44501</v>
      </c>
      <c r="C33" s="657" t="s">
        <v>1170</v>
      </c>
      <c r="D33" s="657" t="s">
        <v>1171</v>
      </c>
      <c r="E33" s="657" t="s">
        <v>1199</v>
      </c>
      <c r="F33" s="659">
        <v>-9028300</v>
      </c>
      <c r="G33" s="659">
        <v>0</v>
      </c>
      <c r="H33" s="659">
        <v>9028300</v>
      </c>
      <c r="I33" s="659">
        <v>490809486</v>
      </c>
      <c r="J33" s="660" t="s">
        <v>1173</v>
      </c>
      <c r="L33" s="661">
        <f t="shared" si="0"/>
        <v>490809486</v>
      </c>
      <c r="M33" s="661">
        <f t="shared" si="1"/>
        <v>0</v>
      </c>
    </row>
    <row r="34" spans="1:13">
      <c r="A34" s="657" t="s">
        <v>1200</v>
      </c>
      <c r="B34" s="658">
        <v>44502</v>
      </c>
      <c r="C34" s="657" t="s">
        <v>1170</v>
      </c>
      <c r="D34" s="657" t="s">
        <v>1171</v>
      </c>
      <c r="E34" s="657" t="s">
        <v>1201</v>
      </c>
      <c r="F34" s="659">
        <v>-11900</v>
      </c>
      <c r="G34" s="659">
        <v>0</v>
      </c>
      <c r="H34" s="659">
        <v>11900</v>
      </c>
      <c r="I34" s="659">
        <v>490821386</v>
      </c>
      <c r="J34" s="660" t="s">
        <v>1173</v>
      </c>
      <c r="L34" s="661">
        <f t="shared" si="0"/>
        <v>490821386</v>
      </c>
      <c r="M34" s="661">
        <f t="shared" si="1"/>
        <v>0</v>
      </c>
    </row>
    <row r="35" spans="1:13">
      <c r="A35" s="657" t="s">
        <v>1086</v>
      </c>
      <c r="B35" s="658">
        <v>44501</v>
      </c>
      <c r="C35" s="657" t="s">
        <v>1170</v>
      </c>
      <c r="D35" s="657" t="s">
        <v>1171</v>
      </c>
      <c r="E35" s="657" t="s">
        <v>1202</v>
      </c>
      <c r="F35" s="659">
        <v>-5707800</v>
      </c>
      <c r="G35" s="659">
        <v>0</v>
      </c>
      <c r="H35" s="659">
        <v>5707800</v>
      </c>
      <c r="I35" s="659">
        <v>496529186</v>
      </c>
      <c r="J35" s="660" t="s">
        <v>1173</v>
      </c>
      <c r="L35" s="661">
        <f t="shared" si="0"/>
        <v>496529186</v>
      </c>
      <c r="M35" s="661">
        <f t="shared" si="1"/>
        <v>0</v>
      </c>
    </row>
    <row r="36" spans="1:13">
      <c r="A36" s="657" t="s">
        <v>1086</v>
      </c>
      <c r="B36" s="658">
        <v>44501</v>
      </c>
      <c r="C36" s="657" t="s">
        <v>1170</v>
      </c>
      <c r="D36" s="657" t="s">
        <v>1171</v>
      </c>
      <c r="E36" s="657" t="s">
        <v>1203</v>
      </c>
      <c r="F36" s="659">
        <v>-12040</v>
      </c>
      <c r="G36" s="659">
        <v>0</v>
      </c>
      <c r="H36" s="659">
        <v>12040</v>
      </c>
      <c r="I36" s="659">
        <v>496541226</v>
      </c>
      <c r="J36" s="660" t="s">
        <v>1173</v>
      </c>
      <c r="L36" s="661">
        <f t="shared" si="0"/>
        <v>496541226</v>
      </c>
      <c r="M36" s="661">
        <f t="shared" si="1"/>
        <v>0</v>
      </c>
    </row>
    <row r="37" spans="1:13">
      <c r="A37" s="657" t="s">
        <v>1086</v>
      </c>
      <c r="B37" s="658">
        <v>44501</v>
      </c>
      <c r="C37" s="657" t="s">
        <v>1170</v>
      </c>
      <c r="D37" s="657" t="s">
        <v>1171</v>
      </c>
      <c r="E37" s="657" t="s">
        <v>1204</v>
      </c>
      <c r="F37" s="659">
        <v>-4831500</v>
      </c>
      <c r="G37" s="659">
        <v>0</v>
      </c>
      <c r="H37" s="659">
        <v>4831500</v>
      </c>
      <c r="I37" s="659">
        <v>501372726</v>
      </c>
      <c r="J37" s="660" t="s">
        <v>1173</v>
      </c>
      <c r="L37" s="661">
        <f t="shared" si="0"/>
        <v>501372726</v>
      </c>
      <c r="M37" s="661">
        <f t="shared" si="1"/>
        <v>0</v>
      </c>
    </row>
    <row r="38" spans="1:13">
      <c r="A38" s="657" t="s">
        <v>1086</v>
      </c>
      <c r="B38" s="658">
        <v>44501</v>
      </c>
      <c r="C38" s="657" t="s">
        <v>1170</v>
      </c>
      <c r="D38" s="657" t="s">
        <v>1171</v>
      </c>
      <c r="E38" s="657" t="s">
        <v>1205</v>
      </c>
      <c r="F38" s="659">
        <v>-300000</v>
      </c>
      <c r="G38" s="659">
        <v>0</v>
      </c>
      <c r="H38" s="659">
        <v>300000</v>
      </c>
      <c r="I38" s="659">
        <v>501672726</v>
      </c>
      <c r="J38" s="660" t="s">
        <v>1173</v>
      </c>
      <c r="L38" s="661">
        <f t="shared" si="0"/>
        <v>501672726</v>
      </c>
      <c r="M38" s="661">
        <f t="shared" si="1"/>
        <v>0</v>
      </c>
    </row>
    <row r="39" spans="1:13">
      <c r="A39" s="657" t="s">
        <v>1086</v>
      </c>
      <c r="B39" s="658">
        <v>44501</v>
      </c>
      <c r="C39" s="657" t="s">
        <v>1170</v>
      </c>
      <c r="D39" s="657" t="s">
        <v>1171</v>
      </c>
      <c r="E39" s="657" t="s">
        <v>1206</v>
      </c>
      <c r="F39" s="659">
        <v>-2477000</v>
      </c>
      <c r="G39" s="659">
        <v>0</v>
      </c>
      <c r="H39" s="659">
        <v>2477000</v>
      </c>
      <c r="I39" s="659">
        <v>504149726</v>
      </c>
      <c r="J39" s="660" t="s">
        <v>1173</v>
      </c>
      <c r="L39" s="661">
        <f t="shared" si="0"/>
        <v>504149726</v>
      </c>
      <c r="M39" s="661">
        <f t="shared" si="1"/>
        <v>0</v>
      </c>
    </row>
    <row r="40" spans="1:13">
      <c r="A40" s="657" t="s">
        <v>1086</v>
      </c>
      <c r="B40" s="658">
        <v>44501</v>
      </c>
      <c r="C40" s="657" t="s">
        <v>1170</v>
      </c>
      <c r="D40" s="657" t="s">
        <v>1171</v>
      </c>
      <c r="E40" s="657" t="s">
        <v>1197</v>
      </c>
      <c r="F40" s="659">
        <v>-33120</v>
      </c>
      <c r="G40" s="659">
        <v>0</v>
      </c>
      <c r="H40" s="659">
        <v>33120</v>
      </c>
      <c r="I40" s="659">
        <v>504182846</v>
      </c>
      <c r="J40" s="660" t="s">
        <v>1173</v>
      </c>
      <c r="L40" s="661">
        <f t="shared" si="0"/>
        <v>504182846</v>
      </c>
      <c r="M40" s="661">
        <f t="shared" si="1"/>
        <v>0</v>
      </c>
    </row>
    <row r="41" spans="1:13">
      <c r="A41" s="657" t="s">
        <v>1086</v>
      </c>
      <c r="B41" s="658">
        <v>44501</v>
      </c>
      <c r="C41" s="657" t="s">
        <v>1170</v>
      </c>
      <c r="D41" s="657" t="s">
        <v>1171</v>
      </c>
      <c r="E41" s="657" t="s">
        <v>1177</v>
      </c>
      <c r="F41" s="659">
        <v>-51000</v>
      </c>
      <c r="G41" s="659">
        <v>0</v>
      </c>
      <c r="H41" s="659">
        <v>51000</v>
      </c>
      <c r="I41" s="659">
        <v>504233846</v>
      </c>
      <c r="J41" s="660" t="s">
        <v>1173</v>
      </c>
      <c r="L41" s="661">
        <f t="shared" si="0"/>
        <v>504233846</v>
      </c>
      <c r="M41" s="661">
        <f t="shared" si="1"/>
        <v>0</v>
      </c>
    </row>
    <row r="42" spans="1:13">
      <c r="A42" s="657" t="s">
        <v>1200</v>
      </c>
      <c r="B42" s="658">
        <v>44502</v>
      </c>
      <c r="C42" s="657" t="s">
        <v>1170</v>
      </c>
      <c r="D42" s="657" t="s">
        <v>1171</v>
      </c>
      <c r="E42" s="657" t="s">
        <v>1172</v>
      </c>
      <c r="F42" s="659">
        <v>-777500</v>
      </c>
      <c r="G42" s="659">
        <v>0</v>
      </c>
      <c r="H42" s="659">
        <v>777500</v>
      </c>
      <c r="I42" s="659">
        <v>505011346</v>
      </c>
      <c r="J42" s="660" t="s">
        <v>1173</v>
      </c>
      <c r="L42" s="661">
        <f t="shared" si="0"/>
        <v>505011346</v>
      </c>
      <c r="M42" s="661">
        <f t="shared" si="1"/>
        <v>0</v>
      </c>
    </row>
    <row r="43" spans="1:13">
      <c r="A43" s="657" t="s">
        <v>1086</v>
      </c>
      <c r="B43" s="658">
        <v>44501</v>
      </c>
      <c r="C43" s="657" t="s">
        <v>1170</v>
      </c>
      <c r="D43" s="657" t="s">
        <v>1171</v>
      </c>
      <c r="E43" s="657" t="s">
        <v>1207</v>
      </c>
      <c r="F43" s="659">
        <v>-7036500</v>
      </c>
      <c r="G43" s="659">
        <v>0</v>
      </c>
      <c r="H43" s="659">
        <v>7036500</v>
      </c>
      <c r="I43" s="659">
        <v>512047846</v>
      </c>
      <c r="J43" s="660" t="s">
        <v>1173</v>
      </c>
      <c r="L43" s="661">
        <f t="shared" si="0"/>
        <v>512047846</v>
      </c>
      <c r="M43" s="661">
        <f t="shared" si="1"/>
        <v>0</v>
      </c>
    </row>
    <row r="44" spans="1:13">
      <c r="A44" s="657" t="s">
        <v>1086</v>
      </c>
      <c r="B44" s="658">
        <v>44501</v>
      </c>
      <c r="C44" s="657" t="s">
        <v>1170</v>
      </c>
      <c r="D44" s="657" t="s">
        <v>1171</v>
      </c>
      <c r="E44" s="657" t="s">
        <v>1208</v>
      </c>
      <c r="F44" s="659">
        <v>-4614306</v>
      </c>
      <c r="G44" s="659">
        <v>0</v>
      </c>
      <c r="H44" s="659">
        <v>4614306</v>
      </c>
      <c r="I44" s="659">
        <v>516662152</v>
      </c>
      <c r="J44" s="660" t="s">
        <v>1173</v>
      </c>
      <c r="L44" s="661">
        <f t="shared" si="0"/>
        <v>516662152</v>
      </c>
      <c r="M44" s="661">
        <f t="shared" si="1"/>
        <v>0</v>
      </c>
    </row>
    <row r="45" spans="1:13">
      <c r="A45" s="657" t="s">
        <v>1086</v>
      </c>
      <c r="B45" s="658">
        <v>44501</v>
      </c>
      <c r="C45" s="657" t="s">
        <v>1170</v>
      </c>
      <c r="D45" s="657" t="s">
        <v>1171</v>
      </c>
      <c r="E45" s="657" t="s">
        <v>1209</v>
      </c>
      <c r="F45" s="659">
        <v>-5069000</v>
      </c>
      <c r="G45" s="659">
        <v>0</v>
      </c>
      <c r="H45" s="659">
        <v>5069000</v>
      </c>
      <c r="I45" s="659">
        <v>521731152</v>
      </c>
      <c r="J45" s="660" t="s">
        <v>1173</v>
      </c>
      <c r="L45" s="661">
        <f t="shared" si="0"/>
        <v>521731152</v>
      </c>
      <c r="M45" s="661">
        <f t="shared" si="1"/>
        <v>0</v>
      </c>
    </row>
    <row r="46" spans="1:13">
      <c r="A46" s="657" t="s">
        <v>1086</v>
      </c>
      <c r="B46" s="658">
        <v>44501</v>
      </c>
      <c r="C46" s="657" t="s">
        <v>1170</v>
      </c>
      <c r="D46" s="657" t="s">
        <v>1171</v>
      </c>
      <c r="E46" s="657" t="s">
        <v>1199</v>
      </c>
      <c r="F46" s="659">
        <v>-1420000</v>
      </c>
      <c r="G46" s="659">
        <v>0</v>
      </c>
      <c r="H46" s="659">
        <v>1420000</v>
      </c>
      <c r="I46" s="659">
        <v>523151152</v>
      </c>
      <c r="J46" s="660" t="s">
        <v>1173</v>
      </c>
      <c r="L46" s="661">
        <f t="shared" si="0"/>
        <v>523151152</v>
      </c>
      <c r="M46" s="661">
        <f t="shared" si="1"/>
        <v>0</v>
      </c>
    </row>
    <row r="47" spans="1:13">
      <c r="A47" s="657" t="s">
        <v>1086</v>
      </c>
      <c r="B47" s="658">
        <v>44501</v>
      </c>
      <c r="C47" s="657" t="s">
        <v>1175</v>
      </c>
      <c r="D47" s="657" t="s">
        <v>1171</v>
      </c>
      <c r="E47" s="657" t="s">
        <v>1176</v>
      </c>
      <c r="F47" s="659">
        <v>-2670000</v>
      </c>
      <c r="G47" s="659">
        <v>0</v>
      </c>
      <c r="H47" s="659">
        <v>2670000</v>
      </c>
      <c r="I47" s="659">
        <v>525821152</v>
      </c>
      <c r="J47" s="660" t="s">
        <v>1173</v>
      </c>
      <c r="L47" s="661">
        <f t="shared" si="0"/>
        <v>525821152</v>
      </c>
      <c r="M47" s="661">
        <f t="shared" si="1"/>
        <v>0</v>
      </c>
    </row>
    <row r="48" spans="1:13">
      <c r="A48" s="657" t="s">
        <v>1086</v>
      </c>
      <c r="B48" s="658">
        <v>44501</v>
      </c>
      <c r="C48" s="657" t="s">
        <v>1175</v>
      </c>
      <c r="D48" s="657" t="s">
        <v>1171</v>
      </c>
      <c r="E48" s="657" t="s">
        <v>1210</v>
      </c>
      <c r="F48" s="659">
        <v>-6900</v>
      </c>
      <c r="G48" s="659">
        <v>0</v>
      </c>
      <c r="H48" s="659">
        <v>6900</v>
      </c>
      <c r="I48" s="659">
        <v>525828052</v>
      </c>
      <c r="J48" s="660" t="s">
        <v>1173</v>
      </c>
      <c r="L48" s="661">
        <f t="shared" si="0"/>
        <v>525828052</v>
      </c>
      <c r="M48" s="661">
        <f t="shared" si="1"/>
        <v>0</v>
      </c>
    </row>
    <row r="49" spans="1:13">
      <c r="A49" s="657" t="s">
        <v>1086</v>
      </c>
      <c r="B49" s="658">
        <v>44501</v>
      </c>
      <c r="C49" s="657" t="s">
        <v>1170</v>
      </c>
      <c r="D49" s="657" t="s">
        <v>1171</v>
      </c>
      <c r="E49" s="657" t="s">
        <v>1206</v>
      </c>
      <c r="F49" s="659">
        <v>-200000</v>
      </c>
      <c r="G49" s="659">
        <v>0</v>
      </c>
      <c r="H49" s="659">
        <v>200000</v>
      </c>
      <c r="I49" s="659">
        <v>526028052</v>
      </c>
      <c r="J49" s="660" t="s">
        <v>1173</v>
      </c>
      <c r="L49" s="661">
        <f t="shared" si="0"/>
        <v>526028052</v>
      </c>
      <c r="M49" s="661">
        <f t="shared" si="1"/>
        <v>0</v>
      </c>
    </row>
    <row r="50" spans="1:13">
      <c r="A50" s="657" t="s">
        <v>1086</v>
      </c>
      <c r="B50" s="658">
        <v>44501</v>
      </c>
      <c r="C50" s="657" t="s">
        <v>1175</v>
      </c>
      <c r="D50" s="657" t="s">
        <v>1171</v>
      </c>
      <c r="E50" s="657" t="s">
        <v>1211</v>
      </c>
      <c r="F50" s="659">
        <v>-62412</v>
      </c>
      <c r="G50" s="659">
        <v>0</v>
      </c>
      <c r="H50" s="659">
        <v>62412</v>
      </c>
      <c r="I50" s="659">
        <v>526090464</v>
      </c>
      <c r="J50" s="660" t="s">
        <v>1173</v>
      </c>
      <c r="L50" s="661">
        <f t="shared" si="0"/>
        <v>526090464</v>
      </c>
      <c r="M50" s="661">
        <f t="shared" si="1"/>
        <v>0</v>
      </c>
    </row>
    <row r="51" spans="1:13">
      <c r="A51" s="657" t="s">
        <v>1086</v>
      </c>
      <c r="B51" s="658">
        <v>44501</v>
      </c>
      <c r="C51" s="657" t="s">
        <v>1175</v>
      </c>
      <c r="D51" s="657" t="s">
        <v>1171</v>
      </c>
      <c r="E51" s="657" t="s">
        <v>1212</v>
      </c>
      <c r="F51" s="659">
        <v>-1585500</v>
      </c>
      <c r="G51" s="659">
        <v>0</v>
      </c>
      <c r="H51" s="659">
        <v>1585500</v>
      </c>
      <c r="I51" s="659">
        <v>527675964</v>
      </c>
      <c r="J51" s="660" t="s">
        <v>1173</v>
      </c>
      <c r="L51" s="661">
        <f t="shared" si="0"/>
        <v>527675964</v>
      </c>
      <c r="M51" s="661">
        <f t="shared" si="1"/>
        <v>0</v>
      </c>
    </row>
    <row r="52" spans="1:13">
      <c r="A52" s="657" t="s">
        <v>1086</v>
      </c>
      <c r="B52" s="658">
        <v>44501</v>
      </c>
      <c r="C52" s="657" t="s">
        <v>1170</v>
      </c>
      <c r="D52" s="657" t="s">
        <v>1171</v>
      </c>
      <c r="E52" s="657" t="s">
        <v>1213</v>
      </c>
      <c r="F52" s="659">
        <v>-75000</v>
      </c>
      <c r="G52" s="659">
        <v>0</v>
      </c>
      <c r="H52" s="659">
        <v>75000</v>
      </c>
      <c r="I52" s="659">
        <v>527750964</v>
      </c>
      <c r="J52" s="660" t="s">
        <v>1173</v>
      </c>
      <c r="L52" s="661">
        <f t="shared" si="0"/>
        <v>527750964</v>
      </c>
      <c r="M52" s="661">
        <f t="shared" si="1"/>
        <v>0</v>
      </c>
    </row>
    <row r="53" spans="1:13">
      <c r="A53" s="657" t="s">
        <v>1200</v>
      </c>
      <c r="B53" s="658">
        <v>44502</v>
      </c>
      <c r="C53" s="657" t="s">
        <v>1170</v>
      </c>
      <c r="D53" s="657" t="s">
        <v>1171</v>
      </c>
      <c r="E53" s="657" t="s">
        <v>1214</v>
      </c>
      <c r="F53" s="659">
        <v>-17487000</v>
      </c>
      <c r="G53" s="659">
        <v>0</v>
      </c>
      <c r="H53" s="659">
        <v>17487000</v>
      </c>
      <c r="I53" s="659">
        <v>545237964</v>
      </c>
      <c r="J53" s="660" t="s">
        <v>1173</v>
      </c>
      <c r="L53" s="661">
        <f t="shared" si="0"/>
        <v>545237964</v>
      </c>
      <c r="M53" s="661">
        <f t="shared" si="1"/>
        <v>0</v>
      </c>
    </row>
    <row r="54" spans="1:13">
      <c r="A54" s="657" t="s">
        <v>1200</v>
      </c>
      <c r="B54" s="658">
        <v>44502</v>
      </c>
      <c r="C54" s="657" t="s">
        <v>1170</v>
      </c>
      <c r="D54" s="657" t="s">
        <v>1171</v>
      </c>
      <c r="E54" s="657" t="s">
        <v>1195</v>
      </c>
      <c r="F54" s="659">
        <v>-6025950</v>
      </c>
      <c r="G54" s="659">
        <v>0</v>
      </c>
      <c r="H54" s="659">
        <v>6025950</v>
      </c>
      <c r="I54" s="659">
        <v>551263914</v>
      </c>
      <c r="J54" s="660" t="s">
        <v>1173</v>
      </c>
      <c r="L54" s="661">
        <f t="shared" si="0"/>
        <v>551263914</v>
      </c>
      <c r="M54" s="661">
        <f t="shared" si="1"/>
        <v>0</v>
      </c>
    </row>
    <row r="55" spans="1:13">
      <c r="A55" s="657" t="s">
        <v>1200</v>
      </c>
      <c r="B55" s="658">
        <v>44502</v>
      </c>
      <c r="C55" s="657" t="s">
        <v>1170</v>
      </c>
      <c r="D55" s="657" t="s">
        <v>1171</v>
      </c>
      <c r="E55" s="657" t="s">
        <v>1215</v>
      </c>
      <c r="F55" s="659">
        <v>-11024</v>
      </c>
      <c r="G55" s="659">
        <v>0</v>
      </c>
      <c r="H55" s="659">
        <v>11024</v>
      </c>
      <c r="I55" s="659">
        <v>551274938</v>
      </c>
      <c r="J55" s="660" t="s">
        <v>1173</v>
      </c>
      <c r="L55" s="661">
        <f t="shared" si="0"/>
        <v>551274938</v>
      </c>
      <c r="M55" s="661">
        <f t="shared" si="1"/>
        <v>0</v>
      </c>
    </row>
    <row r="56" spans="1:13">
      <c r="A56" s="657" t="s">
        <v>1200</v>
      </c>
      <c r="B56" s="658">
        <v>44502</v>
      </c>
      <c r="C56" s="657" t="s">
        <v>1170</v>
      </c>
      <c r="D56" s="657" t="s">
        <v>1171</v>
      </c>
      <c r="E56" s="657" t="s">
        <v>1177</v>
      </c>
      <c r="F56" s="659">
        <v>-9034750</v>
      </c>
      <c r="G56" s="659">
        <v>0</v>
      </c>
      <c r="H56" s="659">
        <v>9034750</v>
      </c>
      <c r="I56" s="659">
        <v>560309688</v>
      </c>
      <c r="J56" s="660" t="s">
        <v>1173</v>
      </c>
      <c r="L56" s="661">
        <f t="shared" si="0"/>
        <v>560309688</v>
      </c>
      <c r="M56" s="661">
        <f t="shared" si="1"/>
        <v>0</v>
      </c>
    </row>
    <row r="57" spans="1:13">
      <c r="A57" s="657" t="s">
        <v>1200</v>
      </c>
      <c r="B57" s="658">
        <v>44502</v>
      </c>
      <c r="C57" s="657" t="s">
        <v>1170</v>
      </c>
      <c r="D57" s="657" t="s">
        <v>1171</v>
      </c>
      <c r="E57" s="657" t="s">
        <v>1191</v>
      </c>
      <c r="F57" s="659">
        <v>-6413400</v>
      </c>
      <c r="G57" s="659">
        <v>0</v>
      </c>
      <c r="H57" s="659">
        <v>6413400</v>
      </c>
      <c r="I57" s="659">
        <v>566723088</v>
      </c>
      <c r="J57" s="660" t="s">
        <v>1173</v>
      </c>
      <c r="L57" s="661">
        <f t="shared" si="0"/>
        <v>566723088</v>
      </c>
      <c r="M57" s="661">
        <f t="shared" si="1"/>
        <v>0</v>
      </c>
    </row>
    <row r="58" spans="1:13">
      <c r="A58" s="657" t="s">
        <v>1200</v>
      </c>
      <c r="B58" s="658">
        <v>44502</v>
      </c>
      <c r="C58" s="657" t="s">
        <v>1175</v>
      </c>
      <c r="D58" s="657" t="s">
        <v>1171</v>
      </c>
      <c r="E58" s="657" t="s">
        <v>1216</v>
      </c>
      <c r="F58" s="659">
        <v>-4050</v>
      </c>
      <c r="G58" s="659">
        <v>0</v>
      </c>
      <c r="H58" s="659">
        <v>4050</v>
      </c>
      <c r="I58" s="659">
        <v>566727138</v>
      </c>
      <c r="J58" s="660" t="s">
        <v>1173</v>
      </c>
      <c r="L58" s="661">
        <f t="shared" si="0"/>
        <v>566727138</v>
      </c>
      <c r="M58" s="661">
        <f t="shared" si="1"/>
        <v>0</v>
      </c>
    </row>
    <row r="59" spans="1:13">
      <c r="A59" s="657" t="s">
        <v>1200</v>
      </c>
      <c r="B59" s="658">
        <v>44502</v>
      </c>
      <c r="C59" s="657" t="s">
        <v>1170</v>
      </c>
      <c r="D59" s="657" t="s">
        <v>1171</v>
      </c>
      <c r="E59" s="657" t="s">
        <v>1180</v>
      </c>
      <c r="F59" s="659">
        <v>-3100500</v>
      </c>
      <c r="G59" s="659">
        <v>0</v>
      </c>
      <c r="H59" s="659">
        <v>3100500</v>
      </c>
      <c r="I59" s="659">
        <v>569827638</v>
      </c>
      <c r="J59" s="660" t="s">
        <v>1173</v>
      </c>
      <c r="L59" s="661">
        <f t="shared" si="0"/>
        <v>569827638</v>
      </c>
      <c r="M59" s="661">
        <f t="shared" si="1"/>
        <v>0</v>
      </c>
    </row>
    <row r="60" spans="1:13">
      <c r="A60" s="657" t="s">
        <v>1200</v>
      </c>
      <c r="B60" s="658">
        <v>44502</v>
      </c>
      <c r="C60" s="657" t="s">
        <v>1170</v>
      </c>
      <c r="D60" s="657" t="s">
        <v>1171</v>
      </c>
      <c r="E60" s="657" t="s">
        <v>1185</v>
      </c>
      <c r="F60" s="659">
        <v>-3231000</v>
      </c>
      <c r="G60" s="659">
        <v>0</v>
      </c>
      <c r="H60" s="659">
        <v>3231000</v>
      </c>
      <c r="I60" s="659">
        <v>573058638</v>
      </c>
      <c r="J60" s="660" t="s">
        <v>1173</v>
      </c>
      <c r="L60" s="661">
        <f t="shared" si="0"/>
        <v>573058638</v>
      </c>
      <c r="M60" s="661">
        <f t="shared" si="1"/>
        <v>0</v>
      </c>
    </row>
    <row r="61" spans="1:13">
      <c r="A61" s="657" t="s">
        <v>1200</v>
      </c>
      <c r="B61" s="658">
        <v>44502</v>
      </c>
      <c r="C61" s="657" t="s">
        <v>1170</v>
      </c>
      <c r="D61" s="657" t="s">
        <v>1171</v>
      </c>
      <c r="E61" s="657" t="s">
        <v>1217</v>
      </c>
      <c r="F61" s="659">
        <v>-3000</v>
      </c>
      <c r="G61" s="659">
        <v>0</v>
      </c>
      <c r="H61" s="659">
        <v>3000</v>
      </c>
      <c r="I61" s="659">
        <v>573061638</v>
      </c>
      <c r="J61" s="660" t="s">
        <v>1173</v>
      </c>
      <c r="L61" s="661">
        <f t="shared" si="0"/>
        <v>573061638</v>
      </c>
      <c r="M61" s="661">
        <f t="shared" si="1"/>
        <v>0</v>
      </c>
    </row>
    <row r="62" spans="1:13">
      <c r="A62" s="657" t="s">
        <v>1200</v>
      </c>
      <c r="B62" s="658">
        <v>44502</v>
      </c>
      <c r="C62" s="657" t="s">
        <v>1170</v>
      </c>
      <c r="D62" s="657" t="s">
        <v>1171</v>
      </c>
      <c r="E62" s="657" t="s">
        <v>1207</v>
      </c>
      <c r="F62" s="659">
        <v>-4014000</v>
      </c>
      <c r="G62" s="659">
        <v>0</v>
      </c>
      <c r="H62" s="659">
        <v>4014000</v>
      </c>
      <c r="I62" s="659">
        <v>577075638</v>
      </c>
      <c r="J62" s="660" t="s">
        <v>1173</v>
      </c>
      <c r="L62" s="661">
        <f t="shared" si="0"/>
        <v>577075638</v>
      </c>
      <c r="M62" s="661">
        <f t="shared" si="1"/>
        <v>0</v>
      </c>
    </row>
    <row r="63" spans="1:13">
      <c r="A63" s="657" t="s">
        <v>1200</v>
      </c>
      <c r="B63" s="658">
        <v>44502</v>
      </c>
      <c r="C63" s="657" t="s">
        <v>1170</v>
      </c>
      <c r="D63" s="657" t="s">
        <v>1171</v>
      </c>
      <c r="E63" s="657" t="s">
        <v>1187</v>
      </c>
      <c r="F63" s="659">
        <v>-4227500</v>
      </c>
      <c r="G63" s="659">
        <v>0</v>
      </c>
      <c r="H63" s="659">
        <v>4227500</v>
      </c>
      <c r="I63" s="659">
        <v>581303138</v>
      </c>
      <c r="J63" s="660" t="s">
        <v>1173</v>
      </c>
      <c r="L63" s="661">
        <f t="shared" si="0"/>
        <v>581303138</v>
      </c>
      <c r="M63" s="661">
        <f t="shared" si="1"/>
        <v>0</v>
      </c>
    </row>
    <row r="64" spans="1:13">
      <c r="A64" s="657" t="s">
        <v>1200</v>
      </c>
      <c r="B64" s="658">
        <v>44502</v>
      </c>
      <c r="C64" s="657" t="s">
        <v>1170</v>
      </c>
      <c r="D64" s="657" t="s">
        <v>1171</v>
      </c>
      <c r="E64" s="657" t="s">
        <v>1182</v>
      </c>
      <c r="F64" s="659">
        <v>-4665000</v>
      </c>
      <c r="G64" s="659">
        <v>0</v>
      </c>
      <c r="H64" s="659">
        <v>4665000</v>
      </c>
      <c r="I64" s="659">
        <v>585968138</v>
      </c>
      <c r="J64" s="660" t="s">
        <v>1173</v>
      </c>
      <c r="L64" s="661">
        <f t="shared" si="0"/>
        <v>585968138</v>
      </c>
      <c r="M64" s="661">
        <f t="shared" si="1"/>
        <v>0</v>
      </c>
    </row>
    <row r="65" spans="1:13">
      <c r="A65" s="657" t="s">
        <v>1200</v>
      </c>
      <c r="B65" s="658">
        <v>44502</v>
      </c>
      <c r="C65" s="657" t="s">
        <v>1170</v>
      </c>
      <c r="D65" s="657" t="s">
        <v>1171</v>
      </c>
      <c r="E65" s="657" t="s">
        <v>1178</v>
      </c>
      <c r="F65" s="659">
        <v>-6867250</v>
      </c>
      <c r="G65" s="659">
        <v>0</v>
      </c>
      <c r="H65" s="659">
        <v>6867250</v>
      </c>
      <c r="I65" s="659">
        <v>592835388</v>
      </c>
      <c r="J65" s="660" t="s">
        <v>1173</v>
      </c>
      <c r="L65" s="661">
        <f t="shared" si="0"/>
        <v>592835388</v>
      </c>
      <c r="M65" s="661">
        <f t="shared" si="1"/>
        <v>0</v>
      </c>
    </row>
    <row r="66" spans="1:13">
      <c r="A66" s="657" t="s">
        <v>1200</v>
      </c>
      <c r="B66" s="658">
        <v>44502</v>
      </c>
      <c r="C66" s="657" t="s">
        <v>1170</v>
      </c>
      <c r="D66" s="657" t="s">
        <v>1171</v>
      </c>
      <c r="E66" s="657" t="s">
        <v>1179</v>
      </c>
      <c r="F66" s="659">
        <v>-38008</v>
      </c>
      <c r="G66" s="659">
        <v>0</v>
      </c>
      <c r="H66" s="659">
        <v>38008</v>
      </c>
      <c r="I66" s="659">
        <v>592873396</v>
      </c>
      <c r="J66" s="660" t="s">
        <v>1173</v>
      </c>
      <c r="L66" s="661">
        <f t="shared" si="0"/>
        <v>592873396</v>
      </c>
      <c r="M66" s="661">
        <f t="shared" si="1"/>
        <v>0</v>
      </c>
    </row>
    <row r="67" spans="1:13">
      <c r="A67" s="657" t="s">
        <v>1200</v>
      </c>
      <c r="B67" s="658">
        <v>44502</v>
      </c>
      <c r="C67" s="657" t="s">
        <v>1170</v>
      </c>
      <c r="D67" s="657" t="s">
        <v>1171</v>
      </c>
      <c r="E67" s="657" t="s">
        <v>1204</v>
      </c>
      <c r="F67" s="659">
        <v>-4831500</v>
      </c>
      <c r="G67" s="659">
        <v>0</v>
      </c>
      <c r="H67" s="659">
        <v>4831500</v>
      </c>
      <c r="I67" s="659">
        <v>597704896</v>
      </c>
      <c r="J67" s="660" t="s">
        <v>1173</v>
      </c>
      <c r="L67" s="661">
        <f t="shared" si="0"/>
        <v>597704896</v>
      </c>
      <c r="M67" s="661">
        <f t="shared" si="1"/>
        <v>0</v>
      </c>
    </row>
    <row r="68" spans="1:13">
      <c r="A68" s="657" t="s">
        <v>1200</v>
      </c>
      <c r="B68" s="658">
        <v>44502</v>
      </c>
      <c r="C68" s="657" t="s">
        <v>1170</v>
      </c>
      <c r="D68" s="657" t="s">
        <v>1171</v>
      </c>
      <c r="E68" s="657" t="s">
        <v>1188</v>
      </c>
      <c r="F68" s="659">
        <v>-17852400</v>
      </c>
      <c r="G68" s="659">
        <v>0</v>
      </c>
      <c r="H68" s="659">
        <v>17852400</v>
      </c>
      <c r="I68" s="659">
        <v>615557296</v>
      </c>
      <c r="J68" s="660" t="s">
        <v>1173</v>
      </c>
      <c r="L68" s="661">
        <f t="shared" si="0"/>
        <v>615557296</v>
      </c>
      <c r="M68" s="661">
        <f t="shared" si="1"/>
        <v>0</v>
      </c>
    </row>
    <row r="69" spans="1:13">
      <c r="A69" s="657" t="s">
        <v>1200</v>
      </c>
      <c r="B69" s="658">
        <v>44502</v>
      </c>
      <c r="C69" s="657" t="s">
        <v>1170</v>
      </c>
      <c r="D69" s="657" t="s">
        <v>1171</v>
      </c>
      <c r="E69" s="657" t="s">
        <v>1218</v>
      </c>
      <c r="F69" s="659">
        <v>-4660500</v>
      </c>
      <c r="G69" s="659">
        <v>0</v>
      </c>
      <c r="H69" s="659">
        <v>4660500</v>
      </c>
      <c r="I69" s="659">
        <v>620217796</v>
      </c>
      <c r="J69" s="660" t="s">
        <v>1173</v>
      </c>
      <c r="L69" s="661">
        <f t="shared" si="0"/>
        <v>620217796</v>
      </c>
      <c r="M69" s="661">
        <f t="shared" si="1"/>
        <v>0</v>
      </c>
    </row>
    <row r="70" spans="1:13">
      <c r="A70" s="657" t="s">
        <v>1200</v>
      </c>
      <c r="B70" s="658">
        <v>44502</v>
      </c>
      <c r="C70" s="657" t="s">
        <v>1170</v>
      </c>
      <c r="D70" s="657" t="s">
        <v>1171</v>
      </c>
      <c r="E70" s="657" t="s">
        <v>1193</v>
      </c>
      <c r="F70" s="659">
        <v>-4630000</v>
      </c>
      <c r="G70" s="659">
        <v>0</v>
      </c>
      <c r="H70" s="659">
        <v>4630000</v>
      </c>
      <c r="I70" s="659">
        <v>624847796</v>
      </c>
      <c r="J70" s="660" t="s">
        <v>1173</v>
      </c>
      <c r="L70" s="661">
        <f t="shared" si="0"/>
        <v>624847796</v>
      </c>
      <c r="M70" s="661">
        <f t="shared" si="1"/>
        <v>0</v>
      </c>
    </row>
    <row r="71" spans="1:13">
      <c r="A71" s="657" t="s">
        <v>1200</v>
      </c>
      <c r="B71" s="658">
        <v>44502</v>
      </c>
      <c r="C71" s="657" t="s">
        <v>1170</v>
      </c>
      <c r="D71" s="657" t="s">
        <v>1171</v>
      </c>
      <c r="E71" s="657" t="s">
        <v>1219</v>
      </c>
      <c r="F71" s="659">
        <v>-1208000</v>
      </c>
      <c r="G71" s="659">
        <v>0</v>
      </c>
      <c r="H71" s="659">
        <v>1208000</v>
      </c>
      <c r="I71" s="659">
        <v>626055796</v>
      </c>
      <c r="J71" s="660" t="s">
        <v>1173</v>
      </c>
      <c r="L71" s="661">
        <f t="shared" si="0"/>
        <v>626055796</v>
      </c>
      <c r="M71" s="661">
        <f t="shared" si="1"/>
        <v>0</v>
      </c>
    </row>
    <row r="72" spans="1:13">
      <c r="A72" s="657" t="s">
        <v>1200</v>
      </c>
      <c r="B72" s="658">
        <v>44502</v>
      </c>
      <c r="C72" s="657" t="s">
        <v>1170</v>
      </c>
      <c r="D72" s="657" t="s">
        <v>1171</v>
      </c>
      <c r="E72" s="657" t="s">
        <v>1220</v>
      </c>
      <c r="F72" s="659">
        <v>-465000</v>
      </c>
      <c r="G72" s="659">
        <v>0</v>
      </c>
      <c r="H72" s="659">
        <v>465000</v>
      </c>
      <c r="I72" s="659">
        <v>626520796</v>
      </c>
      <c r="J72" s="660" t="s">
        <v>1173</v>
      </c>
      <c r="L72" s="661">
        <f t="shared" ref="L72:L135" si="2">I71+H72</f>
        <v>626520796</v>
      </c>
      <c r="M72" s="661">
        <f t="shared" ref="M72:M135" si="3">I72-L72</f>
        <v>0</v>
      </c>
    </row>
    <row r="73" spans="1:13">
      <c r="A73" s="657" t="s">
        <v>1200</v>
      </c>
      <c r="B73" s="658">
        <v>44502</v>
      </c>
      <c r="C73" s="657" t="s">
        <v>1170</v>
      </c>
      <c r="D73" s="657" t="s">
        <v>1171</v>
      </c>
      <c r="E73" s="657" t="s">
        <v>1221</v>
      </c>
      <c r="F73" s="659">
        <v>-1477500</v>
      </c>
      <c r="G73" s="659">
        <v>0</v>
      </c>
      <c r="H73" s="659">
        <v>1477500</v>
      </c>
      <c r="I73" s="659">
        <v>627998296</v>
      </c>
      <c r="J73" s="660" t="s">
        <v>1173</v>
      </c>
      <c r="L73" s="661">
        <f t="shared" si="2"/>
        <v>627998296</v>
      </c>
      <c r="M73" s="661">
        <f t="shared" si="3"/>
        <v>0</v>
      </c>
    </row>
    <row r="74" spans="1:13">
      <c r="A74" s="657" t="s">
        <v>1200</v>
      </c>
      <c r="B74" s="658">
        <v>44502</v>
      </c>
      <c r="C74" s="657" t="s">
        <v>1170</v>
      </c>
      <c r="D74" s="657" t="s">
        <v>1171</v>
      </c>
      <c r="E74" s="657" t="s">
        <v>1208</v>
      </c>
      <c r="F74" s="659">
        <v>-296000</v>
      </c>
      <c r="G74" s="659">
        <v>0</v>
      </c>
      <c r="H74" s="659">
        <v>296000</v>
      </c>
      <c r="I74" s="659">
        <v>628294296</v>
      </c>
      <c r="J74" s="660" t="s">
        <v>1173</v>
      </c>
      <c r="L74" s="661">
        <f t="shared" si="2"/>
        <v>628294296</v>
      </c>
      <c r="M74" s="661">
        <f t="shared" si="3"/>
        <v>0</v>
      </c>
    </row>
    <row r="75" spans="1:13">
      <c r="A75" s="657" t="s">
        <v>1200</v>
      </c>
      <c r="B75" s="658">
        <v>44502</v>
      </c>
      <c r="C75" s="657" t="s">
        <v>1170</v>
      </c>
      <c r="D75" s="657" t="s">
        <v>1171</v>
      </c>
      <c r="E75" s="657" t="s">
        <v>1222</v>
      </c>
      <c r="F75" s="659">
        <v>-10447050</v>
      </c>
      <c r="G75" s="659">
        <v>0</v>
      </c>
      <c r="H75" s="659">
        <v>10447050</v>
      </c>
      <c r="I75" s="659">
        <v>638741346</v>
      </c>
      <c r="J75" s="660" t="s">
        <v>1173</v>
      </c>
      <c r="L75" s="661">
        <f t="shared" si="2"/>
        <v>638741346</v>
      </c>
      <c r="M75" s="661">
        <f t="shared" si="3"/>
        <v>0</v>
      </c>
    </row>
    <row r="76" spans="1:13">
      <c r="A76" s="657" t="s">
        <v>1200</v>
      </c>
      <c r="B76" s="658">
        <v>44502</v>
      </c>
      <c r="C76" s="657" t="s">
        <v>1170</v>
      </c>
      <c r="D76" s="657" t="s">
        <v>1171</v>
      </c>
      <c r="E76" s="657" t="s">
        <v>1223</v>
      </c>
      <c r="F76" s="659">
        <v>-34072</v>
      </c>
      <c r="G76" s="659">
        <v>0</v>
      </c>
      <c r="H76" s="659">
        <v>34072</v>
      </c>
      <c r="I76" s="659">
        <v>638775418</v>
      </c>
      <c r="J76" s="660" t="s">
        <v>1173</v>
      </c>
      <c r="L76" s="661">
        <f t="shared" si="2"/>
        <v>638775418</v>
      </c>
      <c r="M76" s="661">
        <f t="shared" si="3"/>
        <v>0</v>
      </c>
    </row>
    <row r="77" spans="1:13">
      <c r="A77" s="657" t="s">
        <v>1200</v>
      </c>
      <c r="B77" s="658">
        <v>44502</v>
      </c>
      <c r="C77" s="657" t="s">
        <v>1170</v>
      </c>
      <c r="D77" s="657" t="s">
        <v>1171</v>
      </c>
      <c r="E77" s="657" t="s">
        <v>1199</v>
      </c>
      <c r="F77" s="659">
        <v>-8888900</v>
      </c>
      <c r="G77" s="659">
        <v>0</v>
      </c>
      <c r="H77" s="659">
        <v>8888900</v>
      </c>
      <c r="I77" s="659">
        <v>647664318</v>
      </c>
      <c r="J77" s="660" t="s">
        <v>1173</v>
      </c>
      <c r="L77" s="661">
        <f t="shared" si="2"/>
        <v>647664318</v>
      </c>
      <c r="M77" s="661">
        <f t="shared" si="3"/>
        <v>0</v>
      </c>
    </row>
    <row r="78" spans="1:13">
      <c r="A78" s="657" t="s">
        <v>1200</v>
      </c>
      <c r="B78" s="658">
        <v>44502</v>
      </c>
      <c r="C78" s="657" t="s">
        <v>1170</v>
      </c>
      <c r="D78" s="657" t="s">
        <v>1171</v>
      </c>
      <c r="E78" s="657" t="s">
        <v>1224</v>
      </c>
      <c r="F78" s="659">
        <v>-1357550</v>
      </c>
      <c r="G78" s="659">
        <v>0</v>
      </c>
      <c r="H78" s="659">
        <v>1357550</v>
      </c>
      <c r="I78" s="659">
        <v>649021868</v>
      </c>
      <c r="J78" s="660" t="s">
        <v>1173</v>
      </c>
      <c r="L78" s="661">
        <f t="shared" si="2"/>
        <v>649021868</v>
      </c>
      <c r="M78" s="661">
        <f t="shared" si="3"/>
        <v>0</v>
      </c>
    </row>
    <row r="79" spans="1:13">
      <c r="A79" s="657" t="s">
        <v>1200</v>
      </c>
      <c r="B79" s="658">
        <v>44502</v>
      </c>
      <c r="C79" s="657" t="s">
        <v>1170</v>
      </c>
      <c r="D79" s="657" t="s">
        <v>1171</v>
      </c>
      <c r="E79" s="657" t="s">
        <v>1225</v>
      </c>
      <c r="F79" s="659">
        <v>-5939850</v>
      </c>
      <c r="G79" s="659">
        <v>0</v>
      </c>
      <c r="H79" s="659">
        <v>5939850</v>
      </c>
      <c r="I79" s="659">
        <v>654961718</v>
      </c>
      <c r="J79" s="660" t="s">
        <v>1173</v>
      </c>
      <c r="L79" s="661">
        <f t="shared" si="2"/>
        <v>654961718</v>
      </c>
      <c r="M79" s="661">
        <f t="shared" si="3"/>
        <v>0</v>
      </c>
    </row>
    <row r="80" spans="1:13">
      <c r="A80" s="657" t="s">
        <v>1200</v>
      </c>
      <c r="B80" s="658">
        <v>44502</v>
      </c>
      <c r="C80" s="657" t="s">
        <v>1170</v>
      </c>
      <c r="D80" s="657" t="s">
        <v>1171</v>
      </c>
      <c r="E80" s="657" t="s">
        <v>1189</v>
      </c>
      <c r="F80" s="659">
        <v>-12268494</v>
      </c>
      <c r="G80" s="659">
        <v>0</v>
      </c>
      <c r="H80" s="659">
        <v>12268494</v>
      </c>
      <c r="I80" s="659">
        <v>667230212</v>
      </c>
      <c r="J80" s="660" t="s">
        <v>1173</v>
      </c>
      <c r="L80" s="661">
        <f t="shared" si="2"/>
        <v>667230212</v>
      </c>
      <c r="M80" s="661">
        <f t="shared" si="3"/>
        <v>0</v>
      </c>
    </row>
    <row r="81" spans="1:13">
      <c r="A81" s="657" t="s">
        <v>1200</v>
      </c>
      <c r="B81" s="658">
        <v>44502</v>
      </c>
      <c r="C81" s="657" t="s">
        <v>1170</v>
      </c>
      <c r="D81" s="657" t="s">
        <v>1171</v>
      </c>
      <c r="E81" s="657" t="s">
        <v>1205</v>
      </c>
      <c r="F81" s="659">
        <v>-44450</v>
      </c>
      <c r="G81" s="659">
        <v>0</v>
      </c>
      <c r="H81" s="659">
        <v>44450</v>
      </c>
      <c r="I81" s="659">
        <v>667274662</v>
      </c>
      <c r="J81" s="660" t="s">
        <v>1173</v>
      </c>
      <c r="L81" s="661">
        <f t="shared" si="2"/>
        <v>667274662</v>
      </c>
      <c r="M81" s="661">
        <f t="shared" si="3"/>
        <v>0</v>
      </c>
    </row>
    <row r="82" spans="1:13">
      <c r="A82" s="657" t="s">
        <v>1200</v>
      </c>
      <c r="B82" s="658">
        <v>44502</v>
      </c>
      <c r="C82" s="657" t="s">
        <v>1170</v>
      </c>
      <c r="D82" s="657" t="s">
        <v>1171</v>
      </c>
      <c r="E82" s="657" t="s">
        <v>1226</v>
      </c>
      <c r="F82" s="659">
        <v>-7587250</v>
      </c>
      <c r="G82" s="659">
        <v>0</v>
      </c>
      <c r="H82" s="659">
        <v>7587250</v>
      </c>
      <c r="I82" s="659">
        <v>674861912</v>
      </c>
      <c r="J82" s="660" t="s">
        <v>1173</v>
      </c>
      <c r="L82" s="661">
        <f t="shared" si="2"/>
        <v>674861912</v>
      </c>
      <c r="M82" s="661">
        <f t="shared" si="3"/>
        <v>0</v>
      </c>
    </row>
    <row r="83" spans="1:13">
      <c r="A83" s="657" t="s">
        <v>1200</v>
      </c>
      <c r="B83" s="658">
        <v>44502</v>
      </c>
      <c r="C83" s="657" t="s">
        <v>1170</v>
      </c>
      <c r="D83" s="657" t="s">
        <v>1171</v>
      </c>
      <c r="E83" s="657" t="s">
        <v>1227</v>
      </c>
      <c r="F83" s="659">
        <v>-9624000</v>
      </c>
      <c r="G83" s="659">
        <v>0</v>
      </c>
      <c r="H83" s="659">
        <v>9624000</v>
      </c>
      <c r="I83" s="659">
        <v>684485912</v>
      </c>
      <c r="J83" s="660" t="s">
        <v>1173</v>
      </c>
      <c r="L83" s="661">
        <f t="shared" si="2"/>
        <v>684485912</v>
      </c>
      <c r="M83" s="661">
        <f t="shared" si="3"/>
        <v>0</v>
      </c>
    </row>
    <row r="84" spans="1:13">
      <c r="A84" s="657" t="s">
        <v>1200</v>
      </c>
      <c r="B84" s="658">
        <v>44502</v>
      </c>
      <c r="C84" s="657" t="s">
        <v>1170</v>
      </c>
      <c r="D84" s="657" t="s">
        <v>1171</v>
      </c>
      <c r="E84" s="657" t="s">
        <v>1228</v>
      </c>
      <c r="F84" s="659">
        <v>-17448</v>
      </c>
      <c r="G84" s="659">
        <v>0</v>
      </c>
      <c r="H84" s="659">
        <v>17448</v>
      </c>
      <c r="I84" s="659">
        <v>684503360</v>
      </c>
      <c r="J84" s="660" t="s">
        <v>1173</v>
      </c>
      <c r="L84" s="661">
        <f t="shared" si="2"/>
        <v>684503360</v>
      </c>
      <c r="M84" s="661">
        <f t="shared" si="3"/>
        <v>0</v>
      </c>
    </row>
    <row r="85" spans="1:13">
      <c r="A85" s="657" t="s">
        <v>1200</v>
      </c>
      <c r="B85" s="658">
        <v>44502</v>
      </c>
      <c r="C85" s="657" t="s">
        <v>1170</v>
      </c>
      <c r="D85" s="657" t="s">
        <v>1171</v>
      </c>
      <c r="E85" s="657" t="s">
        <v>1229</v>
      </c>
      <c r="F85" s="659">
        <v>-35000</v>
      </c>
      <c r="G85" s="659">
        <v>0</v>
      </c>
      <c r="H85" s="659">
        <v>35000</v>
      </c>
      <c r="I85" s="659">
        <v>684538360</v>
      </c>
      <c r="J85" s="660" t="s">
        <v>1173</v>
      </c>
      <c r="L85" s="661">
        <f t="shared" si="2"/>
        <v>684538360</v>
      </c>
      <c r="M85" s="661">
        <f t="shared" si="3"/>
        <v>0</v>
      </c>
    </row>
    <row r="86" spans="1:13">
      <c r="A86" s="657" t="s">
        <v>1200</v>
      </c>
      <c r="B86" s="658">
        <v>44502</v>
      </c>
      <c r="C86" s="657" t="s">
        <v>1170</v>
      </c>
      <c r="D86" s="657" t="s">
        <v>1171</v>
      </c>
      <c r="E86" s="657" t="s">
        <v>1196</v>
      </c>
      <c r="F86" s="659">
        <v>-150000</v>
      </c>
      <c r="G86" s="659">
        <v>0</v>
      </c>
      <c r="H86" s="659">
        <v>150000</v>
      </c>
      <c r="I86" s="659">
        <v>684688360</v>
      </c>
      <c r="J86" s="660" t="s">
        <v>1173</v>
      </c>
      <c r="L86" s="661">
        <f t="shared" si="2"/>
        <v>684688360</v>
      </c>
      <c r="M86" s="661">
        <f t="shared" si="3"/>
        <v>0</v>
      </c>
    </row>
    <row r="87" spans="1:13">
      <c r="A87" s="657" t="s">
        <v>1200</v>
      </c>
      <c r="B87" s="658">
        <v>44502</v>
      </c>
      <c r="C87" s="657" t="s">
        <v>1170</v>
      </c>
      <c r="D87" s="657" t="s">
        <v>1171</v>
      </c>
      <c r="E87" s="657" t="s">
        <v>1218</v>
      </c>
      <c r="F87" s="659">
        <v>-120000</v>
      </c>
      <c r="G87" s="659">
        <v>0</v>
      </c>
      <c r="H87" s="659">
        <v>120000</v>
      </c>
      <c r="I87" s="659">
        <v>684808360</v>
      </c>
      <c r="J87" s="660" t="s">
        <v>1173</v>
      </c>
      <c r="L87" s="661">
        <f t="shared" si="2"/>
        <v>684808360</v>
      </c>
      <c r="M87" s="661">
        <f t="shared" si="3"/>
        <v>0</v>
      </c>
    </row>
    <row r="88" spans="1:13">
      <c r="A88" s="657" t="s">
        <v>1200</v>
      </c>
      <c r="B88" s="658">
        <v>44502</v>
      </c>
      <c r="C88" s="657" t="s">
        <v>1170</v>
      </c>
      <c r="D88" s="657" t="s">
        <v>1171</v>
      </c>
      <c r="E88" s="657" t="s">
        <v>1230</v>
      </c>
      <c r="F88" s="659">
        <v>-3721500</v>
      </c>
      <c r="G88" s="659">
        <v>0</v>
      </c>
      <c r="H88" s="659">
        <v>3721500</v>
      </c>
      <c r="I88" s="659">
        <v>688529860</v>
      </c>
      <c r="J88" s="660" t="s">
        <v>1173</v>
      </c>
      <c r="L88" s="661">
        <f t="shared" si="2"/>
        <v>688529860</v>
      </c>
      <c r="M88" s="661">
        <f t="shared" si="3"/>
        <v>0</v>
      </c>
    </row>
    <row r="89" spans="1:13">
      <c r="A89" s="657" t="s">
        <v>1200</v>
      </c>
      <c r="B89" s="658">
        <v>44502</v>
      </c>
      <c r="C89" s="657" t="s">
        <v>1170</v>
      </c>
      <c r="D89" s="657" t="s">
        <v>1171</v>
      </c>
      <c r="E89" s="657" t="s">
        <v>1184</v>
      </c>
      <c r="F89" s="659">
        <v>-49000</v>
      </c>
      <c r="G89" s="659">
        <v>0</v>
      </c>
      <c r="H89" s="659">
        <v>49000</v>
      </c>
      <c r="I89" s="659">
        <v>688578860</v>
      </c>
      <c r="J89" s="660" t="s">
        <v>1173</v>
      </c>
      <c r="L89" s="661">
        <f t="shared" si="2"/>
        <v>688578860</v>
      </c>
      <c r="M89" s="661">
        <f t="shared" si="3"/>
        <v>0</v>
      </c>
    </row>
    <row r="90" spans="1:13">
      <c r="A90" s="657" t="s">
        <v>1200</v>
      </c>
      <c r="B90" s="658">
        <v>44502</v>
      </c>
      <c r="C90" s="657" t="s">
        <v>1170</v>
      </c>
      <c r="D90" s="657" t="s">
        <v>1171</v>
      </c>
      <c r="E90" s="657" t="s">
        <v>1231</v>
      </c>
      <c r="F90" s="659">
        <v>-61048</v>
      </c>
      <c r="G90" s="659">
        <v>0</v>
      </c>
      <c r="H90" s="659">
        <v>61048</v>
      </c>
      <c r="I90" s="659">
        <v>688639908</v>
      </c>
      <c r="J90" s="660" t="s">
        <v>1173</v>
      </c>
      <c r="L90" s="661">
        <f t="shared" si="2"/>
        <v>688639908</v>
      </c>
      <c r="M90" s="661">
        <f t="shared" si="3"/>
        <v>0</v>
      </c>
    </row>
    <row r="91" spans="1:13">
      <c r="A91" s="657" t="s">
        <v>1200</v>
      </c>
      <c r="B91" s="658">
        <v>44502</v>
      </c>
      <c r="C91" s="657" t="s">
        <v>1170</v>
      </c>
      <c r="D91" s="657" t="s">
        <v>1171</v>
      </c>
      <c r="E91" s="657" t="s">
        <v>1206</v>
      </c>
      <c r="F91" s="659">
        <v>-300000</v>
      </c>
      <c r="G91" s="659">
        <v>0</v>
      </c>
      <c r="H91" s="659">
        <v>300000</v>
      </c>
      <c r="I91" s="659">
        <v>688939908</v>
      </c>
      <c r="J91" s="660" t="s">
        <v>1173</v>
      </c>
      <c r="L91" s="661">
        <f t="shared" si="2"/>
        <v>688939908</v>
      </c>
      <c r="M91" s="661">
        <f t="shared" si="3"/>
        <v>0</v>
      </c>
    </row>
    <row r="92" spans="1:13">
      <c r="A92" s="657" t="s">
        <v>1200</v>
      </c>
      <c r="B92" s="658">
        <v>44502</v>
      </c>
      <c r="C92" s="657" t="s">
        <v>1170</v>
      </c>
      <c r="D92" s="657" t="s">
        <v>1171</v>
      </c>
      <c r="E92" s="657" t="s">
        <v>1232</v>
      </c>
      <c r="F92" s="659">
        <v>-361500</v>
      </c>
      <c r="G92" s="659">
        <v>0</v>
      </c>
      <c r="H92" s="659">
        <v>361500</v>
      </c>
      <c r="I92" s="659">
        <v>689301408</v>
      </c>
      <c r="J92" s="660" t="s">
        <v>1173</v>
      </c>
      <c r="L92" s="661">
        <f t="shared" si="2"/>
        <v>689301408</v>
      </c>
      <c r="M92" s="661">
        <f t="shared" si="3"/>
        <v>0</v>
      </c>
    </row>
    <row r="93" spans="1:13">
      <c r="A93" s="657" t="s">
        <v>1233</v>
      </c>
      <c r="B93" s="658">
        <v>44503</v>
      </c>
      <c r="C93" s="657" t="s">
        <v>1170</v>
      </c>
      <c r="D93" s="657" t="s">
        <v>1171</v>
      </c>
      <c r="E93" s="657" t="s">
        <v>1172</v>
      </c>
      <c r="F93" s="659">
        <v>-2259500</v>
      </c>
      <c r="G93" s="659">
        <v>0</v>
      </c>
      <c r="H93" s="659">
        <v>2259500</v>
      </c>
      <c r="I93" s="659">
        <v>691560908</v>
      </c>
      <c r="J93" s="660" t="s">
        <v>1173</v>
      </c>
      <c r="L93" s="661">
        <f t="shared" si="2"/>
        <v>691560908</v>
      </c>
      <c r="M93" s="661">
        <f t="shared" si="3"/>
        <v>0</v>
      </c>
    </row>
    <row r="94" spans="1:13">
      <c r="A94" s="657" t="s">
        <v>1200</v>
      </c>
      <c r="B94" s="658">
        <v>44502</v>
      </c>
      <c r="C94" s="657" t="s">
        <v>1170</v>
      </c>
      <c r="D94" s="657" t="s">
        <v>1171</v>
      </c>
      <c r="E94" s="657" t="s">
        <v>1202</v>
      </c>
      <c r="F94" s="659">
        <v>-239500</v>
      </c>
      <c r="G94" s="659">
        <v>0</v>
      </c>
      <c r="H94" s="659">
        <v>239500</v>
      </c>
      <c r="I94" s="659">
        <v>691800408</v>
      </c>
      <c r="J94" s="660" t="s">
        <v>1173</v>
      </c>
      <c r="L94" s="661">
        <f t="shared" si="2"/>
        <v>691800408</v>
      </c>
      <c r="M94" s="661">
        <f t="shared" si="3"/>
        <v>0</v>
      </c>
    </row>
    <row r="95" spans="1:13">
      <c r="A95" s="657" t="s">
        <v>1200</v>
      </c>
      <c r="B95" s="658">
        <v>44502</v>
      </c>
      <c r="C95" s="657" t="s">
        <v>1170</v>
      </c>
      <c r="D95" s="657" t="s">
        <v>1171</v>
      </c>
      <c r="E95" s="657" t="s">
        <v>1203</v>
      </c>
      <c r="F95" s="659">
        <v>-35956</v>
      </c>
      <c r="G95" s="659">
        <v>0</v>
      </c>
      <c r="H95" s="659">
        <v>35956</v>
      </c>
      <c r="I95" s="659">
        <v>691836364</v>
      </c>
      <c r="J95" s="660" t="s">
        <v>1173</v>
      </c>
      <c r="L95" s="661">
        <f t="shared" si="2"/>
        <v>691836364</v>
      </c>
      <c r="M95" s="661">
        <f t="shared" si="3"/>
        <v>0</v>
      </c>
    </row>
    <row r="96" spans="1:13">
      <c r="A96" s="657" t="s">
        <v>1200</v>
      </c>
      <c r="B96" s="658">
        <v>44502</v>
      </c>
      <c r="C96" s="657" t="s">
        <v>1170</v>
      </c>
      <c r="D96" s="657" t="s">
        <v>1171</v>
      </c>
      <c r="E96" s="657" t="s">
        <v>1177</v>
      </c>
      <c r="F96" s="659">
        <v>-170000</v>
      </c>
      <c r="G96" s="659">
        <v>0</v>
      </c>
      <c r="H96" s="659">
        <v>170000</v>
      </c>
      <c r="I96" s="659">
        <v>692006364</v>
      </c>
      <c r="J96" s="660" t="s">
        <v>1173</v>
      </c>
      <c r="L96" s="661">
        <f t="shared" si="2"/>
        <v>692006364</v>
      </c>
      <c r="M96" s="661">
        <f t="shared" si="3"/>
        <v>0</v>
      </c>
    </row>
    <row r="97" spans="1:13">
      <c r="A97" s="657" t="s">
        <v>1200</v>
      </c>
      <c r="B97" s="658">
        <v>44502</v>
      </c>
      <c r="C97" s="657" t="s">
        <v>1170</v>
      </c>
      <c r="D97" s="657" t="s">
        <v>1171</v>
      </c>
      <c r="E97" s="657" t="s">
        <v>1234</v>
      </c>
      <c r="F97" s="659">
        <v>-5540</v>
      </c>
      <c r="G97" s="659">
        <v>0</v>
      </c>
      <c r="H97" s="659">
        <v>5540</v>
      </c>
      <c r="I97" s="659">
        <v>692011904</v>
      </c>
      <c r="J97" s="660" t="s">
        <v>1173</v>
      </c>
      <c r="L97" s="661">
        <f t="shared" si="2"/>
        <v>692011904</v>
      </c>
      <c r="M97" s="661">
        <f t="shared" si="3"/>
        <v>0</v>
      </c>
    </row>
    <row r="98" spans="1:13">
      <c r="A98" s="657" t="s">
        <v>1200</v>
      </c>
      <c r="B98" s="658">
        <v>44502</v>
      </c>
      <c r="C98" s="657" t="s">
        <v>1170</v>
      </c>
      <c r="D98" s="657" t="s">
        <v>1171</v>
      </c>
      <c r="E98" s="657" t="s">
        <v>1235</v>
      </c>
      <c r="F98" s="659">
        <v>-706700</v>
      </c>
      <c r="G98" s="659">
        <v>0</v>
      </c>
      <c r="H98" s="659">
        <v>706700</v>
      </c>
      <c r="I98" s="659">
        <v>692718604</v>
      </c>
      <c r="J98" s="660" t="s">
        <v>1173</v>
      </c>
      <c r="L98" s="661">
        <f t="shared" si="2"/>
        <v>692718604</v>
      </c>
      <c r="M98" s="661">
        <f t="shared" si="3"/>
        <v>0</v>
      </c>
    </row>
    <row r="99" spans="1:13">
      <c r="A99" s="657" t="s">
        <v>1200</v>
      </c>
      <c r="B99" s="658">
        <v>44502</v>
      </c>
      <c r="C99" s="657" t="s">
        <v>1170</v>
      </c>
      <c r="D99" s="657" t="s">
        <v>1171</v>
      </c>
      <c r="E99" s="657" t="s">
        <v>1214</v>
      </c>
      <c r="F99" s="659">
        <v>-1497200</v>
      </c>
      <c r="G99" s="659">
        <v>0</v>
      </c>
      <c r="H99" s="659">
        <v>1497200</v>
      </c>
      <c r="I99" s="659">
        <v>694215804</v>
      </c>
      <c r="J99" s="660" t="s">
        <v>1173</v>
      </c>
      <c r="L99" s="661">
        <f t="shared" si="2"/>
        <v>694215804</v>
      </c>
      <c r="M99" s="661">
        <f t="shared" si="3"/>
        <v>0</v>
      </c>
    </row>
    <row r="100" spans="1:13">
      <c r="A100" s="657" t="s">
        <v>1200</v>
      </c>
      <c r="B100" s="658">
        <v>44502</v>
      </c>
      <c r="C100" s="657" t="s">
        <v>1170</v>
      </c>
      <c r="D100" s="657" t="s">
        <v>1171</v>
      </c>
      <c r="E100" s="657" t="s">
        <v>1236</v>
      </c>
      <c r="F100" s="659">
        <v>-700800</v>
      </c>
      <c r="G100" s="659">
        <v>0</v>
      </c>
      <c r="H100" s="659">
        <v>700800</v>
      </c>
      <c r="I100" s="659">
        <v>694916604</v>
      </c>
      <c r="J100" s="660" t="s">
        <v>1173</v>
      </c>
      <c r="L100" s="661">
        <f t="shared" si="2"/>
        <v>694916604</v>
      </c>
      <c r="M100" s="661">
        <f t="shared" si="3"/>
        <v>0</v>
      </c>
    </row>
    <row r="101" spans="1:13">
      <c r="A101" s="657" t="s">
        <v>1200</v>
      </c>
      <c r="B101" s="658">
        <v>44502</v>
      </c>
      <c r="C101" s="657" t="s">
        <v>1170</v>
      </c>
      <c r="D101" s="657" t="s">
        <v>1171</v>
      </c>
      <c r="E101" s="657" t="s">
        <v>1213</v>
      </c>
      <c r="F101" s="659">
        <v>-37500</v>
      </c>
      <c r="G101" s="659">
        <v>0</v>
      </c>
      <c r="H101" s="659">
        <v>37500</v>
      </c>
      <c r="I101" s="659">
        <v>694954104</v>
      </c>
      <c r="J101" s="660" t="s">
        <v>1173</v>
      </c>
      <c r="L101" s="661">
        <f t="shared" si="2"/>
        <v>694954104</v>
      </c>
      <c r="M101" s="661">
        <f t="shared" si="3"/>
        <v>0</v>
      </c>
    </row>
    <row r="102" spans="1:13">
      <c r="A102" s="657" t="s">
        <v>1233</v>
      </c>
      <c r="B102" s="658">
        <v>44503</v>
      </c>
      <c r="C102" s="657" t="s">
        <v>1170</v>
      </c>
      <c r="D102" s="657" t="s">
        <v>1171</v>
      </c>
      <c r="E102" s="657" t="s">
        <v>1237</v>
      </c>
      <c r="F102" s="659">
        <v>-30000</v>
      </c>
      <c r="G102" s="659">
        <v>0</v>
      </c>
      <c r="H102" s="659">
        <v>30000</v>
      </c>
      <c r="I102" s="659">
        <v>694984104</v>
      </c>
      <c r="J102" s="660" t="s">
        <v>1173</v>
      </c>
      <c r="L102" s="661">
        <f t="shared" si="2"/>
        <v>694984104</v>
      </c>
      <c r="M102" s="661">
        <f t="shared" si="3"/>
        <v>0</v>
      </c>
    </row>
    <row r="103" spans="1:13">
      <c r="A103" s="657" t="s">
        <v>1233</v>
      </c>
      <c r="B103" s="658">
        <v>44503</v>
      </c>
      <c r="C103" s="657" t="s">
        <v>1170</v>
      </c>
      <c r="D103" s="657" t="s">
        <v>1171</v>
      </c>
      <c r="E103" s="657" t="s">
        <v>1238</v>
      </c>
      <c r="F103" s="659">
        <v>-39900000</v>
      </c>
      <c r="G103" s="659">
        <v>0</v>
      </c>
      <c r="H103" s="659">
        <v>39900000</v>
      </c>
      <c r="I103" s="659">
        <v>734884104</v>
      </c>
      <c r="J103" s="660" t="s">
        <v>1173</v>
      </c>
      <c r="L103" s="661">
        <f t="shared" si="2"/>
        <v>734884104</v>
      </c>
      <c r="M103" s="661">
        <f t="shared" si="3"/>
        <v>0</v>
      </c>
    </row>
    <row r="104" spans="1:13">
      <c r="A104" s="657" t="s">
        <v>1233</v>
      </c>
      <c r="B104" s="658">
        <v>44503</v>
      </c>
      <c r="C104" s="657" t="s">
        <v>1170</v>
      </c>
      <c r="D104" s="657" t="s">
        <v>1171</v>
      </c>
      <c r="E104" s="657" t="s">
        <v>1214</v>
      </c>
      <c r="F104" s="659">
        <v>-8574900</v>
      </c>
      <c r="G104" s="659">
        <v>0</v>
      </c>
      <c r="H104" s="659">
        <v>8574900</v>
      </c>
      <c r="I104" s="659">
        <v>743459004</v>
      </c>
      <c r="J104" s="660" t="s">
        <v>1173</v>
      </c>
      <c r="L104" s="661">
        <f t="shared" si="2"/>
        <v>743459004</v>
      </c>
      <c r="M104" s="661">
        <f t="shared" si="3"/>
        <v>0</v>
      </c>
    </row>
    <row r="105" spans="1:13">
      <c r="A105" s="657" t="s">
        <v>1233</v>
      </c>
      <c r="B105" s="658">
        <v>44503</v>
      </c>
      <c r="C105" s="657" t="s">
        <v>1170</v>
      </c>
      <c r="D105" s="657" t="s">
        <v>1171</v>
      </c>
      <c r="E105" s="657" t="s">
        <v>1191</v>
      </c>
      <c r="F105" s="659">
        <v>-6839100</v>
      </c>
      <c r="G105" s="659">
        <v>0</v>
      </c>
      <c r="H105" s="659">
        <v>6839100</v>
      </c>
      <c r="I105" s="659">
        <v>750298104</v>
      </c>
      <c r="J105" s="660" t="s">
        <v>1173</v>
      </c>
      <c r="L105" s="661">
        <f t="shared" si="2"/>
        <v>750298104</v>
      </c>
      <c r="M105" s="661">
        <f t="shared" si="3"/>
        <v>0</v>
      </c>
    </row>
    <row r="106" spans="1:13">
      <c r="A106" s="657" t="s">
        <v>1233</v>
      </c>
      <c r="B106" s="658">
        <v>44503</v>
      </c>
      <c r="C106" s="657" t="s">
        <v>1170</v>
      </c>
      <c r="D106" s="657" t="s">
        <v>1171</v>
      </c>
      <c r="E106" s="657" t="s">
        <v>1209</v>
      </c>
      <c r="F106" s="659">
        <v>-4170000</v>
      </c>
      <c r="G106" s="659">
        <v>0</v>
      </c>
      <c r="H106" s="659">
        <v>4170000</v>
      </c>
      <c r="I106" s="659">
        <v>754468104</v>
      </c>
      <c r="J106" s="660" t="s">
        <v>1173</v>
      </c>
      <c r="L106" s="661">
        <f t="shared" si="2"/>
        <v>754468104</v>
      </c>
      <c r="M106" s="661">
        <f t="shared" si="3"/>
        <v>0</v>
      </c>
    </row>
    <row r="107" spans="1:13">
      <c r="A107" s="657" t="s">
        <v>1233</v>
      </c>
      <c r="B107" s="658">
        <v>44503</v>
      </c>
      <c r="C107" s="657" t="s">
        <v>1170</v>
      </c>
      <c r="D107" s="657" t="s">
        <v>1171</v>
      </c>
      <c r="E107" s="657" t="s">
        <v>1177</v>
      </c>
      <c r="F107" s="659">
        <v>-6918950</v>
      </c>
      <c r="G107" s="659">
        <v>0</v>
      </c>
      <c r="H107" s="659">
        <v>6918950</v>
      </c>
      <c r="I107" s="659">
        <v>761387054</v>
      </c>
      <c r="J107" s="660" t="s">
        <v>1173</v>
      </c>
      <c r="L107" s="661">
        <f t="shared" si="2"/>
        <v>761387054</v>
      </c>
      <c r="M107" s="661">
        <f t="shared" si="3"/>
        <v>0</v>
      </c>
    </row>
    <row r="108" spans="1:13">
      <c r="A108" s="657" t="s">
        <v>1233</v>
      </c>
      <c r="B108" s="658">
        <v>44503</v>
      </c>
      <c r="C108" s="657" t="s">
        <v>1170</v>
      </c>
      <c r="D108" s="657" t="s">
        <v>1171</v>
      </c>
      <c r="E108" s="657" t="s">
        <v>1239</v>
      </c>
      <c r="F108" s="659">
        <v>-124300</v>
      </c>
      <c r="G108" s="659">
        <v>0</v>
      </c>
      <c r="H108" s="659">
        <v>124300</v>
      </c>
      <c r="I108" s="659">
        <v>761511354</v>
      </c>
      <c r="J108" s="660" t="s">
        <v>1173</v>
      </c>
      <c r="L108" s="661">
        <f t="shared" si="2"/>
        <v>761511354</v>
      </c>
      <c r="M108" s="661">
        <f t="shared" si="3"/>
        <v>0</v>
      </c>
    </row>
    <row r="109" spans="1:13">
      <c r="A109" s="657" t="s">
        <v>1233</v>
      </c>
      <c r="B109" s="658">
        <v>44503</v>
      </c>
      <c r="C109" s="657" t="s">
        <v>1170</v>
      </c>
      <c r="D109" s="657" t="s">
        <v>1171</v>
      </c>
      <c r="E109" s="657" t="s">
        <v>1240</v>
      </c>
      <c r="F109" s="659">
        <v>-5843648</v>
      </c>
      <c r="G109" s="659">
        <v>0</v>
      </c>
      <c r="H109" s="659">
        <v>5843648</v>
      </c>
      <c r="I109" s="659">
        <v>767355002</v>
      </c>
      <c r="J109" s="660" t="s">
        <v>1173</v>
      </c>
      <c r="L109" s="661">
        <f t="shared" si="2"/>
        <v>767355002</v>
      </c>
      <c r="M109" s="661">
        <f t="shared" si="3"/>
        <v>0</v>
      </c>
    </row>
    <row r="110" spans="1:13">
      <c r="A110" s="657" t="s">
        <v>1233</v>
      </c>
      <c r="B110" s="658">
        <v>44503</v>
      </c>
      <c r="C110" s="657" t="s">
        <v>1170</v>
      </c>
      <c r="D110" s="657" t="s">
        <v>1171</v>
      </c>
      <c r="E110" s="657" t="s">
        <v>1195</v>
      </c>
      <c r="F110" s="659">
        <v>-8061850</v>
      </c>
      <c r="G110" s="659">
        <v>0</v>
      </c>
      <c r="H110" s="659">
        <v>8061850</v>
      </c>
      <c r="I110" s="659">
        <v>775416852</v>
      </c>
      <c r="J110" s="660" t="s">
        <v>1173</v>
      </c>
      <c r="L110" s="661">
        <f t="shared" si="2"/>
        <v>775416852</v>
      </c>
      <c r="M110" s="661">
        <f t="shared" si="3"/>
        <v>0</v>
      </c>
    </row>
    <row r="111" spans="1:13">
      <c r="A111" s="657" t="s">
        <v>1233</v>
      </c>
      <c r="B111" s="658">
        <v>44503</v>
      </c>
      <c r="C111" s="657" t="s">
        <v>1170</v>
      </c>
      <c r="D111" s="657" t="s">
        <v>1171</v>
      </c>
      <c r="E111" s="657" t="s">
        <v>1215</v>
      </c>
      <c r="F111" s="659">
        <v>-5016</v>
      </c>
      <c r="G111" s="659">
        <v>0</v>
      </c>
      <c r="H111" s="659">
        <v>5016</v>
      </c>
      <c r="I111" s="659">
        <v>775421868</v>
      </c>
      <c r="J111" s="660" t="s">
        <v>1173</v>
      </c>
      <c r="L111" s="661">
        <f t="shared" si="2"/>
        <v>775421868</v>
      </c>
      <c r="M111" s="661">
        <f t="shared" si="3"/>
        <v>0</v>
      </c>
    </row>
    <row r="112" spans="1:13">
      <c r="A112" s="657" t="s">
        <v>1233</v>
      </c>
      <c r="B112" s="658">
        <v>44503</v>
      </c>
      <c r="C112" s="657" t="s">
        <v>1170</v>
      </c>
      <c r="D112" s="657" t="s">
        <v>1171</v>
      </c>
      <c r="E112" s="657" t="s">
        <v>1241</v>
      </c>
      <c r="F112" s="659">
        <v>-1710500</v>
      </c>
      <c r="G112" s="659">
        <v>0</v>
      </c>
      <c r="H112" s="659">
        <v>1710500</v>
      </c>
      <c r="I112" s="659">
        <v>777132368</v>
      </c>
      <c r="J112" s="660" t="s">
        <v>1173</v>
      </c>
      <c r="L112" s="661">
        <f t="shared" si="2"/>
        <v>777132368</v>
      </c>
      <c r="M112" s="661">
        <f t="shared" si="3"/>
        <v>0</v>
      </c>
    </row>
    <row r="113" spans="1:13">
      <c r="A113" s="657" t="s">
        <v>1233</v>
      </c>
      <c r="B113" s="658">
        <v>44503</v>
      </c>
      <c r="C113" s="657" t="s">
        <v>1170</v>
      </c>
      <c r="D113" s="657" t="s">
        <v>1171</v>
      </c>
      <c r="E113" s="657" t="s">
        <v>1172</v>
      </c>
      <c r="F113" s="659">
        <v>-2605000</v>
      </c>
      <c r="G113" s="659">
        <v>0</v>
      </c>
      <c r="H113" s="659">
        <v>2605000</v>
      </c>
      <c r="I113" s="659">
        <v>779737368</v>
      </c>
      <c r="J113" s="660" t="s">
        <v>1173</v>
      </c>
      <c r="L113" s="661">
        <f t="shared" si="2"/>
        <v>779737368</v>
      </c>
      <c r="M113" s="661">
        <f t="shared" si="3"/>
        <v>0</v>
      </c>
    </row>
    <row r="114" spans="1:13">
      <c r="A114" s="657" t="s">
        <v>1233</v>
      </c>
      <c r="B114" s="658">
        <v>44503</v>
      </c>
      <c r="C114" s="657" t="s">
        <v>1170</v>
      </c>
      <c r="D114" s="657" t="s">
        <v>1171</v>
      </c>
      <c r="E114" s="657" t="s">
        <v>1182</v>
      </c>
      <c r="F114" s="659">
        <v>-3645450</v>
      </c>
      <c r="G114" s="659">
        <v>0</v>
      </c>
      <c r="H114" s="659">
        <v>3645450</v>
      </c>
      <c r="I114" s="659">
        <v>783382818</v>
      </c>
      <c r="J114" s="660" t="s">
        <v>1173</v>
      </c>
      <c r="L114" s="661">
        <f t="shared" si="2"/>
        <v>783382818</v>
      </c>
      <c r="M114" s="661">
        <f t="shared" si="3"/>
        <v>0</v>
      </c>
    </row>
    <row r="115" spans="1:13">
      <c r="A115" s="657" t="s">
        <v>1233</v>
      </c>
      <c r="B115" s="658">
        <v>44503</v>
      </c>
      <c r="C115" s="657" t="s">
        <v>1170</v>
      </c>
      <c r="D115" s="657" t="s">
        <v>1171</v>
      </c>
      <c r="E115" s="657" t="s">
        <v>1174</v>
      </c>
      <c r="F115" s="659">
        <v>-9391070</v>
      </c>
      <c r="G115" s="659">
        <v>0</v>
      </c>
      <c r="H115" s="659">
        <v>9391070</v>
      </c>
      <c r="I115" s="659">
        <v>792773888</v>
      </c>
      <c r="J115" s="660" t="s">
        <v>1173</v>
      </c>
      <c r="L115" s="661">
        <f t="shared" si="2"/>
        <v>792773888</v>
      </c>
      <c r="M115" s="661">
        <f t="shared" si="3"/>
        <v>0</v>
      </c>
    </row>
    <row r="116" spans="1:13">
      <c r="A116" s="657" t="s">
        <v>1233</v>
      </c>
      <c r="B116" s="658">
        <v>44503</v>
      </c>
      <c r="C116" s="657" t="s">
        <v>1170</v>
      </c>
      <c r="D116" s="657" t="s">
        <v>1171</v>
      </c>
      <c r="E116" s="657" t="s">
        <v>1180</v>
      </c>
      <c r="F116" s="659">
        <v>-3298500</v>
      </c>
      <c r="G116" s="659">
        <v>0</v>
      </c>
      <c r="H116" s="659">
        <v>3298500</v>
      </c>
      <c r="I116" s="659">
        <v>796072388</v>
      </c>
      <c r="J116" s="660" t="s">
        <v>1173</v>
      </c>
      <c r="L116" s="661">
        <f t="shared" si="2"/>
        <v>796072388</v>
      </c>
      <c r="M116" s="661">
        <f t="shared" si="3"/>
        <v>0</v>
      </c>
    </row>
    <row r="117" spans="1:13">
      <c r="A117" s="657" t="s">
        <v>1233</v>
      </c>
      <c r="B117" s="658">
        <v>44503</v>
      </c>
      <c r="C117" s="657" t="s">
        <v>1170</v>
      </c>
      <c r="D117" s="657" t="s">
        <v>1171</v>
      </c>
      <c r="E117" s="657" t="s">
        <v>1187</v>
      </c>
      <c r="F117" s="659">
        <v>-3982500</v>
      </c>
      <c r="G117" s="659">
        <v>0</v>
      </c>
      <c r="H117" s="659">
        <v>3982500</v>
      </c>
      <c r="I117" s="659">
        <v>800054888</v>
      </c>
      <c r="J117" s="660" t="s">
        <v>1173</v>
      </c>
      <c r="L117" s="661">
        <f t="shared" si="2"/>
        <v>800054888</v>
      </c>
      <c r="M117" s="661">
        <f t="shared" si="3"/>
        <v>0</v>
      </c>
    </row>
    <row r="118" spans="1:13">
      <c r="A118" s="657" t="s">
        <v>1233</v>
      </c>
      <c r="B118" s="658">
        <v>44503</v>
      </c>
      <c r="C118" s="657" t="s">
        <v>1170</v>
      </c>
      <c r="D118" s="657" t="s">
        <v>1171</v>
      </c>
      <c r="E118" s="657" t="s">
        <v>1218</v>
      </c>
      <c r="F118" s="659">
        <v>-4671000</v>
      </c>
      <c r="G118" s="659">
        <v>0</v>
      </c>
      <c r="H118" s="659">
        <v>4671000</v>
      </c>
      <c r="I118" s="659">
        <v>804725888</v>
      </c>
      <c r="J118" s="660" t="s">
        <v>1173</v>
      </c>
      <c r="L118" s="661">
        <f t="shared" si="2"/>
        <v>804725888</v>
      </c>
      <c r="M118" s="661">
        <f t="shared" si="3"/>
        <v>0</v>
      </c>
    </row>
    <row r="119" spans="1:13">
      <c r="A119" s="657" t="s">
        <v>1233</v>
      </c>
      <c r="B119" s="658">
        <v>44503</v>
      </c>
      <c r="C119" s="657" t="s">
        <v>1170</v>
      </c>
      <c r="D119" s="657" t="s">
        <v>1171</v>
      </c>
      <c r="E119" s="657" t="s">
        <v>1242</v>
      </c>
      <c r="F119" s="659">
        <v>-2265000</v>
      </c>
      <c r="G119" s="659">
        <v>0</v>
      </c>
      <c r="H119" s="659">
        <v>2265000</v>
      </c>
      <c r="I119" s="659">
        <v>806990888</v>
      </c>
      <c r="J119" s="660" t="s">
        <v>1173</v>
      </c>
      <c r="L119" s="661">
        <f t="shared" si="2"/>
        <v>806990888</v>
      </c>
      <c r="M119" s="661">
        <f t="shared" si="3"/>
        <v>0</v>
      </c>
    </row>
    <row r="120" spans="1:13">
      <c r="A120" s="657" t="s">
        <v>1233</v>
      </c>
      <c r="B120" s="658">
        <v>44503</v>
      </c>
      <c r="C120" s="657" t="s">
        <v>1170</v>
      </c>
      <c r="D120" s="657" t="s">
        <v>1171</v>
      </c>
      <c r="E120" s="657" t="s">
        <v>1243</v>
      </c>
      <c r="F120" s="659">
        <v>-3469500</v>
      </c>
      <c r="G120" s="659">
        <v>0</v>
      </c>
      <c r="H120" s="659">
        <v>3469500</v>
      </c>
      <c r="I120" s="659">
        <v>810460388</v>
      </c>
      <c r="J120" s="660" t="s">
        <v>1173</v>
      </c>
      <c r="L120" s="661">
        <f t="shared" si="2"/>
        <v>810460388</v>
      </c>
      <c r="M120" s="661">
        <f t="shared" si="3"/>
        <v>0</v>
      </c>
    </row>
    <row r="121" spans="1:13">
      <c r="A121" s="657" t="s">
        <v>1233</v>
      </c>
      <c r="B121" s="658">
        <v>44503</v>
      </c>
      <c r="C121" s="657" t="s">
        <v>1170</v>
      </c>
      <c r="D121" s="657" t="s">
        <v>1171</v>
      </c>
      <c r="E121" s="657" t="s">
        <v>1207</v>
      </c>
      <c r="F121" s="659">
        <v>-4102500</v>
      </c>
      <c r="G121" s="659">
        <v>0</v>
      </c>
      <c r="H121" s="659">
        <v>4102500</v>
      </c>
      <c r="I121" s="659">
        <v>814562888</v>
      </c>
      <c r="J121" s="660" t="s">
        <v>1173</v>
      </c>
      <c r="L121" s="661">
        <f t="shared" si="2"/>
        <v>814562888</v>
      </c>
      <c r="M121" s="661">
        <f t="shared" si="3"/>
        <v>0</v>
      </c>
    </row>
    <row r="122" spans="1:13">
      <c r="A122" s="657" t="s">
        <v>1233</v>
      </c>
      <c r="B122" s="658">
        <v>44503</v>
      </c>
      <c r="C122" s="657" t="s">
        <v>1170</v>
      </c>
      <c r="D122" s="657" t="s">
        <v>1171</v>
      </c>
      <c r="E122" s="657" t="s">
        <v>1193</v>
      </c>
      <c r="F122" s="659">
        <v>-4588500</v>
      </c>
      <c r="G122" s="659">
        <v>0</v>
      </c>
      <c r="H122" s="659">
        <v>4588500</v>
      </c>
      <c r="I122" s="659">
        <v>819151388</v>
      </c>
      <c r="J122" s="660" t="s">
        <v>1173</v>
      </c>
      <c r="L122" s="661">
        <f t="shared" si="2"/>
        <v>819151388</v>
      </c>
      <c r="M122" s="661">
        <f t="shared" si="3"/>
        <v>0</v>
      </c>
    </row>
    <row r="123" spans="1:13">
      <c r="A123" s="657" t="s">
        <v>1233</v>
      </c>
      <c r="B123" s="658">
        <v>44503</v>
      </c>
      <c r="C123" s="657" t="s">
        <v>1170</v>
      </c>
      <c r="D123" s="657" t="s">
        <v>1171</v>
      </c>
      <c r="E123" s="657" t="s">
        <v>1244</v>
      </c>
      <c r="F123" s="659">
        <v>-167404</v>
      </c>
      <c r="G123" s="659">
        <v>0</v>
      </c>
      <c r="H123" s="659">
        <v>167404</v>
      </c>
      <c r="I123" s="659">
        <v>819318792</v>
      </c>
      <c r="J123" s="660" t="s">
        <v>1173</v>
      </c>
      <c r="L123" s="661">
        <f t="shared" si="2"/>
        <v>819318792</v>
      </c>
      <c r="M123" s="661">
        <f t="shared" si="3"/>
        <v>0</v>
      </c>
    </row>
    <row r="124" spans="1:13">
      <c r="A124" s="657" t="s">
        <v>1233</v>
      </c>
      <c r="B124" s="658">
        <v>44503</v>
      </c>
      <c r="C124" s="657" t="s">
        <v>1170</v>
      </c>
      <c r="D124" s="657" t="s">
        <v>1171</v>
      </c>
      <c r="E124" s="657" t="s">
        <v>1204</v>
      </c>
      <c r="F124" s="659">
        <v>-5028500</v>
      </c>
      <c r="G124" s="659">
        <v>0</v>
      </c>
      <c r="H124" s="659">
        <v>5028500</v>
      </c>
      <c r="I124" s="659">
        <v>824347292</v>
      </c>
      <c r="J124" s="660" t="s">
        <v>1173</v>
      </c>
      <c r="L124" s="661">
        <f t="shared" si="2"/>
        <v>824347292</v>
      </c>
      <c r="M124" s="661">
        <f t="shared" si="3"/>
        <v>0</v>
      </c>
    </row>
    <row r="125" spans="1:13">
      <c r="A125" s="657" t="s">
        <v>1233</v>
      </c>
      <c r="B125" s="658">
        <v>44503</v>
      </c>
      <c r="C125" s="657" t="s">
        <v>1170</v>
      </c>
      <c r="D125" s="657" t="s">
        <v>1171</v>
      </c>
      <c r="E125" s="657" t="s">
        <v>1226</v>
      </c>
      <c r="F125" s="659">
        <v>-7390230</v>
      </c>
      <c r="G125" s="659">
        <v>0</v>
      </c>
      <c r="H125" s="659">
        <v>7390230</v>
      </c>
      <c r="I125" s="659">
        <v>831737522</v>
      </c>
      <c r="J125" s="660" t="s">
        <v>1173</v>
      </c>
      <c r="L125" s="661">
        <f t="shared" si="2"/>
        <v>831737522</v>
      </c>
      <c r="M125" s="661">
        <f t="shared" si="3"/>
        <v>0</v>
      </c>
    </row>
    <row r="126" spans="1:13">
      <c r="A126" s="657" t="s">
        <v>1233</v>
      </c>
      <c r="B126" s="658">
        <v>44503</v>
      </c>
      <c r="C126" s="657" t="s">
        <v>1170</v>
      </c>
      <c r="D126" s="657" t="s">
        <v>1171</v>
      </c>
      <c r="E126" s="657" t="s">
        <v>1245</v>
      </c>
      <c r="F126" s="659">
        <v>-6958750</v>
      </c>
      <c r="G126" s="659">
        <v>0</v>
      </c>
      <c r="H126" s="659">
        <v>6958750</v>
      </c>
      <c r="I126" s="659">
        <v>838696272</v>
      </c>
      <c r="J126" s="660" t="s">
        <v>1173</v>
      </c>
      <c r="L126" s="661">
        <f t="shared" si="2"/>
        <v>838696272</v>
      </c>
      <c r="M126" s="661">
        <f t="shared" si="3"/>
        <v>0</v>
      </c>
    </row>
    <row r="127" spans="1:13">
      <c r="A127" s="657" t="s">
        <v>1233</v>
      </c>
      <c r="B127" s="658">
        <v>44503</v>
      </c>
      <c r="C127" s="657" t="s">
        <v>1170</v>
      </c>
      <c r="D127" s="657" t="s">
        <v>1171</v>
      </c>
      <c r="E127" s="657" t="s">
        <v>1246</v>
      </c>
      <c r="F127" s="659">
        <v>-11115282</v>
      </c>
      <c r="G127" s="659">
        <v>0</v>
      </c>
      <c r="H127" s="659">
        <v>11115282</v>
      </c>
      <c r="I127" s="659">
        <v>849811554</v>
      </c>
      <c r="J127" s="660" t="s">
        <v>1173</v>
      </c>
      <c r="L127" s="661">
        <f t="shared" si="2"/>
        <v>849811554</v>
      </c>
      <c r="M127" s="661">
        <f t="shared" si="3"/>
        <v>0</v>
      </c>
    </row>
    <row r="128" spans="1:13">
      <c r="A128" s="657" t="s">
        <v>1233</v>
      </c>
      <c r="B128" s="658">
        <v>44503</v>
      </c>
      <c r="C128" s="657" t="s">
        <v>1170</v>
      </c>
      <c r="D128" s="657" t="s">
        <v>1171</v>
      </c>
      <c r="E128" s="657" t="s">
        <v>1181</v>
      </c>
      <c r="F128" s="659">
        <v>-1514500</v>
      </c>
      <c r="G128" s="659">
        <v>0</v>
      </c>
      <c r="H128" s="659">
        <v>1514500</v>
      </c>
      <c r="I128" s="659">
        <v>851326054</v>
      </c>
      <c r="J128" s="660" t="s">
        <v>1173</v>
      </c>
      <c r="L128" s="661">
        <f t="shared" si="2"/>
        <v>851326054</v>
      </c>
      <c r="M128" s="661">
        <f t="shared" si="3"/>
        <v>0</v>
      </c>
    </row>
    <row r="129" spans="1:13">
      <c r="A129" s="657" t="s">
        <v>1233</v>
      </c>
      <c r="B129" s="658">
        <v>44503</v>
      </c>
      <c r="C129" s="657" t="s">
        <v>1170</v>
      </c>
      <c r="D129" s="657" t="s">
        <v>1171</v>
      </c>
      <c r="E129" s="657" t="s">
        <v>1205</v>
      </c>
      <c r="F129" s="659">
        <v>-150000</v>
      </c>
      <c r="G129" s="659">
        <v>0</v>
      </c>
      <c r="H129" s="659">
        <v>150000</v>
      </c>
      <c r="I129" s="659">
        <v>851476054</v>
      </c>
      <c r="J129" s="660" t="s">
        <v>1173</v>
      </c>
      <c r="L129" s="661">
        <f t="shared" si="2"/>
        <v>851476054</v>
      </c>
      <c r="M129" s="661">
        <f t="shared" si="3"/>
        <v>0</v>
      </c>
    </row>
    <row r="130" spans="1:13">
      <c r="A130" s="657" t="s">
        <v>1233</v>
      </c>
      <c r="B130" s="658">
        <v>44503</v>
      </c>
      <c r="C130" s="657" t="s">
        <v>1170</v>
      </c>
      <c r="D130" s="657" t="s">
        <v>1171</v>
      </c>
      <c r="E130" s="657" t="s">
        <v>1221</v>
      </c>
      <c r="F130" s="659">
        <v>-1827300</v>
      </c>
      <c r="G130" s="659">
        <v>0</v>
      </c>
      <c r="H130" s="659">
        <v>1827300</v>
      </c>
      <c r="I130" s="659">
        <v>853303354</v>
      </c>
      <c r="J130" s="660" t="s">
        <v>1173</v>
      </c>
      <c r="L130" s="661">
        <f t="shared" si="2"/>
        <v>853303354</v>
      </c>
      <c r="M130" s="661">
        <f t="shared" si="3"/>
        <v>0</v>
      </c>
    </row>
    <row r="131" spans="1:13">
      <c r="A131" s="657" t="s">
        <v>1233</v>
      </c>
      <c r="B131" s="658">
        <v>44503</v>
      </c>
      <c r="C131" s="657" t="s">
        <v>1170</v>
      </c>
      <c r="D131" s="657" t="s">
        <v>1171</v>
      </c>
      <c r="E131" s="657" t="s">
        <v>1230</v>
      </c>
      <c r="F131" s="659">
        <v>-266798</v>
      </c>
      <c r="G131" s="659">
        <v>0</v>
      </c>
      <c r="H131" s="659">
        <v>266798</v>
      </c>
      <c r="I131" s="659">
        <v>853570152</v>
      </c>
      <c r="J131" s="660" t="s">
        <v>1173</v>
      </c>
      <c r="L131" s="661">
        <f t="shared" si="2"/>
        <v>853570152</v>
      </c>
      <c r="M131" s="661">
        <f t="shared" si="3"/>
        <v>0</v>
      </c>
    </row>
    <row r="132" spans="1:13">
      <c r="A132" s="657" t="s">
        <v>1233</v>
      </c>
      <c r="B132" s="658">
        <v>44503</v>
      </c>
      <c r="C132" s="657" t="s">
        <v>1170</v>
      </c>
      <c r="D132" s="657" t="s">
        <v>1171</v>
      </c>
      <c r="E132" s="657" t="s">
        <v>1247</v>
      </c>
      <c r="F132" s="659">
        <v>-40008</v>
      </c>
      <c r="G132" s="659">
        <v>0</v>
      </c>
      <c r="H132" s="659">
        <v>40008</v>
      </c>
      <c r="I132" s="659">
        <v>853610160</v>
      </c>
      <c r="J132" s="660" t="s">
        <v>1173</v>
      </c>
      <c r="L132" s="661">
        <f t="shared" si="2"/>
        <v>853610160</v>
      </c>
      <c r="M132" s="661">
        <f t="shared" si="3"/>
        <v>0</v>
      </c>
    </row>
    <row r="133" spans="1:13">
      <c r="A133" s="657" t="s">
        <v>1233</v>
      </c>
      <c r="B133" s="658">
        <v>44503</v>
      </c>
      <c r="C133" s="657" t="s">
        <v>1170</v>
      </c>
      <c r="D133" s="657" t="s">
        <v>1171</v>
      </c>
      <c r="E133" s="657" t="s">
        <v>1219</v>
      </c>
      <c r="F133" s="659">
        <v>-1208000</v>
      </c>
      <c r="G133" s="659">
        <v>0</v>
      </c>
      <c r="H133" s="659">
        <v>1208000</v>
      </c>
      <c r="I133" s="659">
        <v>854818160</v>
      </c>
      <c r="J133" s="660" t="s">
        <v>1173</v>
      </c>
      <c r="L133" s="661">
        <f t="shared" si="2"/>
        <v>854818160</v>
      </c>
      <c r="M133" s="661">
        <f t="shared" si="3"/>
        <v>0</v>
      </c>
    </row>
    <row r="134" spans="1:13">
      <c r="A134" s="657" t="s">
        <v>1233</v>
      </c>
      <c r="B134" s="658">
        <v>44503</v>
      </c>
      <c r="C134" s="657" t="s">
        <v>1170</v>
      </c>
      <c r="D134" s="657" t="s">
        <v>1171</v>
      </c>
      <c r="E134" s="657" t="s">
        <v>1222</v>
      </c>
      <c r="F134" s="659">
        <v>-6986104</v>
      </c>
      <c r="G134" s="659">
        <v>0</v>
      </c>
      <c r="H134" s="659">
        <v>6986104</v>
      </c>
      <c r="I134" s="659">
        <v>861804264</v>
      </c>
      <c r="J134" s="660" t="s">
        <v>1173</v>
      </c>
      <c r="L134" s="661">
        <f t="shared" si="2"/>
        <v>861804264</v>
      </c>
      <c r="M134" s="661">
        <f t="shared" si="3"/>
        <v>0</v>
      </c>
    </row>
    <row r="135" spans="1:13">
      <c r="A135" s="657" t="s">
        <v>1233</v>
      </c>
      <c r="B135" s="658">
        <v>44503</v>
      </c>
      <c r="C135" s="657" t="s">
        <v>1170</v>
      </c>
      <c r="D135" s="657" t="s">
        <v>1171</v>
      </c>
      <c r="E135" s="657" t="s">
        <v>1248</v>
      </c>
      <c r="F135" s="659">
        <v>-1510000</v>
      </c>
      <c r="G135" s="659">
        <v>0</v>
      </c>
      <c r="H135" s="659">
        <v>1510000</v>
      </c>
      <c r="I135" s="659">
        <v>863314264</v>
      </c>
      <c r="J135" s="660" t="s">
        <v>1173</v>
      </c>
      <c r="L135" s="661">
        <f t="shared" si="2"/>
        <v>863314264</v>
      </c>
      <c r="M135" s="661">
        <f t="shared" si="3"/>
        <v>0</v>
      </c>
    </row>
    <row r="136" spans="1:13">
      <c r="A136" s="657" t="s">
        <v>1233</v>
      </c>
      <c r="B136" s="658">
        <v>44503</v>
      </c>
      <c r="C136" s="657" t="s">
        <v>1170</v>
      </c>
      <c r="D136" s="657" t="s">
        <v>1171</v>
      </c>
      <c r="E136" s="657" t="s">
        <v>1199</v>
      </c>
      <c r="F136" s="659">
        <v>-12262700</v>
      </c>
      <c r="G136" s="659">
        <v>0</v>
      </c>
      <c r="H136" s="659">
        <v>12262700</v>
      </c>
      <c r="I136" s="659">
        <v>875576964</v>
      </c>
      <c r="J136" s="660" t="s">
        <v>1173</v>
      </c>
      <c r="L136" s="661">
        <f t="shared" ref="L136:L199" si="4">I135+H136</f>
        <v>875576964</v>
      </c>
      <c r="M136" s="661">
        <f t="shared" ref="M136:M199" si="5">I136-L136</f>
        <v>0</v>
      </c>
    </row>
    <row r="137" spans="1:13">
      <c r="A137" s="657" t="s">
        <v>1233</v>
      </c>
      <c r="B137" s="658">
        <v>44503</v>
      </c>
      <c r="C137" s="657" t="s">
        <v>1170</v>
      </c>
      <c r="D137" s="657" t="s">
        <v>1171</v>
      </c>
      <c r="E137" s="657" t="s">
        <v>1189</v>
      </c>
      <c r="F137" s="659">
        <v>-1047000</v>
      </c>
      <c r="G137" s="659">
        <v>0</v>
      </c>
      <c r="H137" s="659">
        <v>1047000</v>
      </c>
      <c r="I137" s="659">
        <v>876623964</v>
      </c>
      <c r="J137" s="660" t="s">
        <v>1173</v>
      </c>
      <c r="L137" s="661">
        <f t="shared" si="4"/>
        <v>876623964</v>
      </c>
      <c r="M137" s="661">
        <f t="shared" si="5"/>
        <v>0</v>
      </c>
    </row>
    <row r="138" spans="1:13">
      <c r="A138" s="657" t="s">
        <v>1233</v>
      </c>
      <c r="B138" s="658">
        <v>44503</v>
      </c>
      <c r="C138" s="657" t="s">
        <v>1170</v>
      </c>
      <c r="D138" s="657" t="s">
        <v>1171</v>
      </c>
      <c r="E138" s="657" t="s">
        <v>1249</v>
      </c>
      <c r="F138" s="659">
        <v>-94500</v>
      </c>
      <c r="G138" s="659">
        <v>0</v>
      </c>
      <c r="H138" s="659">
        <v>94500</v>
      </c>
      <c r="I138" s="659">
        <v>876718464</v>
      </c>
      <c r="J138" s="660" t="s">
        <v>1173</v>
      </c>
      <c r="L138" s="661">
        <f t="shared" si="4"/>
        <v>876718464</v>
      </c>
      <c r="M138" s="661">
        <f t="shared" si="5"/>
        <v>0</v>
      </c>
    </row>
    <row r="139" spans="1:13">
      <c r="A139" s="657" t="s">
        <v>1233</v>
      </c>
      <c r="B139" s="658">
        <v>44503</v>
      </c>
      <c r="C139" s="657" t="s">
        <v>1170</v>
      </c>
      <c r="D139" s="657" t="s">
        <v>1171</v>
      </c>
      <c r="E139" s="657" t="s">
        <v>1249</v>
      </c>
      <c r="F139" s="659">
        <v>-94500</v>
      </c>
      <c r="G139" s="659">
        <v>0</v>
      </c>
      <c r="H139" s="659">
        <v>94500</v>
      </c>
      <c r="I139" s="659">
        <v>876812964</v>
      </c>
      <c r="J139" s="660" t="s">
        <v>1173</v>
      </c>
      <c r="L139" s="661">
        <f t="shared" si="4"/>
        <v>876812964</v>
      </c>
      <c r="M139" s="661">
        <f t="shared" si="5"/>
        <v>0</v>
      </c>
    </row>
    <row r="140" spans="1:13">
      <c r="A140" s="657" t="s">
        <v>1233</v>
      </c>
      <c r="B140" s="658">
        <v>44503</v>
      </c>
      <c r="C140" s="657" t="s">
        <v>1170</v>
      </c>
      <c r="D140" s="657" t="s">
        <v>1171</v>
      </c>
      <c r="E140" s="657" t="s">
        <v>1203</v>
      </c>
      <c r="F140" s="659">
        <v>-61368</v>
      </c>
      <c r="G140" s="659">
        <v>0</v>
      </c>
      <c r="H140" s="659">
        <v>61368</v>
      </c>
      <c r="I140" s="659">
        <v>876874332</v>
      </c>
      <c r="J140" s="660" t="s">
        <v>1173</v>
      </c>
      <c r="L140" s="661">
        <f t="shared" si="4"/>
        <v>876874332</v>
      </c>
      <c r="M140" s="661">
        <f t="shared" si="5"/>
        <v>0</v>
      </c>
    </row>
    <row r="141" spans="1:13">
      <c r="A141" s="657" t="s">
        <v>1233</v>
      </c>
      <c r="B141" s="658">
        <v>44503</v>
      </c>
      <c r="C141" s="657" t="s">
        <v>1170</v>
      </c>
      <c r="D141" s="657" t="s">
        <v>1171</v>
      </c>
      <c r="E141" s="657" t="s">
        <v>1229</v>
      </c>
      <c r="F141" s="659">
        <v>-28000</v>
      </c>
      <c r="G141" s="659">
        <v>0</v>
      </c>
      <c r="H141" s="659">
        <v>28000</v>
      </c>
      <c r="I141" s="659">
        <v>876902332</v>
      </c>
      <c r="J141" s="660" t="s">
        <v>1173</v>
      </c>
      <c r="L141" s="661">
        <f t="shared" si="4"/>
        <v>876902332</v>
      </c>
      <c r="M141" s="661">
        <f t="shared" si="5"/>
        <v>0</v>
      </c>
    </row>
    <row r="142" spans="1:13">
      <c r="A142" s="657" t="s">
        <v>1233</v>
      </c>
      <c r="B142" s="658">
        <v>44503</v>
      </c>
      <c r="C142" s="657" t="s">
        <v>1170</v>
      </c>
      <c r="D142" s="657" t="s">
        <v>1171</v>
      </c>
      <c r="E142" s="657" t="s">
        <v>1232</v>
      </c>
      <c r="F142" s="659">
        <v>-8019900</v>
      </c>
      <c r="G142" s="659">
        <v>0</v>
      </c>
      <c r="H142" s="659">
        <v>8019900</v>
      </c>
      <c r="I142" s="659">
        <v>884922232</v>
      </c>
      <c r="J142" s="660" t="s">
        <v>1173</v>
      </c>
      <c r="L142" s="661">
        <f t="shared" si="4"/>
        <v>884922232</v>
      </c>
      <c r="M142" s="661">
        <f t="shared" si="5"/>
        <v>0</v>
      </c>
    </row>
    <row r="143" spans="1:13">
      <c r="A143" s="657" t="s">
        <v>1233</v>
      </c>
      <c r="B143" s="658">
        <v>44503</v>
      </c>
      <c r="C143" s="657" t="s">
        <v>1170</v>
      </c>
      <c r="D143" s="657" t="s">
        <v>1171</v>
      </c>
      <c r="E143" s="657" t="s">
        <v>1232</v>
      </c>
      <c r="F143" s="659">
        <v>-273000</v>
      </c>
      <c r="G143" s="659">
        <v>0</v>
      </c>
      <c r="H143" s="659">
        <v>273000</v>
      </c>
      <c r="I143" s="659">
        <v>885195232</v>
      </c>
      <c r="J143" s="660" t="s">
        <v>1173</v>
      </c>
      <c r="L143" s="661">
        <f t="shared" si="4"/>
        <v>885195232</v>
      </c>
      <c r="M143" s="661">
        <f t="shared" si="5"/>
        <v>0</v>
      </c>
    </row>
    <row r="144" spans="1:13">
      <c r="A144" s="657" t="s">
        <v>1233</v>
      </c>
      <c r="B144" s="658">
        <v>44503</v>
      </c>
      <c r="C144" s="657" t="s">
        <v>1170</v>
      </c>
      <c r="D144" s="657" t="s">
        <v>1171</v>
      </c>
      <c r="E144" s="657" t="s">
        <v>1196</v>
      </c>
      <c r="F144" s="659">
        <v>-425500</v>
      </c>
      <c r="G144" s="659">
        <v>0</v>
      </c>
      <c r="H144" s="659">
        <v>425500</v>
      </c>
      <c r="I144" s="659">
        <v>885620732</v>
      </c>
      <c r="J144" s="660" t="s">
        <v>1173</v>
      </c>
      <c r="L144" s="661">
        <f t="shared" si="4"/>
        <v>885620732</v>
      </c>
      <c r="M144" s="661">
        <f t="shared" si="5"/>
        <v>0</v>
      </c>
    </row>
    <row r="145" spans="1:13">
      <c r="A145" s="657" t="s">
        <v>1233</v>
      </c>
      <c r="B145" s="658">
        <v>44503</v>
      </c>
      <c r="C145" s="657" t="s">
        <v>1170</v>
      </c>
      <c r="D145" s="657" t="s">
        <v>1171</v>
      </c>
      <c r="E145" s="657" t="s">
        <v>1230</v>
      </c>
      <c r="F145" s="659">
        <v>-4194500</v>
      </c>
      <c r="G145" s="659">
        <v>0</v>
      </c>
      <c r="H145" s="659">
        <v>4194500</v>
      </c>
      <c r="I145" s="659">
        <v>889815232</v>
      </c>
      <c r="J145" s="660" t="s">
        <v>1173</v>
      </c>
      <c r="L145" s="661">
        <f t="shared" si="4"/>
        <v>889815232</v>
      </c>
      <c r="M145" s="661">
        <f t="shared" si="5"/>
        <v>0</v>
      </c>
    </row>
    <row r="146" spans="1:13">
      <c r="A146" s="657" t="s">
        <v>1233</v>
      </c>
      <c r="B146" s="658">
        <v>44503</v>
      </c>
      <c r="C146" s="657" t="s">
        <v>1175</v>
      </c>
      <c r="D146" s="657" t="s">
        <v>1171</v>
      </c>
      <c r="E146" s="657" t="s">
        <v>1250</v>
      </c>
      <c r="F146" s="659">
        <v>-62233900</v>
      </c>
      <c r="G146" s="659">
        <v>0</v>
      </c>
      <c r="H146" s="659">
        <v>62233900</v>
      </c>
      <c r="I146" s="659">
        <v>952049132</v>
      </c>
      <c r="J146" s="660" t="s">
        <v>1173</v>
      </c>
      <c r="L146" s="661">
        <f t="shared" si="4"/>
        <v>952049132</v>
      </c>
      <c r="M146" s="661">
        <f t="shared" si="5"/>
        <v>0</v>
      </c>
    </row>
    <row r="147" spans="1:13">
      <c r="A147" s="657" t="s">
        <v>1233</v>
      </c>
      <c r="B147" s="658">
        <v>44503</v>
      </c>
      <c r="C147" s="657" t="s">
        <v>1170</v>
      </c>
      <c r="D147" s="657" t="s">
        <v>1171</v>
      </c>
      <c r="E147" s="657" t="s">
        <v>1177</v>
      </c>
      <c r="F147" s="659">
        <v>-317000</v>
      </c>
      <c r="G147" s="659">
        <v>0</v>
      </c>
      <c r="H147" s="659">
        <v>317000</v>
      </c>
      <c r="I147" s="659">
        <v>952366132</v>
      </c>
      <c r="J147" s="660" t="s">
        <v>1173</v>
      </c>
      <c r="L147" s="661">
        <f t="shared" si="4"/>
        <v>952366132</v>
      </c>
      <c r="M147" s="661">
        <f t="shared" si="5"/>
        <v>0</v>
      </c>
    </row>
    <row r="148" spans="1:13">
      <c r="A148" s="657" t="s">
        <v>1233</v>
      </c>
      <c r="B148" s="658">
        <v>44503</v>
      </c>
      <c r="C148" s="657" t="s">
        <v>1170</v>
      </c>
      <c r="D148" s="657" t="s">
        <v>1171</v>
      </c>
      <c r="E148" s="657" t="s">
        <v>1197</v>
      </c>
      <c r="F148" s="659">
        <v>-854000</v>
      </c>
      <c r="G148" s="659">
        <v>0</v>
      </c>
      <c r="H148" s="659">
        <v>854000</v>
      </c>
      <c r="I148" s="659">
        <v>953220132</v>
      </c>
      <c r="J148" s="660" t="s">
        <v>1173</v>
      </c>
      <c r="L148" s="661">
        <f t="shared" si="4"/>
        <v>953220132</v>
      </c>
      <c r="M148" s="661">
        <f t="shared" si="5"/>
        <v>0</v>
      </c>
    </row>
    <row r="149" spans="1:13">
      <c r="A149" s="657" t="s">
        <v>1251</v>
      </c>
      <c r="B149" s="658">
        <v>44504</v>
      </c>
      <c r="C149" s="657" t="s">
        <v>1170</v>
      </c>
      <c r="D149" s="657" t="s">
        <v>1171</v>
      </c>
      <c r="E149" s="657" t="s">
        <v>1172</v>
      </c>
      <c r="F149" s="659">
        <v>-1723000</v>
      </c>
      <c r="G149" s="659">
        <v>0</v>
      </c>
      <c r="H149" s="659">
        <v>1723000</v>
      </c>
      <c r="I149" s="659">
        <v>954943132</v>
      </c>
      <c r="J149" s="660" t="s">
        <v>1173</v>
      </c>
      <c r="L149" s="661">
        <f t="shared" si="4"/>
        <v>954943132</v>
      </c>
      <c r="M149" s="661">
        <f t="shared" si="5"/>
        <v>0</v>
      </c>
    </row>
    <row r="150" spans="1:13">
      <c r="A150" s="657" t="s">
        <v>1251</v>
      </c>
      <c r="B150" s="658">
        <v>44504</v>
      </c>
      <c r="C150" s="657" t="s">
        <v>1170</v>
      </c>
      <c r="D150" s="657" t="s">
        <v>1171</v>
      </c>
      <c r="E150" s="657" t="s">
        <v>1249</v>
      </c>
      <c r="F150" s="659">
        <v>-300000</v>
      </c>
      <c r="G150" s="659">
        <v>0</v>
      </c>
      <c r="H150" s="659">
        <v>300000</v>
      </c>
      <c r="I150" s="659">
        <v>955243132</v>
      </c>
      <c r="J150" s="660" t="s">
        <v>1173</v>
      </c>
      <c r="L150" s="661">
        <f t="shared" si="4"/>
        <v>955243132</v>
      </c>
      <c r="M150" s="661">
        <f t="shared" si="5"/>
        <v>0</v>
      </c>
    </row>
    <row r="151" spans="1:13">
      <c r="A151" s="657" t="s">
        <v>1233</v>
      </c>
      <c r="B151" s="658">
        <v>44503</v>
      </c>
      <c r="C151" s="657" t="s">
        <v>1175</v>
      </c>
      <c r="D151" s="657" t="s">
        <v>1171</v>
      </c>
      <c r="E151" s="657" t="s">
        <v>1212</v>
      </c>
      <c r="F151" s="659">
        <v>-1560000</v>
      </c>
      <c r="G151" s="659">
        <v>0</v>
      </c>
      <c r="H151" s="659">
        <v>1560000</v>
      </c>
      <c r="I151" s="659">
        <v>956803132</v>
      </c>
      <c r="J151" s="660" t="s">
        <v>1173</v>
      </c>
      <c r="L151" s="661">
        <f t="shared" si="4"/>
        <v>956803132</v>
      </c>
      <c r="M151" s="661">
        <f t="shared" si="5"/>
        <v>0</v>
      </c>
    </row>
    <row r="152" spans="1:13">
      <c r="A152" s="657" t="s">
        <v>1233</v>
      </c>
      <c r="B152" s="658">
        <v>44503</v>
      </c>
      <c r="C152" s="657" t="s">
        <v>1170</v>
      </c>
      <c r="D152" s="657" t="s">
        <v>1171</v>
      </c>
      <c r="E152" s="657" t="s">
        <v>1213</v>
      </c>
      <c r="F152" s="659">
        <v>-187500</v>
      </c>
      <c r="G152" s="659">
        <v>0</v>
      </c>
      <c r="H152" s="659">
        <v>187500</v>
      </c>
      <c r="I152" s="659">
        <v>956990632</v>
      </c>
      <c r="J152" s="660" t="s">
        <v>1173</v>
      </c>
      <c r="L152" s="661">
        <f t="shared" si="4"/>
        <v>956990632</v>
      </c>
      <c r="M152" s="661">
        <f t="shared" si="5"/>
        <v>0</v>
      </c>
    </row>
    <row r="153" spans="1:13">
      <c r="A153" s="657" t="s">
        <v>1251</v>
      </c>
      <c r="B153" s="658">
        <v>44504</v>
      </c>
      <c r="C153" s="657" t="s">
        <v>1170</v>
      </c>
      <c r="D153" s="657" t="s">
        <v>1171</v>
      </c>
      <c r="E153" s="657" t="s">
        <v>1252</v>
      </c>
      <c r="F153" s="659">
        <v>-40000</v>
      </c>
      <c r="G153" s="659">
        <v>0</v>
      </c>
      <c r="H153" s="659">
        <v>40000</v>
      </c>
      <c r="I153" s="659">
        <v>957030632</v>
      </c>
      <c r="J153" s="660" t="s">
        <v>1173</v>
      </c>
      <c r="L153" s="661">
        <f t="shared" si="4"/>
        <v>957030632</v>
      </c>
      <c r="M153" s="661">
        <f t="shared" si="5"/>
        <v>0</v>
      </c>
    </row>
    <row r="154" spans="1:13">
      <c r="A154" s="657" t="s">
        <v>1251</v>
      </c>
      <c r="B154" s="658">
        <v>44504</v>
      </c>
      <c r="C154" s="657" t="s">
        <v>1175</v>
      </c>
      <c r="D154" s="657" t="s">
        <v>1171</v>
      </c>
      <c r="E154" s="657" t="s">
        <v>1176</v>
      </c>
      <c r="F154" s="659">
        <v>-2022600</v>
      </c>
      <c r="G154" s="659">
        <v>0</v>
      </c>
      <c r="H154" s="659">
        <v>2022600</v>
      </c>
      <c r="I154" s="659">
        <v>959053232</v>
      </c>
      <c r="J154" s="660" t="s">
        <v>1173</v>
      </c>
      <c r="L154" s="661">
        <f t="shared" si="4"/>
        <v>959053232</v>
      </c>
      <c r="M154" s="661">
        <f t="shared" si="5"/>
        <v>0</v>
      </c>
    </row>
    <row r="155" spans="1:13">
      <c r="A155" s="657" t="s">
        <v>1251</v>
      </c>
      <c r="B155" s="658">
        <v>44504</v>
      </c>
      <c r="C155" s="657" t="s">
        <v>1175</v>
      </c>
      <c r="D155" s="657" t="s">
        <v>1171</v>
      </c>
      <c r="E155" s="657" t="s">
        <v>1176</v>
      </c>
      <c r="F155" s="659">
        <v>-35747000</v>
      </c>
      <c r="G155" s="659">
        <v>0</v>
      </c>
      <c r="H155" s="659">
        <v>35747000</v>
      </c>
      <c r="I155" s="659">
        <v>994800232</v>
      </c>
      <c r="J155" s="660" t="s">
        <v>1173</v>
      </c>
      <c r="L155" s="661">
        <f t="shared" si="4"/>
        <v>994800232</v>
      </c>
      <c r="M155" s="661">
        <f t="shared" si="5"/>
        <v>0</v>
      </c>
    </row>
    <row r="156" spans="1:13">
      <c r="A156" s="657" t="s">
        <v>1251</v>
      </c>
      <c r="B156" s="658">
        <v>44504</v>
      </c>
      <c r="C156" s="657" t="s">
        <v>1170</v>
      </c>
      <c r="D156" s="657" t="s">
        <v>1171</v>
      </c>
      <c r="E156" s="657" t="s">
        <v>1174</v>
      </c>
      <c r="F156" s="659">
        <v>-8658518</v>
      </c>
      <c r="G156" s="659">
        <v>0</v>
      </c>
      <c r="H156" s="659">
        <v>8658518</v>
      </c>
      <c r="I156" s="659">
        <v>1003458750</v>
      </c>
      <c r="J156" s="660" t="s">
        <v>1173</v>
      </c>
      <c r="L156" s="661">
        <f t="shared" si="4"/>
        <v>1003458750</v>
      </c>
      <c r="M156" s="661">
        <f t="shared" si="5"/>
        <v>0</v>
      </c>
    </row>
    <row r="157" spans="1:13">
      <c r="A157" s="657" t="s">
        <v>1251</v>
      </c>
      <c r="B157" s="658">
        <v>44504</v>
      </c>
      <c r="C157" s="657" t="s">
        <v>1170</v>
      </c>
      <c r="D157" s="657" t="s">
        <v>1171</v>
      </c>
      <c r="E157" s="657" t="s">
        <v>1202</v>
      </c>
      <c r="F157" s="659">
        <v>-8513222</v>
      </c>
      <c r="G157" s="659">
        <v>0</v>
      </c>
      <c r="H157" s="659">
        <v>8513222</v>
      </c>
      <c r="I157" s="659">
        <v>1011971972</v>
      </c>
      <c r="J157" s="660" t="s">
        <v>1173</v>
      </c>
      <c r="L157" s="661">
        <f t="shared" si="4"/>
        <v>1011971972</v>
      </c>
      <c r="M157" s="661">
        <f t="shared" si="5"/>
        <v>0</v>
      </c>
    </row>
    <row r="158" spans="1:13">
      <c r="A158" s="657" t="s">
        <v>1251</v>
      </c>
      <c r="B158" s="658">
        <v>44504</v>
      </c>
      <c r="C158" s="657" t="s">
        <v>1170</v>
      </c>
      <c r="D158" s="657" t="s">
        <v>1171</v>
      </c>
      <c r="E158" s="657" t="s">
        <v>1204</v>
      </c>
      <c r="F158" s="659">
        <v>-4633500</v>
      </c>
      <c r="G158" s="659">
        <v>0</v>
      </c>
      <c r="H158" s="659">
        <v>4633500</v>
      </c>
      <c r="I158" s="659">
        <v>1016605472</v>
      </c>
      <c r="J158" s="660" t="s">
        <v>1173</v>
      </c>
      <c r="L158" s="661">
        <f t="shared" si="4"/>
        <v>1016605472</v>
      </c>
      <c r="M158" s="661">
        <f t="shared" si="5"/>
        <v>0</v>
      </c>
    </row>
    <row r="159" spans="1:13">
      <c r="A159" s="657" t="s">
        <v>1251</v>
      </c>
      <c r="B159" s="658">
        <v>44504</v>
      </c>
      <c r="C159" s="657" t="s">
        <v>1170</v>
      </c>
      <c r="D159" s="657" t="s">
        <v>1171</v>
      </c>
      <c r="E159" s="657" t="s">
        <v>1177</v>
      </c>
      <c r="F159" s="659">
        <v>-8680200</v>
      </c>
      <c r="G159" s="659">
        <v>0</v>
      </c>
      <c r="H159" s="659">
        <v>8680200</v>
      </c>
      <c r="I159" s="659">
        <v>1025285672</v>
      </c>
      <c r="J159" s="660" t="s">
        <v>1173</v>
      </c>
      <c r="L159" s="661">
        <f t="shared" si="4"/>
        <v>1025285672</v>
      </c>
      <c r="M159" s="661">
        <f t="shared" si="5"/>
        <v>0</v>
      </c>
    </row>
    <row r="160" spans="1:13">
      <c r="A160" s="657" t="s">
        <v>1251</v>
      </c>
      <c r="B160" s="658">
        <v>44504</v>
      </c>
      <c r="C160" s="657" t="s">
        <v>1170</v>
      </c>
      <c r="D160" s="657" t="s">
        <v>1171</v>
      </c>
      <c r="E160" s="657" t="s">
        <v>1191</v>
      </c>
      <c r="F160" s="659">
        <v>-7550000</v>
      </c>
      <c r="G160" s="659">
        <v>0</v>
      </c>
      <c r="H160" s="659">
        <v>7550000</v>
      </c>
      <c r="I160" s="659">
        <v>1032835672</v>
      </c>
      <c r="J160" s="660" t="s">
        <v>1173</v>
      </c>
      <c r="L160" s="661">
        <f t="shared" si="4"/>
        <v>1032835672</v>
      </c>
      <c r="M160" s="661">
        <f t="shared" si="5"/>
        <v>0</v>
      </c>
    </row>
    <row r="161" spans="1:13">
      <c r="A161" s="657" t="s">
        <v>1251</v>
      </c>
      <c r="B161" s="658">
        <v>44504</v>
      </c>
      <c r="C161" s="657" t="s">
        <v>1170</v>
      </c>
      <c r="D161" s="657" t="s">
        <v>1171</v>
      </c>
      <c r="E161" s="657" t="s">
        <v>1253</v>
      </c>
      <c r="F161" s="659">
        <v>-2988000</v>
      </c>
      <c r="G161" s="659">
        <v>0</v>
      </c>
      <c r="H161" s="659">
        <v>2988000</v>
      </c>
      <c r="I161" s="659">
        <v>1035823672</v>
      </c>
      <c r="J161" s="660" t="s">
        <v>1173</v>
      </c>
      <c r="L161" s="661">
        <f t="shared" si="4"/>
        <v>1035823672</v>
      </c>
      <c r="M161" s="661">
        <f t="shared" si="5"/>
        <v>0</v>
      </c>
    </row>
    <row r="162" spans="1:13">
      <c r="A162" s="657" t="s">
        <v>1251</v>
      </c>
      <c r="B162" s="658">
        <v>44504</v>
      </c>
      <c r="C162" s="657" t="s">
        <v>1170</v>
      </c>
      <c r="D162" s="657" t="s">
        <v>1171</v>
      </c>
      <c r="E162" s="657" t="s">
        <v>1185</v>
      </c>
      <c r="F162" s="659">
        <v>-3718500</v>
      </c>
      <c r="G162" s="659">
        <v>0</v>
      </c>
      <c r="H162" s="659">
        <v>3718500</v>
      </c>
      <c r="I162" s="659">
        <v>1039542172</v>
      </c>
      <c r="J162" s="660" t="s">
        <v>1173</v>
      </c>
      <c r="L162" s="661">
        <f t="shared" si="4"/>
        <v>1039542172</v>
      </c>
      <c r="M162" s="661">
        <f t="shared" si="5"/>
        <v>0</v>
      </c>
    </row>
    <row r="163" spans="1:13">
      <c r="A163" s="657" t="s">
        <v>1251</v>
      </c>
      <c r="B163" s="658">
        <v>44504</v>
      </c>
      <c r="C163" s="657" t="s">
        <v>1170</v>
      </c>
      <c r="D163" s="657" t="s">
        <v>1171</v>
      </c>
      <c r="E163" s="657" t="s">
        <v>1207</v>
      </c>
      <c r="F163" s="659">
        <v>-4323000</v>
      </c>
      <c r="G163" s="659">
        <v>0</v>
      </c>
      <c r="H163" s="659">
        <v>4323000</v>
      </c>
      <c r="I163" s="659">
        <v>1043865172</v>
      </c>
      <c r="J163" s="660" t="s">
        <v>1173</v>
      </c>
      <c r="L163" s="661">
        <f t="shared" si="4"/>
        <v>1043865172</v>
      </c>
      <c r="M163" s="661">
        <f t="shared" si="5"/>
        <v>0</v>
      </c>
    </row>
    <row r="164" spans="1:13">
      <c r="A164" s="657" t="s">
        <v>1251</v>
      </c>
      <c r="B164" s="658">
        <v>44504</v>
      </c>
      <c r="C164" s="657" t="s">
        <v>1170</v>
      </c>
      <c r="D164" s="657" t="s">
        <v>1171</v>
      </c>
      <c r="E164" s="657" t="s">
        <v>1254</v>
      </c>
      <c r="F164" s="659">
        <v>-30000</v>
      </c>
      <c r="G164" s="659">
        <v>0</v>
      </c>
      <c r="H164" s="659">
        <v>30000</v>
      </c>
      <c r="I164" s="659">
        <v>1043895172</v>
      </c>
      <c r="J164" s="660" t="s">
        <v>1173</v>
      </c>
      <c r="L164" s="661">
        <f t="shared" si="4"/>
        <v>1043895172</v>
      </c>
      <c r="M164" s="661">
        <f t="shared" si="5"/>
        <v>0</v>
      </c>
    </row>
    <row r="165" spans="1:13">
      <c r="A165" s="657" t="s">
        <v>1251</v>
      </c>
      <c r="B165" s="658">
        <v>44504</v>
      </c>
      <c r="C165" s="657" t="s">
        <v>1170</v>
      </c>
      <c r="D165" s="657" t="s">
        <v>1171</v>
      </c>
      <c r="E165" s="657" t="s">
        <v>1194</v>
      </c>
      <c r="F165" s="659">
        <v>-298700</v>
      </c>
      <c r="G165" s="659">
        <v>0</v>
      </c>
      <c r="H165" s="659">
        <v>298700</v>
      </c>
      <c r="I165" s="659">
        <v>1044193872</v>
      </c>
      <c r="J165" s="660" t="s">
        <v>1173</v>
      </c>
      <c r="L165" s="661">
        <f t="shared" si="4"/>
        <v>1044193872</v>
      </c>
      <c r="M165" s="661">
        <f t="shared" si="5"/>
        <v>0</v>
      </c>
    </row>
    <row r="166" spans="1:13">
      <c r="A166" s="657" t="s">
        <v>1251</v>
      </c>
      <c r="B166" s="658">
        <v>44504</v>
      </c>
      <c r="C166" s="657" t="s">
        <v>1170</v>
      </c>
      <c r="D166" s="657" t="s">
        <v>1171</v>
      </c>
      <c r="E166" s="657" t="s">
        <v>1209</v>
      </c>
      <c r="F166" s="659">
        <v>-1585000</v>
      </c>
      <c r="G166" s="659">
        <v>0</v>
      </c>
      <c r="H166" s="659">
        <v>1585000</v>
      </c>
      <c r="I166" s="659">
        <v>1045778872</v>
      </c>
      <c r="J166" s="660" t="s">
        <v>1173</v>
      </c>
      <c r="L166" s="661">
        <f t="shared" si="4"/>
        <v>1045778872</v>
      </c>
      <c r="M166" s="661">
        <f t="shared" si="5"/>
        <v>0</v>
      </c>
    </row>
    <row r="167" spans="1:13">
      <c r="A167" s="657" t="s">
        <v>1251</v>
      </c>
      <c r="B167" s="658">
        <v>44504</v>
      </c>
      <c r="C167" s="657" t="s">
        <v>1170</v>
      </c>
      <c r="D167" s="657" t="s">
        <v>1171</v>
      </c>
      <c r="E167" s="657" t="s">
        <v>1187</v>
      </c>
      <c r="F167" s="659">
        <v>-4322000</v>
      </c>
      <c r="G167" s="659">
        <v>0</v>
      </c>
      <c r="H167" s="659">
        <v>4322000</v>
      </c>
      <c r="I167" s="659">
        <v>1050100872</v>
      </c>
      <c r="J167" s="660" t="s">
        <v>1173</v>
      </c>
      <c r="L167" s="661">
        <f t="shared" si="4"/>
        <v>1050100872</v>
      </c>
      <c r="M167" s="661">
        <f t="shared" si="5"/>
        <v>0</v>
      </c>
    </row>
    <row r="168" spans="1:13">
      <c r="A168" s="657" t="s">
        <v>1251</v>
      </c>
      <c r="B168" s="658">
        <v>44504</v>
      </c>
      <c r="C168" s="657" t="s">
        <v>1170</v>
      </c>
      <c r="D168" s="657" t="s">
        <v>1171</v>
      </c>
      <c r="E168" s="657" t="s">
        <v>1255</v>
      </c>
      <c r="F168" s="659">
        <v>-16500</v>
      </c>
      <c r="G168" s="659">
        <v>0</v>
      </c>
      <c r="H168" s="659">
        <v>16500</v>
      </c>
      <c r="I168" s="659">
        <v>1050117372</v>
      </c>
      <c r="J168" s="660" t="s">
        <v>1173</v>
      </c>
      <c r="L168" s="661">
        <f t="shared" si="4"/>
        <v>1050117372</v>
      </c>
      <c r="M168" s="661">
        <f t="shared" si="5"/>
        <v>0</v>
      </c>
    </row>
    <row r="169" spans="1:13">
      <c r="A169" s="657" t="s">
        <v>1251</v>
      </c>
      <c r="B169" s="658">
        <v>44504</v>
      </c>
      <c r="C169" s="657" t="s">
        <v>1170</v>
      </c>
      <c r="D169" s="657" t="s">
        <v>1171</v>
      </c>
      <c r="E169" s="657" t="s">
        <v>1256</v>
      </c>
      <c r="F169" s="659">
        <v>-52000</v>
      </c>
      <c r="G169" s="659">
        <v>0</v>
      </c>
      <c r="H169" s="659">
        <v>52000</v>
      </c>
      <c r="I169" s="659">
        <v>1050169372</v>
      </c>
      <c r="J169" s="660" t="s">
        <v>1173</v>
      </c>
      <c r="L169" s="661">
        <f t="shared" si="4"/>
        <v>1050169372</v>
      </c>
      <c r="M169" s="661">
        <f t="shared" si="5"/>
        <v>0</v>
      </c>
    </row>
    <row r="170" spans="1:13">
      <c r="A170" s="657" t="s">
        <v>1251</v>
      </c>
      <c r="B170" s="658">
        <v>44504</v>
      </c>
      <c r="C170" s="657" t="s">
        <v>1170</v>
      </c>
      <c r="D170" s="657" t="s">
        <v>1171</v>
      </c>
      <c r="E170" s="657" t="s">
        <v>1234</v>
      </c>
      <c r="F170" s="659">
        <v>-10620</v>
      </c>
      <c r="G170" s="659">
        <v>0</v>
      </c>
      <c r="H170" s="659">
        <v>10620</v>
      </c>
      <c r="I170" s="659">
        <v>1050179992</v>
      </c>
      <c r="J170" s="660" t="s">
        <v>1173</v>
      </c>
      <c r="L170" s="661">
        <f t="shared" si="4"/>
        <v>1050179992</v>
      </c>
      <c r="M170" s="661">
        <f t="shared" si="5"/>
        <v>0</v>
      </c>
    </row>
    <row r="171" spans="1:13">
      <c r="A171" s="657" t="s">
        <v>1257</v>
      </c>
      <c r="B171" s="658">
        <v>44505</v>
      </c>
      <c r="C171" s="657" t="s">
        <v>1170</v>
      </c>
      <c r="D171" s="657" t="s">
        <v>1171</v>
      </c>
      <c r="E171" s="657" t="s">
        <v>1172</v>
      </c>
      <c r="F171" s="659">
        <v>-1090500</v>
      </c>
      <c r="G171" s="659">
        <v>0</v>
      </c>
      <c r="H171" s="659">
        <v>1090500</v>
      </c>
      <c r="I171" s="659">
        <v>1051270492</v>
      </c>
      <c r="J171" s="660" t="s">
        <v>1173</v>
      </c>
      <c r="L171" s="661">
        <f t="shared" si="4"/>
        <v>1051270492</v>
      </c>
      <c r="M171" s="661">
        <f t="shared" si="5"/>
        <v>0</v>
      </c>
    </row>
    <row r="172" spans="1:13">
      <c r="A172" s="657" t="s">
        <v>1251</v>
      </c>
      <c r="B172" s="658">
        <v>44504</v>
      </c>
      <c r="C172" s="657" t="s">
        <v>1170</v>
      </c>
      <c r="D172" s="657" t="s">
        <v>1171</v>
      </c>
      <c r="E172" s="657" t="s">
        <v>1178</v>
      </c>
      <c r="F172" s="659">
        <v>-10074000</v>
      </c>
      <c r="G172" s="659">
        <v>0</v>
      </c>
      <c r="H172" s="659">
        <v>10074000</v>
      </c>
      <c r="I172" s="659">
        <v>1061344492</v>
      </c>
      <c r="J172" s="660" t="s">
        <v>1173</v>
      </c>
      <c r="L172" s="661">
        <f t="shared" si="4"/>
        <v>1061344492</v>
      </c>
      <c r="M172" s="661">
        <f t="shared" si="5"/>
        <v>0</v>
      </c>
    </row>
    <row r="173" spans="1:13">
      <c r="A173" s="657" t="s">
        <v>1251</v>
      </c>
      <c r="B173" s="658">
        <v>44504</v>
      </c>
      <c r="C173" s="657" t="s">
        <v>1170</v>
      </c>
      <c r="D173" s="657" t="s">
        <v>1171</v>
      </c>
      <c r="E173" s="657" t="s">
        <v>1258</v>
      </c>
      <c r="F173" s="659">
        <v>-78350</v>
      </c>
      <c r="G173" s="659">
        <v>0</v>
      </c>
      <c r="H173" s="659">
        <v>78350</v>
      </c>
      <c r="I173" s="659">
        <v>1061422842</v>
      </c>
      <c r="J173" s="660" t="s">
        <v>1173</v>
      </c>
      <c r="L173" s="661">
        <f t="shared" si="4"/>
        <v>1061422842</v>
      </c>
      <c r="M173" s="661">
        <f t="shared" si="5"/>
        <v>0</v>
      </c>
    </row>
    <row r="174" spans="1:13">
      <c r="A174" s="657" t="s">
        <v>1251</v>
      </c>
      <c r="B174" s="658">
        <v>44504</v>
      </c>
      <c r="C174" s="657" t="s">
        <v>1170</v>
      </c>
      <c r="D174" s="657" t="s">
        <v>1171</v>
      </c>
      <c r="E174" s="657" t="s">
        <v>1199</v>
      </c>
      <c r="F174" s="659">
        <v>-6681500</v>
      </c>
      <c r="G174" s="659">
        <v>0</v>
      </c>
      <c r="H174" s="659">
        <v>6681500</v>
      </c>
      <c r="I174" s="659">
        <v>1068104342</v>
      </c>
      <c r="J174" s="660" t="s">
        <v>1173</v>
      </c>
      <c r="L174" s="661">
        <f t="shared" si="4"/>
        <v>1068104342</v>
      </c>
      <c r="M174" s="661">
        <f t="shared" si="5"/>
        <v>0</v>
      </c>
    </row>
    <row r="175" spans="1:13">
      <c r="A175" s="657" t="s">
        <v>1251</v>
      </c>
      <c r="B175" s="658">
        <v>44504</v>
      </c>
      <c r="C175" s="657" t="s">
        <v>1170</v>
      </c>
      <c r="D175" s="657" t="s">
        <v>1171</v>
      </c>
      <c r="E175" s="657" t="s">
        <v>1214</v>
      </c>
      <c r="F175" s="659">
        <v>-16149900</v>
      </c>
      <c r="G175" s="659">
        <v>0</v>
      </c>
      <c r="H175" s="659">
        <v>16149900</v>
      </c>
      <c r="I175" s="659">
        <v>1084254242</v>
      </c>
      <c r="J175" s="660" t="s">
        <v>1173</v>
      </c>
      <c r="L175" s="661">
        <f t="shared" si="4"/>
        <v>1084254242</v>
      </c>
      <c r="M175" s="661">
        <f t="shared" si="5"/>
        <v>0</v>
      </c>
    </row>
    <row r="176" spans="1:13">
      <c r="A176" s="657" t="s">
        <v>1251</v>
      </c>
      <c r="B176" s="658">
        <v>44504</v>
      </c>
      <c r="C176" s="657" t="s">
        <v>1170</v>
      </c>
      <c r="D176" s="657" t="s">
        <v>1171</v>
      </c>
      <c r="E176" s="657" t="s">
        <v>1182</v>
      </c>
      <c r="F176" s="659">
        <v>-3476600</v>
      </c>
      <c r="G176" s="659">
        <v>0</v>
      </c>
      <c r="H176" s="659">
        <v>3476600</v>
      </c>
      <c r="I176" s="659">
        <v>1087730842</v>
      </c>
      <c r="J176" s="660" t="s">
        <v>1173</v>
      </c>
      <c r="L176" s="661">
        <f t="shared" si="4"/>
        <v>1087730842</v>
      </c>
      <c r="M176" s="661">
        <f t="shared" si="5"/>
        <v>0</v>
      </c>
    </row>
    <row r="177" spans="1:13">
      <c r="A177" s="657" t="s">
        <v>1251</v>
      </c>
      <c r="B177" s="658">
        <v>44504</v>
      </c>
      <c r="C177" s="657" t="s">
        <v>1170</v>
      </c>
      <c r="D177" s="657" t="s">
        <v>1171</v>
      </c>
      <c r="E177" s="657" t="s">
        <v>1205</v>
      </c>
      <c r="F177" s="659">
        <v>-30000</v>
      </c>
      <c r="G177" s="659">
        <v>0</v>
      </c>
      <c r="H177" s="659">
        <v>30000</v>
      </c>
      <c r="I177" s="659">
        <v>1087760842</v>
      </c>
      <c r="J177" s="660" t="s">
        <v>1173</v>
      </c>
      <c r="L177" s="661">
        <f t="shared" si="4"/>
        <v>1087760842</v>
      </c>
      <c r="M177" s="661">
        <f t="shared" si="5"/>
        <v>0</v>
      </c>
    </row>
    <row r="178" spans="1:13">
      <c r="A178" s="657" t="s">
        <v>1251</v>
      </c>
      <c r="B178" s="658">
        <v>44504</v>
      </c>
      <c r="C178" s="657" t="s">
        <v>1170</v>
      </c>
      <c r="D178" s="657" t="s">
        <v>1171</v>
      </c>
      <c r="E178" s="657" t="s">
        <v>1189</v>
      </c>
      <c r="F178" s="659">
        <v>-9163348</v>
      </c>
      <c r="G178" s="659">
        <v>0</v>
      </c>
      <c r="H178" s="659">
        <v>9163348</v>
      </c>
      <c r="I178" s="659">
        <v>1096924190</v>
      </c>
      <c r="J178" s="660" t="s">
        <v>1173</v>
      </c>
      <c r="L178" s="661">
        <f t="shared" si="4"/>
        <v>1096924190</v>
      </c>
      <c r="M178" s="661">
        <f t="shared" si="5"/>
        <v>0</v>
      </c>
    </row>
    <row r="179" spans="1:13">
      <c r="A179" s="657" t="s">
        <v>1251</v>
      </c>
      <c r="B179" s="658">
        <v>44504</v>
      </c>
      <c r="C179" s="657" t="s">
        <v>1170</v>
      </c>
      <c r="D179" s="657" t="s">
        <v>1171</v>
      </c>
      <c r="E179" s="657" t="s">
        <v>1186</v>
      </c>
      <c r="F179" s="659">
        <v>-3138000</v>
      </c>
      <c r="G179" s="659">
        <v>0</v>
      </c>
      <c r="H179" s="659">
        <v>3138000</v>
      </c>
      <c r="I179" s="659">
        <v>1100062190</v>
      </c>
      <c r="J179" s="660" t="s">
        <v>1173</v>
      </c>
      <c r="L179" s="661">
        <f t="shared" si="4"/>
        <v>1100062190</v>
      </c>
      <c r="M179" s="661">
        <f t="shared" si="5"/>
        <v>0</v>
      </c>
    </row>
    <row r="180" spans="1:13">
      <c r="A180" s="657" t="s">
        <v>1251</v>
      </c>
      <c r="B180" s="658">
        <v>44504</v>
      </c>
      <c r="C180" s="657" t="s">
        <v>1170</v>
      </c>
      <c r="D180" s="657" t="s">
        <v>1171</v>
      </c>
      <c r="E180" s="657" t="s">
        <v>1181</v>
      </c>
      <c r="F180" s="659">
        <v>-1766700</v>
      </c>
      <c r="G180" s="659">
        <v>0</v>
      </c>
      <c r="H180" s="659">
        <v>1766700</v>
      </c>
      <c r="I180" s="659">
        <v>1101828890</v>
      </c>
      <c r="J180" s="660" t="s">
        <v>1173</v>
      </c>
      <c r="L180" s="661">
        <f t="shared" si="4"/>
        <v>1101828890</v>
      </c>
      <c r="M180" s="661">
        <f t="shared" si="5"/>
        <v>0</v>
      </c>
    </row>
    <row r="181" spans="1:13">
      <c r="A181" s="657" t="s">
        <v>1251</v>
      </c>
      <c r="B181" s="658">
        <v>44504</v>
      </c>
      <c r="C181" s="657" t="s">
        <v>1170</v>
      </c>
      <c r="D181" s="657" t="s">
        <v>1171</v>
      </c>
      <c r="E181" s="657" t="s">
        <v>1195</v>
      </c>
      <c r="F181" s="659">
        <v>-24500</v>
      </c>
      <c r="G181" s="659">
        <v>0</v>
      </c>
      <c r="H181" s="659">
        <v>24500</v>
      </c>
      <c r="I181" s="659">
        <v>1101853390</v>
      </c>
      <c r="J181" s="660" t="s">
        <v>1173</v>
      </c>
      <c r="L181" s="661">
        <f t="shared" si="4"/>
        <v>1101853390</v>
      </c>
      <c r="M181" s="661">
        <f t="shared" si="5"/>
        <v>0</v>
      </c>
    </row>
    <row r="182" spans="1:13">
      <c r="A182" s="657" t="s">
        <v>1251</v>
      </c>
      <c r="B182" s="658">
        <v>44504</v>
      </c>
      <c r="C182" s="657" t="s">
        <v>1170</v>
      </c>
      <c r="D182" s="657" t="s">
        <v>1171</v>
      </c>
      <c r="E182" s="657" t="s">
        <v>1195</v>
      </c>
      <c r="F182" s="659">
        <v>-8779000</v>
      </c>
      <c r="G182" s="659">
        <v>0</v>
      </c>
      <c r="H182" s="659">
        <v>8779000</v>
      </c>
      <c r="I182" s="659">
        <v>1110632390</v>
      </c>
      <c r="J182" s="660" t="s">
        <v>1173</v>
      </c>
      <c r="L182" s="661">
        <f t="shared" si="4"/>
        <v>1110632390</v>
      </c>
      <c r="M182" s="661">
        <f t="shared" si="5"/>
        <v>0</v>
      </c>
    </row>
    <row r="183" spans="1:13">
      <c r="A183" s="657" t="s">
        <v>1251</v>
      </c>
      <c r="B183" s="658">
        <v>44504</v>
      </c>
      <c r="C183" s="657" t="s">
        <v>1170</v>
      </c>
      <c r="D183" s="657" t="s">
        <v>1171</v>
      </c>
      <c r="E183" s="657" t="s">
        <v>1206</v>
      </c>
      <c r="F183" s="659">
        <v>-1194400</v>
      </c>
      <c r="G183" s="659">
        <v>0</v>
      </c>
      <c r="H183" s="659">
        <v>1194400</v>
      </c>
      <c r="I183" s="659">
        <v>1111826790</v>
      </c>
      <c r="J183" s="660" t="s">
        <v>1173</v>
      </c>
      <c r="L183" s="661">
        <f t="shared" si="4"/>
        <v>1111826790</v>
      </c>
      <c r="M183" s="661">
        <f t="shared" si="5"/>
        <v>0</v>
      </c>
    </row>
    <row r="184" spans="1:13">
      <c r="A184" s="657" t="s">
        <v>1251</v>
      </c>
      <c r="B184" s="658">
        <v>44504</v>
      </c>
      <c r="C184" s="657" t="s">
        <v>1170</v>
      </c>
      <c r="D184" s="657" t="s">
        <v>1171</v>
      </c>
      <c r="E184" s="657" t="s">
        <v>1208</v>
      </c>
      <c r="F184" s="659">
        <v>-486950</v>
      </c>
      <c r="G184" s="659">
        <v>0</v>
      </c>
      <c r="H184" s="659">
        <v>486950</v>
      </c>
      <c r="I184" s="659">
        <v>1112313740</v>
      </c>
      <c r="J184" s="660" t="s">
        <v>1173</v>
      </c>
      <c r="L184" s="661">
        <f t="shared" si="4"/>
        <v>1112313740</v>
      </c>
      <c r="M184" s="661">
        <f t="shared" si="5"/>
        <v>0</v>
      </c>
    </row>
    <row r="185" spans="1:13">
      <c r="A185" s="657" t="s">
        <v>1251</v>
      </c>
      <c r="B185" s="658">
        <v>44504</v>
      </c>
      <c r="C185" s="657" t="s">
        <v>1170</v>
      </c>
      <c r="D185" s="657" t="s">
        <v>1171</v>
      </c>
      <c r="E185" s="657" t="s">
        <v>1208</v>
      </c>
      <c r="F185" s="659">
        <v>-3417774</v>
      </c>
      <c r="G185" s="659">
        <v>0</v>
      </c>
      <c r="H185" s="659">
        <v>3417774</v>
      </c>
      <c r="I185" s="659">
        <v>1115731514</v>
      </c>
      <c r="J185" s="660" t="s">
        <v>1173</v>
      </c>
      <c r="L185" s="661">
        <f t="shared" si="4"/>
        <v>1115731514</v>
      </c>
      <c r="M185" s="661">
        <f t="shared" si="5"/>
        <v>0</v>
      </c>
    </row>
    <row r="186" spans="1:13">
      <c r="A186" s="657" t="s">
        <v>1251</v>
      </c>
      <c r="B186" s="658">
        <v>44504</v>
      </c>
      <c r="C186" s="657" t="s">
        <v>1170</v>
      </c>
      <c r="D186" s="657" t="s">
        <v>1171</v>
      </c>
      <c r="E186" s="657" t="s">
        <v>1197</v>
      </c>
      <c r="F186" s="659">
        <v>-8831450</v>
      </c>
      <c r="G186" s="659">
        <v>0</v>
      </c>
      <c r="H186" s="659">
        <v>8831450</v>
      </c>
      <c r="I186" s="659">
        <v>1124562964</v>
      </c>
      <c r="J186" s="660" t="s">
        <v>1173</v>
      </c>
      <c r="L186" s="661">
        <f t="shared" si="4"/>
        <v>1124562964</v>
      </c>
      <c r="M186" s="661">
        <f t="shared" si="5"/>
        <v>0</v>
      </c>
    </row>
    <row r="187" spans="1:13">
      <c r="A187" s="657" t="s">
        <v>1251</v>
      </c>
      <c r="B187" s="658">
        <v>44504</v>
      </c>
      <c r="C187" s="657" t="s">
        <v>1170</v>
      </c>
      <c r="D187" s="657" t="s">
        <v>1171</v>
      </c>
      <c r="E187" s="657" t="s">
        <v>1223</v>
      </c>
      <c r="F187" s="659">
        <v>-11540</v>
      </c>
      <c r="G187" s="659">
        <v>0</v>
      </c>
      <c r="H187" s="659">
        <v>11540</v>
      </c>
      <c r="I187" s="659">
        <v>1124574504</v>
      </c>
      <c r="J187" s="660" t="s">
        <v>1173</v>
      </c>
      <c r="L187" s="661">
        <f t="shared" si="4"/>
        <v>1124574504</v>
      </c>
      <c r="M187" s="661">
        <f t="shared" si="5"/>
        <v>0</v>
      </c>
    </row>
    <row r="188" spans="1:13">
      <c r="A188" s="657" t="s">
        <v>1251</v>
      </c>
      <c r="B188" s="658">
        <v>44504</v>
      </c>
      <c r="C188" s="657" t="s">
        <v>1170</v>
      </c>
      <c r="D188" s="657" t="s">
        <v>1171</v>
      </c>
      <c r="E188" s="657" t="s">
        <v>1193</v>
      </c>
      <c r="F188" s="659">
        <v>-4998500</v>
      </c>
      <c r="G188" s="659">
        <v>0</v>
      </c>
      <c r="H188" s="659">
        <v>4998500</v>
      </c>
      <c r="I188" s="659">
        <v>1129573004</v>
      </c>
      <c r="J188" s="660" t="s">
        <v>1173</v>
      </c>
      <c r="L188" s="661">
        <f t="shared" si="4"/>
        <v>1129573004</v>
      </c>
      <c r="M188" s="661">
        <f t="shared" si="5"/>
        <v>0</v>
      </c>
    </row>
    <row r="189" spans="1:13">
      <c r="A189" s="657" t="s">
        <v>1251</v>
      </c>
      <c r="B189" s="658">
        <v>44504</v>
      </c>
      <c r="C189" s="657" t="s">
        <v>1170</v>
      </c>
      <c r="D189" s="657" t="s">
        <v>1171</v>
      </c>
      <c r="E189" s="657" t="s">
        <v>1186</v>
      </c>
      <c r="F189" s="659">
        <v>-150000</v>
      </c>
      <c r="G189" s="659">
        <v>0</v>
      </c>
      <c r="H189" s="659">
        <v>150000</v>
      </c>
      <c r="I189" s="659">
        <v>1129723004</v>
      </c>
      <c r="J189" s="660" t="s">
        <v>1173</v>
      </c>
      <c r="L189" s="661">
        <f t="shared" si="4"/>
        <v>1129723004</v>
      </c>
      <c r="M189" s="661">
        <f t="shared" si="5"/>
        <v>0</v>
      </c>
    </row>
    <row r="190" spans="1:13">
      <c r="A190" s="657" t="s">
        <v>1251</v>
      </c>
      <c r="B190" s="658">
        <v>44504</v>
      </c>
      <c r="C190" s="657" t="s">
        <v>1170</v>
      </c>
      <c r="D190" s="657" t="s">
        <v>1171</v>
      </c>
      <c r="E190" s="657" t="s">
        <v>1195</v>
      </c>
      <c r="F190" s="659">
        <v>-6000</v>
      </c>
      <c r="G190" s="659">
        <v>0</v>
      </c>
      <c r="H190" s="659">
        <v>6000</v>
      </c>
      <c r="I190" s="659">
        <v>1129729004</v>
      </c>
      <c r="J190" s="660" t="s">
        <v>1173</v>
      </c>
      <c r="L190" s="661">
        <f t="shared" si="4"/>
        <v>1129729004</v>
      </c>
      <c r="M190" s="661">
        <f t="shared" si="5"/>
        <v>0</v>
      </c>
    </row>
    <row r="191" spans="1:13">
      <c r="A191" s="657" t="s">
        <v>1251</v>
      </c>
      <c r="B191" s="658">
        <v>44504</v>
      </c>
      <c r="C191" s="657" t="s">
        <v>1170</v>
      </c>
      <c r="D191" s="657" t="s">
        <v>1171</v>
      </c>
      <c r="E191" s="657" t="s">
        <v>1215</v>
      </c>
      <c r="F191" s="659">
        <v>-22532</v>
      </c>
      <c r="G191" s="659">
        <v>0</v>
      </c>
      <c r="H191" s="659">
        <v>22532</v>
      </c>
      <c r="I191" s="659">
        <v>1129751536</v>
      </c>
      <c r="J191" s="660" t="s">
        <v>1173</v>
      </c>
      <c r="L191" s="661">
        <f t="shared" si="4"/>
        <v>1129751536</v>
      </c>
      <c r="M191" s="661">
        <f t="shared" si="5"/>
        <v>0</v>
      </c>
    </row>
    <row r="192" spans="1:13">
      <c r="A192" s="657" t="s">
        <v>1251</v>
      </c>
      <c r="B192" s="658">
        <v>44504</v>
      </c>
      <c r="C192" s="657" t="s">
        <v>1170</v>
      </c>
      <c r="D192" s="657" t="s">
        <v>1171</v>
      </c>
      <c r="E192" s="657" t="s">
        <v>1177</v>
      </c>
      <c r="F192" s="659">
        <v>-830000</v>
      </c>
      <c r="G192" s="659">
        <v>0</v>
      </c>
      <c r="H192" s="659">
        <v>830000</v>
      </c>
      <c r="I192" s="659">
        <v>1130581536</v>
      </c>
      <c r="J192" s="660" t="s">
        <v>1173</v>
      </c>
      <c r="L192" s="661">
        <f t="shared" si="4"/>
        <v>1130581536</v>
      </c>
      <c r="M192" s="661">
        <f t="shared" si="5"/>
        <v>0</v>
      </c>
    </row>
    <row r="193" spans="1:13">
      <c r="A193" s="657" t="s">
        <v>1251</v>
      </c>
      <c r="B193" s="658">
        <v>44504</v>
      </c>
      <c r="C193" s="657" t="s">
        <v>1170</v>
      </c>
      <c r="D193" s="657" t="s">
        <v>1171</v>
      </c>
      <c r="E193" s="657" t="s">
        <v>1259</v>
      </c>
      <c r="F193" s="659">
        <v>-2332500</v>
      </c>
      <c r="G193" s="659">
        <v>0</v>
      </c>
      <c r="H193" s="659">
        <v>2332500</v>
      </c>
      <c r="I193" s="659">
        <v>1132914036</v>
      </c>
      <c r="J193" s="660" t="s">
        <v>1173</v>
      </c>
      <c r="L193" s="661">
        <f t="shared" si="4"/>
        <v>1132914036</v>
      </c>
      <c r="M193" s="661">
        <f t="shared" si="5"/>
        <v>0</v>
      </c>
    </row>
    <row r="194" spans="1:13">
      <c r="A194" s="657" t="s">
        <v>1251</v>
      </c>
      <c r="B194" s="658">
        <v>44504</v>
      </c>
      <c r="C194" s="657" t="s">
        <v>1170</v>
      </c>
      <c r="D194" s="657" t="s">
        <v>1171</v>
      </c>
      <c r="E194" s="657" t="s">
        <v>1183</v>
      </c>
      <c r="F194" s="659">
        <v>-6660100</v>
      </c>
      <c r="G194" s="659">
        <v>0</v>
      </c>
      <c r="H194" s="659">
        <v>6660100</v>
      </c>
      <c r="I194" s="659">
        <v>1139574136</v>
      </c>
      <c r="J194" s="660" t="s">
        <v>1173</v>
      </c>
      <c r="L194" s="661">
        <f t="shared" si="4"/>
        <v>1139574136</v>
      </c>
      <c r="M194" s="661">
        <f t="shared" si="5"/>
        <v>0</v>
      </c>
    </row>
    <row r="195" spans="1:13">
      <c r="A195" s="657" t="s">
        <v>1251</v>
      </c>
      <c r="B195" s="658">
        <v>44504</v>
      </c>
      <c r="C195" s="657" t="s">
        <v>1170</v>
      </c>
      <c r="D195" s="657" t="s">
        <v>1171</v>
      </c>
      <c r="E195" s="657" t="s">
        <v>1260</v>
      </c>
      <c r="F195" s="659">
        <v>-7588</v>
      </c>
      <c r="G195" s="659">
        <v>0</v>
      </c>
      <c r="H195" s="659">
        <v>7588</v>
      </c>
      <c r="I195" s="659">
        <v>1139581724</v>
      </c>
      <c r="J195" s="660" t="s">
        <v>1173</v>
      </c>
      <c r="L195" s="661">
        <f t="shared" si="4"/>
        <v>1139581724</v>
      </c>
      <c r="M195" s="661">
        <f t="shared" si="5"/>
        <v>0</v>
      </c>
    </row>
    <row r="196" spans="1:13">
      <c r="A196" s="657" t="s">
        <v>1251</v>
      </c>
      <c r="B196" s="658">
        <v>44504</v>
      </c>
      <c r="C196" s="657" t="s">
        <v>1170</v>
      </c>
      <c r="D196" s="657" t="s">
        <v>1171</v>
      </c>
      <c r="E196" s="657" t="s">
        <v>1196</v>
      </c>
      <c r="F196" s="659">
        <v>-1778300</v>
      </c>
      <c r="G196" s="659">
        <v>0</v>
      </c>
      <c r="H196" s="659">
        <v>1778300</v>
      </c>
      <c r="I196" s="659">
        <v>1141360024</v>
      </c>
      <c r="J196" s="660" t="s">
        <v>1173</v>
      </c>
      <c r="L196" s="661">
        <f t="shared" si="4"/>
        <v>1141360024</v>
      </c>
      <c r="M196" s="661">
        <f t="shared" si="5"/>
        <v>0</v>
      </c>
    </row>
    <row r="197" spans="1:13">
      <c r="A197" s="657" t="s">
        <v>1251</v>
      </c>
      <c r="B197" s="658">
        <v>44504</v>
      </c>
      <c r="C197" s="657" t="s">
        <v>1170</v>
      </c>
      <c r="D197" s="657" t="s">
        <v>1171</v>
      </c>
      <c r="E197" s="657" t="s">
        <v>1261</v>
      </c>
      <c r="F197" s="659">
        <v>-1204000</v>
      </c>
      <c r="G197" s="659">
        <v>0</v>
      </c>
      <c r="H197" s="659">
        <v>1204000</v>
      </c>
      <c r="I197" s="659">
        <v>1142564024</v>
      </c>
      <c r="J197" s="660" t="s">
        <v>1173</v>
      </c>
      <c r="L197" s="661">
        <f t="shared" si="4"/>
        <v>1142564024</v>
      </c>
      <c r="M197" s="661">
        <f t="shared" si="5"/>
        <v>0</v>
      </c>
    </row>
    <row r="198" spans="1:13">
      <c r="A198" s="657" t="s">
        <v>1251</v>
      </c>
      <c r="B198" s="658">
        <v>44504</v>
      </c>
      <c r="C198" s="657" t="s">
        <v>1170</v>
      </c>
      <c r="D198" s="657" t="s">
        <v>1171</v>
      </c>
      <c r="E198" s="657" t="s">
        <v>1213</v>
      </c>
      <c r="F198" s="659">
        <v>-112500</v>
      </c>
      <c r="G198" s="659">
        <v>0</v>
      </c>
      <c r="H198" s="659">
        <v>112500</v>
      </c>
      <c r="I198" s="659">
        <v>1142676524</v>
      </c>
      <c r="J198" s="660" t="s">
        <v>1173</v>
      </c>
      <c r="L198" s="661">
        <f t="shared" si="4"/>
        <v>1142676524</v>
      </c>
      <c r="M198" s="661">
        <f t="shared" si="5"/>
        <v>0</v>
      </c>
    </row>
    <row r="199" spans="1:13">
      <c r="A199" s="657" t="s">
        <v>1251</v>
      </c>
      <c r="B199" s="658">
        <v>44504</v>
      </c>
      <c r="C199" s="657" t="s">
        <v>1175</v>
      </c>
      <c r="D199" s="657" t="s">
        <v>1171</v>
      </c>
      <c r="E199" s="657" t="s">
        <v>1212</v>
      </c>
      <c r="F199" s="659">
        <v>-3120000</v>
      </c>
      <c r="G199" s="659">
        <v>0</v>
      </c>
      <c r="H199" s="659">
        <v>3120000</v>
      </c>
      <c r="I199" s="659">
        <v>1145796524</v>
      </c>
      <c r="J199" s="660" t="s">
        <v>1173</v>
      </c>
      <c r="L199" s="661">
        <f t="shared" si="4"/>
        <v>1145796524</v>
      </c>
      <c r="M199" s="661">
        <f t="shared" si="5"/>
        <v>0</v>
      </c>
    </row>
    <row r="200" spans="1:13">
      <c r="A200" s="657" t="s">
        <v>1257</v>
      </c>
      <c r="B200" s="658">
        <v>44505</v>
      </c>
      <c r="C200" s="657" t="s">
        <v>1170</v>
      </c>
      <c r="D200" s="657" t="s">
        <v>1171</v>
      </c>
      <c r="E200" s="657" t="s">
        <v>1262</v>
      </c>
      <c r="F200" s="659">
        <v>-71500</v>
      </c>
      <c r="G200" s="659">
        <v>0</v>
      </c>
      <c r="H200" s="659">
        <v>71500</v>
      </c>
      <c r="I200" s="659">
        <v>1145868024</v>
      </c>
      <c r="J200" s="660" t="s">
        <v>1173</v>
      </c>
      <c r="L200" s="661">
        <f t="shared" ref="L200:L263" si="6">I199+H200</f>
        <v>1145868024</v>
      </c>
      <c r="M200" s="661">
        <f t="shared" ref="M200:M263" si="7">I200-L200</f>
        <v>0</v>
      </c>
    </row>
    <row r="201" spans="1:13">
      <c r="A201" s="657" t="s">
        <v>1257</v>
      </c>
      <c r="B201" s="658">
        <v>44505</v>
      </c>
      <c r="C201" s="657" t="s">
        <v>1170</v>
      </c>
      <c r="D201" s="657" t="s">
        <v>1171</v>
      </c>
      <c r="E201" s="657" t="s">
        <v>1263</v>
      </c>
      <c r="F201" s="659">
        <v>-28000</v>
      </c>
      <c r="G201" s="659">
        <v>0</v>
      </c>
      <c r="H201" s="659">
        <v>28000</v>
      </c>
      <c r="I201" s="659">
        <v>1145896024</v>
      </c>
      <c r="J201" s="660" t="s">
        <v>1173</v>
      </c>
      <c r="L201" s="661">
        <f t="shared" si="6"/>
        <v>1145896024</v>
      </c>
      <c r="M201" s="661">
        <f t="shared" si="7"/>
        <v>0</v>
      </c>
    </row>
    <row r="202" spans="1:13">
      <c r="A202" s="657" t="s">
        <v>1257</v>
      </c>
      <c r="B202" s="658">
        <v>44505</v>
      </c>
      <c r="C202" s="657" t="s">
        <v>1170</v>
      </c>
      <c r="D202" s="657" t="s">
        <v>1171</v>
      </c>
      <c r="E202" s="657" t="s">
        <v>1264</v>
      </c>
      <c r="F202" s="659">
        <v>-47700</v>
      </c>
      <c r="G202" s="659">
        <v>0</v>
      </c>
      <c r="H202" s="659">
        <v>47700</v>
      </c>
      <c r="I202" s="659">
        <v>1145943724</v>
      </c>
      <c r="J202" s="660" t="s">
        <v>1173</v>
      </c>
      <c r="L202" s="661">
        <f t="shared" si="6"/>
        <v>1145943724</v>
      </c>
      <c r="M202" s="661">
        <f t="shared" si="7"/>
        <v>0</v>
      </c>
    </row>
    <row r="203" spans="1:13">
      <c r="A203" s="657" t="s">
        <v>1257</v>
      </c>
      <c r="B203" s="658">
        <v>44505</v>
      </c>
      <c r="C203" s="657" t="s">
        <v>1170</v>
      </c>
      <c r="D203" s="657" t="s">
        <v>1171</v>
      </c>
      <c r="E203" s="657" t="s">
        <v>1190</v>
      </c>
      <c r="F203" s="659">
        <v>-5100400</v>
      </c>
      <c r="G203" s="659">
        <v>0</v>
      </c>
      <c r="H203" s="659">
        <v>5100400</v>
      </c>
      <c r="I203" s="659">
        <v>1151044124</v>
      </c>
      <c r="J203" s="660" t="s">
        <v>1173</v>
      </c>
      <c r="L203" s="661">
        <f t="shared" si="6"/>
        <v>1151044124</v>
      </c>
      <c r="M203" s="661">
        <f t="shared" si="7"/>
        <v>0</v>
      </c>
    </row>
    <row r="204" spans="1:13">
      <c r="A204" s="657" t="s">
        <v>1257</v>
      </c>
      <c r="B204" s="658">
        <v>44505</v>
      </c>
      <c r="C204" s="657" t="s">
        <v>1170</v>
      </c>
      <c r="D204" s="657" t="s">
        <v>1171</v>
      </c>
      <c r="E204" s="657" t="s">
        <v>1172</v>
      </c>
      <c r="F204" s="659">
        <v>-1281850</v>
      </c>
      <c r="G204" s="659">
        <v>0</v>
      </c>
      <c r="H204" s="659">
        <v>1281850</v>
      </c>
      <c r="I204" s="659">
        <v>1152325974</v>
      </c>
      <c r="J204" s="660" t="s">
        <v>1173</v>
      </c>
      <c r="L204" s="661">
        <f t="shared" si="6"/>
        <v>1152325974</v>
      </c>
      <c r="M204" s="661">
        <f t="shared" si="7"/>
        <v>0</v>
      </c>
    </row>
    <row r="205" spans="1:13">
      <c r="A205" s="657" t="s">
        <v>1257</v>
      </c>
      <c r="B205" s="658">
        <v>44505</v>
      </c>
      <c r="C205" s="657" t="s">
        <v>1170</v>
      </c>
      <c r="D205" s="657" t="s">
        <v>1171</v>
      </c>
      <c r="E205" s="657" t="s">
        <v>1174</v>
      </c>
      <c r="F205" s="659">
        <v>-6967046</v>
      </c>
      <c r="G205" s="659">
        <v>0</v>
      </c>
      <c r="H205" s="659">
        <v>6967046</v>
      </c>
      <c r="I205" s="659">
        <v>1159293020</v>
      </c>
      <c r="J205" s="660" t="s">
        <v>1173</v>
      </c>
      <c r="L205" s="661">
        <f t="shared" si="6"/>
        <v>1159293020</v>
      </c>
      <c r="M205" s="661">
        <f t="shared" si="7"/>
        <v>0</v>
      </c>
    </row>
    <row r="206" spans="1:13">
      <c r="A206" s="657" t="s">
        <v>1257</v>
      </c>
      <c r="B206" s="658">
        <v>44505</v>
      </c>
      <c r="C206" s="657" t="s">
        <v>1170</v>
      </c>
      <c r="D206" s="657" t="s">
        <v>1171</v>
      </c>
      <c r="E206" s="657" t="s">
        <v>1209</v>
      </c>
      <c r="F206" s="659">
        <v>-7638300</v>
      </c>
      <c r="G206" s="659">
        <v>0</v>
      </c>
      <c r="H206" s="659">
        <v>7638300</v>
      </c>
      <c r="I206" s="659">
        <v>1166931320</v>
      </c>
      <c r="J206" s="660" t="s">
        <v>1173</v>
      </c>
      <c r="L206" s="661">
        <f t="shared" si="6"/>
        <v>1166931320</v>
      </c>
      <c r="M206" s="661">
        <f t="shared" si="7"/>
        <v>0</v>
      </c>
    </row>
    <row r="207" spans="1:13">
      <c r="A207" s="657" t="s">
        <v>1257</v>
      </c>
      <c r="B207" s="658">
        <v>44505</v>
      </c>
      <c r="C207" s="657" t="s">
        <v>1170</v>
      </c>
      <c r="D207" s="657" t="s">
        <v>1171</v>
      </c>
      <c r="E207" s="657" t="s">
        <v>1177</v>
      </c>
      <c r="F207" s="659">
        <v>-7554350</v>
      </c>
      <c r="G207" s="659">
        <v>0</v>
      </c>
      <c r="H207" s="659">
        <v>7554350</v>
      </c>
      <c r="I207" s="659">
        <v>1174485670</v>
      </c>
      <c r="J207" s="660" t="s">
        <v>1173</v>
      </c>
      <c r="L207" s="661">
        <f t="shared" si="6"/>
        <v>1174485670</v>
      </c>
      <c r="M207" s="661">
        <f t="shared" si="7"/>
        <v>0</v>
      </c>
    </row>
    <row r="208" spans="1:13">
      <c r="A208" s="657" t="s">
        <v>1257</v>
      </c>
      <c r="B208" s="658">
        <v>44505</v>
      </c>
      <c r="C208" s="657" t="s">
        <v>1170</v>
      </c>
      <c r="D208" s="657" t="s">
        <v>1171</v>
      </c>
      <c r="E208" s="657" t="s">
        <v>1197</v>
      </c>
      <c r="F208" s="659">
        <v>-645000</v>
      </c>
      <c r="G208" s="659">
        <v>0</v>
      </c>
      <c r="H208" s="659">
        <v>645000</v>
      </c>
      <c r="I208" s="659">
        <v>1175130670</v>
      </c>
      <c r="J208" s="660" t="s">
        <v>1173</v>
      </c>
      <c r="L208" s="661">
        <f t="shared" si="6"/>
        <v>1175130670</v>
      </c>
      <c r="M208" s="661">
        <f t="shared" si="7"/>
        <v>0</v>
      </c>
    </row>
    <row r="209" spans="1:13">
      <c r="A209" s="657" t="s">
        <v>1257</v>
      </c>
      <c r="B209" s="658">
        <v>44505</v>
      </c>
      <c r="C209" s="657" t="s">
        <v>1170</v>
      </c>
      <c r="D209" s="657" t="s">
        <v>1171</v>
      </c>
      <c r="E209" s="657" t="s">
        <v>1202</v>
      </c>
      <c r="F209" s="659">
        <v>-7107240</v>
      </c>
      <c r="G209" s="659">
        <v>0</v>
      </c>
      <c r="H209" s="659">
        <v>7107240</v>
      </c>
      <c r="I209" s="659">
        <v>1182237910</v>
      </c>
      <c r="J209" s="660" t="s">
        <v>1173</v>
      </c>
      <c r="L209" s="661">
        <f t="shared" si="6"/>
        <v>1182237910</v>
      </c>
      <c r="M209" s="661">
        <f t="shared" si="7"/>
        <v>0</v>
      </c>
    </row>
    <row r="210" spans="1:13">
      <c r="A210" s="657" t="s">
        <v>1257</v>
      </c>
      <c r="B210" s="658">
        <v>44505</v>
      </c>
      <c r="C210" s="657" t="s">
        <v>1170</v>
      </c>
      <c r="D210" s="657" t="s">
        <v>1171</v>
      </c>
      <c r="E210" s="657" t="s">
        <v>1202</v>
      </c>
      <c r="F210" s="659">
        <v>-2800</v>
      </c>
      <c r="G210" s="659">
        <v>0</v>
      </c>
      <c r="H210" s="659">
        <v>2800</v>
      </c>
      <c r="I210" s="659">
        <v>1182240710</v>
      </c>
      <c r="J210" s="660" t="s">
        <v>1173</v>
      </c>
      <c r="L210" s="661">
        <f t="shared" si="6"/>
        <v>1182240710</v>
      </c>
      <c r="M210" s="661">
        <f t="shared" si="7"/>
        <v>0</v>
      </c>
    </row>
    <row r="211" spans="1:13">
      <c r="A211" s="657" t="s">
        <v>1257</v>
      </c>
      <c r="B211" s="658">
        <v>44505</v>
      </c>
      <c r="C211" s="657" t="s">
        <v>1170</v>
      </c>
      <c r="D211" s="657" t="s">
        <v>1171</v>
      </c>
      <c r="E211" s="657" t="s">
        <v>1198</v>
      </c>
      <c r="F211" s="659">
        <v>-16863900</v>
      </c>
      <c r="G211" s="659">
        <v>0</v>
      </c>
      <c r="H211" s="659">
        <v>16863900</v>
      </c>
      <c r="I211" s="659">
        <v>1199104610</v>
      </c>
      <c r="J211" s="660" t="s">
        <v>1173</v>
      </c>
      <c r="L211" s="661">
        <f t="shared" si="6"/>
        <v>1199104610</v>
      </c>
      <c r="M211" s="661">
        <f t="shared" si="7"/>
        <v>0</v>
      </c>
    </row>
    <row r="212" spans="1:13">
      <c r="A212" s="657" t="s">
        <v>1257</v>
      </c>
      <c r="B212" s="658">
        <v>44505</v>
      </c>
      <c r="C212" s="657" t="s">
        <v>1170</v>
      </c>
      <c r="D212" s="657" t="s">
        <v>1171</v>
      </c>
      <c r="E212" s="657" t="s">
        <v>1182</v>
      </c>
      <c r="F212" s="659">
        <v>-1679400</v>
      </c>
      <c r="G212" s="659">
        <v>0</v>
      </c>
      <c r="H212" s="659">
        <v>1679400</v>
      </c>
      <c r="I212" s="659">
        <v>1200784010</v>
      </c>
      <c r="J212" s="660" t="s">
        <v>1173</v>
      </c>
      <c r="L212" s="661">
        <f t="shared" si="6"/>
        <v>1200784010</v>
      </c>
      <c r="M212" s="661">
        <f t="shared" si="7"/>
        <v>0</v>
      </c>
    </row>
    <row r="213" spans="1:13">
      <c r="A213" s="657" t="s">
        <v>1257</v>
      </c>
      <c r="B213" s="658">
        <v>44505</v>
      </c>
      <c r="C213" s="657" t="s">
        <v>1170</v>
      </c>
      <c r="D213" s="657" t="s">
        <v>1171</v>
      </c>
      <c r="E213" s="657" t="s">
        <v>1195</v>
      </c>
      <c r="F213" s="659">
        <v>-9108250</v>
      </c>
      <c r="G213" s="659">
        <v>0</v>
      </c>
      <c r="H213" s="659">
        <v>9108250</v>
      </c>
      <c r="I213" s="659">
        <v>1209892260</v>
      </c>
      <c r="J213" s="660" t="s">
        <v>1173</v>
      </c>
      <c r="L213" s="661">
        <f t="shared" si="6"/>
        <v>1209892260</v>
      </c>
      <c r="M213" s="661">
        <f t="shared" si="7"/>
        <v>0</v>
      </c>
    </row>
    <row r="214" spans="1:13">
      <c r="A214" s="657" t="s">
        <v>1257</v>
      </c>
      <c r="B214" s="658">
        <v>44505</v>
      </c>
      <c r="C214" s="657" t="s">
        <v>1170</v>
      </c>
      <c r="D214" s="657" t="s">
        <v>1171</v>
      </c>
      <c r="E214" s="657" t="s">
        <v>1199</v>
      </c>
      <c r="F214" s="659">
        <v>-8654600</v>
      </c>
      <c r="G214" s="659">
        <v>0</v>
      </c>
      <c r="H214" s="659">
        <v>8654600</v>
      </c>
      <c r="I214" s="659">
        <v>1218546860</v>
      </c>
      <c r="J214" s="660" t="s">
        <v>1173</v>
      </c>
      <c r="L214" s="661">
        <f t="shared" si="6"/>
        <v>1218546860</v>
      </c>
      <c r="M214" s="661">
        <f t="shared" si="7"/>
        <v>0</v>
      </c>
    </row>
    <row r="215" spans="1:13">
      <c r="A215" s="657" t="s">
        <v>1257</v>
      </c>
      <c r="B215" s="658">
        <v>44505</v>
      </c>
      <c r="C215" s="657" t="s">
        <v>1170</v>
      </c>
      <c r="D215" s="657" t="s">
        <v>1171</v>
      </c>
      <c r="E215" s="657" t="s">
        <v>1245</v>
      </c>
      <c r="F215" s="659">
        <v>-8264488</v>
      </c>
      <c r="G215" s="659">
        <v>0</v>
      </c>
      <c r="H215" s="659">
        <v>8264488</v>
      </c>
      <c r="I215" s="659">
        <v>1226811348</v>
      </c>
      <c r="J215" s="660" t="s">
        <v>1173</v>
      </c>
      <c r="L215" s="661">
        <f t="shared" si="6"/>
        <v>1226811348</v>
      </c>
      <c r="M215" s="661">
        <f t="shared" si="7"/>
        <v>0</v>
      </c>
    </row>
    <row r="216" spans="1:13">
      <c r="A216" s="657" t="s">
        <v>1257</v>
      </c>
      <c r="B216" s="658">
        <v>44505</v>
      </c>
      <c r="C216" s="657" t="s">
        <v>1170</v>
      </c>
      <c r="D216" s="657" t="s">
        <v>1171</v>
      </c>
      <c r="E216" s="657" t="s">
        <v>1191</v>
      </c>
      <c r="F216" s="659">
        <v>-7280900</v>
      </c>
      <c r="G216" s="659">
        <v>0</v>
      </c>
      <c r="H216" s="659">
        <v>7280900</v>
      </c>
      <c r="I216" s="659">
        <v>1234092248</v>
      </c>
      <c r="J216" s="660" t="s">
        <v>1173</v>
      </c>
      <c r="L216" s="661">
        <f t="shared" si="6"/>
        <v>1234092248</v>
      </c>
      <c r="M216" s="661">
        <f t="shared" si="7"/>
        <v>0</v>
      </c>
    </row>
    <row r="217" spans="1:13">
      <c r="A217" s="657" t="s">
        <v>1257</v>
      </c>
      <c r="B217" s="658">
        <v>44505</v>
      </c>
      <c r="C217" s="657" t="s">
        <v>1170</v>
      </c>
      <c r="D217" s="657" t="s">
        <v>1171</v>
      </c>
      <c r="E217" s="657" t="s">
        <v>1185</v>
      </c>
      <c r="F217" s="659">
        <v>-3103500</v>
      </c>
      <c r="G217" s="659">
        <v>0</v>
      </c>
      <c r="H217" s="659">
        <v>3103500</v>
      </c>
      <c r="I217" s="659">
        <v>1237195748</v>
      </c>
      <c r="J217" s="660" t="s">
        <v>1173</v>
      </c>
      <c r="L217" s="661">
        <f t="shared" si="6"/>
        <v>1237195748</v>
      </c>
      <c r="M217" s="661">
        <f t="shared" si="7"/>
        <v>0</v>
      </c>
    </row>
    <row r="218" spans="1:13">
      <c r="A218" s="657" t="s">
        <v>1257</v>
      </c>
      <c r="B218" s="658">
        <v>44505</v>
      </c>
      <c r="C218" s="657" t="s">
        <v>1170</v>
      </c>
      <c r="D218" s="657" t="s">
        <v>1171</v>
      </c>
      <c r="E218" s="657" t="s">
        <v>1246</v>
      </c>
      <c r="F218" s="659">
        <v>-9780000</v>
      </c>
      <c r="G218" s="659">
        <v>0</v>
      </c>
      <c r="H218" s="659">
        <v>9780000</v>
      </c>
      <c r="I218" s="659">
        <v>1246975748</v>
      </c>
      <c r="J218" s="660" t="s">
        <v>1173</v>
      </c>
      <c r="L218" s="661">
        <f t="shared" si="6"/>
        <v>1246975748</v>
      </c>
      <c r="M218" s="661">
        <f t="shared" si="7"/>
        <v>0</v>
      </c>
    </row>
    <row r="219" spans="1:13">
      <c r="A219" s="657" t="s">
        <v>1257</v>
      </c>
      <c r="B219" s="658">
        <v>44505</v>
      </c>
      <c r="C219" s="657" t="s">
        <v>1170</v>
      </c>
      <c r="D219" s="657" t="s">
        <v>1171</v>
      </c>
      <c r="E219" s="657" t="s">
        <v>1180</v>
      </c>
      <c r="F219" s="659">
        <v>-3450000</v>
      </c>
      <c r="G219" s="659">
        <v>0</v>
      </c>
      <c r="H219" s="659">
        <v>3450000</v>
      </c>
      <c r="I219" s="659">
        <v>1250425748</v>
      </c>
      <c r="J219" s="660" t="s">
        <v>1173</v>
      </c>
      <c r="L219" s="661">
        <f t="shared" si="6"/>
        <v>1250425748</v>
      </c>
      <c r="M219" s="661">
        <f t="shared" si="7"/>
        <v>0</v>
      </c>
    </row>
    <row r="220" spans="1:13">
      <c r="A220" s="657" t="s">
        <v>1257</v>
      </c>
      <c r="B220" s="658">
        <v>44505</v>
      </c>
      <c r="C220" s="657" t="s">
        <v>1170</v>
      </c>
      <c r="D220" s="657" t="s">
        <v>1171</v>
      </c>
      <c r="E220" s="657" t="s">
        <v>1224</v>
      </c>
      <c r="F220" s="659">
        <v>-1770550</v>
      </c>
      <c r="G220" s="659">
        <v>0</v>
      </c>
      <c r="H220" s="659">
        <v>1770550</v>
      </c>
      <c r="I220" s="659">
        <v>1252196298</v>
      </c>
      <c r="J220" s="660" t="s">
        <v>1173</v>
      </c>
      <c r="L220" s="661">
        <f t="shared" si="6"/>
        <v>1252196298</v>
      </c>
      <c r="M220" s="661">
        <f t="shared" si="7"/>
        <v>0</v>
      </c>
    </row>
    <row r="221" spans="1:13">
      <c r="A221" s="657" t="s">
        <v>1257</v>
      </c>
      <c r="B221" s="658">
        <v>44505</v>
      </c>
      <c r="C221" s="657" t="s">
        <v>1170</v>
      </c>
      <c r="D221" s="657" t="s">
        <v>1171</v>
      </c>
      <c r="E221" s="657" t="s">
        <v>1194</v>
      </c>
      <c r="F221" s="659">
        <v>-120000</v>
      </c>
      <c r="G221" s="659">
        <v>0</v>
      </c>
      <c r="H221" s="659">
        <v>120000</v>
      </c>
      <c r="I221" s="659">
        <v>1252316298</v>
      </c>
      <c r="J221" s="660" t="s">
        <v>1173</v>
      </c>
      <c r="L221" s="661">
        <f t="shared" si="6"/>
        <v>1252316298</v>
      </c>
      <c r="M221" s="661">
        <f t="shared" si="7"/>
        <v>0</v>
      </c>
    </row>
    <row r="222" spans="1:13">
      <c r="A222" s="657" t="s">
        <v>1257</v>
      </c>
      <c r="B222" s="658">
        <v>44505</v>
      </c>
      <c r="C222" s="657" t="s">
        <v>1170</v>
      </c>
      <c r="D222" s="657" t="s">
        <v>1171</v>
      </c>
      <c r="E222" s="657" t="s">
        <v>1226</v>
      </c>
      <c r="F222" s="659">
        <v>-10626572</v>
      </c>
      <c r="G222" s="659">
        <v>0</v>
      </c>
      <c r="H222" s="659">
        <v>10626572</v>
      </c>
      <c r="I222" s="659">
        <v>1262942870</v>
      </c>
      <c r="J222" s="660" t="s">
        <v>1173</v>
      </c>
      <c r="L222" s="661">
        <f t="shared" si="6"/>
        <v>1262942870</v>
      </c>
      <c r="M222" s="661">
        <f t="shared" si="7"/>
        <v>0</v>
      </c>
    </row>
    <row r="223" spans="1:13">
      <c r="A223" s="657" t="s">
        <v>1257</v>
      </c>
      <c r="B223" s="658">
        <v>44505</v>
      </c>
      <c r="C223" s="657" t="s">
        <v>1170</v>
      </c>
      <c r="D223" s="657" t="s">
        <v>1171</v>
      </c>
      <c r="E223" s="657" t="s">
        <v>1218</v>
      </c>
      <c r="F223" s="659">
        <v>-2874000</v>
      </c>
      <c r="G223" s="659">
        <v>0</v>
      </c>
      <c r="H223" s="659">
        <v>2874000</v>
      </c>
      <c r="I223" s="659">
        <v>1265816870</v>
      </c>
      <c r="J223" s="660" t="s">
        <v>1173</v>
      </c>
      <c r="L223" s="661">
        <f t="shared" si="6"/>
        <v>1265816870</v>
      </c>
      <c r="M223" s="661">
        <f t="shared" si="7"/>
        <v>0</v>
      </c>
    </row>
    <row r="224" spans="1:13">
      <c r="A224" s="657" t="s">
        <v>1257</v>
      </c>
      <c r="B224" s="658">
        <v>44505</v>
      </c>
      <c r="C224" s="657" t="s">
        <v>1170</v>
      </c>
      <c r="D224" s="657" t="s">
        <v>1171</v>
      </c>
      <c r="E224" s="657" t="s">
        <v>1187</v>
      </c>
      <c r="F224" s="659">
        <v>-3369000</v>
      </c>
      <c r="G224" s="659">
        <v>0</v>
      </c>
      <c r="H224" s="659">
        <v>3369000</v>
      </c>
      <c r="I224" s="659">
        <v>1269185870</v>
      </c>
      <c r="J224" s="660" t="s">
        <v>1173</v>
      </c>
      <c r="L224" s="661">
        <f t="shared" si="6"/>
        <v>1269185870</v>
      </c>
      <c r="M224" s="661">
        <f t="shared" si="7"/>
        <v>0</v>
      </c>
    </row>
    <row r="225" spans="1:13">
      <c r="A225" s="657" t="s">
        <v>1257</v>
      </c>
      <c r="B225" s="658">
        <v>44505</v>
      </c>
      <c r="C225" s="657" t="s">
        <v>1170</v>
      </c>
      <c r="D225" s="657" t="s">
        <v>1171</v>
      </c>
      <c r="E225" s="657" t="s">
        <v>1221</v>
      </c>
      <c r="F225" s="659">
        <v>-1334000</v>
      </c>
      <c r="G225" s="659">
        <v>0</v>
      </c>
      <c r="H225" s="659">
        <v>1334000</v>
      </c>
      <c r="I225" s="659">
        <v>1270519870</v>
      </c>
      <c r="J225" s="660" t="s">
        <v>1173</v>
      </c>
      <c r="L225" s="661">
        <f t="shared" si="6"/>
        <v>1270519870</v>
      </c>
      <c r="M225" s="661">
        <f t="shared" si="7"/>
        <v>0</v>
      </c>
    </row>
    <row r="226" spans="1:13">
      <c r="A226" s="657" t="s">
        <v>1257</v>
      </c>
      <c r="B226" s="658">
        <v>44505</v>
      </c>
      <c r="C226" s="657" t="s">
        <v>1170</v>
      </c>
      <c r="D226" s="657" t="s">
        <v>1171</v>
      </c>
      <c r="E226" s="657" t="s">
        <v>1206</v>
      </c>
      <c r="F226" s="659">
        <v>-1180000</v>
      </c>
      <c r="G226" s="659">
        <v>0</v>
      </c>
      <c r="H226" s="659">
        <v>1180000</v>
      </c>
      <c r="I226" s="659">
        <v>1271699870</v>
      </c>
      <c r="J226" s="660" t="s">
        <v>1173</v>
      </c>
      <c r="L226" s="661">
        <f t="shared" si="6"/>
        <v>1271699870</v>
      </c>
      <c r="M226" s="661">
        <f t="shared" si="7"/>
        <v>0</v>
      </c>
    </row>
    <row r="227" spans="1:13">
      <c r="A227" s="657" t="s">
        <v>1257</v>
      </c>
      <c r="B227" s="658">
        <v>44505</v>
      </c>
      <c r="C227" s="657" t="s">
        <v>1170</v>
      </c>
      <c r="D227" s="657" t="s">
        <v>1171</v>
      </c>
      <c r="E227" s="657" t="s">
        <v>1178</v>
      </c>
      <c r="F227" s="659">
        <v>-9675350</v>
      </c>
      <c r="G227" s="659">
        <v>0</v>
      </c>
      <c r="H227" s="659">
        <v>9675350</v>
      </c>
      <c r="I227" s="659">
        <v>1281375220</v>
      </c>
      <c r="J227" s="660" t="s">
        <v>1173</v>
      </c>
      <c r="L227" s="661">
        <f t="shared" si="6"/>
        <v>1281375220</v>
      </c>
      <c r="M227" s="661">
        <f t="shared" si="7"/>
        <v>0</v>
      </c>
    </row>
    <row r="228" spans="1:13">
      <c r="A228" s="657" t="s">
        <v>1257</v>
      </c>
      <c r="B228" s="658">
        <v>44505</v>
      </c>
      <c r="C228" s="657" t="s">
        <v>1170</v>
      </c>
      <c r="D228" s="657" t="s">
        <v>1171</v>
      </c>
      <c r="E228" s="657" t="s">
        <v>1178</v>
      </c>
      <c r="F228" s="659">
        <v>-8096</v>
      </c>
      <c r="G228" s="659">
        <v>0</v>
      </c>
      <c r="H228" s="659">
        <v>8096</v>
      </c>
      <c r="I228" s="659">
        <v>1281383316</v>
      </c>
      <c r="J228" s="660" t="s">
        <v>1173</v>
      </c>
      <c r="L228" s="661">
        <f t="shared" si="6"/>
        <v>1281383316</v>
      </c>
      <c r="M228" s="661">
        <f t="shared" si="7"/>
        <v>0</v>
      </c>
    </row>
    <row r="229" spans="1:13">
      <c r="A229" s="657" t="s">
        <v>1257</v>
      </c>
      <c r="B229" s="658">
        <v>44505</v>
      </c>
      <c r="C229" s="657" t="s">
        <v>1170</v>
      </c>
      <c r="D229" s="657" t="s">
        <v>1171</v>
      </c>
      <c r="E229" s="657" t="s">
        <v>1265</v>
      </c>
      <c r="F229" s="659">
        <v>-4731000</v>
      </c>
      <c r="G229" s="659">
        <v>0</v>
      </c>
      <c r="H229" s="659">
        <v>4731000</v>
      </c>
      <c r="I229" s="659">
        <v>1286114316</v>
      </c>
      <c r="J229" s="660" t="s">
        <v>1173</v>
      </c>
      <c r="L229" s="661">
        <f t="shared" si="6"/>
        <v>1286114316</v>
      </c>
      <c r="M229" s="661">
        <f t="shared" si="7"/>
        <v>0</v>
      </c>
    </row>
    <row r="230" spans="1:13">
      <c r="A230" s="657" t="s">
        <v>1257</v>
      </c>
      <c r="B230" s="658">
        <v>44505</v>
      </c>
      <c r="C230" s="657" t="s">
        <v>1170</v>
      </c>
      <c r="D230" s="657" t="s">
        <v>1171</v>
      </c>
      <c r="E230" s="657" t="s">
        <v>1207</v>
      </c>
      <c r="F230" s="659">
        <v>-4512000</v>
      </c>
      <c r="G230" s="659">
        <v>0</v>
      </c>
      <c r="H230" s="659">
        <v>4512000</v>
      </c>
      <c r="I230" s="659">
        <v>1290626316</v>
      </c>
      <c r="J230" s="660" t="s">
        <v>1173</v>
      </c>
      <c r="L230" s="661">
        <f t="shared" si="6"/>
        <v>1290626316</v>
      </c>
      <c r="M230" s="661">
        <f t="shared" si="7"/>
        <v>0</v>
      </c>
    </row>
    <row r="231" spans="1:13">
      <c r="A231" s="657" t="s">
        <v>1257</v>
      </c>
      <c r="B231" s="658">
        <v>44505</v>
      </c>
      <c r="C231" s="657" t="s">
        <v>1170</v>
      </c>
      <c r="D231" s="657" t="s">
        <v>1171</v>
      </c>
      <c r="E231" s="657" t="s">
        <v>1204</v>
      </c>
      <c r="F231" s="659">
        <v>-3939000</v>
      </c>
      <c r="G231" s="659">
        <v>0</v>
      </c>
      <c r="H231" s="659">
        <v>3939000</v>
      </c>
      <c r="I231" s="659">
        <v>1294565316</v>
      </c>
      <c r="J231" s="660" t="s">
        <v>1173</v>
      </c>
      <c r="L231" s="661">
        <f t="shared" si="6"/>
        <v>1294565316</v>
      </c>
      <c r="M231" s="661">
        <f t="shared" si="7"/>
        <v>0</v>
      </c>
    </row>
    <row r="232" spans="1:13">
      <c r="A232" s="657" t="s">
        <v>1257</v>
      </c>
      <c r="B232" s="658">
        <v>44505</v>
      </c>
      <c r="C232" s="657" t="s">
        <v>1170</v>
      </c>
      <c r="D232" s="657" t="s">
        <v>1171</v>
      </c>
      <c r="E232" s="657" t="s">
        <v>1196</v>
      </c>
      <c r="F232" s="659">
        <v>-1004850</v>
      </c>
      <c r="G232" s="659">
        <v>0</v>
      </c>
      <c r="H232" s="659">
        <v>1004850</v>
      </c>
      <c r="I232" s="659">
        <v>1295570166</v>
      </c>
      <c r="J232" s="660" t="s">
        <v>1173</v>
      </c>
      <c r="L232" s="661">
        <f t="shared" si="6"/>
        <v>1295570166</v>
      </c>
      <c r="M232" s="661">
        <f t="shared" si="7"/>
        <v>0</v>
      </c>
    </row>
    <row r="233" spans="1:13">
      <c r="A233" s="657" t="s">
        <v>1257</v>
      </c>
      <c r="B233" s="658">
        <v>44505</v>
      </c>
      <c r="C233" s="657" t="s">
        <v>1170</v>
      </c>
      <c r="D233" s="657" t="s">
        <v>1171</v>
      </c>
      <c r="E233" s="657" t="s">
        <v>1266</v>
      </c>
      <c r="F233" s="659">
        <v>-755000</v>
      </c>
      <c r="G233" s="659">
        <v>0</v>
      </c>
      <c r="H233" s="659">
        <v>755000</v>
      </c>
      <c r="I233" s="659">
        <v>1296325166</v>
      </c>
      <c r="J233" s="660" t="s">
        <v>1173</v>
      </c>
      <c r="L233" s="661">
        <f t="shared" si="6"/>
        <v>1296325166</v>
      </c>
      <c r="M233" s="661">
        <f t="shared" si="7"/>
        <v>0</v>
      </c>
    </row>
    <row r="234" spans="1:13">
      <c r="A234" s="657" t="s">
        <v>1257</v>
      </c>
      <c r="B234" s="658">
        <v>44505</v>
      </c>
      <c r="C234" s="657" t="s">
        <v>1170</v>
      </c>
      <c r="D234" s="657" t="s">
        <v>1171</v>
      </c>
      <c r="E234" s="657" t="s">
        <v>1205</v>
      </c>
      <c r="F234" s="659">
        <v>-90000</v>
      </c>
      <c r="G234" s="659">
        <v>0</v>
      </c>
      <c r="H234" s="659">
        <v>90000</v>
      </c>
      <c r="I234" s="659">
        <v>1296415166</v>
      </c>
      <c r="J234" s="660" t="s">
        <v>1173</v>
      </c>
      <c r="L234" s="661">
        <f t="shared" si="6"/>
        <v>1296415166</v>
      </c>
      <c r="M234" s="661">
        <f t="shared" si="7"/>
        <v>0</v>
      </c>
    </row>
    <row r="235" spans="1:13">
      <c r="A235" s="657" t="s">
        <v>1257</v>
      </c>
      <c r="B235" s="658">
        <v>44505</v>
      </c>
      <c r="C235" s="657" t="s">
        <v>1170</v>
      </c>
      <c r="D235" s="657" t="s">
        <v>1171</v>
      </c>
      <c r="E235" s="657" t="s">
        <v>1229</v>
      </c>
      <c r="F235" s="659">
        <v>-40000</v>
      </c>
      <c r="G235" s="659">
        <v>0</v>
      </c>
      <c r="H235" s="659">
        <v>40000</v>
      </c>
      <c r="I235" s="659">
        <v>1296455166</v>
      </c>
      <c r="J235" s="660" t="s">
        <v>1173</v>
      </c>
      <c r="L235" s="661">
        <f t="shared" si="6"/>
        <v>1296455166</v>
      </c>
      <c r="M235" s="661">
        <f t="shared" si="7"/>
        <v>0</v>
      </c>
    </row>
    <row r="236" spans="1:13">
      <c r="A236" s="657" t="s">
        <v>1257</v>
      </c>
      <c r="B236" s="658">
        <v>44505</v>
      </c>
      <c r="C236" s="657" t="s">
        <v>1170</v>
      </c>
      <c r="D236" s="657" t="s">
        <v>1171</v>
      </c>
      <c r="E236" s="657" t="s">
        <v>1267</v>
      </c>
      <c r="F236" s="659">
        <v>-27000</v>
      </c>
      <c r="G236" s="659">
        <v>0</v>
      </c>
      <c r="H236" s="659">
        <v>27000</v>
      </c>
      <c r="I236" s="659">
        <v>1296482166</v>
      </c>
      <c r="J236" s="660" t="s">
        <v>1173</v>
      </c>
      <c r="L236" s="661">
        <f t="shared" si="6"/>
        <v>1296482166</v>
      </c>
      <c r="M236" s="661">
        <f t="shared" si="7"/>
        <v>0</v>
      </c>
    </row>
    <row r="237" spans="1:13">
      <c r="A237" s="657" t="s">
        <v>1257</v>
      </c>
      <c r="B237" s="658">
        <v>44505</v>
      </c>
      <c r="C237" s="657" t="s">
        <v>1170</v>
      </c>
      <c r="D237" s="657" t="s">
        <v>1171</v>
      </c>
      <c r="E237" s="657" t="s">
        <v>1177</v>
      </c>
      <c r="F237" s="659">
        <v>-33400</v>
      </c>
      <c r="G237" s="659">
        <v>0</v>
      </c>
      <c r="H237" s="659">
        <v>33400</v>
      </c>
      <c r="I237" s="659">
        <v>1296515566</v>
      </c>
      <c r="J237" s="660" t="s">
        <v>1173</v>
      </c>
      <c r="L237" s="661">
        <f t="shared" si="6"/>
        <v>1296515566</v>
      </c>
      <c r="M237" s="661">
        <f t="shared" si="7"/>
        <v>0</v>
      </c>
    </row>
    <row r="238" spans="1:13">
      <c r="A238" s="657" t="s">
        <v>1257</v>
      </c>
      <c r="B238" s="658">
        <v>44505</v>
      </c>
      <c r="C238" s="657" t="s">
        <v>1170</v>
      </c>
      <c r="D238" s="657" t="s">
        <v>1171</v>
      </c>
      <c r="E238" s="657" t="s">
        <v>1266</v>
      </c>
      <c r="F238" s="659">
        <v>-61600</v>
      </c>
      <c r="G238" s="659">
        <v>0</v>
      </c>
      <c r="H238" s="659">
        <v>61600</v>
      </c>
      <c r="I238" s="659">
        <v>1296577166</v>
      </c>
      <c r="J238" s="660" t="s">
        <v>1173</v>
      </c>
      <c r="L238" s="661">
        <f t="shared" si="6"/>
        <v>1296577166</v>
      </c>
      <c r="M238" s="661">
        <f t="shared" si="7"/>
        <v>0</v>
      </c>
    </row>
    <row r="239" spans="1:13">
      <c r="A239" s="657" t="s">
        <v>1268</v>
      </c>
      <c r="B239" s="658">
        <v>44506</v>
      </c>
      <c r="C239" s="657" t="s">
        <v>1170</v>
      </c>
      <c r="D239" s="657" t="s">
        <v>1171</v>
      </c>
      <c r="E239" s="657" t="s">
        <v>1172</v>
      </c>
      <c r="F239" s="659">
        <v>-2632250</v>
      </c>
      <c r="G239" s="659">
        <v>0</v>
      </c>
      <c r="H239" s="659">
        <v>2632250</v>
      </c>
      <c r="I239" s="659">
        <v>1299209416</v>
      </c>
      <c r="J239" s="660" t="s">
        <v>1173</v>
      </c>
      <c r="L239" s="661">
        <f t="shared" si="6"/>
        <v>1299209416</v>
      </c>
      <c r="M239" s="661">
        <f t="shared" si="7"/>
        <v>0</v>
      </c>
    </row>
    <row r="240" spans="1:13">
      <c r="A240" s="657" t="s">
        <v>1257</v>
      </c>
      <c r="B240" s="658">
        <v>44505</v>
      </c>
      <c r="C240" s="657" t="s">
        <v>1170</v>
      </c>
      <c r="D240" s="657" t="s">
        <v>1171</v>
      </c>
      <c r="E240" s="657" t="s">
        <v>1269</v>
      </c>
      <c r="F240" s="659">
        <v>-715000</v>
      </c>
      <c r="G240" s="659">
        <v>0</v>
      </c>
      <c r="H240" s="659">
        <v>715000</v>
      </c>
      <c r="I240" s="659">
        <v>1299924416</v>
      </c>
      <c r="J240" s="660" t="s">
        <v>1173</v>
      </c>
      <c r="L240" s="661">
        <f t="shared" si="6"/>
        <v>1299924416</v>
      </c>
      <c r="M240" s="661">
        <f t="shared" si="7"/>
        <v>0</v>
      </c>
    </row>
    <row r="241" spans="1:13">
      <c r="A241" s="657" t="s">
        <v>1257</v>
      </c>
      <c r="B241" s="658">
        <v>44505</v>
      </c>
      <c r="C241" s="657" t="s">
        <v>1170</v>
      </c>
      <c r="D241" s="657" t="s">
        <v>1171</v>
      </c>
      <c r="E241" s="657" t="s">
        <v>1214</v>
      </c>
      <c r="F241" s="659">
        <v>-21219900</v>
      </c>
      <c r="G241" s="659">
        <v>0</v>
      </c>
      <c r="H241" s="659">
        <v>21219900</v>
      </c>
      <c r="I241" s="659">
        <v>1321144316</v>
      </c>
      <c r="J241" s="660" t="s">
        <v>1173</v>
      </c>
      <c r="L241" s="661">
        <f t="shared" si="6"/>
        <v>1321144316</v>
      </c>
      <c r="M241" s="661">
        <f t="shared" si="7"/>
        <v>0</v>
      </c>
    </row>
    <row r="242" spans="1:13">
      <c r="A242" s="657" t="s">
        <v>1257</v>
      </c>
      <c r="B242" s="658">
        <v>44505</v>
      </c>
      <c r="C242" s="657" t="s">
        <v>1170</v>
      </c>
      <c r="D242" s="657" t="s">
        <v>1171</v>
      </c>
      <c r="E242" s="657" t="s">
        <v>1261</v>
      </c>
      <c r="F242" s="659">
        <v>-12735000</v>
      </c>
      <c r="G242" s="659">
        <v>0</v>
      </c>
      <c r="H242" s="659">
        <v>12735000</v>
      </c>
      <c r="I242" s="659">
        <v>1333879316</v>
      </c>
      <c r="J242" s="660" t="s">
        <v>1173</v>
      </c>
      <c r="L242" s="661">
        <f t="shared" si="6"/>
        <v>1333879316</v>
      </c>
      <c r="M242" s="661">
        <f t="shared" si="7"/>
        <v>0</v>
      </c>
    </row>
    <row r="243" spans="1:13">
      <c r="A243" s="657" t="s">
        <v>1257</v>
      </c>
      <c r="B243" s="658">
        <v>44505</v>
      </c>
      <c r="C243" s="657" t="s">
        <v>1170</v>
      </c>
      <c r="D243" s="657" t="s">
        <v>1171</v>
      </c>
      <c r="E243" s="657" t="s">
        <v>1208</v>
      </c>
      <c r="F243" s="659">
        <v>-2942198</v>
      </c>
      <c r="G243" s="659">
        <v>0</v>
      </c>
      <c r="H243" s="659">
        <v>2942198</v>
      </c>
      <c r="I243" s="659">
        <v>1336821514</v>
      </c>
      <c r="J243" s="660" t="s">
        <v>1173</v>
      </c>
      <c r="L243" s="661">
        <f t="shared" si="6"/>
        <v>1336821514</v>
      </c>
      <c r="M243" s="661">
        <f t="shared" si="7"/>
        <v>0</v>
      </c>
    </row>
    <row r="244" spans="1:13">
      <c r="A244" s="657" t="s">
        <v>1257</v>
      </c>
      <c r="B244" s="658">
        <v>44505</v>
      </c>
      <c r="C244" s="657" t="s">
        <v>1175</v>
      </c>
      <c r="D244" s="657" t="s">
        <v>1171</v>
      </c>
      <c r="E244" s="657" t="s">
        <v>1210</v>
      </c>
      <c r="F244" s="659">
        <v>-4000</v>
      </c>
      <c r="G244" s="659">
        <v>0</v>
      </c>
      <c r="H244" s="659">
        <v>4000</v>
      </c>
      <c r="I244" s="659">
        <v>1336825514</v>
      </c>
      <c r="J244" s="660" t="s">
        <v>1173</v>
      </c>
      <c r="L244" s="661">
        <f t="shared" si="6"/>
        <v>1336825514</v>
      </c>
      <c r="M244" s="661">
        <f t="shared" si="7"/>
        <v>0</v>
      </c>
    </row>
    <row r="245" spans="1:13">
      <c r="A245" s="657" t="s">
        <v>1257</v>
      </c>
      <c r="B245" s="658">
        <v>44505</v>
      </c>
      <c r="C245" s="657" t="s">
        <v>1170</v>
      </c>
      <c r="D245" s="657" t="s">
        <v>1171</v>
      </c>
      <c r="E245" s="657" t="s">
        <v>1270</v>
      </c>
      <c r="F245" s="659">
        <v>-100000</v>
      </c>
      <c r="G245" s="659">
        <v>0</v>
      </c>
      <c r="H245" s="659">
        <v>100000</v>
      </c>
      <c r="I245" s="659">
        <v>1336925514</v>
      </c>
      <c r="J245" s="660" t="s">
        <v>1173</v>
      </c>
      <c r="L245" s="661">
        <f t="shared" si="6"/>
        <v>1336925514</v>
      </c>
      <c r="M245" s="661">
        <f t="shared" si="7"/>
        <v>0</v>
      </c>
    </row>
    <row r="246" spans="1:13">
      <c r="A246" s="657" t="s">
        <v>1257</v>
      </c>
      <c r="B246" s="658">
        <v>44505</v>
      </c>
      <c r="C246" s="657" t="s">
        <v>1170</v>
      </c>
      <c r="D246" s="657" t="s">
        <v>1171</v>
      </c>
      <c r="E246" s="657" t="s">
        <v>1271</v>
      </c>
      <c r="F246" s="659">
        <v>-2744</v>
      </c>
      <c r="G246" s="659">
        <v>0</v>
      </c>
      <c r="H246" s="659">
        <v>2744</v>
      </c>
      <c r="I246" s="659">
        <v>1336928258</v>
      </c>
      <c r="J246" s="660" t="s">
        <v>1173</v>
      </c>
      <c r="L246" s="661">
        <f t="shared" si="6"/>
        <v>1336928258</v>
      </c>
      <c r="M246" s="661">
        <f t="shared" si="7"/>
        <v>0</v>
      </c>
    </row>
    <row r="247" spans="1:13">
      <c r="A247" s="657" t="s">
        <v>1257</v>
      </c>
      <c r="B247" s="658">
        <v>44505</v>
      </c>
      <c r="C247" s="657" t="s">
        <v>1170</v>
      </c>
      <c r="D247" s="657" t="s">
        <v>1171</v>
      </c>
      <c r="E247" s="657" t="s">
        <v>1272</v>
      </c>
      <c r="F247" s="659">
        <v>-27482</v>
      </c>
      <c r="G247" s="659">
        <v>0</v>
      </c>
      <c r="H247" s="659">
        <v>27482</v>
      </c>
      <c r="I247" s="659">
        <v>1336955740</v>
      </c>
      <c r="J247" s="660" t="s">
        <v>1173</v>
      </c>
      <c r="L247" s="661">
        <f t="shared" si="6"/>
        <v>1336955740</v>
      </c>
      <c r="M247" s="661">
        <f t="shared" si="7"/>
        <v>0</v>
      </c>
    </row>
    <row r="248" spans="1:13">
      <c r="A248" s="657" t="s">
        <v>1257</v>
      </c>
      <c r="B248" s="658">
        <v>44505</v>
      </c>
      <c r="C248" s="657" t="s">
        <v>1170</v>
      </c>
      <c r="D248" s="657" t="s">
        <v>1171</v>
      </c>
      <c r="E248" s="657" t="s">
        <v>1273</v>
      </c>
      <c r="F248" s="659">
        <v>-57298</v>
      </c>
      <c r="G248" s="659">
        <v>0</v>
      </c>
      <c r="H248" s="659">
        <v>57298</v>
      </c>
      <c r="I248" s="659">
        <v>1337013038</v>
      </c>
      <c r="J248" s="660" t="s">
        <v>1173</v>
      </c>
      <c r="L248" s="661">
        <f t="shared" si="6"/>
        <v>1337013038</v>
      </c>
      <c r="M248" s="661">
        <f t="shared" si="7"/>
        <v>0</v>
      </c>
    </row>
    <row r="249" spans="1:13">
      <c r="A249" s="657" t="s">
        <v>1268</v>
      </c>
      <c r="B249" s="658">
        <v>44506</v>
      </c>
      <c r="C249" s="657" t="s">
        <v>1170</v>
      </c>
      <c r="D249" s="657" t="s">
        <v>1171</v>
      </c>
      <c r="E249" s="657" t="s">
        <v>1274</v>
      </c>
      <c r="F249" s="659">
        <v>-2860000</v>
      </c>
      <c r="G249" s="659">
        <v>0</v>
      </c>
      <c r="H249" s="659">
        <v>2860000</v>
      </c>
      <c r="I249" s="659">
        <v>1339873038</v>
      </c>
      <c r="J249" s="660" t="s">
        <v>1173</v>
      </c>
      <c r="L249" s="661">
        <f t="shared" si="6"/>
        <v>1339873038</v>
      </c>
      <c r="M249" s="661">
        <f t="shared" si="7"/>
        <v>0</v>
      </c>
    </row>
    <row r="250" spans="1:13">
      <c r="A250" s="657" t="s">
        <v>1268</v>
      </c>
      <c r="B250" s="658">
        <v>44506</v>
      </c>
      <c r="C250" s="657" t="s">
        <v>1170</v>
      </c>
      <c r="D250" s="657" t="s">
        <v>1171</v>
      </c>
      <c r="E250" s="657" t="s">
        <v>1209</v>
      </c>
      <c r="F250" s="659">
        <v>-108000</v>
      </c>
      <c r="G250" s="659">
        <v>0</v>
      </c>
      <c r="H250" s="659">
        <v>108000</v>
      </c>
      <c r="I250" s="659">
        <v>1339981038</v>
      </c>
      <c r="J250" s="660" t="s">
        <v>1173</v>
      </c>
      <c r="L250" s="661">
        <f t="shared" si="6"/>
        <v>1339981038</v>
      </c>
      <c r="M250" s="661">
        <f t="shared" si="7"/>
        <v>0</v>
      </c>
    </row>
    <row r="251" spans="1:13">
      <c r="A251" s="657" t="s">
        <v>1268</v>
      </c>
      <c r="B251" s="658">
        <v>44506</v>
      </c>
      <c r="C251" s="657" t="s">
        <v>1170</v>
      </c>
      <c r="D251" s="657" t="s">
        <v>1171</v>
      </c>
      <c r="E251" s="657" t="s">
        <v>1202</v>
      </c>
      <c r="F251" s="659">
        <v>-7220886</v>
      </c>
      <c r="G251" s="659">
        <v>0</v>
      </c>
      <c r="H251" s="659">
        <v>7220886</v>
      </c>
      <c r="I251" s="659">
        <v>1347201924</v>
      </c>
      <c r="J251" s="660" t="s">
        <v>1173</v>
      </c>
      <c r="L251" s="661">
        <f t="shared" si="6"/>
        <v>1347201924</v>
      </c>
      <c r="M251" s="661">
        <f t="shared" si="7"/>
        <v>0</v>
      </c>
    </row>
    <row r="252" spans="1:13">
      <c r="A252" s="657" t="s">
        <v>1268</v>
      </c>
      <c r="B252" s="658">
        <v>44506</v>
      </c>
      <c r="C252" s="657" t="s">
        <v>1170</v>
      </c>
      <c r="D252" s="657" t="s">
        <v>1171</v>
      </c>
      <c r="E252" s="657" t="s">
        <v>1174</v>
      </c>
      <c r="F252" s="659">
        <v>-5584582</v>
      </c>
      <c r="G252" s="659">
        <v>0</v>
      </c>
      <c r="H252" s="659">
        <v>5584582</v>
      </c>
      <c r="I252" s="659">
        <v>1352786506</v>
      </c>
      <c r="J252" s="660" t="s">
        <v>1173</v>
      </c>
      <c r="L252" s="661">
        <f t="shared" si="6"/>
        <v>1352786506</v>
      </c>
      <c r="M252" s="661">
        <f t="shared" si="7"/>
        <v>0</v>
      </c>
    </row>
    <row r="253" spans="1:13">
      <c r="A253" s="657" t="s">
        <v>1268</v>
      </c>
      <c r="B253" s="658">
        <v>44506</v>
      </c>
      <c r="C253" s="657" t="s">
        <v>1170</v>
      </c>
      <c r="D253" s="657" t="s">
        <v>1171</v>
      </c>
      <c r="E253" s="657" t="s">
        <v>1177</v>
      </c>
      <c r="F253" s="659">
        <v>-7862250</v>
      </c>
      <c r="G253" s="659">
        <v>0</v>
      </c>
      <c r="H253" s="659">
        <v>7862250</v>
      </c>
      <c r="I253" s="659">
        <v>1360648756</v>
      </c>
      <c r="J253" s="660" t="s">
        <v>1173</v>
      </c>
      <c r="L253" s="661">
        <f t="shared" si="6"/>
        <v>1360648756</v>
      </c>
      <c r="M253" s="661">
        <f t="shared" si="7"/>
        <v>0</v>
      </c>
    </row>
    <row r="254" spans="1:13">
      <c r="A254" s="657" t="s">
        <v>1268</v>
      </c>
      <c r="B254" s="658">
        <v>44506</v>
      </c>
      <c r="C254" s="657" t="s">
        <v>1170</v>
      </c>
      <c r="D254" s="657" t="s">
        <v>1171</v>
      </c>
      <c r="E254" s="657" t="s">
        <v>1193</v>
      </c>
      <c r="F254" s="659">
        <v>-4757000</v>
      </c>
      <c r="G254" s="659">
        <v>0</v>
      </c>
      <c r="H254" s="659">
        <v>4757000</v>
      </c>
      <c r="I254" s="659">
        <v>1365405756</v>
      </c>
      <c r="J254" s="660" t="s">
        <v>1173</v>
      </c>
      <c r="L254" s="661">
        <f t="shared" si="6"/>
        <v>1365405756</v>
      </c>
      <c r="M254" s="661">
        <f t="shared" si="7"/>
        <v>0</v>
      </c>
    </row>
    <row r="255" spans="1:13">
      <c r="A255" s="657" t="s">
        <v>1268</v>
      </c>
      <c r="B255" s="658">
        <v>44506</v>
      </c>
      <c r="C255" s="657" t="s">
        <v>1170</v>
      </c>
      <c r="D255" s="657" t="s">
        <v>1171</v>
      </c>
      <c r="E255" s="657" t="s">
        <v>1191</v>
      </c>
      <c r="F255" s="659">
        <v>-6869300</v>
      </c>
      <c r="G255" s="659">
        <v>0</v>
      </c>
      <c r="H255" s="659">
        <v>6869300</v>
      </c>
      <c r="I255" s="659">
        <v>1372275056</v>
      </c>
      <c r="J255" s="660" t="s">
        <v>1173</v>
      </c>
      <c r="L255" s="661">
        <f t="shared" si="6"/>
        <v>1372275056</v>
      </c>
      <c r="M255" s="661">
        <f t="shared" si="7"/>
        <v>0</v>
      </c>
    </row>
    <row r="256" spans="1:13">
      <c r="A256" s="657" t="s">
        <v>1268</v>
      </c>
      <c r="B256" s="658">
        <v>44506</v>
      </c>
      <c r="C256" s="657" t="s">
        <v>1170</v>
      </c>
      <c r="D256" s="657" t="s">
        <v>1171</v>
      </c>
      <c r="E256" s="657" t="s">
        <v>1275</v>
      </c>
      <c r="F256" s="659">
        <v>-113000</v>
      </c>
      <c r="G256" s="659">
        <v>0</v>
      </c>
      <c r="H256" s="659">
        <v>113000</v>
      </c>
      <c r="I256" s="659">
        <v>1372388056</v>
      </c>
      <c r="J256" s="660" t="s">
        <v>1173</v>
      </c>
      <c r="L256" s="661">
        <f t="shared" si="6"/>
        <v>1372388056</v>
      </c>
      <c r="M256" s="661">
        <f t="shared" si="7"/>
        <v>0</v>
      </c>
    </row>
    <row r="257" spans="1:13">
      <c r="A257" s="657" t="s">
        <v>1268</v>
      </c>
      <c r="B257" s="658">
        <v>44506</v>
      </c>
      <c r="C257" s="657" t="s">
        <v>1170</v>
      </c>
      <c r="D257" s="657" t="s">
        <v>1171</v>
      </c>
      <c r="E257" s="657" t="s">
        <v>1197</v>
      </c>
      <c r="F257" s="659">
        <v>-10340000</v>
      </c>
      <c r="G257" s="659">
        <v>0</v>
      </c>
      <c r="H257" s="659">
        <v>10340000</v>
      </c>
      <c r="I257" s="659">
        <v>1382728056</v>
      </c>
      <c r="J257" s="660" t="s">
        <v>1173</v>
      </c>
      <c r="L257" s="661">
        <f t="shared" si="6"/>
        <v>1382728056</v>
      </c>
      <c r="M257" s="661">
        <f t="shared" si="7"/>
        <v>0</v>
      </c>
    </row>
    <row r="258" spans="1:13">
      <c r="A258" s="657" t="s">
        <v>1268</v>
      </c>
      <c r="B258" s="658">
        <v>44506</v>
      </c>
      <c r="C258" s="657" t="s">
        <v>1170</v>
      </c>
      <c r="D258" s="657" t="s">
        <v>1171</v>
      </c>
      <c r="E258" s="657" t="s">
        <v>1186</v>
      </c>
      <c r="F258" s="659">
        <v>-3338000</v>
      </c>
      <c r="G258" s="659">
        <v>0</v>
      </c>
      <c r="H258" s="659">
        <v>3338000</v>
      </c>
      <c r="I258" s="659">
        <v>1386066056</v>
      </c>
      <c r="J258" s="660" t="s">
        <v>1173</v>
      </c>
      <c r="L258" s="661">
        <f t="shared" si="6"/>
        <v>1386066056</v>
      </c>
      <c r="M258" s="661">
        <f t="shared" si="7"/>
        <v>0</v>
      </c>
    </row>
    <row r="259" spans="1:13">
      <c r="A259" s="657" t="s">
        <v>1268</v>
      </c>
      <c r="B259" s="658">
        <v>44506</v>
      </c>
      <c r="C259" s="657" t="s">
        <v>1170</v>
      </c>
      <c r="D259" s="657" t="s">
        <v>1171</v>
      </c>
      <c r="E259" s="657" t="s">
        <v>1180</v>
      </c>
      <c r="F259" s="659">
        <v>-3037500</v>
      </c>
      <c r="G259" s="659">
        <v>0</v>
      </c>
      <c r="H259" s="659">
        <v>3037500</v>
      </c>
      <c r="I259" s="659">
        <v>1389103556</v>
      </c>
      <c r="J259" s="660" t="s">
        <v>1173</v>
      </c>
      <c r="L259" s="661">
        <f t="shared" si="6"/>
        <v>1389103556</v>
      </c>
      <c r="M259" s="661">
        <f t="shared" si="7"/>
        <v>0</v>
      </c>
    </row>
    <row r="260" spans="1:13">
      <c r="A260" s="657" t="s">
        <v>1268</v>
      </c>
      <c r="B260" s="658">
        <v>44506</v>
      </c>
      <c r="C260" s="657" t="s">
        <v>1170</v>
      </c>
      <c r="D260" s="657" t="s">
        <v>1171</v>
      </c>
      <c r="E260" s="657" t="s">
        <v>1209</v>
      </c>
      <c r="F260" s="659">
        <v>-6220000</v>
      </c>
      <c r="G260" s="659">
        <v>0</v>
      </c>
      <c r="H260" s="659">
        <v>6220000</v>
      </c>
      <c r="I260" s="659">
        <v>1395323556</v>
      </c>
      <c r="J260" s="660" t="s">
        <v>1173</v>
      </c>
      <c r="L260" s="661">
        <f t="shared" si="6"/>
        <v>1395323556</v>
      </c>
      <c r="M260" s="661">
        <f t="shared" si="7"/>
        <v>0</v>
      </c>
    </row>
    <row r="261" spans="1:13">
      <c r="A261" s="657" t="s">
        <v>1268</v>
      </c>
      <c r="B261" s="658">
        <v>44506</v>
      </c>
      <c r="C261" s="657" t="s">
        <v>1170</v>
      </c>
      <c r="D261" s="657" t="s">
        <v>1171</v>
      </c>
      <c r="E261" s="657" t="s">
        <v>1188</v>
      </c>
      <c r="F261" s="659">
        <v>-8019900</v>
      </c>
      <c r="G261" s="659">
        <v>0</v>
      </c>
      <c r="H261" s="659">
        <v>8019900</v>
      </c>
      <c r="I261" s="659">
        <v>1403343456</v>
      </c>
      <c r="J261" s="660" t="s">
        <v>1173</v>
      </c>
      <c r="L261" s="661">
        <f t="shared" si="6"/>
        <v>1403343456</v>
      </c>
      <c r="M261" s="661">
        <f t="shared" si="7"/>
        <v>0</v>
      </c>
    </row>
    <row r="262" spans="1:13">
      <c r="A262" s="657" t="s">
        <v>1268</v>
      </c>
      <c r="B262" s="658">
        <v>44506</v>
      </c>
      <c r="C262" s="657" t="s">
        <v>1170</v>
      </c>
      <c r="D262" s="657" t="s">
        <v>1171</v>
      </c>
      <c r="E262" s="657" t="s">
        <v>1266</v>
      </c>
      <c r="F262" s="659">
        <v>-361500</v>
      </c>
      <c r="G262" s="659">
        <v>0</v>
      </c>
      <c r="H262" s="659">
        <v>361500</v>
      </c>
      <c r="I262" s="659">
        <v>1403704956</v>
      </c>
      <c r="J262" s="660" t="s">
        <v>1173</v>
      </c>
      <c r="L262" s="661">
        <f t="shared" si="6"/>
        <v>1403704956</v>
      </c>
      <c r="M262" s="661">
        <f t="shared" si="7"/>
        <v>0</v>
      </c>
    </row>
    <row r="263" spans="1:13">
      <c r="A263" s="657" t="s">
        <v>1268</v>
      </c>
      <c r="B263" s="658">
        <v>44506</v>
      </c>
      <c r="C263" s="657" t="s">
        <v>1170</v>
      </c>
      <c r="D263" s="657" t="s">
        <v>1171</v>
      </c>
      <c r="E263" s="657" t="s">
        <v>1185</v>
      </c>
      <c r="F263" s="659">
        <v>-2999500</v>
      </c>
      <c r="G263" s="659">
        <v>0</v>
      </c>
      <c r="H263" s="659">
        <v>2999500</v>
      </c>
      <c r="I263" s="659">
        <v>1406704456</v>
      </c>
      <c r="J263" s="660" t="s">
        <v>1173</v>
      </c>
      <c r="L263" s="661">
        <f t="shared" si="6"/>
        <v>1406704456</v>
      </c>
      <c r="M263" s="661">
        <f t="shared" si="7"/>
        <v>0</v>
      </c>
    </row>
    <row r="264" spans="1:13">
      <c r="A264" s="657" t="s">
        <v>1268</v>
      </c>
      <c r="B264" s="658">
        <v>44506</v>
      </c>
      <c r="C264" s="657" t="s">
        <v>1170</v>
      </c>
      <c r="D264" s="657" t="s">
        <v>1171</v>
      </c>
      <c r="E264" s="657" t="s">
        <v>1192</v>
      </c>
      <c r="F264" s="659">
        <v>-906000</v>
      </c>
      <c r="G264" s="659">
        <v>0</v>
      </c>
      <c r="H264" s="659">
        <v>906000</v>
      </c>
      <c r="I264" s="659">
        <v>1407610456</v>
      </c>
      <c r="J264" s="660" t="s">
        <v>1173</v>
      </c>
      <c r="L264" s="661">
        <f t="shared" ref="L264:L327" si="8">I263+H264</f>
        <v>1407610456</v>
      </c>
      <c r="M264" s="661">
        <f t="shared" ref="M264:M327" si="9">I264-L264</f>
        <v>0</v>
      </c>
    </row>
    <row r="265" spans="1:13">
      <c r="A265" s="657" t="s">
        <v>1268</v>
      </c>
      <c r="B265" s="658">
        <v>44506</v>
      </c>
      <c r="C265" s="657" t="s">
        <v>1170</v>
      </c>
      <c r="D265" s="657" t="s">
        <v>1171</v>
      </c>
      <c r="E265" s="657" t="s">
        <v>1178</v>
      </c>
      <c r="F265" s="659">
        <v>-6914450</v>
      </c>
      <c r="G265" s="659">
        <v>0</v>
      </c>
      <c r="H265" s="659">
        <v>6914450</v>
      </c>
      <c r="I265" s="659">
        <v>1414524906</v>
      </c>
      <c r="J265" s="660" t="s">
        <v>1173</v>
      </c>
      <c r="L265" s="661">
        <f t="shared" si="8"/>
        <v>1414524906</v>
      </c>
      <c r="M265" s="661">
        <f t="shared" si="9"/>
        <v>0</v>
      </c>
    </row>
    <row r="266" spans="1:13">
      <c r="A266" s="657" t="s">
        <v>1268</v>
      </c>
      <c r="B266" s="658">
        <v>44506</v>
      </c>
      <c r="C266" s="657" t="s">
        <v>1170</v>
      </c>
      <c r="D266" s="657" t="s">
        <v>1171</v>
      </c>
      <c r="E266" s="657" t="s">
        <v>1178</v>
      </c>
      <c r="F266" s="659">
        <v>-5204</v>
      </c>
      <c r="G266" s="659">
        <v>0</v>
      </c>
      <c r="H266" s="659">
        <v>5204</v>
      </c>
      <c r="I266" s="659">
        <v>1414530110</v>
      </c>
      <c r="J266" s="660" t="s">
        <v>1173</v>
      </c>
      <c r="L266" s="661">
        <f t="shared" si="8"/>
        <v>1414530110</v>
      </c>
      <c r="M266" s="661">
        <f t="shared" si="9"/>
        <v>0</v>
      </c>
    </row>
    <row r="267" spans="1:13">
      <c r="A267" s="657" t="s">
        <v>1268</v>
      </c>
      <c r="B267" s="658">
        <v>44506</v>
      </c>
      <c r="C267" s="657" t="s">
        <v>1170</v>
      </c>
      <c r="D267" s="657" t="s">
        <v>1171</v>
      </c>
      <c r="E267" s="657" t="s">
        <v>1189</v>
      </c>
      <c r="F267" s="659">
        <v>-9432800</v>
      </c>
      <c r="G267" s="659">
        <v>0</v>
      </c>
      <c r="H267" s="659">
        <v>9432800</v>
      </c>
      <c r="I267" s="659">
        <v>1423962910</v>
      </c>
      <c r="J267" s="660" t="s">
        <v>1173</v>
      </c>
      <c r="L267" s="661">
        <f t="shared" si="8"/>
        <v>1423962910</v>
      </c>
      <c r="M267" s="661">
        <f t="shared" si="9"/>
        <v>0</v>
      </c>
    </row>
    <row r="268" spans="1:13">
      <c r="A268" s="657" t="s">
        <v>1268</v>
      </c>
      <c r="B268" s="658">
        <v>44506</v>
      </c>
      <c r="C268" s="657" t="s">
        <v>1170</v>
      </c>
      <c r="D268" s="657" t="s">
        <v>1171</v>
      </c>
      <c r="E268" s="657" t="s">
        <v>1195</v>
      </c>
      <c r="F268" s="659">
        <v>-9529024</v>
      </c>
      <c r="G268" s="659">
        <v>0</v>
      </c>
      <c r="H268" s="659">
        <v>9529024</v>
      </c>
      <c r="I268" s="659">
        <v>1433491934</v>
      </c>
      <c r="J268" s="660" t="s">
        <v>1173</v>
      </c>
      <c r="L268" s="661">
        <f t="shared" si="8"/>
        <v>1433491934</v>
      </c>
      <c r="M268" s="661">
        <f t="shared" si="9"/>
        <v>0</v>
      </c>
    </row>
    <row r="269" spans="1:13">
      <c r="A269" s="657" t="s">
        <v>1276</v>
      </c>
      <c r="B269" s="658">
        <v>44508</v>
      </c>
      <c r="C269" s="657" t="s">
        <v>1170</v>
      </c>
      <c r="D269" s="657" t="s">
        <v>1171</v>
      </c>
      <c r="E269" s="657" t="s">
        <v>1172</v>
      </c>
      <c r="F269" s="659">
        <v>-777500</v>
      </c>
      <c r="G269" s="659">
        <v>0</v>
      </c>
      <c r="H269" s="659">
        <v>777500</v>
      </c>
      <c r="I269" s="659">
        <v>1434269434</v>
      </c>
      <c r="J269" s="660" t="s">
        <v>1173</v>
      </c>
      <c r="L269" s="661">
        <f t="shared" si="8"/>
        <v>1434269434</v>
      </c>
      <c r="M269" s="661">
        <f t="shared" si="9"/>
        <v>0</v>
      </c>
    </row>
    <row r="270" spans="1:13">
      <c r="A270" s="657" t="s">
        <v>1268</v>
      </c>
      <c r="B270" s="658">
        <v>44506</v>
      </c>
      <c r="C270" s="657" t="s">
        <v>1170</v>
      </c>
      <c r="D270" s="657" t="s">
        <v>1171</v>
      </c>
      <c r="E270" s="657" t="s">
        <v>1261</v>
      </c>
      <c r="F270" s="659">
        <v>-3505000</v>
      </c>
      <c r="G270" s="659">
        <v>0</v>
      </c>
      <c r="H270" s="659">
        <v>3505000</v>
      </c>
      <c r="I270" s="659">
        <v>1437774434</v>
      </c>
      <c r="J270" s="660" t="s">
        <v>1173</v>
      </c>
      <c r="L270" s="661">
        <f t="shared" si="8"/>
        <v>1437774434</v>
      </c>
      <c r="M270" s="661">
        <f t="shared" si="9"/>
        <v>0</v>
      </c>
    </row>
    <row r="271" spans="1:13">
      <c r="A271" s="657" t="s">
        <v>1268</v>
      </c>
      <c r="B271" s="658">
        <v>44506</v>
      </c>
      <c r="C271" s="657" t="s">
        <v>1170</v>
      </c>
      <c r="D271" s="657" t="s">
        <v>1171</v>
      </c>
      <c r="E271" s="657" t="s">
        <v>1198</v>
      </c>
      <c r="F271" s="659">
        <v>-17955000</v>
      </c>
      <c r="G271" s="659">
        <v>0</v>
      </c>
      <c r="H271" s="659">
        <v>17955000</v>
      </c>
      <c r="I271" s="659">
        <v>1455729434</v>
      </c>
      <c r="J271" s="660" t="s">
        <v>1173</v>
      </c>
      <c r="L271" s="661">
        <f t="shared" si="8"/>
        <v>1455729434</v>
      </c>
      <c r="M271" s="661">
        <f t="shared" si="9"/>
        <v>0</v>
      </c>
    </row>
    <row r="272" spans="1:13">
      <c r="A272" s="657" t="s">
        <v>1268</v>
      </c>
      <c r="B272" s="658">
        <v>44506</v>
      </c>
      <c r="C272" s="657" t="s">
        <v>1170</v>
      </c>
      <c r="D272" s="657" t="s">
        <v>1171</v>
      </c>
      <c r="E272" s="657" t="s">
        <v>1183</v>
      </c>
      <c r="F272" s="659">
        <v>-8284836</v>
      </c>
      <c r="G272" s="659">
        <v>0</v>
      </c>
      <c r="H272" s="659">
        <v>8284836</v>
      </c>
      <c r="I272" s="659">
        <v>1464014270</v>
      </c>
      <c r="J272" s="660" t="s">
        <v>1173</v>
      </c>
      <c r="L272" s="661">
        <f t="shared" si="8"/>
        <v>1464014270</v>
      </c>
      <c r="M272" s="661">
        <f t="shared" si="9"/>
        <v>0</v>
      </c>
    </row>
    <row r="273" spans="1:13">
      <c r="A273" s="657" t="s">
        <v>1268</v>
      </c>
      <c r="B273" s="658">
        <v>44506</v>
      </c>
      <c r="C273" s="657" t="s">
        <v>1170</v>
      </c>
      <c r="D273" s="657" t="s">
        <v>1171</v>
      </c>
      <c r="E273" s="657" t="s">
        <v>1205</v>
      </c>
      <c r="F273" s="659">
        <v>-30000</v>
      </c>
      <c r="G273" s="659">
        <v>0</v>
      </c>
      <c r="H273" s="659">
        <v>30000</v>
      </c>
      <c r="I273" s="659">
        <v>1464044270</v>
      </c>
      <c r="J273" s="660" t="s">
        <v>1173</v>
      </c>
      <c r="L273" s="661">
        <f t="shared" si="8"/>
        <v>1464044270</v>
      </c>
      <c r="M273" s="661">
        <f t="shared" si="9"/>
        <v>0</v>
      </c>
    </row>
    <row r="274" spans="1:13">
      <c r="A274" s="657" t="s">
        <v>1268</v>
      </c>
      <c r="B274" s="658">
        <v>44506</v>
      </c>
      <c r="C274" s="657" t="s">
        <v>1170</v>
      </c>
      <c r="D274" s="657" t="s">
        <v>1171</v>
      </c>
      <c r="E274" s="657" t="s">
        <v>1182</v>
      </c>
      <c r="F274" s="659">
        <v>-3595500</v>
      </c>
      <c r="G274" s="659">
        <v>0</v>
      </c>
      <c r="H274" s="659">
        <v>3595500</v>
      </c>
      <c r="I274" s="659">
        <v>1467639770</v>
      </c>
      <c r="J274" s="660" t="s">
        <v>1173</v>
      </c>
      <c r="L274" s="661">
        <f t="shared" si="8"/>
        <v>1467639770</v>
      </c>
      <c r="M274" s="661">
        <f t="shared" si="9"/>
        <v>0</v>
      </c>
    </row>
    <row r="275" spans="1:13">
      <c r="A275" s="657" t="s">
        <v>1268</v>
      </c>
      <c r="B275" s="658">
        <v>44506</v>
      </c>
      <c r="C275" s="657" t="s">
        <v>1170</v>
      </c>
      <c r="D275" s="657" t="s">
        <v>1171</v>
      </c>
      <c r="E275" s="657" t="s">
        <v>1187</v>
      </c>
      <c r="F275" s="659">
        <v>-2541000</v>
      </c>
      <c r="G275" s="659">
        <v>0</v>
      </c>
      <c r="H275" s="659">
        <v>2541000</v>
      </c>
      <c r="I275" s="659">
        <v>1470180770</v>
      </c>
      <c r="J275" s="660" t="s">
        <v>1173</v>
      </c>
      <c r="L275" s="661">
        <f t="shared" si="8"/>
        <v>1470180770</v>
      </c>
      <c r="M275" s="661">
        <f t="shared" si="9"/>
        <v>0</v>
      </c>
    </row>
    <row r="276" spans="1:13">
      <c r="A276" s="657" t="s">
        <v>1268</v>
      </c>
      <c r="B276" s="658">
        <v>44506</v>
      </c>
      <c r="C276" s="657" t="s">
        <v>1170</v>
      </c>
      <c r="D276" s="657" t="s">
        <v>1171</v>
      </c>
      <c r="E276" s="657" t="s">
        <v>1207</v>
      </c>
      <c r="F276" s="659">
        <v>-3920500</v>
      </c>
      <c r="G276" s="659">
        <v>0</v>
      </c>
      <c r="H276" s="659">
        <v>3920500</v>
      </c>
      <c r="I276" s="659">
        <v>1474101270</v>
      </c>
      <c r="J276" s="660" t="s">
        <v>1173</v>
      </c>
      <c r="L276" s="661">
        <f t="shared" si="8"/>
        <v>1474101270</v>
      </c>
      <c r="M276" s="661">
        <f t="shared" si="9"/>
        <v>0</v>
      </c>
    </row>
    <row r="277" spans="1:13">
      <c r="A277" s="657" t="s">
        <v>1268</v>
      </c>
      <c r="B277" s="658">
        <v>44506</v>
      </c>
      <c r="C277" s="657" t="s">
        <v>1170</v>
      </c>
      <c r="D277" s="657" t="s">
        <v>1171</v>
      </c>
      <c r="E277" s="657" t="s">
        <v>1196</v>
      </c>
      <c r="F277" s="659">
        <v>-1427800</v>
      </c>
      <c r="G277" s="659">
        <v>0</v>
      </c>
      <c r="H277" s="659">
        <v>1427800</v>
      </c>
      <c r="I277" s="659">
        <v>1475529070</v>
      </c>
      <c r="J277" s="660" t="s">
        <v>1173</v>
      </c>
      <c r="L277" s="661">
        <f t="shared" si="8"/>
        <v>1475529070</v>
      </c>
      <c r="M277" s="661">
        <f t="shared" si="9"/>
        <v>0</v>
      </c>
    </row>
    <row r="278" spans="1:13">
      <c r="A278" s="657" t="s">
        <v>1268</v>
      </c>
      <c r="B278" s="658">
        <v>44506</v>
      </c>
      <c r="C278" s="657" t="s">
        <v>1170</v>
      </c>
      <c r="D278" s="657" t="s">
        <v>1171</v>
      </c>
      <c r="E278" s="657" t="s">
        <v>1195</v>
      </c>
      <c r="F278" s="659">
        <v>-17564</v>
      </c>
      <c r="G278" s="659">
        <v>0</v>
      </c>
      <c r="H278" s="659">
        <v>17564</v>
      </c>
      <c r="I278" s="659">
        <v>1475546634</v>
      </c>
      <c r="J278" s="660" t="s">
        <v>1173</v>
      </c>
      <c r="L278" s="661">
        <f t="shared" si="8"/>
        <v>1475546634</v>
      </c>
      <c r="M278" s="661">
        <f t="shared" si="9"/>
        <v>0</v>
      </c>
    </row>
    <row r="279" spans="1:13">
      <c r="A279" s="657" t="s">
        <v>1268</v>
      </c>
      <c r="B279" s="658">
        <v>44506</v>
      </c>
      <c r="C279" s="657" t="s">
        <v>1170</v>
      </c>
      <c r="D279" s="657" t="s">
        <v>1171</v>
      </c>
      <c r="E279" s="657" t="s">
        <v>1199</v>
      </c>
      <c r="F279" s="659">
        <v>-10162000</v>
      </c>
      <c r="G279" s="659">
        <v>0</v>
      </c>
      <c r="H279" s="659">
        <v>10162000</v>
      </c>
      <c r="I279" s="659">
        <v>1485708634</v>
      </c>
      <c r="J279" s="660" t="s">
        <v>1173</v>
      </c>
      <c r="L279" s="661">
        <f t="shared" si="8"/>
        <v>1485708634</v>
      </c>
      <c r="M279" s="661">
        <f t="shared" si="9"/>
        <v>0</v>
      </c>
    </row>
    <row r="280" spans="1:13">
      <c r="A280" s="657" t="s">
        <v>1268</v>
      </c>
      <c r="B280" s="658">
        <v>44506</v>
      </c>
      <c r="C280" s="657" t="s">
        <v>1170</v>
      </c>
      <c r="D280" s="657" t="s">
        <v>1171</v>
      </c>
      <c r="E280" s="657" t="s">
        <v>1181</v>
      </c>
      <c r="F280" s="659">
        <v>-1285600</v>
      </c>
      <c r="G280" s="659">
        <v>0</v>
      </c>
      <c r="H280" s="659">
        <v>1285600</v>
      </c>
      <c r="I280" s="659">
        <v>1486994234</v>
      </c>
      <c r="J280" s="660" t="s">
        <v>1173</v>
      </c>
      <c r="L280" s="661">
        <f t="shared" si="8"/>
        <v>1486994234</v>
      </c>
      <c r="M280" s="661">
        <f t="shared" si="9"/>
        <v>0</v>
      </c>
    </row>
    <row r="281" spans="1:13">
      <c r="A281" s="657" t="s">
        <v>1268</v>
      </c>
      <c r="B281" s="658">
        <v>44506</v>
      </c>
      <c r="C281" s="657" t="s">
        <v>1170</v>
      </c>
      <c r="D281" s="657" t="s">
        <v>1171</v>
      </c>
      <c r="E281" s="657" t="s">
        <v>1189</v>
      </c>
      <c r="F281" s="659">
        <v>-60000</v>
      </c>
      <c r="G281" s="659">
        <v>0</v>
      </c>
      <c r="H281" s="659">
        <v>60000</v>
      </c>
      <c r="I281" s="659">
        <v>1487054234</v>
      </c>
      <c r="J281" s="660" t="s">
        <v>1173</v>
      </c>
      <c r="L281" s="661">
        <f t="shared" si="8"/>
        <v>1487054234</v>
      </c>
      <c r="M281" s="661">
        <f t="shared" si="9"/>
        <v>0</v>
      </c>
    </row>
    <row r="282" spans="1:13">
      <c r="A282" s="657" t="s">
        <v>1268</v>
      </c>
      <c r="B282" s="658">
        <v>44506</v>
      </c>
      <c r="C282" s="657" t="s">
        <v>1170</v>
      </c>
      <c r="D282" s="657" t="s">
        <v>1171</v>
      </c>
      <c r="E282" s="657" t="s">
        <v>1189</v>
      </c>
      <c r="F282" s="659">
        <v>-22072</v>
      </c>
      <c r="G282" s="659">
        <v>0</v>
      </c>
      <c r="H282" s="659">
        <v>22072</v>
      </c>
      <c r="I282" s="659">
        <v>1487076306</v>
      </c>
      <c r="J282" s="660" t="s">
        <v>1173</v>
      </c>
      <c r="L282" s="661">
        <f t="shared" si="8"/>
        <v>1487076306</v>
      </c>
      <c r="M282" s="661">
        <f t="shared" si="9"/>
        <v>0</v>
      </c>
    </row>
    <row r="283" spans="1:13">
      <c r="A283" s="657" t="s">
        <v>1268</v>
      </c>
      <c r="B283" s="658">
        <v>44506</v>
      </c>
      <c r="C283" s="657" t="s">
        <v>1170</v>
      </c>
      <c r="D283" s="657" t="s">
        <v>1171</v>
      </c>
      <c r="E283" s="657" t="s">
        <v>1206</v>
      </c>
      <c r="F283" s="659">
        <v>-965500</v>
      </c>
      <c r="G283" s="659">
        <v>0</v>
      </c>
      <c r="H283" s="659">
        <v>965500</v>
      </c>
      <c r="I283" s="659">
        <v>1488041806</v>
      </c>
      <c r="J283" s="660" t="s">
        <v>1173</v>
      </c>
      <c r="L283" s="661">
        <f t="shared" si="8"/>
        <v>1488041806</v>
      </c>
      <c r="M283" s="661">
        <f t="shared" si="9"/>
        <v>0</v>
      </c>
    </row>
    <row r="284" spans="1:13">
      <c r="A284" s="657" t="s">
        <v>1268</v>
      </c>
      <c r="B284" s="658">
        <v>44506</v>
      </c>
      <c r="C284" s="657" t="s">
        <v>1170</v>
      </c>
      <c r="D284" s="657" t="s">
        <v>1171</v>
      </c>
      <c r="E284" s="657" t="s">
        <v>1266</v>
      </c>
      <c r="F284" s="659">
        <v>-755000</v>
      </c>
      <c r="G284" s="659">
        <v>0</v>
      </c>
      <c r="H284" s="659">
        <v>755000</v>
      </c>
      <c r="I284" s="659">
        <v>1488796806</v>
      </c>
      <c r="J284" s="660" t="s">
        <v>1173</v>
      </c>
      <c r="L284" s="661">
        <f t="shared" si="8"/>
        <v>1488796806</v>
      </c>
      <c r="M284" s="661">
        <f t="shared" si="9"/>
        <v>0</v>
      </c>
    </row>
    <row r="285" spans="1:13">
      <c r="A285" s="657" t="s">
        <v>1268</v>
      </c>
      <c r="B285" s="658">
        <v>44506</v>
      </c>
      <c r="C285" s="657" t="s">
        <v>1170</v>
      </c>
      <c r="D285" s="657" t="s">
        <v>1171</v>
      </c>
      <c r="E285" s="657" t="s">
        <v>1204</v>
      </c>
      <c r="F285" s="659">
        <v>-4502000</v>
      </c>
      <c r="G285" s="659">
        <v>0</v>
      </c>
      <c r="H285" s="659">
        <v>4502000</v>
      </c>
      <c r="I285" s="659">
        <v>1493298806</v>
      </c>
      <c r="J285" s="660" t="s">
        <v>1173</v>
      </c>
      <c r="L285" s="661">
        <f t="shared" si="8"/>
        <v>1493298806</v>
      </c>
      <c r="M285" s="661">
        <f t="shared" si="9"/>
        <v>0</v>
      </c>
    </row>
    <row r="286" spans="1:13">
      <c r="A286" s="657" t="s">
        <v>1277</v>
      </c>
      <c r="B286" s="658">
        <v>44507</v>
      </c>
      <c r="C286" s="657" t="s">
        <v>1170</v>
      </c>
      <c r="D286" s="657" t="s">
        <v>1171</v>
      </c>
      <c r="E286" s="657" t="s">
        <v>1199</v>
      </c>
      <c r="F286" s="659">
        <v>-2772000</v>
      </c>
      <c r="G286" s="659">
        <v>0</v>
      </c>
      <c r="H286" s="659">
        <v>2772000</v>
      </c>
      <c r="I286" s="659">
        <v>1496070806</v>
      </c>
      <c r="J286" s="660" t="s">
        <v>1173</v>
      </c>
      <c r="L286" s="661">
        <f t="shared" si="8"/>
        <v>1496070806</v>
      </c>
      <c r="M286" s="661">
        <f t="shared" si="9"/>
        <v>0</v>
      </c>
    </row>
    <row r="287" spans="1:13">
      <c r="A287" s="657" t="s">
        <v>1277</v>
      </c>
      <c r="B287" s="658">
        <v>44507</v>
      </c>
      <c r="C287" s="657" t="s">
        <v>1170</v>
      </c>
      <c r="D287" s="657" t="s">
        <v>1171</v>
      </c>
      <c r="E287" s="657" t="s">
        <v>1191</v>
      </c>
      <c r="F287" s="659">
        <v>-4603100</v>
      </c>
      <c r="G287" s="659">
        <v>0</v>
      </c>
      <c r="H287" s="659">
        <v>4603100</v>
      </c>
      <c r="I287" s="659">
        <v>1500673906</v>
      </c>
      <c r="J287" s="660" t="s">
        <v>1173</v>
      </c>
      <c r="L287" s="661">
        <f t="shared" si="8"/>
        <v>1500673906</v>
      </c>
      <c r="M287" s="661">
        <f t="shared" si="9"/>
        <v>0</v>
      </c>
    </row>
    <row r="288" spans="1:13">
      <c r="A288" s="657" t="s">
        <v>1277</v>
      </c>
      <c r="B288" s="658">
        <v>44507</v>
      </c>
      <c r="C288" s="657" t="s">
        <v>1170</v>
      </c>
      <c r="D288" s="657" t="s">
        <v>1171</v>
      </c>
      <c r="E288" s="657" t="s">
        <v>1185</v>
      </c>
      <c r="F288" s="659">
        <v>-2145000</v>
      </c>
      <c r="G288" s="659">
        <v>0</v>
      </c>
      <c r="H288" s="659">
        <v>2145000</v>
      </c>
      <c r="I288" s="659">
        <v>1502818906</v>
      </c>
      <c r="J288" s="660" t="s">
        <v>1173</v>
      </c>
      <c r="L288" s="661">
        <f t="shared" si="8"/>
        <v>1502818906</v>
      </c>
      <c r="M288" s="661">
        <f t="shared" si="9"/>
        <v>0</v>
      </c>
    </row>
    <row r="289" spans="1:13">
      <c r="A289" s="657" t="s">
        <v>1277</v>
      </c>
      <c r="B289" s="658">
        <v>44507</v>
      </c>
      <c r="C289" s="657" t="s">
        <v>1170</v>
      </c>
      <c r="D289" s="657" t="s">
        <v>1171</v>
      </c>
      <c r="E289" s="657" t="s">
        <v>1193</v>
      </c>
      <c r="F289" s="659">
        <v>-2359500</v>
      </c>
      <c r="G289" s="659">
        <v>0</v>
      </c>
      <c r="H289" s="659">
        <v>2359500</v>
      </c>
      <c r="I289" s="659">
        <v>1505178406</v>
      </c>
      <c r="J289" s="660" t="s">
        <v>1173</v>
      </c>
      <c r="L289" s="661">
        <f t="shared" si="8"/>
        <v>1505178406</v>
      </c>
      <c r="M289" s="661">
        <f t="shared" si="9"/>
        <v>0</v>
      </c>
    </row>
    <row r="290" spans="1:13">
      <c r="A290" s="657" t="s">
        <v>1277</v>
      </c>
      <c r="B290" s="658">
        <v>44507</v>
      </c>
      <c r="C290" s="657" t="s">
        <v>1170</v>
      </c>
      <c r="D290" s="657" t="s">
        <v>1171</v>
      </c>
      <c r="E290" s="657" t="s">
        <v>1207</v>
      </c>
      <c r="F290" s="659">
        <v>-2416500</v>
      </c>
      <c r="G290" s="659">
        <v>0</v>
      </c>
      <c r="H290" s="659">
        <v>2416500</v>
      </c>
      <c r="I290" s="659">
        <v>1507594906</v>
      </c>
      <c r="J290" s="660" t="s">
        <v>1173</v>
      </c>
      <c r="L290" s="661">
        <f t="shared" si="8"/>
        <v>1507594906</v>
      </c>
      <c r="M290" s="661">
        <f t="shared" si="9"/>
        <v>0</v>
      </c>
    </row>
    <row r="291" spans="1:13">
      <c r="A291" s="657" t="s">
        <v>1277</v>
      </c>
      <c r="B291" s="658">
        <v>44507</v>
      </c>
      <c r="C291" s="657" t="s">
        <v>1170</v>
      </c>
      <c r="D291" s="657" t="s">
        <v>1171</v>
      </c>
      <c r="E291" s="657" t="s">
        <v>1187</v>
      </c>
      <c r="F291" s="659">
        <v>-1584000</v>
      </c>
      <c r="G291" s="659">
        <v>0</v>
      </c>
      <c r="H291" s="659">
        <v>1584000</v>
      </c>
      <c r="I291" s="659">
        <v>1509178906</v>
      </c>
      <c r="J291" s="660" t="s">
        <v>1173</v>
      </c>
      <c r="L291" s="661">
        <f t="shared" si="8"/>
        <v>1509178906</v>
      </c>
      <c r="M291" s="661">
        <f t="shared" si="9"/>
        <v>0</v>
      </c>
    </row>
    <row r="292" spans="1:13">
      <c r="A292" s="657" t="s">
        <v>1268</v>
      </c>
      <c r="B292" s="658">
        <v>44506</v>
      </c>
      <c r="C292" s="657" t="s">
        <v>1170</v>
      </c>
      <c r="D292" s="657" t="s">
        <v>1171</v>
      </c>
      <c r="E292" s="657" t="s">
        <v>1177</v>
      </c>
      <c r="F292" s="659">
        <v>-178500</v>
      </c>
      <c r="G292" s="659">
        <v>0</v>
      </c>
      <c r="H292" s="659">
        <v>178500</v>
      </c>
      <c r="I292" s="659">
        <v>1509357406</v>
      </c>
      <c r="J292" s="660" t="s">
        <v>1173</v>
      </c>
      <c r="L292" s="661">
        <f t="shared" si="8"/>
        <v>1509357406</v>
      </c>
      <c r="M292" s="661">
        <f t="shared" si="9"/>
        <v>0</v>
      </c>
    </row>
    <row r="293" spans="1:13">
      <c r="A293" s="657" t="s">
        <v>1268</v>
      </c>
      <c r="B293" s="658">
        <v>44506</v>
      </c>
      <c r="C293" s="657" t="s">
        <v>1170</v>
      </c>
      <c r="D293" s="657" t="s">
        <v>1171</v>
      </c>
      <c r="E293" s="657" t="s">
        <v>1177</v>
      </c>
      <c r="F293" s="659">
        <v>-6596</v>
      </c>
      <c r="G293" s="659">
        <v>0</v>
      </c>
      <c r="H293" s="659">
        <v>6596</v>
      </c>
      <c r="I293" s="659">
        <v>1509364002</v>
      </c>
      <c r="J293" s="660" t="s">
        <v>1173</v>
      </c>
      <c r="L293" s="661">
        <f t="shared" si="8"/>
        <v>1509364002</v>
      </c>
      <c r="M293" s="661">
        <f t="shared" si="9"/>
        <v>0</v>
      </c>
    </row>
    <row r="294" spans="1:13">
      <c r="A294" s="657" t="s">
        <v>1268</v>
      </c>
      <c r="B294" s="658">
        <v>44506</v>
      </c>
      <c r="C294" s="657" t="s">
        <v>1175</v>
      </c>
      <c r="D294" s="657" t="s">
        <v>1171</v>
      </c>
      <c r="E294" s="657" t="s">
        <v>1278</v>
      </c>
      <c r="F294" s="659">
        <v>-40870000</v>
      </c>
      <c r="G294" s="659">
        <v>0</v>
      </c>
      <c r="H294" s="659">
        <v>40870000</v>
      </c>
      <c r="I294" s="659">
        <v>1550234002</v>
      </c>
      <c r="J294" s="660" t="s">
        <v>1173</v>
      </c>
      <c r="L294" s="661">
        <f t="shared" si="8"/>
        <v>1550234002</v>
      </c>
      <c r="M294" s="661">
        <f t="shared" si="9"/>
        <v>0</v>
      </c>
    </row>
    <row r="295" spans="1:13">
      <c r="A295" s="657" t="s">
        <v>1268</v>
      </c>
      <c r="B295" s="658">
        <v>44506</v>
      </c>
      <c r="C295" s="657" t="s">
        <v>1279</v>
      </c>
      <c r="D295" s="657" t="s">
        <v>1171</v>
      </c>
      <c r="E295" s="657" t="s">
        <v>1280</v>
      </c>
      <c r="F295" s="659">
        <v>-276000</v>
      </c>
      <c r="G295" s="659">
        <v>0</v>
      </c>
      <c r="H295" s="659">
        <v>276000</v>
      </c>
      <c r="I295" s="659">
        <v>1550510002</v>
      </c>
      <c r="J295" s="660" t="s">
        <v>1173</v>
      </c>
      <c r="L295" s="661">
        <f t="shared" si="8"/>
        <v>1550510002</v>
      </c>
      <c r="M295" s="661">
        <f t="shared" si="9"/>
        <v>0</v>
      </c>
    </row>
    <row r="296" spans="1:13">
      <c r="A296" s="657" t="s">
        <v>1268</v>
      </c>
      <c r="B296" s="658">
        <v>44506</v>
      </c>
      <c r="C296" s="657" t="s">
        <v>1170</v>
      </c>
      <c r="D296" s="657" t="s">
        <v>1171</v>
      </c>
      <c r="E296" s="657" t="s">
        <v>1232</v>
      </c>
      <c r="F296" s="659">
        <v>-51400</v>
      </c>
      <c r="G296" s="659">
        <v>0</v>
      </c>
      <c r="H296" s="659">
        <v>51400</v>
      </c>
      <c r="I296" s="659">
        <v>1550561402</v>
      </c>
      <c r="J296" s="660" t="s">
        <v>1173</v>
      </c>
      <c r="L296" s="661">
        <f t="shared" si="8"/>
        <v>1550561402</v>
      </c>
      <c r="M296" s="661">
        <f t="shared" si="9"/>
        <v>0</v>
      </c>
    </row>
    <row r="297" spans="1:13">
      <c r="A297" s="657" t="s">
        <v>1268</v>
      </c>
      <c r="B297" s="658">
        <v>44506</v>
      </c>
      <c r="C297" s="657" t="s">
        <v>1170</v>
      </c>
      <c r="D297" s="657" t="s">
        <v>1171</v>
      </c>
      <c r="E297" s="657" t="s">
        <v>1208</v>
      </c>
      <c r="F297" s="659">
        <v>-75272</v>
      </c>
      <c r="G297" s="659">
        <v>0</v>
      </c>
      <c r="H297" s="659">
        <v>75272</v>
      </c>
      <c r="I297" s="659">
        <v>1550636674</v>
      </c>
      <c r="J297" s="660" t="s">
        <v>1173</v>
      </c>
      <c r="L297" s="661">
        <f t="shared" si="8"/>
        <v>1550636674</v>
      </c>
      <c r="M297" s="661">
        <f t="shared" si="9"/>
        <v>0</v>
      </c>
    </row>
    <row r="298" spans="1:13">
      <c r="A298" s="657" t="s">
        <v>1268</v>
      </c>
      <c r="B298" s="658">
        <v>44506</v>
      </c>
      <c r="C298" s="657" t="s">
        <v>1175</v>
      </c>
      <c r="D298" s="657" t="s">
        <v>1171</v>
      </c>
      <c r="E298" s="657" t="s">
        <v>1281</v>
      </c>
      <c r="F298" s="659">
        <v>-1831</v>
      </c>
      <c r="G298" s="659">
        <v>0</v>
      </c>
      <c r="H298" s="659">
        <v>1831</v>
      </c>
      <c r="I298" s="659">
        <v>1550638505</v>
      </c>
      <c r="J298" s="660" t="s">
        <v>1173</v>
      </c>
      <c r="L298" s="661">
        <f t="shared" si="8"/>
        <v>1550638505</v>
      </c>
      <c r="M298" s="661">
        <f t="shared" si="9"/>
        <v>0</v>
      </c>
    </row>
    <row r="299" spans="1:13">
      <c r="A299" s="657" t="s">
        <v>1268</v>
      </c>
      <c r="B299" s="658">
        <v>44506</v>
      </c>
      <c r="C299" s="657" t="s">
        <v>1175</v>
      </c>
      <c r="D299" s="657" t="s">
        <v>1171</v>
      </c>
      <c r="E299" s="657" t="s">
        <v>1210</v>
      </c>
      <c r="F299" s="659">
        <v>-35070</v>
      </c>
      <c r="G299" s="659">
        <v>0</v>
      </c>
      <c r="H299" s="659">
        <v>35070</v>
      </c>
      <c r="I299" s="659">
        <v>1550673575</v>
      </c>
      <c r="J299" s="660" t="s">
        <v>1173</v>
      </c>
      <c r="L299" s="661">
        <f t="shared" si="8"/>
        <v>1550673575</v>
      </c>
      <c r="M299" s="661">
        <f t="shared" si="9"/>
        <v>0</v>
      </c>
    </row>
    <row r="300" spans="1:13">
      <c r="A300" s="657" t="s">
        <v>1268</v>
      </c>
      <c r="B300" s="658">
        <v>44506</v>
      </c>
      <c r="C300" s="657" t="s">
        <v>1170</v>
      </c>
      <c r="D300" s="657" t="s">
        <v>1171</v>
      </c>
      <c r="E300" s="657" t="s">
        <v>1213</v>
      </c>
      <c r="F300" s="659">
        <v>-62500</v>
      </c>
      <c r="G300" s="659">
        <v>0</v>
      </c>
      <c r="H300" s="659">
        <v>62500</v>
      </c>
      <c r="I300" s="659">
        <v>1550736075</v>
      </c>
      <c r="J300" s="660" t="s">
        <v>1173</v>
      </c>
      <c r="L300" s="661">
        <f t="shared" si="8"/>
        <v>1550736075</v>
      </c>
      <c r="M300" s="661">
        <f t="shared" si="9"/>
        <v>0</v>
      </c>
    </row>
    <row r="301" spans="1:13">
      <c r="A301" s="657" t="s">
        <v>1276</v>
      </c>
      <c r="B301" s="658">
        <v>44508</v>
      </c>
      <c r="C301" s="657" t="s">
        <v>1175</v>
      </c>
      <c r="D301" s="657" t="s">
        <v>1171</v>
      </c>
      <c r="E301" s="657" t="s">
        <v>1282</v>
      </c>
      <c r="F301" s="659">
        <v>-12969600</v>
      </c>
      <c r="G301" s="659">
        <v>0</v>
      </c>
      <c r="H301" s="659">
        <v>12969600</v>
      </c>
      <c r="I301" s="659">
        <v>1563705675</v>
      </c>
      <c r="J301" s="660" t="s">
        <v>1173</v>
      </c>
      <c r="L301" s="661">
        <f t="shared" si="8"/>
        <v>1563705675</v>
      </c>
      <c r="M301" s="661">
        <f t="shared" si="9"/>
        <v>0</v>
      </c>
    </row>
    <row r="302" spans="1:13">
      <c r="A302" s="657" t="s">
        <v>1276</v>
      </c>
      <c r="B302" s="658">
        <v>44508</v>
      </c>
      <c r="C302" s="657" t="s">
        <v>1175</v>
      </c>
      <c r="D302" s="657" t="s">
        <v>1171</v>
      </c>
      <c r="E302" s="657" t="s">
        <v>1283</v>
      </c>
      <c r="F302" s="659">
        <v>-750000</v>
      </c>
      <c r="G302" s="659">
        <v>0</v>
      </c>
      <c r="H302" s="659">
        <v>750000</v>
      </c>
      <c r="I302" s="659">
        <v>1564455675</v>
      </c>
      <c r="J302" s="660" t="s">
        <v>1173</v>
      </c>
      <c r="L302" s="661">
        <f t="shared" si="8"/>
        <v>1564455675</v>
      </c>
      <c r="M302" s="661">
        <f t="shared" si="9"/>
        <v>0</v>
      </c>
    </row>
    <row r="303" spans="1:13">
      <c r="A303" s="657" t="s">
        <v>1276</v>
      </c>
      <c r="B303" s="658">
        <v>44508</v>
      </c>
      <c r="C303" s="657" t="s">
        <v>1170</v>
      </c>
      <c r="D303" s="657" t="s">
        <v>1171</v>
      </c>
      <c r="E303" s="657" t="s">
        <v>1274</v>
      </c>
      <c r="F303" s="659">
        <v>-5005000</v>
      </c>
      <c r="G303" s="659">
        <v>0</v>
      </c>
      <c r="H303" s="659">
        <v>5005000</v>
      </c>
      <c r="I303" s="659">
        <v>1569460675</v>
      </c>
      <c r="J303" s="660" t="s">
        <v>1173</v>
      </c>
      <c r="L303" s="661">
        <f t="shared" si="8"/>
        <v>1569460675</v>
      </c>
      <c r="M303" s="661">
        <f t="shared" si="9"/>
        <v>0</v>
      </c>
    </row>
    <row r="304" spans="1:13">
      <c r="A304" s="657" t="s">
        <v>1276</v>
      </c>
      <c r="B304" s="658">
        <v>44508</v>
      </c>
      <c r="C304" s="657" t="s">
        <v>1170</v>
      </c>
      <c r="D304" s="657" t="s">
        <v>1171</v>
      </c>
      <c r="E304" s="657" t="s">
        <v>1209</v>
      </c>
      <c r="F304" s="659">
        <v>-11597852</v>
      </c>
      <c r="G304" s="659">
        <v>0</v>
      </c>
      <c r="H304" s="659">
        <v>11597852</v>
      </c>
      <c r="I304" s="659">
        <v>1581058527</v>
      </c>
      <c r="J304" s="660" t="s">
        <v>1173</v>
      </c>
      <c r="L304" s="661">
        <f t="shared" si="8"/>
        <v>1581058527</v>
      </c>
      <c r="M304" s="661">
        <f t="shared" si="9"/>
        <v>0</v>
      </c>
    </row>
    <row r="305" spans="1:13">
      <c r="A305" s="657" t="s">
        <v>1276</v>
      </c>
      <c r="B305" s="658">
        <v>44508</v>
      </c>
      <c r="C305" s="657" t="s">
        <v>1170</v>
      </c>
      <c r="D305" s="657" t="s">
        <v>1171</v>
      </c>
      <c r="E305" s="657" t="s">
        <v>1284</v>
      </c>
      <c r="F305" s="659">
        <v>-6317298</v>
      </c>
      <c r="G305" s="659">
        <v>0</v>
      </c>
      <c r="H305" s="659">
        <v>6317298</v>
      </c>
      <c r="I305" s="659">
        <v>1587375825</v>
      </c>
      <c r="J305" s="660" t="s">
        <v>1173</v>
      </c>
      <c r="L305" s="661">
        <f t="shared" si="8"/>
        <v>1587375825</v>
      </c>
      <c r="M305" s="661">
        <f t="shared" si="9"/>
        <v>0</v>
      </c>
    </row>
    <row r="306" spans="1:13">
      <c r="A306" s="657" t="s">
        <v>1276</v>
      </c>
      <c r="B306" s="658">
        <v>44508</v>
      </c>
      <c r="C306" s="657" t="s">
        <v>1170</v>
      </c>
      <c r="D306" s="657" t="s">
        <v>1171</v>
      </c>
      <c r="E306" s="657" t="s">
        <v>1172</v>
      </c>
      <c r="F306" s="659">
        <v>-2876750</v>
      </c>
      <c r="G306" s="659">
        <v>0</v>
      </c>
      <c r="H306" s="659">
        <v>2876750</v>
      </c>
      <c r="I306" s="659">
        <v>1590252575</v>
      </c>
      <c r="J306" s="660" t="s">
        <v>1173</v>
      </c>
      <c r="L306" s="661">
        <f t="shared" si="8"/>
        <v>1590252575</v>
      </c>
      <c r="M306" s="661">
        <f t="shared" si="9"/>
        <v>0</v>
      </c>
    </row>
    <row r="307" spans="1:13">
      <c r="A307" s="657" t="s">
        <v>1276</v>
      </c>
      <c r="B307" s="658">
        <v>44508</v>
      </c>
      <c r="C307" s="657" t="s">
        <v>1170</v>
      </c>
      <c r="D307" s="657" t="s">
        <v>1171</v>
      </c>
      <c r="E307" s="657" t="s">
        <v>1174</v>
      </c>
      <c r="F307" s="659">
        <v>-6142200</v>
      </c>
      <c r="G307" s="659">
        <v>0</v>
      </c>
      <c r="H307" s="659">
        <v>6142200</v>
      </c>
      <c r="I307" s="659">
        <v>1596394775</v>
      </c>
      <c r="J307" s="660" t="s">
        <v>1173</v>
      </c>
      <c r="L307" s="661">
        <f t="shared" si="8"/>
        <v>1596394775</v>
      </c>
      <c r="M307" s="661">
        <f t="shared" si="9"/>
        <v>0</v>
      </c>
    </row>
    <row r="308" spans="1:13">
      <c r="A308" s="657" t="s">
        <v>1276</v>
      </c>
      <c r="B308" s="658">
        <v>44508</v>
      </c>
      <c r="C308" s="657" t="s">
        <v>1170</v>
      </c>
      <c r="D308" s="657" t="s">
        <v>1171</v>
      </c>
      <c r="E308" s="657" t="s">
        <v>1174</v>
      </c>
      <c r="F308" s="659">
        <v>-24920</v>
      </c>
      <c r="G308" s="659">
        <v>0</v>
      </c>
      <c r="H308" s="659">
        <v>24920</v>
      </c>
      <c r="I308" s="659">
        <v>1596419695</v>
      </c>
      <c r="J308" s="660" t="s">
        <v>1173</v>
      </c>
      <c r="L308" s="661">
        <f t="shared" si="8"/>
        <v>1596419695</v>
      </c>
      <c r="M308" s="661">
        <f t="shared" si="9"/>
        <v>0</v>
      </c>
    </row>
    <row r="309" spans="1:13">
      <c r="A309" s="657" t="s">
        <v>1276</v>
      </c>
      <c r="B309" s="658">
        <v>44508</v>
      </c>
      <c r="C309" s="657" t="s">
        <v>1170</v>
      </c>
      <c r="D309" s="657" t="s">
        <v>1171</v>
      </c>
      <c r="E309" s="657" t="s">
        <v>1202</v>
      </c>
      <c r="F309" s="659">
        <v>-5932166</v>
      </c>
      <c r="G309" s="659">
        <v>0</v>
      </c>
      <c r="H309" s="659">
        <v>5932166</v>
      </c>
      <c r="I309" s="659">
        <v>1602351861</v>
      </c>
      <c r="J309" s="660" t="s">
        <v>1173</v>
      </c>
      <c r="L309" s="661">
        <f t="shared" si="8"/>
        <v>1602351861</v>
      </c>
      <c r="M309" s="661">
        <f t="shared" si="9"/>
        <v>0</v>
      </c>
    </row>
    <row r="310" spans="1:13">
      <c r="A310" s="657" t="s">
        <v>1276</v>
      </c>
      <c r="B310" s="658">
        <v>44508</v>
      </c>
      <c r="C310" s="657" t="s">
        <v>1170</v>
      </c>
      <c r="D310" s="657" t="s">
        <v>1171</v>
      </c>
      <c r="E310" s="657" t="s">
        <v>1191</v>
      </c>
      <c r="F310" s="659">
        <v>-6467400</v>
      </c>
      <c r="G310" s="659">
        <v>0</v>
      </c>
      <c r="H310" s="659">
        <v>6467400</v>
      </c>
      <c r="I310" s="659">
        <v>1608819261</v>
      </c>
      <c r="J310" s="660" t="s">
        <v>1173</v>
      </c>
      <c r="L310" s="661">
        <f t="shared" si="8"/>
        <v>1608819261</v>
      </c>
      <c r="M310" s="661">
        <f t="shared" si="9"/>
        <v>0</v>
      </c>
    </row>
    <row r="311" spans="1:13">
      <c r="A311" s="657" t="s">
        <v>1276</v>
      </c>
      <c r="B311" s="658">
        <v>44508</v>
      </c>
      <c r="C311" s="657" t="s">
        <v>1170</v>
      </c>
      <c r="D311" s="657" t="s">
        <v>1171</v>
      </c>
      <c r="E311" s="657" t="s">
        <v>1193</v>
      </c>
      <c r="F311" s="659">
        <v>-3626500</v>
      </c>
      <c r="G311" s="659">
        <v>0</v>
      </c>
      <c r="H311" s="659">
        <v>3626500</v>
      </c>
      <c r="I311" s="659">
        <v>1612445761</v>
      </c>
      <c r="J311" s="660" t="s">
        <v>1173</v>
      </c>
      <c r="L311" s="661">
        <f t="shared" si="8"/>
        <v>1612445761</v>
      </c>
      <c r="M311" s="661">
        <f t="shared" si="9"/>
        <v>0</v>
      </c>
    </row>
    <row r="312" spans="1:13">
      <c r="A312" s="657" t="s">
        <v>1276</v>
      </c>
      <c r="B312" s="658">
        <v>44508</v>
      </c>
      <c r="C312" s="657" t="s">
        <v>1170</v>
      </c>
      <c r="D312" s="657" t="s">
        <v>1171</v>
      </c>
      <c r="E312" s="657" t="s">
        <v>1181</v>
      </c>
      <c r="F312" s="659">
        <v>-890500</v>
      </c>
      <c r="G312" s="659">
        <v>0</v>
      </c>
      <c r="H312" s="659">
        <v>890500</v>
      </c>
      <c r="I312" s="659">
        <v>1613336261</v>
      </c>
      <c r="J312" s="660" t="s">
        <v>1173</v>
      </c>
      <c r="L312" s="661">
        <f t="shared" si="8"/>
        <v>1613336261</v>
      </c>
      <c r="M312" s="661">
        <f t="shared" si="9"/>
        <v>0</v>
      </c>
    </row>
    <row r="313" spans="1:13">
      <c r="A313" s="657" t="s">
        <v>1276</v>
      </c>
      <c r="B313" s="658">
        <v>44508</v>
      </c>
      <c r="C313" s="657" t="s">
        <v>1170</v>
      </c>
      <c r="D313" s="657" t="s">
        <v>1171</v>
      </c>
      <c r="E313" s="657" t="s">
        <v>1177</v>
      </c>
      <c r="F313" s="659">
        <v>-4168050</v>
      </c>
      <c r="G313" s="659">
        <v>0</v>
      </c>
      <c r="H313" s="659">
        <v>4168050</v>
      </c>
      <c r="I313" s="659">
        <v>1617504311</v>
      </c>
      <c r="J313" s="660" t="s">
        <v>1173</v>
      </c>
      <c r="L313" s="661">
        <f t="shared" si="8"/>
        <v>1617504311</v>
      </c>
      <c r="M313" s="661">
        <f t="shared" si="9"/>
        <v>0</v>
      </c>
    </row>
    <row r="314" spans="1:13">
      <c r="A314" s="657" t="s">
        <v>1276</v>
      </c>
      <c r="B314" s="658">
        <v>44508</v>
      </c>
      <c r="C314" s="657" t="s">
        <v>1170</v>
      </c>
      <c r="D314" s="657" t="s">
        <v>1171</v>
      </c>
      <c r="E314" s="657" t="s">
        <v>1207</v>
      </c>
      <c r="F314" s="659">
        <v>-4009500</v>
      </c>
      <c r="G314" s="659">
        <v>0</v>
      </c>
      <c r="H314" s="659">
        <v>4009500</v>
      </c>
      <c r="I314" s="659">
        <v>1621513811</v>
      </c>
      <c r="J314" s="660" t="s">
        <v>1173</v>
      </c>
      <c r="L314" s="661">
        <f t="shared" si="8"/>
        <v>1621513811</v>
      </c>
      <c r="M314" s="661">
        <f t="shared" si="9"/>
        <v>0</v>
      </c>
    </row>
    <row r="315" spans="1:13">
      <c r="A315" s="657" t="s">
        <v>1276</v>
      </c>
      <c r="B315" s="658">
        <v>44508</v>
      </c>
      <c r="C315" s="657" t="s">
        <v>1170</v>
      </c>
      <c r="D315" s="657" t="s">
        <v>1171</v>
      </c>
      <c r="E315" s="657" t="s">
        <v>1178</v>
      </c>
      <c r="F315" s="659">
        <v>-7037732</v>
      </c>
      <c r="G315" s="659">
        <v>0</v>
      </c>
      <c r="H315" s="659">
        <v>7037732</v>
      </c>
      <c r="I315" s="659">
        <v>1628551543</v>
      </c>
      <c r="J315" s="660" t="s">
        <v>1173</v>
      </c>
      <c r="L315" s="661">
        <f t="shared" si="8"/>
        <v>1628551543</v>
      </c>
      <c r="M315" s="661">
        <f t="shared" si="9"/>
        <v>0</v>
      </c>
    </row>
    <row r="316" spans="1:13">
      <c r="A316" s="657" t="s">
        <v>1276</v>
      </c>
      <c r="B316" s="658">
        <v>44508</v>
      </c>
      <c r="C316" s="657" t="s">
        <v>1170</v>
      </c>
      <c r="D316" s="657" t="s">
        <v>1171</v>
      </c>
      <c r="E316" s="657" t="s">
        <v>1187</v>
      </c>
      <c r="F316" s="659">
        <v>-3963000</v>
      </c>
      <c r="G316" s="659">
        <v>0</v>
      </c>
      <c r="H316" s="659">
        <v>3963000</v>
      </c>
      <c r="I316" s="659">
        <v>1632514543</v>
      </c>
      <c r="J316" s="660" t="s">
        <v>1173</v>
      </c>
      <c r="L316" s="661">
        <f t="shared" si="8"/>
        <v>1632514543</v>
      </c>
      <c r="M316" s="661">
        <f t="shared" si="9"/>
        <v>0</v>
      </c>
    </row>
    <row r="317" spans="1:13">
      <c r="A317" s="657" t="s">
        <v>1276</v>
      </c>
      <c r="B317" s="658">
        <v>44508</v>
      </c>
      <c r="C317" s="657" t="s">
        <v>1170</v>
      </c>
      <c r="D317" s="657" t="s">
        <v>1171</v>
      </c>
      <c r="E317" s="657" t="s">
        <v>1182</v>
      </c>
      <c r="F317" s="659">
        <v>-1895200</v>
      </c>
      <c r="G317" s="659">
        <v>0</v>
      </c>
      <c r="H317" s="659">
        <v>1895200</v>
      </c>
      <c r="I317" s="659">
        <v>1634409743</v>
      </c>
      <c r="J317" s="660" t="s">
        <v>1173</v>
      </c>
      <c r="L317" s="661">
        <f t="shared" si="8"/>
        <v>1634409743</v>
      </c>
      <c r="M317" s="661">
        <f t="shared" si="9"/>
        <v>0</v>
      </c>
    </row>
    <row r="318" spans="1:13">
      <c r="A318" s="657" t="s">
        <v>1276</v>
      </c>
      <c r="B318" s="658">
        <v>44508</v>
      </c>
      <c r="C318" s="657" t="s">
        <v>1170</v>
      </c>
      <c r="D318" s="657" t="s">
        <v>1171</v>
      </c>
      <c r="E318" s="657" t="s">
        <v>1285</v>
      </c>
      <c r="F318" s="659">
        <v>-777500</v>
      </c>
      <c r="G318" s="659">
        <v>0</v>
      </c>
      <c r="H318" s="659">
        <v>777500</v>
      </c>
      <c r="I318" s="659">
        <v>1635187243</v>
      </c>
      <c r="J318" s="660" t="s">
        <v>1173</v>
      </c>
      <c r="L318" s="661">
        <f t="shared" si="8"/>
        <v>1635187243</v>
      </c>
      <c r="M318" s="661">
        <f t="shared" si="9"/>
        <v>0</v>
      </c>
    </row>
    <row r="319" spans="1:13">
      <c r="A319" s="657" t="s">
        <v>1276</v>
      </c>
      <c r="B319" s="658">
        <v>44508</v>
      </c>
      <c r="C319" s="657" t="s">
        <v>1170</v>
      </c>
      <c r="D319" s="657" t="s">
        <v>1171</v>
      </c>
      <c r="E319" s="657" t="s">
        <v>1208</v>
      </c>
      <c r="F319" s="659">
        <v>-29500</v>
      </c>
      <c r="G319" s="659">
        <v>0</v>
      </c>
      <c r="H319" s="659">
        <v>29500</v>
      </c>
      <c r="I319" s="659">
        <v>1635216743</v>
      </c>
      <c r="J319" s="660" t="s">
        <v>1173</v>
      </c>
      <c r="L319" s="661">
        <f t="shared" si="8"/>
        <v>1635216743</v>
      </c>
      <c r="M319" s="661">
        <f t="shared" si="9"/>
        <v>0</v>
      </c>
    </row>
    <row r="320" spans="1:13">
      <c r="A320" s="657" t="s">
        <v>1276</v>
      </c>
      <c r="B320" s="658">
        <v>44508</v>
      </c>
      <c r="C320" s="657" t="s">
        <v>1170</v>
      </c>
      <c r="D320" s="657" t="s">
        <v>1171</v>
      </c>
      <c r="E320" s="657" t="s">
        <v>1208</v>
      </c>
      <c r="F320" s="659">
        <v>-566</v>
      </c>
      <c r="G320" s="659">
        <v>0</v>
      </c>
      <c r="H320" s="659">
        <v>566</v>
      </c>
      <c r="I320" s="659">
        <v>1635217309</v>
      </c>
      <c r="J320" s="660" t="s">
        <v>1173</v>
      </c>
      <c r="L320" s="661">
        <f t="shared" si="8"/>
        <v>1635217309</v>
      </c>
      <c r="M320" s="661">
        <f t="shared" si="9"/>
        <v>0</v>
      </c>
    </row>
    <row r="321" spans="1:13">
      <c r="A321" s="657" t="s">
        <v>1276</v>
      </c>
      <c r="B321" s="658">
        <v>44508</v>
      </c>
      <c r="C321" s="657" t="s">
        <v>1170</v>
      </c>
      <c r="D321" s="657" t="s">
        <v>1171</v>
      </c>
      <c r="E321" s="657" t="s">
        <v>1197</v>
      </c>
      <c r="F321" s="659">
        <v>-7925956</v>
      </c>
      <c r="G321" s="659">
        <v>0</v>
      </c>
      <c r="H321" s="659">
        <v>7925956</v>
      </c>
      <c r="I321" s="659">
        <v>1643143265</v>
      </c>
      <c r="J321" s="660" t="s">
        <v>1173</v>
      </c>
      <c r="L321" s="661">
        <f t="shared" si="8"/>
        <v>1643143265</v>
      </c>
      <c r="M321" s="661">
        <f t="shared" si="9"/>
        <v>0</v>
      </c>
    </row>
    <row r="322" spans="1:13">
      <c r="A322" s="657" t="s">
        <v>1276</v>
      </c>
      <c r="B322" s="658">
        <v>44508</v>
      </c>
      <c r="C322" s="657" t="s">
        <v>1170</v>
      </c>
      <c r="D322" s="657" t="s">
        <v>1171</v>
      </c>
      <c r="E322" s="657" t="s">
        <v>1185</v>
      </c>
      <c r="F322" s="659">
        <v>-3432000</v>
      </c>
      <c r="G322" s="659">
        <v>0</v>
      </c>
      <c r="H322" s="659">
        <v>3432000</v>
      </c>
      <c r="I322" s="659">
        <v>1646575265</v>
      </c>
      <c r="J322" s="660" t="s">
        <v>1173</v>
      </c>
      <c r="L322" s="661">
        <f t="shared" si="8"/>
        <v>1646575265</v>
      </c>
      <c r="M322" s="661">
        <f t="shared" si="9"/>
        <v>0</v>
      </c>
    </row>
    <row r="323" spans="1:13">
      <c r="A323" s="657" t="s">
        <v>1276</v>
      </c>
      <c r="B323" s="658">
        <v>44508</v>
      </c>
      <c r="C323" s="657" t="s">
        <v>1170</v>
      </c>
      <c r="D323" s="657" t="s">
        <v>1171</v>
      </c>
      <c r="E323" s="657" t="s">
        <v>1180</v>
      </c>
      <c r="F323" s="659">
        <v>-2832000</v>
      </c>
      <c r="G323" s="659">
        <v>0</v>
      </c>
      <c r="H323" s="659">
        <v>2832000</v>
      </c>
      <c r="I323" s="659">
        <v>1649407265</v>
      </c>
      <c r="J323" s="660" t="s">
        <v>1173</v>
      </c>
      <c r="L323" s="661">
        <f t="shared" si="8"/>
        <v>1649407265</v>
      </c>
      <c r="M323" s="661">
        <f t="shared" si="9"/>
        <v>0</v>
      </c>
    </row>
    <row r="324" spans="1:13">
      <c r="A324" s="657" t="s">
        <v>1276</v>
      </c>
      <c r="B324" s="658">
        <v>44508</v>
      </c>
      <c r="C324" s="657" t="s">
        <v>1170</v>
      </c>
      <c r="D324" s="657" t="s">
        <v>1171</v>
      </c>
      <c r="E324" s="657" t="s">
        <v>1199</v>
      </c>
      <c r="F324" s="659">
        <v>-8742900</v>
      </c>
      <c r="G324" s="659">
        <v>0</v>
      </c>
      <c r="H324" s="659">
        <v>8742900</v>
      </c>
      <c r="I324" s="659">
        <v>1658150165</v>
      </c>
      <c r="J324" s="660" t="s">
        <v>1173</v>
      </c>
      <c r="L324" s="661">
        <f t="shared" si="8"/>
        <v>1658150165</v>
      </c>
      <c r="M324" s="661">
        <f t="shared" si="9"/>
        <v>0</v>
      </c>
    </row>
    <row r="325" spans="1:13">
      <c r="A325" s="657" t="s">
        <v>1276</v>
      </c>
      <c r="B325" s="658">
        <v>44508</v>
      </c>
      <c r="C325" s="657" t="s">
        <v>1170</v>
      </c>
      <c r="D325" s="657" t="s">
        <v>1171</v>
      </c>
      <c r="E325" s="657" t="s">
        <v>1266</v>
      </c>
      <c r="F325" s="659">
        <v>-755000</v>
      </c>
      <c r="G325" s="659">
        <v>0</v>
      </c>
      <c r="H325" s="659">
        <v>755000</v>
      </c>
      <c r="I325" s="659">
        <v>1658905165</v>
      </c>
      <c r="J325" s="660" t="s">
        <v>1173</v>
      </c>
      <c r="L325" s="661">
        <f t="shared" si="8"/>
        <v>1658905165</v>
      </c>
      <c r="M325" s="661">
        <f t="shared" si="9"/>
        <v>0</v>
      </c>
    </row>
    <row r="326" spans="1:13">
      <c r="A326" s="657" t="s">
        <v>1276</v>
      </c>
      <c r="B326" s="658">
        <v>44508</v>
      </c>
      <c r="C326" s="657" t="s">
        <v>1170</v>
      </c>
      <c r="D326" s="657" t="s">
        <v>1171</v>
      </c>
      <c r="E326" s="657" t="s">
        <v>1186</v>
      </c>
      <c r="F326" s="659">
        <v>-3598500</v>
      </c>
      <c r="G326" s="659">
        <v>0</v>
      </c>
      <c r="H326" s="659">
        <v>3598500</v>
      </c>
      <c r="I326" s="659">
        <v>1662503665</v>
      </c>
      <c r="J326" s="660" t="s">
        <v>1173</v>
      </c>
      <c r="L326" s="661">
        <f t="shared" si="8"/>
        <v>1662503665</v>
      </c>
      <c r="M326" s="661">
        <f t="shared" si="9"/>
        <v>0</v>
      </c>
    </row>
    <row r="327" spans="1:13">
      <c r="A327" s="657" t="s">
        <v>1276</v>
      </c>
      <c r="B327" s="658">
        <v>44508</v>
      </c>
      <c r="C327" s="657" t="s">
        <v>1170</v>
      </c>
      <c r="D327" s="657" t="s">
        <v>1171</v>
      </c>
      <c r="E327" s="657" t="s">
        <v>1206</v>
      </c>
      <c r="F327" s="659">
        <v>-1800500</v>
      </c>
      <c r="G327" s="659">
        <v>0</v>
      </c>
      <c r="H327" s="659">
        <v>1800500</v>
      </c>
      <c r="I327" s="659">
        <v>1664304165</v>
      </c>
      <c r="J327" s="660" t="s">
        <v>1173</v>
      </c>
      <c r="L327" s="661">
        <f t="shared" si="8"/>
        <v>1664304165</v>
      </c>
      <c r="M327" s="661">
        <f t="shared" si="9"/>
        <v>0</v>
      </c>
    </row>
    <row r="328" spans="1:13">
      <c r="A328" s="657" t="s">
        <v>1276</v>
      </c>
      <c r="B328" s="658">
        <v>44508</v>
      </c>
      <c r="C328" s="657" t="s">
        <v>1170</v>
      </c>
      <c r="D328" s="657" t="s">
        <v>1171</v>
      </c>
      <c r="E328" s="657" t="s">
        <v>1194</v>
      </c>
      <c r="F328" s="659">
        <v>-37400</v>
      </c>
      <c r="G328" s="659">
        <v>0</v>
      </c>
      <c r="H328" s="659">
        <v>37400</v>
      </c>
      <c r="I328" s="659">
        <v>1664341565</v>
      </c>
      <c r="J328" s="660" t="s">
        <v>1173</v>
      </c>
      <c r="L328" s="661">
        <f t="shared" ref="L328:L391" si="10">I327+H328</f>
        <v>1664341565</v>
      </c>
      <c r="M328" s="661">
        <f t="shared" ref="M328:M391" si="11">I328-L328</f>
        <v>0</v>
      </c>
    </row>
    <row r="329" spans="1:13">
      <c r="A329" s="657" t="s">
        <v>1276</v>
      </c>
      <c r="B329" s="658">
        <v>44508</v>
      </c>
      <c r="C329" s="657" t="s">
        <v>1175</v>
      </c>
      <c r="D329" s="657" t="s">
        <v>1171</v>
      </c>
      <c r="E329" s="657" t="s">
        <v>1278</v>
      </c>
      <c r="F329" s="659">
        <v>-120000</v>
      </c>
      <c r="G329" s="659">
        <v>0</v>
      </c>
      <c r="H329" s="659">
        <v>120000</v>
      </c>
      <c r="I329" s="659">
        <v>1664461565</v>
      </c>
      <c r="J329" s="660" t="s">
        <v>1173</v>
      </c>
      <c r="L329" s="661">
        <f t="shared" si="10"/>
        <v>1664461565</v>
      </c>
      <c r="M329" s="661">
        <f t="shared" si="11"/>
        <v>0</v>
      </c>
    </row>
    <row r="330" spans="1:13">
      <c r="A330" s="657" t="s">
        <v>1276</v>
      </c>
      <c r="B330" s="658">
        <v>44508</v>
      </c>
      <c r="C330" s="657" t="s">
        <v>1175</v>
      </c>
      <c r="D330" s="657" t="s">
        <v>1171</v>
      </c>
      <c r="E330" s="657" t="s">
        <v>1278</v>
      </c>
      <c r="F330" s="659">
        <v>-500</v>
      </c>
      <c r="G330" s="659">
        <v>0</v>
      </c>
      <c r="H330" s="659">
        <v>500</v>
      </c>
      <c r="I330" s="659">
        <v>1664462065</v>
      </c>
      <c r="J330" s="660" t="s">
        <v>1173</v>
      </c>
      <c r="L330" s="661">
        <f t="shared" si="10"/>
        <v>1664462065</v>
      </c>
      <c r="M330" s="661">
        <f t="shared" si="11"/>
        <v>0</v>
      </c>
    </row>
    <row r="331" spans="1:13">
      <c r="A331" s="657" t="s">
        <v>1276</v>
      </c>
      <c r="B331" s="658">
        <v>44508</v>
      </c>
      <c r="C331" s="657" t="s">
        <v>1170</v>
      </c>
      <c r="D331" s="657" t="s">
        <v>1171</v>
      </c>
      <c r="E331" s="657" t="s">
        <v>1183</v>
      </c>
      <c r="F331" s="659">
        <v>-6316450</v>
      </c>
      <c r="G331" s="659">
        <v>0</v>
      </c>
      <c r="H331" s="659">
        <v>6316450</v>
      </c>
      <c r="I331" s="659">
        <v>1670778515</v>
      </c>
      <c r="J331" s="660" t="s">
        <v>1173</v>
      </c>
      <c r="L331" s="661">
        <f t="shared" si="10"/>
        <v>1670778515</v>
      </c>
      <c r="M331" s="661">
        <f t="shared" si="11"/>
        <v>0</v>
      </c>
    </row>
    <row r="332" spans="1:13">
      <c r="A332" s="657" t="s">
        <v>1276</v>
      </c>
      <c r="B332" s="658">
        <v>44508</v>
      </c>
      <c r="C332" s="657" t="s">
        <v>1170</v>
      </c>
      <c r="D332" s="657" t="s">
        <v>1171</v>
      </c>
      <c r="E332" s="657" t="s">
        <v>1204</v>
      </c>
      <c r="F332" s="659">
        <v>-3884000</v>
      </c>
      <c r="G332" s="659">
        <v>0</v>
      </c>
      <c r="H332" s="659">
        <v>3884000</v>
      </c>
      <c r="I332" s="659">
        <v>1674662515</v>
      </c>
      <c r="J332" s="660" t="s">
        <v>1173</v>
      </c>
      <c r="L332" s="661">
        <f t="shared" si="10"/>
        <v>1674662515</v>
      </c>
      <c r="M332" s="661">
        <f t="shared" si="11"/>
        <v>0</v>
      </c>
    </row>
    <row r="333" spans="1:13">
      <c r="A333" s="657" t="s">
        <v>1276</v>
      </c>
      <c r="B333" s="658">
        <v>44508</v>
      </c>
      <c r="C333" s="657" t="s">
        <v>1170</v>
      </c>
      <c r="D333" s="657" t="s">
        <v>1171</v>
      </c>
      <c r="E333" s="657" t="s">
        <v>1177</v>
      </c>
      <c r="F333" s="659">
        <v>-45000</v>
      </c>
      <c r="G333" s="659">
        <v>0</v>
      </c>
      <c r="H333" s="659">
        <v>45000</v>
      </c>
      <c r="I333" s="659">
        <v>1674707515</v>
      </c>
      <c r="J333" s="660" t="s">
        <v>1173</v>
      </c>
      <c r="L333" s="661">
        <f t="shared" si="10"/>
        <v>1674707515</v>
      </c>
      <c r="M333" s="661">
        <f t="shared" si="11"/>
        <v>0</v>
      </c>
    </row>
    <row r="334" spans="1:13">
      <c r="A334" s="657" t="s">
        <v>1276</v>
      </c>
      <c r="B334" s="658">
        <v>44508</v>
      </c>
      <c r="C334" s="657" t="s">
        <v>1170</v>
      </c>
      <c r="D334" s="657" t="s">
        <v>1171</v>
      </c>
      <c r="E334" s="657" t="s">
        <v>1177</v>
      </c>
      <c r="F334" s="659">
        <v>-447000</v>
      </c>
      <c r="G334" s="659">
        <v>0</v>
      </c>
      <c r="H334" s="659">
        <v>447000</v>
      </c>
      <c r="I334" s="659">
        <v>1675154515</v>
      </c>
      <c r="J334" s="660" t="s">
        <v>1173</v>
      </c>
      <c r="L334" s="661">
        <f t="shared" si="10"/>
        <v>1675154515</v>
      </c>
      <c r="M334" s="661">
        <f t="shared" si="11"/>
        <v>0</v>
      </c>
    </row>
    <row r="335" spans="1:13">
      <c r="A335" s="657" t="s">
        <v>1276</v>
      </c>
      <c r="B335" s="658">
        <v>44508</v>
      </c>
      <c r="C335" s="657" t="s">
        <v>1170</v>
      </c>
      <c r="D335" s="657" t="s">
        <v>1171</v>
      </c>
      <c r="E335" s="657" t="s">
        <v>1177</v>
      </c>
      <c r="F335" s="659">
        <v>-5532</v>
      </c>
      <c r="G335" s="659">
        <v>0</v>
      </c>
      <c r="H335" s="659">
        <v>5532</v>
      </c>
      <c r="I335" s="659">
        <v>1675160047</v>
      </c>
      <c r="J335" s="660" t="s">
        <v>1173</v>
      </c>
      <c r="L335" s="661">
        <f t="shared" si="10"/>
        <v>1675160047</v>
      </c>
      <c r="M335" s="661">
        <f t="shared" si="11"/>
        <v>0</v>
      </c>
    </row>
    <row r="336" spans="1:13">
      <c r="A336" s="657" t="s">
        <v>1276</v>
      </c>
      <c r="B336" s="658">
        <v>44508</v>
      </c>
      <c r="C336" s="657" t="s">
        <v>1170</v>
      </c>
      <c r="D336" s="657" t="s">
        <v>1171</v>
      </c>
      <c r="E336" s="657" t="s">
        <v>1286</v>
      </c>
      <c r="F336" s="659">
        <v>-90000</v>
      </c>
      <c r="G336" s="659">
        <v>0</v>
      </c>
      <c r="H336" s="659">
        <v>90000</v>
      </c>
      <c r="I336" s="659">
        <v>1675250047</v>
      </c>
      <c r="J336" s="660" t="s">
        <v>1173</v>
      </c>
      <c r="L336" s="661">
        <f t="shared" si="10"/>
        <v>1675250047</v>
      </c>
      <c r="M336" s="661">
        <f t="shared" si="11"/>
        <v>0</v>
      </c>
    </row>
    <row r="337" spans="1:13">
      <c r="A337" s="657" t="s">
        <v>1276</v>
      </c>
      <c r="B337" s="658">
        <v>44508</v>
      </c>
      <c r="C337" s="657" t="s">
        <v>1170</v>
      </c>
      <c r="D337" s="657" t="s">
        <v>1171</v>
      </c>
      <c r="E337" s="657" t="s">
        <v>1287</v>
      </c>
      <c r="F337" s="659">
        <v>-1555000</v>
      </c>
      <c r="G337" s="659">
        <v>0</v>
      </c>
      <c r="H337" s="659">
        <v>1555000</v>
      </c>
      <c r="I337" s="659">
        <v>1676805047</v>
      </c>
      <c r="J337" s="660" t="s">
        <v>1173</v>
      </c>
      <c r="L337" s="661">
        <f t="shared" si="10"/>
        <v>1676805047</v>
      </c>
      <c r="M337" s="661">
        <f t="shared" si="11"/>
        <v>0</v>
      </c>
    </row>
    <row r="338" spans="1:13">
      <c r="A338" s="657" t="s">
        <v>1276</v>
      </c>
      <c r="B338" s="658">
        <v>44508</v>
      </c>
      <c r="C338" s="657" t="s">
        <v>1170</v>
      </c>
      <c r="D338" s="657" t="s">
        <v>1171</v>
      </c>
      <c r="E338" s="657" t="s">
        <v>1266</v>
      </c>
      <c r="F338" s="659">
        <v>-570000</v>
      </c>
      <c r="G338" s="659">
        <v>0</v>
      </c>
      <c r="H338" s="659">
        <v>570000</v>
      </c>
      <c r="I338" s="659">
        <v>1677375047</v>
      </c>
      <c r="J338" s="660" t="s">
        <v>1173</v>
      </c>
      <c r="L338" s="661">
        <f t="shared" si="10"/>
        <v>1677375047</v>
      </c>
      <c r="M338" s="661">
        <f t="shared" si="11"/>
        <v>0</v>
      </c>
    </row>
    <row r="339" spans="1:13">
      <c r="A339" s="657" t="s">
        <v>1276</v>
      </c>
      <c r="B339" s="658">
        <v>44508</v>
      </c>
      <c r="C339" s="657" t="s">
        <v>1170</v>
      </c>
      <c r="D339" s="657" t="s">
        <v>1171</v>
      </c>
      <c r="E339" s="657" t="s">
        <v>1205</v>
      </c>
      <c r="F339" s="659">
        <v>-300000</v>
      </c>
      <c r="G339" s="659">
        <v>0</v>
      </c>
      <c r="H339" s="659">
        <v>300000</v>
      </c>
      <c r="I339" s="659">
        <v>1677675047</v>
      </c>
      <c r="J339" s="660" t="s">
        <v>1173</v>
      </c>
      <c r="L339" s="661">
        <f t="shared" si="10"/>
        <v>1677675047</v>
      </c>
      <c r="M339" s="661">
        <f t="shared" si="11"/>
        <v>0</v>
      </c>
    </row>
    <row r="340" spans="1:13">
      <c r="A340" s="657" t="s">
        <v>1276</v>
      </c>
      <c r="B340" s="658">
        <v>44508</v>
      </c>
      <c r="C340" s="657" t="s">
        <v>1170</v>
      </c>
      <c r="D340" s="657" t="s">
        <v>1171</v>
      </c>
      <c r="E340" s="657" t="s">
        <v>1189</v>
      </c>
      <c r="F340" s="659">
        <v>-6646000</v>
      </c>
      <c r="G340" s="659">
        <v>0</v>
      </c>
      <c r="H340" s="659">
        <v>6646000</v>
      </c>
      <c r="I340" s="659">
        <v>1684321047</v>
      </c>
      <c r="J340" s="660" t="s">
        <v>1173</v>
      </c>
      <c r="L340" s="661">
        <f t="shared" si="10"/>
        <v>1684321047</v>
      </c>
      <c r="M340" s="661">
        <f t="shared" si="11"/>
        <v>0</v>
      </c>
    </row>
    <row r="341" spans="1:13">
      <c r="A341" s="657" t="s">
        <v>1276</v>
      </c>
      <c r="B341" s="658">
        <v>44508</v>
      </c>
      <c r="C341" s="657" t="s">
        <v>1170</v>
      </c>
      <c r="D341" s="657" t="s">
        <v>1171</v>
      </c>
      <c r="E341" s="657" t="s">
        <v>1189</v>
      </c>
      <c r="F341" s="659">
        <v>-162232</v>
      </c>
      <c r="G341" s="659">
        <v>0</v>
      </c>
      <c r="H341" s="659">
        <v>162232</v>
      </c>
      <c r="I341" s="659">
        <v>1684483279</v>
      </c>
      <c r="J341" s="660" t="s">
        <v>1173</v>
      </c>
      <c r="L341" s="661">
        <f t="shared" si="10"/>
        <v>1684483279</v>
      </c>
      <c r="M341" s="661">
        <f t="shared" si="11"/>
        <v>0</v>
      </c>
    </row>
    <row r="342" spans="1:13">
      <c r="A342" s="657" t="s">
        <v>1276</v>
      </c>
      <c r="B342" s="658">
        <v>44508</v>
      </c>
      <c r="C342" s="657" t="s">
        <v>1170</v>
      </c>
      <c r="D342" s="657" t="s">
        <v>1171</v>
      </c>
      <c r="E342" s="657" t="s">
        <v>1196</v>
      </c>
      <c r="F342" s="659">
        <v>-1516000</v>
      </c>
      <c r="G342" s="659">
        <v>0</v>
      </c>
      <c r="H342" s="659">
        <v>1516000</v>
      </c>
      <c r="I342" s="659">
        <v>1685999279</v>
      </c>
      <c r="J342" s="660" t="s">
        <v>1173</v>
      </c>
      <c r="L342" s="661">
        <f t="shared" si="10"/>
        <v>1685999279</v>
      </c>
      <c r="M342" s="661">
        <f t="shared" si="11"/>
        <v>0</v>
      </c>
    </row>
    <row r="343" spans="1:13">
      <c r="A343" s="657" t="s">
        <v>1276</v>
      </c>
      <c r="B343" s="658">
        <v>44508</v>
      </c>
      <c r="C343" s="657" t="s">
        <v>1170</v>
      </c>
      <c r="D343" s="657" t="s">
        <v>1171</v>
      </c>
      <c r="E343" s="657" t="s">
        <v>1288</v>
      </c>
      <c r="F343" s="659">
        <v>-37800</v>
      </c>
      <c r="G343" s="659">
        <v>0</v>
      </c>
      <c r="H343" s="659">
        <v>37800</v>
      </c>
      <c r="I343" s="659">
        <v>1686037079</v>
      </c>
      <c r="J343" s="660" t="s">
        <v>1173</v>
      </c>
      <c r="L343" s="661">
        <f t="shared" si="10"/>
        <v>1686037079</v>
      </c>
      <c r="M343" s="661">
        <f t="shared" si="11"/>
        <v>0</v>
      </c>
    </row>
    <row r="344" spans="1:13">
      <c r="A344" s="657" t="s">
        <v>1289</v>
      </c>
      <c r="B344" s="658">
        <v>44509</v>
      </c>
      <c r="C344" s="657" t="s">
        <v>1170</v>
      </c>
      <c r="D344" s="657" t="s">
        <v>1171</v>
      </c>
      <c r="E344" s="657" t="s">
        <v>1172</v>
      </c>
      <c r="F344" s="659">
        <v>-1891000</v>
      </c>
      <c r="G344" s="659">
        <v>0</v>
      </c>
      <c r="H344" s="659">
        <v>1891000</v>
      </c>
      <c r="I344" s="659">
        <v>1687928079</v>
      </c>
      <c r="J344" s="660" t="s">
        <v>1173</v>
      </c>
      <c r="L344" s="661">
        <f t="shared" si="10"/>
        <v>1687928079</v>
      </c>
      <c r="M344" s="661">
        <f t="shared" si="11"/>
        <v>0</v>
      </c>
    </row>
    <row r="345" spans="1:13">
      <c r="A345" s="657" t="s">
        <v>1276</v>
      </c>
      <c r="B345" s="658">
        <v>44508</v>
      </c>
      <c r="C345" s="657" t="s">
        <v>1170</v>
      </c>
      <c r="D345" s="657" t="s">
        <v>1171</v>
      </c>
      <c r="E345" s="657" t="s">
        <v>1208</v>
      </c>
      <c r="F345" s="659">
        <v>-4115800</v>
      </c>
      <c r="G345" s="659">
        <v>0</v>
      </c>
      <c r="H345" s="659">
        <v>4115800</v>
      </c>
      <c r="I345" s="659">
        <v>1692043879</v>
      </c>
      <c r="J345" s="660" t="s">
        <v>1173</v>
      </c>
      <c r="L345" s="661">
        <f t="shared" si="10"/>
        <v>1692043879</v>
      </c>
      <c r="M345" s="661">
        <f t="shared" si="11"/>
        <v>0</v>
      </c>
    </row>
    <row r="346" spans="1:13">
      <c r="A346" s="657" t="s">
        <v>1276</v>
      </c>
      <c r="B346" s="658">
        <v>44508</v>
      </c>
      <c r="C346" s="657" t="s">
        <v>1170</v>
      </c>
      <c r="D346" s="657" t="s">
        <v>1171</v>
      </c>
      <c r="E346" s="657" t="s">
        <v>1190</v>
      </c>
      <c r="F346" s="659">
        <v>-17344000</v>
      </c>
      <c r="G346" s="659">
        <v>0</v>
      </c>
      <c r="H346" s="659">
        <v>17344000</v>
      </c>
      <c r="I346" s="659">
        <v>1709387879</v>
      </c>
      <c r="J346" s="660" t="s">
        <v>1173</v>
      </c>
      <c r="L346" s="661">
        <f t="shared" si="10"/>
        <v>1709387879</v>
      </c>
      <c r="M346" s="661">
        <f t="shared" si="11"/>
        <v>0</v>
      </c>
    </row>
    <row r="347" spans="1:13">
      <c r="A347" s="657" t="s">
        <v>1276</v>
      </c>
      <c r="B347" s="658">
        <v>44508</v>
      </c>
      <c r="C347" s="657" t="s">
        <v>1175</v>
      </c>
      <c r="D347" s="657" t="s">
        <v>1171</v>
      </c>
      <c r="E347" s="657" t="s">
        <v>1290</v>
      </c>
      <c r="F347" s="659">
        <v>-24000</v>
      </c>
      <c r="G347" s="659">
        <v>0</v>
      </c>
      <c r="H347" s="659">
        <v>24000</v>
      </c>
      <c r="I347" s="659">
        <v>1709411879</v>
      </c>
      <c r="J347" s="660" t="s">
        <v>1173</v>
      </c>
      <c r="L347" s="661">
        <f t="shared" si="10"/>
        <v>1709411879</v>
      </c>
      <c r="M347" s="661">
        <f t="shared" si="11"/>
        <v>0</v>
      </c>
    </row>
    <row r="348" spans="1:13">
      <c r="A348" s="657" t="s">
        <v>1276</v>
      </c>
      <c r="B348" s="658">
        <v>44508</v>
      </c>
      <c r="C348" s="657" t="s">
        <v>1175</v>
      </c>
      <c r="D348" s="657" t="s">
        <v>1171</v>
      </c>
      <c r="E348" s="657" t="s">
        <v>1210</v>
      </c>
      <c r="F348" s="659">
        <v>-5800</v>
      </c>
      <c r="G348" s="659">
        <v>0</v>
      </c>
      <c r="H348" s="659">
        <v>5800</v>
      </c>
      <c r="I348" s="659">
        <v>1709417679</v>
      </c>
      <c r="J348" s="660" t="s">
        <v>1173</v>
      </c>
      <c r="L348" s="661">
        <f t="shared" si="10"/>
        <v>1709417679</v>
      </c>
      <c r="M348" s="661">
        <f t="shared" si="11"/>
        <v>0</v>
      </c>
    </row>
    <row r="349" spans="1:13">
      <c r="A349" s="657" t="s">
        <v>1276</v>
      </c>
      <c r="B349" s="658">
        <v>44508</v>
      </c>
      <c r="C349" s="657" t="s">
        <v>1170</v>
      </c>
      <c r="D349" s="657" t="s">
        <v>1171</v>
      </c>
      <c r="E349" s="657" t="s">
        <v>1291</v>
      </c>
      <c r="F349" s="659">
        <v>-113000</v>
      </c>
      <c r="G349" s="659">
        <v>0</v>
      </c>
      <c r="H349" s="659">
        <v>113000</v>
      </c>
      <c r="I349" s="659">
        <v>1709530679</v>
      </c>
      <c r="J349" s="660" t="s">
        <v>1173</v>
      </c>
      <c r="L349" s="661">
        <f t="shared" si="10"/>
        <v>1709530679</v>
      </c>
      <c r="M349" s="661">
        <f t="shared" si="11"/>
        <v>0</v>
      </c>
    </row>
    <row r="350" spans="1:13">
      <c r="A350" s="657" t="s">
        <v>1276</v>
      </c>
      <c r="B350" s="658">
        <v>44508</v>
      </c>
      <c r="C350" s="657" t="s">
        <v>1175</v>
      </c>
      <c r="D350" s="657" t="s">
        <v>1171</v>
      </c>
      <c r="E350" s="657" t="s">
        <v>1212</v>
      </c>
      <c r="F350" s="659">
        <v>-2520000</v>
      </c>
      <c r="G350" s="659">
        <v>0</v>
      </c>
      <c r="H350" s="659">
        <v>2520000</v>
      </c>
      <c r="I350" s="659">
        <v>1712050679</v>
      </c>
      <c r="J350" s="660" t="s">
        <v>1173</v>
      </c>
      <c r="L350" s="661">
        <f t="shared" si="10"/>
        <v>1712050679</v>
      </c>
      <c r="M350" s="661">
        <f t="shared" si="11"/>
        <v>0</v>
      </c>
    </row>
    <row r="351" spans="1:13">
      <c r="A351" s="657" t="s">
        <v>1289</v>
      </c>
      <c r="B351" s="658">
        <v>44509</v>
      </c>
      <c r="C351" s="657" t="s">
        <v>1175</v>
      </c>
      <c r="D351" s="657" t="s">
        <v>1171</v>
      </c>
      <c r="E351" s="657" t="s">
        <v>1210</v>
      </c>
      <c r="F351" s="659">
        <v>-9801</v>
      </c>
      <c r="G351" s="659">
        <v>0</v>
      </c>
      <c r="H351" s="659">
        <v>9801</v>
      </c>
      <c r="I351" s="659">
        <v>1712060480</v>
      </c>
      <c r="J351" s="660" t="s">
        <v>1173</v>
      </c>
      <c r="L351" s="661">
        <f t="shared" si="10"/>
        <v>1712060480</v>
      </c>
      <c r="M351" s="661">
        <f t="shared" si="11"/>
        <v>0</v>
      </c>
    </row>
    <row r="352" spans="1:13">
      <c r="A352" s="657" t="s">
        <v>1289</v>
      </c>
      <c r="B352" s="658">
        <v>44509</v>
      </c>
      <c r="C352" s="657" t="s">
        <v>1170</v>
      </c>
      <c r="D352" s="657" t="s">
        <v>1171</v>
      </c>
      <c r="E352" s="657" t="s">
        <v>1191</v>
      </c>
      <c r="F352" s="659">
        <v>-7012700</v>
      </c>
      <c r="G352" s="659">
        <v>0</v>
      </c>
      <c r="H352" s="659">
        <v>7012700</v>
      </c>
      <c r="I352" s="659">
        <v>1719073180</v>
      </c>
      <c r="J352" s="660" t="s">
        <v>1173</v>
      </c>
      <c r="L352" s="661">
        <f t="shared" si="10"/>
        <v>1719073180</v>
      </c>
      <c r="M352" s="661">
        <f t="shared" si="11"/>
        <v>0</v>
      </c>
    </row>
    <row r="353" spans="1:13">
      <c r="A353" s="657" t="s">
        <v>1289</v>
      </c>
      <c r="B353" s="658">
        <v>44509</v>
      </c>
      <c r="C353" s="657" t="s">
        <v>1170</v>
      </c>
      <c r="D353" s="657" t="s">
        <v>1171</v>
      </c>
      <c r="E353" s="657" t="s">
        <v>1174</v>
      </c>
      <c r="F353" s="659">
        <v>-6813750</v>
      </c>
      <c r="G353" s="659">
        <v>0</v>
      </c>
      <c r="H353" s="659">
        <v>6813750</v>
      </c>
      <c r="I353" s="659">
        <v>1725886930</v>
      </c>
      <c r="J353" s="660" t="s">
        <v>1173</v>
      </c>
      <c r="L353" s="661">
        <f t="shared" si="10"/>
        <v>1725886930</v>
      </c>
      <c r="M353" s="661">
        <f t="shared" si="11"/>
        <v>0</v>
      </c>
    </row>
    <row r="354" spans="1:13">
      <c r="A354" s="657" t="s">
        <v>1289</v>
      </c>
      <c r="B354" s="658">
        <v>44509</v>
      </c>
      <c r="C354" s="657" t="s">
        <v>1170</v>
      </c>
      <c r="D354" s="657" t="s">
        <v>1171</v>
      </c>
      <c r="E354" s="657" t="s">
        <v>1209</v>
      </c>
      <c r="F354" s="659">
        <v>-6419548</v>
      </c>
      <c r="G354" s="659">
        <v>0</v>
      </c>
      <c r="H354" s="659">
        <v>6419548</v>
      </c>
      <c r="I354" s="659">
        <v>1732306478</v>
      </c>
      <c r="J354" s="660" t="s">
        <v>1173</v>
      </c>
      <c r="L354" s="661">
        <f t="shared" si="10"/>
        <v>1732306478</v>
      </c>
      <c r="M354" s="661">
        <f t="shared" si="11"/>
        <v>0</v>
      </c>
    </row>
    <row r="355" spans="1:13">
      <c r="A355" s="657" t="s">
        <v>1289</v>
      </c>
      <c r="B355" s="658">
        <v>44509</v>
      </c>
      <c r="C355" s="657" t="s">
        <v>1170</v>
      </c>
      <c r="D355" s="657" t="s">
        <v>1171</v>
      </c>
      <c r="E355" s="657" t="s">
        <v>1178</v>
      </c>
      <c r="F355" s="659">
        <v>-7091630</v>
      </c>
      <c r="G355" s="659">
        <v>0</v>
      </c>
      <c r="H355" s="659">
        <v>7091630</v>
      </c>
      <c r="I355" s="659">
        <v>1739398108</v>
      </c>
      <c r="J355" s="660" t="s">
        <v>1173</v>
      </c>
      <c r="L355" s="661">
        <f t="shared" si="10"/>
        <v>1739398108</v>
      </c>
      <c r="M355" s="661">
        <f t="shared" si="11"/>
        <v>0</v>
      </c>
    </row>
    <row r="356" spans="1:13">
      <c r="A356" s="657" t="s">
        <v>1289</v>
      </c>
      <c r="B356" s="658">
        <v>44509</v>
      </c>
      <c r="C356" s="657" t="s">
        <v>1170</v>
      </c>
      <c r="D356" s="657" t="s">
        <v>1171</v>
      </c>
      <c r="E356" s="657" t="s">
        <v>1204</v>
      </c>
      <c r="F356" s="659">
        <v>-4146500</v>
      </c>
      <c r="G356" s="659">
        <v>0</v>
      </c>
      <c r="H356" s="659">
        <v>4146500</v>
      </c>
      <c r="I356" s="659">
        <v>1743544608</v>
      </c>
      <c r="J356" s="660" t="s">
        <v>1173</v>
      </c>
      <c r="L356" s="661">
        <f t="shared" si="10"/>
        <v>1743544608</v>
      </c>
      <c r="M356" s="661">
        <f t="shared" si="11"/>
        <v>0</v>
      </c>
    </row>
    <row r="357" spans="1:13">
      <c r="A357" s="657" t="s">
        <v>1289</v>
      </c>
      <c r="B357" s="658">
        <v>44509</v>
      </c>
      <c r="C357" s="657" t="s">
        <v>1170</v>
      </c>
      <c r="D357" s="657" t="s">
        <v>1171</v>
      </c>
      <c r="E357" s="657" t="s">
        <v>1232</v>
      </c>
      <c r="F357" s="659">
        <v>-113000</v>
      </c>
      <c r="G357" s="659">
        <v>0</v>
      </c>
      <c r="H357" s="659">
        <v>113000</v>
      </c>
      <c r="I357" s="659">
        <v>1743657608</v>
      </c>
      <c r="J357" s="660" t="s">
        <v>1173</v>
      </c>
      <c r="L357" s="661">
        <f t="shared" si="10"/>
        <v>1743657608</v>
      </c>
      <c r="M357" s="661">
        <f t="shared" si="11"/>
        <v>0</v>
      </c>
    </row>
    <row r="358" spans="1:13">
      <c r="A358" s="657" t="s">
        <v>1289</v>
      </c>
      <c r="B358" s="658">
        <v>44509</v>
      </c>
      <c r="C358" s="657" t="s">
        <v>1170</v>
      </c>
      <c r="D358" s="657" t="s">
        <v>1171</v>
      </c>
      <c r="E358" s="657" t="s">
        <v>1202</v>
      </c>
      <c r="F358" s="659">
        <v>-6726590</v>
      </c>
      <c r="G358" s="659">
        <v>0</v>
      </c>
      <c r="H358" s="659">
        <v>6726590</v>
      </c>
      <c r="I358" s="659">
        <v>1750384198</v>
      </c>
      <c r="J358" s="660" t="s">
        <v>1173</v>
      </c>
      <c r="L358" s="661">
        <f t="shared" si="10"/>
        <v>1750384198</v>
      </c>
      <c r="M358" s="661">
        <f t="shared" si="11"/>
        <v>0</v>
      </c>
    </row>
    <row r="359" spans="1:13">
      <c r="A359" s="657" t="s">
        <v>1289</v>
      </c>
      <c r="B359" s="658">
        <v>44509</v>
      </c>
      <c r="C359" s="657" t="s">
        <v>1170</v>
      </c>
      <c r="D359" s="657" t="s">
        <v>1171</v>
      </c>
      <c r="E359" s="657" t="s">
        <v>1207</v>
      </c>
      <c r="F359" s="659">
        <v>-4171000</v>
      </c>
      <c r="G359" s="659">
        <v>0</v>
      </c>
      <c r="H359" s="659">
        <v>4171000</v>
      </c>
      <c r="I359" s="659">
        <v>1754555198</v>
      </c>
      <c r="J359" s="660" t="s">
        <v>1173</v>
      </c>
      <c r="L359" s="661">
        <f t="shared" si="10"/>
        <v>1754555198</v>
      </c>
      <c r="M359" s="661">
        <f t="shared" si="11"/>
        <v>0</v>
      </c>
    </row>
    <row r="360" spans="1:13">
      <c r="A360" s="657" t="s">
        <v>1289</v>
      </c>
      <c r="B360" s="658">
        <v>44509</v>
      </c>
      <c r="C360" s="657" t="s">
        <v>1170</v>
      </c>
      <c r="D360" s="657" t="s">
        <v>1171</v>
      </c>
      <c r="E360" s="657" t="s">
        <v>1197</v>
      </c>
      <c r="F360" s="659">
        <v>-7305598</v>
      </c>
      <c r="G360" s="659">
        <v>0</v>
      </c>
      <c r="H360" s="659">
        <v>7305598</v>
      </c>
      <c r="I360" s="659">
        <v>1761860796</v>
      </c>
      <c r="J360" s="660" t="s">
        <v>1173</v>
      </c>
      <c r="L360" s="661">
        <f t="shared" si="10"/>
        <v>1761860796</v>
      </c>
      <c r="M360" s="661">
        <f t="shared" si="11"/>
        <v>0</v>
      </c>
    </row>
    <row r="361" spans="1:13">
      <c r="A361" s="657" t="s">
        <v>1289</v>
      </c>
      <c r="B361" s="658">
        <v>44509</v>
      </c>
      <c r="C361" s="657" t="s">
        <v>1170</v>
      </c>
      <c r="D361" s="657" t="s">
        <v>1171</v>
      </c>
      <c r="E361" s="657" t="s">
        <v>1195</v>
      </c>
      <c r="F361" s="659">
        <v>-7470032</v>
      </c>
      <c r="G361" s="659">
        <v>0</v>
      </c>
      <c r="H361" s="659">
        <v>7470032</v>
      </c>
      <c r="I361" s="659">
        <v>1769330828</v>
      </c>
      <c r="J361" s="660" t="s">
        <v>1173</v>
      </c>
      <c r="L361" s="661">
        <f t="shared" si="10"/>
        <v>1769330828</v>
      </c>
      <c r="M361" s="661">
        <f t="shared" si="11"/>
        <v>0</v>
      </c>
    </row>
    <row r="362" spans="1:13">
      <c r="A362" s="657" t="s">
        <v>1289</v>
      </c>
      <c r="B362" s="658">
        <v>44509</v>
      </c>
      <c r="C362" s="657" t="s">
        <v>1170</v>
      </c>
      <c r="D362" s="657" t="s">
        <v>1171</v>
      </c>
      <c r="E362" s="657" t="s">
        <v>1188</v>
      </c>
      <c r="F362" s="659">
        <v>-5760000</v>
      </c>
      <c r="G362" s="659">
        <v>0</v>
      </c>
      <c r="H362" s="659">
        <v>5760000</v>
      </c>
      <c r="I362" s="659">
        <v>1775090828</v>
      </c>
      <c r="J362" s="660" t="s">
        <v>1173</v>
      </c>
      <c r="L362" s="661">
        <f t="shared" si="10"/>
        <v>1775090828</v>
      </c>
      <c r="M362" s="661">
        <f t="shared" si="11"/>
        <v>0</v>
      </c>
    </row>
    <row r="363" spans="1:13">
      <c r="A363" s="657" t="s">
        <v>1289</v>
      </c>
      <c r="B363" s="658">
        <v>44509</v>
      </c>
      <c r="C363" s="657" t="s">
        <v>1170</v>
      </c>
      <c r="D363" s="657" t="s">
        <v>1171</v>
      </c>
      <c r="E363" s="657" t="s">
        <v>1182</v>
      </c>
      <c r="F363" s="659">
        <v>-4538400</v>
      </c>
      <c r="G363" s="659">
        <v>0</v>
      </c>
      <c r="H363" s="659">
        <v>4538400</v>
      </c>
      <c r="I363" s="659">
        <v>1779629228</v>
      </c>
      <c r="J363" s="660" t="s">
        <v>1173</v>
      </c>
      <c r="L363" s="661">
        <f t="shared" si="10"/>
        <v>1779629228</v>
      </c>
      <c r="M363" s="661">
        <f t="shared" si="11"/>
        <v>0</v>
      </c>
    </row>
    <row r="364" spans="1:13">
      <c r="A364" s="657" t="s">
        <v>1289</v>
      </c>
      <c r="B364" s="658">
        <v>44509</v>
      </c>
      <c r="C364" s="657" t="s">
        <v>1170</v>
      </c>
      <c r="D364" s="657" t="s">
        <v>1171</v>
      </c>
      <c r="E364" s="657" t="s">
        <v>1194</v>
      </c>
      <c r="F364" s="659">
        <v>-48000</v>
      </c>
      <c r="G364" s="659">
        <v>0</v>
      </c>
      <c r="H364" s="659">
        <v>48000</v>
      </c>
      <c r="I364" s="659">
        <v>1779677228</v>
      </c>
      <c r="J364" s="660" t="s">
        <v>1173</v>
      </c>
      <c r="L364" s="661">
        <f t="shared" si="10"/>
        <v>1779677228</v>
      </c>
      <c r="M364" s="661">
        <f t="shared" si="11"/>
        <v>0</v>
      </c>
    </row>
    <row r="365" spans="1:13">
      <c r="A365" s="657" t="s">
        <v>1289</v>
      </c>
      <c r="B365" s="658">
        <v>44509</v>
      </c>
      <c r="C365" s="657" t="s">
        <v>1170</v>
      </c>
      <c r="D365" s="657" t="s">
        <v>1171</v>
      </c>
      <c r="E365" s="657" t="s">
        <v>1180</v>
      </c>
      <c r="F365" s="659">
        <v>-3793500</v>
      </c>
      <c r="G365" s="659">
        <v>0</v>
      </c>
      <c r="H365" s="659">
        <v>3793500</v>
      </c>
      <c r="I365" s="659">
        <v>1783470728</v>
      </c>
      <c r="J365" s="660" t="s">
        <v>1173</v>
      </c>
      <c r="L365" s="661">
        <f t="shared" si="10"/>
        <v>1783470728</v>
      </c>
      <c r="M365" s="661">
        <f t="shared" si="11"/>
        <v>0</v>
      </c>
    </row>
    <row r="366" spans="1:13">
      <c r="A366" s="657" t="s">
        <v>1289</v>
      </c>
      <c r="B366" s="658">
        <v>44509</v>
      </c>
      <c r="C366" s="657" t="s">
        <v>1170</v>
      </c>
      <c r="D366" s="657" t="s">
        <v>1171</v>
      </c>
      <c r="E366" s="657" t="s">
        <v>1185</v>
      </c>
      <c r="F366" s="659">
        <v>-2788500</v>
      </c>
      <c r="G366" s="659">
        <v>0</v>
      </c>
      <c r="H366" s="659">
        <v>2788500</v>
      </c>
      <c r="I366" s="659">
        <v>1786259228</v>
      </c>
      <c r="J366" s="660" t="s">
        <v>1173</v>
      </c>
      <c r="L366" s="661">
        <f t="shared" si="10"/>
        <v>1786259228</v>
      </c>
      <c r="M366" s="661">
        <f t="shared" si="11"/>
        <v>0</v>
      </c>
    </row>
    <row r="367" spans="1:13">
      <c r="A367" s="657" t="s">
        <v>1289</v>
      </c>
      <c r="B367" s="658">
        <v>44509</v>
      </c>
      <c r="C367" s="657" t="s">
        <v>1170</v>
      </c>
      <c r="D367" s="657" t="s">
        <v>1171</v>
      </c>
      <c r="E367" s="657" t="s">
        <v>1187</v>
      </c>
      <c r="F367" s="659">
        <v>-3993000</v>
      </c>
      <c r="G367" s="659">
        <v>0</v>
      </c>
      <c r="H367" s="659">
        <v>3993000</v>
      </c>
      <c r="I367" s="659">
        <v>1790252228</v>
      </c>
      <c r="J367" s="660" t="s">
        <v>1173</v>
      </c>
      <c r="L367" s="661">
        <f t="shared" si="10"/>
        <v>1790252228</v>
      </c>
      <c r="M367" s="661">
        <f t="shared" si="11"/>
        <v>0</v>
      </c>
    </row>
    <row r="368" spans="1:13">
      <c r="A368" s="657" t="s">
        <v>1289</v>
      </c>
      <c r="B368" s="658">
        <v>44509</v>
      </c>
      <c r="C368" s="657" t="s">
        <v>1170</v>
      </c>
      <c r="D368" s="657" t="s">
        <v>1171</v>
      </c>
      <c r="E368" s="657" t="s">
        <v>1186</v>
      </c>
      <c r="F368" s="659">
        <v>-4584400</v>
      </c>
      <c r="G368" s="659">
        <v>0</v>
      </c>
      <c r="H368" s="659">
        <v>4584400</v>
      </c>
      <c r="I368" s="659">
        <v>1794836628</v>
      </c>
      <c r="J368" s="660" t="s">
        <v>1173</v>
      </c>
      <c r="L368" s="661">
        <f t="shared" si="10"/>
        <v>1794836628</v>
      </c>
      <c r="M368" s="661">
        <f t="shared" si="11"/>
        <v>0</v>
      </c>
    </row>
    <row r="369" spans="1:13">
      <c r="A369" s="657" t="s">
        <v>1289</v>
      </c>
      <c r="B369" s="658">
        <v>44509</v>
      </c>
      <c r="C369" s="657" t="s">
        <v>1170</v>
      </c>
      <c r="D369" s="657" t="s">
        <v>1171</v>
      </c>
      <c r="E369" s="657" t="s">
        <v>1198</v>
      </c>
      <c r="F369" s="659">
        <v>-4500000</v>
      </c>
      <c r="G369" s="659">
        <v>0</v>
      </c>
      <c r="H369" s="659">
        <v>4500000</v>
      </c>
      <c r="I369" s="659">
        <v>1799336628</v>
      </c>
      <c r="J369" s="660" t="s">
        <v>1173</v>
      </c>
      <c r="L369" s="661">
        <f t="shared" si="10"/>
        <v>1799336628</v>
      </c>
      <c r="M369" s="661">
        <f t="shared" si="11"/>
        <v>0</v>
      </c>
    </row>
    <row r="370" spans="1:13">
      <c r="A370" s="657" t="s">
        <v>1289</v>
      </c>
      <c r="B370" s="658">
        <v>44509</v>
      </c>
      <c r="C370" s="657" t="s">
        <v>1170</v>
      </c>
      <c r="D370" s="657" t="s">
        <v>1171</v>
      </c>
      <c r="E370" s="657" t="s">
        <v>1193</v>
      </c>
      <c r="F370" s="659">
        <v>-4162000</v>
      </c>
      <c r="G370" s="659">
        <v>0</v>
      </c>
      <c r="H370" s="659">
        <v>4162000</v>
      </c>
      <c r="I370" s="659">
        <v>1803498628</v>
      </c>
      <c r="J370" s="660" t="s">
        <v>1173</v>
      </c>
      <c r="L370" s="661">
        <f t="shared" si="10"/>
        <v>1803498628</v>
      </c>
      <c r="M370" s="661">
        <f t="shared" si="11"/>
        <v>0</v>
      </c>
    </row>
    <row r="371" spans="1:13">
      <c r="A371" s="657" t="s">
        <v>1292</v>
      </c>
      <c r="B371" s="658">
        <v>44510</v>
      </c>
      <c r="C371" s="657" t="s">
        <v>1170</v>
      </c>
      <c r="D371" s="657" t="s">
        <v>1171</v>
      </c>
      <c r="E371" s="657" t="s">
        <v>1172</v>
      </c>
      <c r="F371" s="659">
        <v>-722750</v>
      </c>
      <c r="G371" s="659">
        <v>0</v>
      </c>
      <c r="H371" s="659">
        <v>722750</v>
      </c>
      <c r="I371" s="659">
        <v>1804221378</v>
      </c>
      <c r="J371" s="660" t="s">
        <v>1173</v>
      </c>
      <c r="L371" s="661">
        <f t="shared" si="10"/>
        <v>1804221378</v>
      </c>
      <c r="M371" s="661">
        <f t="shared" si="11"/>
        <v>0</v>
      </c>
    </row>
    <row r="372" spans="1:13">
      <c r="A372" s="657" t="s">
        <v>1289</v>
      </c>
      <c r="B372" s="658">
        <v>44509</v>
      </c>
      <c r="C372" s="657" t="s">
        <v>1170</v>
      </c>
      <c r="D372" s="657" t="s">
        <v>1171</v>
      </c>
      <c r="E372" s="657" t="s">
        <v>1196</v>
      </c>
      <c r="F372" s="659">
        <v>-992200</v>
      </c>
      <c r="G372" s="659">
        <v>0</v>
      </c>
      <c r="H372" s="659">
        <v>992200</v>
      </c>
      <c r="I372" s="659">
        <v>1805213578</v>
      </c>
      <c r="J372" s="660" t="s">
        <v>1173</v>
      </c>
      <c r="L372" s="661">
        <f t="shared" si="10"/>
        <v>1805213578</v>
      </c>
      <c r="M372" s="661">
        <f t="shared" si="11"/>
        <v>0</v>
      </c>
    </row>
    <row r="373" spans="1:13">
      <c r="A373" s="657" t="s">
        <v>1289</v>
      </c>
      <c r="B373" s="658">
        <v>44509</v>
      </c>
      <c r="C373" s="657" t="s">
        <v>1170</v>
      </c>
      <c r="D373" s="657" t="s">
        <v>1171</v>
      </c>
      <c r="E373" s="657" t="s">
        <v>1208</v>
      </c>
      <c r="F373" s="659">
        <v>-162316</v>
      </c>
      <c r="G373" s="659">
        <v>0</v>
      </c>
      <c r="H373" s="659">
        <v>162316</v>
      </c>
      <c r="I373" s="659">
        <v>1805375894</v>
      </c>
      <c r="J373" s="660" t="s">
        <v>1173</v>
      </c>
      <c r="L373" s="661">
        <f t="shared" si="10"/>
        <v>1805375894</v>
      </c>
      <c r="M373" s="661">
        <f t="shared" si="11"/>
        <v>0</v>
      </c>
    </row>
    <row r="374" spans="1:13">
      <c r="A374" s="657" t="s">
        <v>1289</v>
      </c>
      <c r="B374" s="658">
        <v>44509</v>
      </c>
      <c r="C374" s="657" t="s">
        <v>1170</v>
      </c>
      <c r="D374" s="657" t="s">
        <v>1171</v>
      </c>
      <c r="E374" s="657" t="s">
        <v>1208</v>
      </c>
      <c r="F374" s="659">
        <v>-4630500</v>
      </c>
      <c r="G374" s="659">
        <v>0</v>
      </c>
      <c r="H374" s="659">
        <v>4630500</v>
      </c>
      <c r="I374" s="659">
        <v>1810006394</v>
      </c>
      <c r="J374" s="660" t="s">
        <v>1173</v>
      </c>
      <c r="L374" s="661">
        <f t="shared" si="10"/>
        <v>1810006394</v>
      </c>
      <c r="M374" s="661">
        <f t="shared" si="11"/>
        <v>0</v>
      </c>
    </row>
    <row r="375" spans="1:13">
      <c r="A375" s="657" t="s">
        <v>1289</v>
      </c>
      <c r="B375" s="658">
        <v>44509</v>
      </c>
      <c r="C375" s="657" t="s">
        <v>1170</v>
      </c>
      <c r="D375" s="657" t="s">
        <v>1171</v>
      </c>
      <c r="E375" s="657" t="s">
        <v>1181</v>
      </c>
      <c r="F375" s="659">
        <v>-1771400</v>
      </c>
      <c r="G375" s="659">
        <v>0</v>
      </c>
      <c r="H375" s="659">
        <v>1771400</v>
      </c>
      <c r="I375" s="659">
        <v>1811777794</v>
      </c>
      <c r="J375" s="660" t="s">
        <v>1173</v>
      </c>
      <c r="L375" s="661">
        <f t="shared" si="10"/>
        <v>1811777794</v>
      </c>
      <c r="M375" s="661">
        <f t="shared" si="11"/>
        <v>0</v>
      </c>
    </row>
    <row r="376" spans="1:13">
      <c r="A376" s="657" t="s">
        <v>1289</v>
      </c>
      <c r="B376" s="658">
        <v>44509</v>
      </c>
      <c r="C376" s="657" t="s">
        <v>1170</v>
      </c>
      <c r="D376" s="657" t="s">
        <v>1171</v>
      </c>
      <c r="E376" s="657" t="s">
        <v>1206</v>
      </c>
      <c r="F376" s="659">
        <v>-1319500</v>
      </c>
      <c r="G376" s="659">
        <v>0</v>
      </c>
      <c r="H376" s="659">
        <v>1319500</v>
      </c>
      <c r="I376" s="659">
        <v>1813097294</v>
      </c>
      <c r="J376" s="660" t="s">
        <v>1173</v>
      </c>
      <c r="L376" s="661">
        <f t="shared" si="10"/>
        <v>1813097294</v>
      </c>
      <c r="M376" s="661">
        <f t="shared" si="11"/>
        <v>0</v>
      </c>
    </row>
    <row r="377" spans="1:13">
      <c r="A377" s="657" t="s">
        <v>1289</v>
      </c>
      <c r="B377" s="658">
        <v>44509</v>
      </c>
      <c r="C377" s="657" t="s">
        <v>1170</v>
      </c>
      <c r="D377" s="657" t="s">
        <v>1171</v>
      </c>
      <c r="E377" s="657" t="s">
        <v>1174</v>
      </c>
      <c r="F377" s="659">
        <v>-48000</v>
      </c>
      <c r="G377" s="659">
        <v>0</v>
      </c>
      <c r="H377" s="659">
        <v>48000</v>
      </c>
      <c r="I377" s="659">
        <v>1813145294</v>
      </c>
      <c r="J377" s="660" t="s">
        <v>1173</v>
      </c>
      <c r="L377" s="661">
        <f t="shared" si="10"/>
        <v>1813145294</v>
      </c>
      <c r="M377" s="661">
        <f t="shared" si="11"/>
        <v>0</v>
      </c>
    </row>
    <row r="378" spans="1:13">
      <c r="A378" s="657" t="s">
        <v>1289</v>
      </c>
      <c r="B378" s="658">
        <v>44509</v>
      </c>
      <c r="C378" s="657" t="s">
        <v>1170</v>
      </c>
      <c r="D378" s="657" t="s">
        <v>1171</v>
      </c>
      <c r="E378" s="657" t="s">
        <v>1293</v>
      </c>
      <c r="F378" s="659">
        <v>-3474</v>
      </c>
      <c r="G378" s="659">
        <v>0</v>
      </c>
      <c r="H378" s="659">
        <v>3474</v>
      </c>
      <c r="I378" s="659">
        <v>1813148768</v>
      </c>
      <c r="J378" s="660" t="s">
        <v>1173</v>
      </c>
      <c r="L378" s="661">
        <f t="shared" si="10"/>
        <v>1813148768</v>
      </c>
      <c r="M378" s="661">
        <f t="shared" si="11"/>
        <v>0</v>
      </c>
    </row>
    <row r="379" spans="1:13">
      <c r="A379" s="657" t="s">
        <v>1289</v>
      </c>
      <c r="B379" s="658">
        <v>44509</v>
      </c>
      <c r="C379" s="657" t="s">
        <v>1170</v>
      </c>
      <c r="D379" s="657" t="s">
        <v>1171</v>
      </c>
      <c r="E379" s="657" t="s">
        <v>1206</v>
      </c>
      <c r="F379" s="659">
        <v>-75500</v>
      </c>
      <c r="G379" s="659">
        <v>0</v>
      </c>
      <c r="H379" s="659">
        <v>75500</v>
      </c>
      <c r="I379" s="659">
        <v>1813224268</v>
      </c>
      <c r="J379" s="660" t="s">
        <v>1173</v>
      </c>
      <c r="L379" s="661">
        <f t="shared" si="10"/>
        <v>1813224268</v>
      </c>
      <c r="M379" s="661">
        <f t="shared" si="11"/>
        <v>0</v>
      </c>
    </row>
    <row r="380" spans="1:13">
      <c r="A380" s="657" t="s">
        <v>1289</v>
      </c>
      <c r="B380" s="658">
        <v>44509</v>
      </c>
      <c r="C380" s="657" t="s">
        <v>1170</v>
      </c>
      <c r="D380" s="657" t="s">
        <v>1171</v>
      </c>
      <c r="E380" s="657" t="s">
        <v>1266</v>
      </c>
      <c r="F380" s="659">
        <v>-755000</v>
      </c>
      <c r="G380" s="659">
        <v>0</v>
      </c>
      <c r="H380" s="659">
        <v>755000</v>
      </c>
      <c r="I380" s="659">
        <v>1813979268</v>
      </c>
      <c r="J380" s="660" t="s">
        <v>1173</v>
      </c>
      <c r="L380" s="661">
        <f t="shared" si="10"/>
        <v>1813979268</v>
      </c>
      <c r="M380" s="661">
        <f t="shared" si="11"/>
        <v>0</v>
      </c>
    </row>
    <row r="381" spans="1:13">
      <c r="A381" s="657" t="s">
        <v>1289</v>
      </c>
      <c r="B381" s="658">
        <v>44509</v>
      </c>
      <c r="C381" s="657" t="s">
        <v>1170</v>
      </c>
      <c r="D381" s="657" t="s">
        <v>1171</v>
      </c>
      <c r="E381" s="657" t="s">
        <v>1186</v>
      </c>
      <c r="F381" s="659">
        <v>-99000</v>
      </c>
      <c r="G381" s="659">
        <v>0</v>
      </c>
      <c r="H381" s="659">
        <v>99000</v>
      </c>
      <c r="I381" s="659">
        <v>1814078268</v>
      </c>
      <c r="J381" s="660" t="s">
        <v>1173</v>
      </c>
      <c r="L381" s="661">
        <f t="shared" si="10"/>
        <v>1814078268</v>
      </c>
      <c r="M381" s="661">
        <f t="shared" si="11"/>
        <v>0</v>
      </c>
    </row>
    <row r="382" spans="1:13">
      <c r="A382" s="657" t="s">
        <v>1289</v>
      </c>
      <c r="B382" s="658">
        <v>44509</v>
      </c>
      <c r="C382" s="657" t="s">
        <v>1170</v>
      </c>
      <c r="D382" s="657" t="s">
        <v>1171</v>
      </c>
      <c r="E382" s="657" t="s">
        <v>1199</v>
      </c>
      <c r="F382" s="659">
        <v>-8847500</v>
      </c>
      <c r="G382" s="659">
        <v>0</v>
      </c>
      <c r="H382" s="659">
        <v>8847500</v>
      </c>
      <c r="I382" s="659">
        <v>1822925768</v>
      </c>
      <c r="J382" s="660" t="s">
        <v>1173</v>
      </c>
      <c r="L382" s="661">
        <f t="shared" si="10"/>
        <v>1822925768</v>
      </c>
      <c r="M382" s="661">
        <f t="shared" si="11"/>
        <v>0</v>
      </c>
    </row>
    <row r="383" spans="1:13">
      <c r="A383" s="657" t="s">
        <v>1289</v>
      </c>
      <c r="B383" s="658">
        <v>44509</v>
      </c>
      <c r="C383" s="657" t="s">
        <v>1294</v>
      </c>
      <c r="D383" s="657" t="s">
        <v>1171</v>
      </c>
      <c r="E383" s="657" t="s">
        <v>1295</v>
      </c>
      <c r="F383" s="659">
        <v>-1050</v>
      </c>
      <c r="G383" s="659">
        <v>0</v>
      </c>
      <c r="H383" s="659">
        <v>1050</v>
      </c>
      <c r="I383" s="659">
        <v>1822926818</v>
      </c>
      <c r="J383" s="660" t="s">
        <v>1173</v>
      </c>
      <c r="L383" s="661">
        <f t="shared" si="10"/>
        <v>1822926818</v>
      </c>
      <c r="M383" s="661">
        <f t="shared" si="11"/>
        <v>0</v>
      </c>
    </row>
    <row r="384" spans="1:13">
      <c r="A384" s="657" t="s">
        <v>1289</v>
      </c>
      <c r="B384" s="658">
        <v>44509</v>
      </c>
      <c r="C384" s="657" t="s">
        <v>1170</v>
      </c>
      <c r="D384" s="657" t="s">
        <v>1171</v>
      </c>
      <c r="E384" s="657" t="s">
        <v>1174</v>
      </c>
      <c r="F384" s="659">
        <v>-100000</v>
      </c>
      <c r="G384" s="659">
        <v>0</v>
      </c>
      <c r="H384" s="659">
        <v>100000</v>
      </c>
      <c r="I384" s="659">
        <v>1823026818</v>
      </c>
      <c r="J384" s="660" t="s">
        <v>1173</v>
      </c>
      <c r="L384" s="661">
        <f t="shared" si="10"/>
        <v>1823026818</v>
      </c>
      <c r="M384" s="661">
        <f t="shared" si="11"/>
        <v>0</v>
      </c>
    </row>
    <row r="385" spans="1:13">
      <c r="A385" s="657" t="s">
        <v>1289</v>
      </c>
      <c r="B385" s="658">
        <v>44509</v>
      </c>
      <c r="C385" s="657" t="s">
        <v>1170</v>
      </c>
      <c r="D385" s="657" t="s">
        <v>1171</v>
      </c>
      <c r="E385" s="657" t="s">
        <v>1177</v>
      </c>
      <c r="F385" s="659">
        <v>-9832900</v>
      </c>
      <c r="G385" s="659">
        <v>0</v>
      </c>
      <c r="H385" s="659">
        <v>9832900</v>
      </c>
      <c r="I385" s="659">
        <v>1832859718</v>
      </c>
      <c r="J385" s="660" t="s">
        <v>1173</v>
      </c>
      <c r="L385" s="661">
        <f t="shared" si="10"/>
        <v>1832859718</v>
      </c>
      <c r="M385" s="661">
        <f t="shared" si="11"/>
        <v>0</v>
      </c>
    </row>
    <row r="386" spans="1:13">
      <c r="A386" s="657" t="s">
        <v>1289</v>
      </c>
      <c r="B386" s="658">
        <v>44509</v>
      </c>
      <c r="C386" s="657" t="s">
        <v>1170</v>
      </c>
      <c r="D386" s="657" t="s">
        <v>1171</v>
      </c>
      <c r="E386" s="657" t="s">
        <v>1177</v>
      </c>
      <c r="F386" s="659">
        <v>-176072</v>
      </c>
      <c r="G386" s="659">
        <v>0</v>
      </c>
      <c r="H386" s="659">
        <v>176072</v>
      </c>
      <c r="I386" s="659">
        <v>1833035790</v>
      </c>
      <c r="J386" s="660" t="s">
        <v>1173</v>
      </c>
      <c r="L386" s="661">
        <f t="shared" si="10"/>
        <v>1833035790</v>
      </c>
      <c r="M386" s="661">
        <f t="shared" si="11"/>
        <v>0</v>
      </c>
    </row>
    <row r="387" spans="1:13">
      <c r="A387" s="657" t="s">
        <v>1289</v>
      </c>
      <c r="B387" s="658">
        <v>44509</v>
      </c>
      <c r="C387" s="657" t="s">
        <v>1170</v>
      </c>
      <c r="D387" s="657" t="s">
        <v>1171</v>
      </c>
      <c r="E387" s="657" t="s">
        <v>1183</v>
      </c>
      <c r="F387" s="659">
        <v>-7043400</v>
      </c>
      <c r="G387" s="659">
        <v>0</v>
      </c>
      <c r="H387" s="659">
        <v>7043400</v>
      </c>
      <c r="I387" s="659">
        <v>1840079190</v>
      </c>
      <c r="J387" s="660" t="s">
        <v>1173</v>
      </c>
      <c r="L387" s="661">
        <f t="shared" si="10"/>
        <v>1840079190</v>
      </c>
      <c r="M387" s="661">
        <f t="shared" si="11"/>
        <v>0</v>
      </c>
    </row>
    <row r="388" spans="1:13">
      <c r="A388" s="657" t="s">
        <v>1289</v>
      </c>
      <c r="B388" s="658">
        <v>44509</v>
      </c>
      <c r="C388" s="657" t="s">
        <v>1170</v>
      </c>
      <c r="D388" s="657" t="s">
        <v>1171</v>
      </c>
      <c r="E388" s="657" t="s">
        <v>1183</v>
      </c>
      <c r="F388" s="659">
        <v>-57836</v>
      </c>
      <c r="G388" s="659">
        <v>0</v>
      </c>
      <c r="H388" s="659">
        <v>57836</v>
      </c>
      <c r="I388" s="659">
        <v>1840137026</v>
      </c>
      <c r="J388" s="660" t="s">
        <v>1173</v>
      </c>
      <c r="L388" s="661">
        <f t="shared" si="10"/>
        <v>1840137026</v>
      </c>
      <c r="M388" s="661">
        <f t="shared" si="11"/>
        <v>0</v>
      </c>
    </row>
    <row r="389" spans="1:13">
      <c r="A389" s="657" t="s">
        <v>1289</v>
      </c>
      <c r="B389" s="658">
        <v>44509</v>
      </c>
      <c r="C389" s="657" t="s">
        <v>1170</v>
      </c>
      <c r="D389" s="657" t="s">
        <v>1171</v>
      </c>
      <c r="E389" s="657" t="s">
        <v>1205</v>
      </c>
      <c r="F389" s="659">
        <v>-60000</v>
      </c>
      <c r="G389" s="659">
        <v>0</v>
      </c>
      <c r="H389" s="659">
        <v>60000</v>
      </c>
      <c r="I389" s="659">
        <v>1840197026</v>
      </c>
      <c r="J389" s="660" t="s">
        <v>1173</v>
      </c>
      <c r="L389" s="661">
        <f t="shared" si="10"/>
        <v>1840197026</v>
      </c>
      <c r="M389" s="661">
        <f t="shared" si="11"/>
        <v>0</v>
      </c>
    </row>
    <row r="390" spans="1:13">
      <c r="A390" s="657" t="s">
        <v>1289</v>
      </c>
      <c r="B390" s="658">
        <v>44509</v>
      </c>
      <c r="C390" s="657" t="s">
        <v>1170</v>
      </c>
      <c r="D390" s="657" t="s">
        <v>1171</v>
      </c>
      <c r="E390" s="657" t="s">
        <v>1266</v>
      </c>
      <c r="F390" s="659">
        <v>-526000</v>
      </c>
      <c r="G390" s="659">
        <v>0</v>
      </c>
      <c r="H390" s="659">
        <v>526000</v>
      </c>
      <c r="I390" s="659">
        <v>1840723026</v>
      </c>
      <c r="J390" s="660" t="s">
        <v>1173</v>
      </c>
      <c r="L390" s="661">
        <f t="shared" si="10"/>
        <v>1840723026</v>
      </c>
      <c r="M390" s="661">
        <f t="shared" si="11"/>
        <v>0</v>
      </c>
    </row>
    <row r="391" spans="1:13">
      <c r="A391" s="657" t="s">
        <v>1289</v>
      </c>
      <c r="B391" s="658">
        <v>44509</v>
      </c>
      <c r="C391" s="657" t="s">
        <v>1170</v>
      </c>
      <c r="D391" s="657" t="s">
        <v>1171</v>
      </c>
      <c r="E391" s="657" t="s">
        <v>1189</v>
      </c>
      <c r="F391" s="659">
        <v>-14422000</v>
      </c>
      <c r="G391" s="659">
        <v>0</v>
      </c>
      <c r="H391" s="659">
        <v>14422000</v>
      </c>
      <c r="I391" s="659">
        <v>1855145026</v>
      </c>
      <c r="J391" s="660" t="s">
        <v>1173</v>
      </c>
      <c r="L391" s="661">
        <f t="shared" si="10"/>
        <v>1855145026</v>
      </c>
      <c r="M391" s="661">
        <f t="shared" si="11"/>
        <v>0</v>
      </c>
    </row>
    <row r="392" spans="1:13">
      <c r="A392" s="657" t="s">
        <v>1289</v>
      </c>
      <c r="B392" s="658">
        <v>44509</v>
      </c>
      <c r="C392" s="657" t="s">
        <v>1170</v>
      </c>
      <c r="D392" s="657" t="s">
        <v>1171</v>
      </c>
      <c r="E392" s="657" t="s">
        <v>1189</v>
      </c>
      <c r="F392" s="659">
        <v>-3202</v>
      </c>
      <c r="G392" s="659">
        <v>0</v>
      </c>
      <c r="H392" s="659">
        <v>3202</v>
      </c>
      <c r="I392" s="659">
        <v>1855148228</v>
      </c>
      <c r="J392" s="660" t="s">
        <v>1173</v>
      </c>
      <c r="L392" s="661">
        <f t="shared" ref="L392:L455" si="12">I391+H392</f>
        <v>1855148228</v>
      </c>
      <c r="M392" s="661">
        <f t="shared" ref="M392:M455" si="13">I392-L392</f>
        <v>0</v>
      </c>
    </row>
    <row r="393" spans="1:13">
      <c r="A393" s="657" t="s">
        <v>1289</v>
      </c>
      <c r="B393" s="658">
        <v>44509</v>
      </c>
      <c r="C393" s="657" t="s">
        <v>1170</v>
      </c>
      <c r="D393" s="657" t="s">
        <v>1171</v>
      </c>
      <c r="E393" s="657" t="s">
        <v>1296</v>
      </c>
      <c r="F393" s="659">
        <v>-15400000</v>
      </c>
      <c r="G393" s="659">
        <v>0</v>
      </c>
      <c r="H393" s="659">
        <v>15400000</v>
      </c>
      <c r="I393" s="659">
        <v>1870548228</v>
      </c>
      <c r="J393" s="660" t="s">
        <v>1173</v>
      </c>
      <c r="L393" s="661">
        <f t="shared" si="12"/>
        <v>1870548228</v>
      </c>
      <c r="M393" s="661">
        <f t="shared" si="13"/>
        <v>0</v>
      </c>
    </row>
    <row r="394" spans="1:13">
      <c r="A394" s="657" t="s">
        <v>1289</v>
      </c>
      <c r="B394" s="658">
        <v>44509</v>
      </c>
      <c r="C394" s="657" t="s">
        <v>1170</v>
      </c>
      <c r="D394" s="657" t="s">
        <v>1171</v>
      </c>
      <c r="E394" s="657" t="s">
        <v>1213</v>
      </c>
      <c r="F394" s="659">
        <v>-125000</v>
      </c>
      <c r="G394" s="659">
        <v>0</v>
      </c>
      <c r="H394" s="659">
        <v>125000</v>
      </c>
      <c r="I394" s="659">
        <v>1870673228</v>
      </c>
      <c r="J394" s="660" t="s">
        <v>1173</v>
      </c>
      <c r="L394" s="661">
        <f t="shared" si="12"/>
        <v>1870673228</v>
      </c>
      <c r="M394" s="661">
        <f t="shared" si="13"/>
        <v>0</v>
      </c>
    </row>
    <row r="395" spans="1:13">
      <c r="A395" s="657" t="s">
        <v>1292</v>
      </c>
      <c r="B395" s="658">
        <v>44510</v>
      </c>
      <c r="C395" s="657" t="s">
        <v>1170</v>
      </c>
      <c r="D395" s="657" t="s">
        <v>1171</v>
      </c>
      <c r="E395" s="657" t="s">
        <v>1188</v>
      </c>
      <c r="F395" s="659">
        <v>-13616000</v>
      </c>
      <c r="G395" s="659">
        <v>0</v>
      </c>
      <c r="H395" s="659">
        <v>13616000</v>
      </c>
      <c r="I395" s="659">
        <v>1884289228</v>
      </c>
      <c r="J395" s="660" t="s">
        <v>1173</v>
      </c>
      <c r="L395" s="661">
        <f t="shared" si="12"/>
        <v>1884289228</v>
      </c>
      <c r="M395" s="661">
        <f t="shared" si="13"/>
        <v>0</v>
      </c>
    </row>
    <row r="396" spans="1:13">
      <c r="A396" s="657" t="s">
        <v>1292</v>
      </c>
      <c r="B396" s="658">
        <v>44510</v>
      </c>
      <c r="C396" s="657" t="s">
        <v>1170</v>
      </c>
      <c r="D396" s="657" t="s">
        <v>1171</v>
      </c>
      <c r="E396" s="657" t="s">
        <v>1172</v>
      </c>
      <c r="F396" s="659">
        <v>-2301400</v>
      </c>
      <c r="G396" s="659">
        <v>0</v>
      </c>
      <c r="H396" s="659">
        <v>2301400</v>
      </c>
      <c r="I396" s="659">
        <v>1886590628</v>
      </c>
      <c r="J396" s="660" t="s">
        <v>1173</v>
      </c>
      <c r="L396" s="661">
        <f t="shared" si="12"/>
        <v>1886590628</v>
      </c>
      <c r="M396" s="661">
        <f t="shared" si="13"/>
        <v>0</v>
      </c>
    </row>
    <row r="397" spans="1:13">
      <c r="A397" s="657" t="s">
        <v>1292</v>
      </c>
      <c r="B397" s="658">
        <v>44510</v>
      </c>
      <c r="C397" s="657" t="s">
        <v>1170</v>
      </c>
      <c r="D397" s="657" t="s">
        <v>1171</v>
      </c>
      <c r="E397" s="657" t="s">
        <v>1195</v>
      </c>
      <c r="F397" s="659">
        <v>-4190958</v>
      </c>
      <c r="G397" s="659">
        <v>0</v>
      </c>
      <c r="H397" s="659">
        <v>4190958</v>
      </c>
      <c r="I397" s="659">
        <v>1890781586</v>
      </c>
      <c r="J397" s="660" t="s">
        <v>1173</v>
      </c>
      <c r="L397" s="661">
        <f t="shared" si="12"/>
        <v>1890781586</v>
      </c>
      <c r="M397" s="661">
        <f t="shared" si="13"/>
        <v>0</v>
      </c>
    </row>
    <row r="398" spans="1:13">
      <c r="A398" s="657" t="s">
        <v>1292</v>
      </c>
      <c r="B398" s="658">
        <v>44510</v>
      </c>
      <c r="C398" s="657" t="s">
        <v>1170</v>
      </c>
      <c r="D398" s="657" t="s">
        <v>1171</v>
      </c>
      <c r="E398" s="657" t="s">
        <v>1199</v>
      </c>
      <c r="F398" s="659">
        <v>-8183300</v>
      </c>
      <c r="G398" s="659">
        <v>0</v>
      </c>
      <c r="H398" s="659">
        <v>8183300</v>
      </c>
      <c r="I398" s="659">
        <v>1898964886</v>
      </c>
      <c r="J398" s="660" t="s">
        <v>1173</v>
      </c>
      <c r="L398" s="661">
        <f t="shared" si="12"/>
        <v>1898964886</v>
      </c>
      <c r="M398" s="661">
        <f t="shared" si="13"/>
        <v>0</v>
      </c>
    </row>
    <row r="399" spans="1:13">
      <c r="A399" s="657" t="s">
        <v>1292</v>
      </c>
      <c r="B399" s="658">
        <v>44510</v>
      </c>
      <c r="C399" s="657" t="s">
        <v>1170</v>
      </c>
      <c r="D399" s="657" t="s">
        <v>1171</v>
      </c>
      <c r="E399" s="657" t="s">
        <v>1266</v>
      </c>
      <c r="F399" s="659">
        <v>-826400</v>
      </c>
      <c r="G399" s="659">
        <v>0</v>
      </c>
      <c r="H399" s="659">
        <v>826400</v>
      </c>
      <c r="I399" s="659">
        <v>1899791286</v>
      </c>
      <c r="J399" s="660" t="s">
        <v>1173</v>
      </c>
      <c r="L399" s="661">
        <f t="shared" si="12"/>
        <v>1899791286</v>
      </c>
      <c r="M399" s="661">
        <f t="shared" si="13"/>
        <v>0</v>
      </c>
    </row>
    <row r="400" spans="1:13">
      <c r="A400" s="657" t="s">
        <v>1292</v>
      </c>
      <c r="B400" s="658">
        <v>44510</v>
      </c>
      <c r="C400" s="657" t="s">
        <v>1170</v>
      </c>
      <c r="D400" s="657" t="s">
        <v>1171</v>
      </c>
      <c r="E400" s="657" t="s">
        <v>1214</v>
      </c>
      <c r="F400" s="659">
        <v>-8844000</v>
      </c>
      <c r="G400" s="659">
        <v>0</v>
      </c>
      <c r="H400" s="659">
        <v>8844000</v>
      </c>
      <c r="I400" s="659">
        <v>1908635286</v>
      </c>
      <c r="J400" s="660" t="s">
        <v>1173</v>
      </c>
      <c r="L400" s="661">
        <f t="shared" si="12"/>
        <v>1908635286</v>
      </c>
      <c r="M400" s="661">
        <f t="shared" si="13"/>
        <v>0</v>
      </c>
    </row>
    <row r="401" spans="1:13">
      <c r="A401" s="657" t="s">
        <v>1292</v>
      </c>
      <c r="B401" s="658">
        <v>44510</v>
      </c>
      <c r="C401" s="657" t="s">
        <v>1170</v>
      </c>
      <c r="D401" s="657" t="s">
        <v>1171</v>
      </c>
      <c r="E401" s="657" t="s">
        <v>1191</v>
      </c>
      <c r="F401" s="659">
        <v>-5598000</v>
      </c>
      <c r="G401" s="659">
        <v>0</v>
      </c>
      <c r="H401" s="659">
        <v>5598000</v>
      </c>
      <c r="I401" s="659">
        <v>1914233286</v>
      </c>
      <c r="J401" s="660" t="s">
        <v>1173</v>
      </c>
      <c r="L401" s="661">
        <f t="shared" si="12"/>
        <v>1914233286</v>
      </c>
      <c r="M401" s="661">
        <f t="shared" si="13"/>
        <v>0</v>
      </c>
    </row>
    <row r="402" spans="1:13">
      <c r="A402" s="657" t="s">
        <v>1292</v>
      </c>
      <c r="B402" s="658">
        <v>44510</v>
      </c>
      <c r="C402" s="657" t="s">
        <v>1170</v>
      </c>
      <c r="D402" s="657" t="s">
        <v>1171</v>
      </c>
      <c r="E402" s="657" t="s">
        <v>1202</v>
      </c>
      <c r="F402" s="659">
        <v>-5390232</v>
      </c>
      <c r="G402" s="659">
        <v>0</v>
      </c>
      <c r="H402" s="659">
        <v>5390232</v>
      </c>
      <c r="I402" s="659">
        <v>1919623518</v>
      </c>
      <c r="J402" s="660" t="s">
        <v>1173</v>
      </c>
      <c r="L402" s="661">
        <f t="shared" si="12"/>
        <v>1919623518</v>
      </c>
      <c r="M402" s="661">
        <f t="shared" si="13"/>
        <v>0</v>
      </c>
    </row>
    <row r="403" spans="1:13">
      <c r="A403" s="657" t="s">
        <v>1292</v>
      </c>
      <c r="B403" s="658">
        <v>44510</v>
      </c>
      <c r="C403" s="657" t="s">
        <v>1170</v>
      </c>
      <c r="D403" s="657" t="s">
        <v>1171</v>
      </c>
      <c r="E403" s="657" t="s">
        <v>1209</v>
      </c>
      <c r="F403" s="659">
        <v>-6771982</v>
      </c>
      <c r="G403" s="659">
        <v>0</v>
      </c>
      <c r="H403" s="659">
        <v>6771982</v>
      </c>
      <c r="I403" s="659">
        <v>1926395500</v>
      </c>
      <c r="J403" s="660" t="s">
        <v>1173</v>
      </c>
      <c r="L403" s="661">
        <f t="shared" si="12"/>
        <v>1926395500</v>
      </c>
      <c r="M403" s="661">
        <f t="shared" si="13"/>
        <v>0</v>
      </c>
    </row>
    <row r="404" spans="1:13">
      <c r="A404" s="657" t="s">
        <v>1292</v>
      </c>
      <c r="B404" s="658">
        <v>44510</v>
      </c>
      <c r="C404" s="657" t="s">
        <v>1170</v>
      </c>
      <c r="D404" s="657" t="s">
        <v>1171</v>
      </c>
      <c r="E404" s="657" t="s">
        <v>1174</v>
      </c>
      <c r="F404" s="659">
        <v>-6566554</v>
      </c>
      <c r="G404" s="659">
        <v>0</v>
      </c>
      <c r="H404" s="659">
        <v>6566554</v>
      </c>
      <c r="I404" s="659">
        <v>1932962054</v>
      </c>
      <c r="J404" s="660" t="s">
        <v>1173</v>
      </c>
      <c r="L404" s="661">
        <f t="shared" si="12"/>
        <v>1932962054</v>
      </c>
      <c r="M404" s="661">
        <f t="shared" si="13"/>
        <v>0</v>
      </c>
    </row>
    <row r="405" spans="1:13">
      <c r="A405" s="657" t="s">
        <v>1292</v>
      </c>
      <c r="B405" s="658">
        <v>44510</v>
      </c>
      <c r="C405" s="657" t="s">
        <v>1170</v>
      </c>
      <c r="D405" s="657" t="s">
        <v>1171</v>
      </c>
      <c r="E405" s="657" t="s">
        <v>1274</v>
      </c>
      <c r="F405" s="659">
        <v>-6050000</v>
      </c>
      <c r="G405" s="659">
        <v>0</v>
      </c>
      <c r="H405" s="659">
        <v>6050000</v>
      </c>
      <c r="I405" s="659">
        <v>1939012054</v>
      </c>
      <c r="J405" s="660" t="s">
        <v>1173</v>
      </c>
      <c r="L405" s="661">
        <f t="shared" si="12"/>
        <v>1939012054</v>
      </c>
      <c r="M405" s="661">
        <f t="shared" si="13"/>
        <v>0</v>
      </c>
    </row>
    <row r="406" spans="1:13">
      <c r="A406" s="657" t="s">
        <v>1292</v>
      </c>
      <c r="B406" s="658">
        <v>44510</v>
      </c>
      <c r="C406" s="657" t="s">
        <v>1170</v>
      </c>
      <c r="D406" s="657" t="s">
        <v>1171</v>
      </c>
      <c r="E406" s="657" t="s">
        <v>1178</v>
      </c>
      <c r="F406" s="659">
        <v>-5826272</v>
      </c>
      <c r="G406" s="659">
        <v>0</v>
      </c>
      <c r="H406" s="659">
        <v>5826272</v>
      </c>
      <c r="I406" s="659">
        <v>1944838326</v>
      </c>
      <c r="J406" s="660" t="s">
        <v>1173</v>
      </c>
      <c r="L406" s="661">
        <f t="shared" si="12"/>
        <v>1944838326</v>
      </c>
      <c r="M406" s="661">
        <f t="shared" si="13"/>
        <v>0</v>
      </c>
    </row>
    <row r="407" spans="1:13" ht="22.5">
      <c r="A407" s="657" t="s">
        <v>1292</v>
      </c>
      <c r="B407" s="658">
        <v>44510</v>
      </c>
      <c r="C407" s="657" t="s">
        <v>1279</v>
      </c>
      <c r="D407" s="657" t="s">
        <v>1171</v>
      </c>
      <c r="E407" s="657" t="s">
        <v>1297</v>
      </c>
      <c r="F407" s="659">
        <v>-300000</v>
      </c>
      <c r="G407" s="659">
        <v>0</v>
      </c>
      <c r="H407" s="659">
        <v>300000</v>
      </c>
      <c r="I407" s="659">
        <v>1945138326</v>
      </c>
      <c r="J407" s="660" t="s">
        <v>1173</v>
      </c>
      <c r="L407" s="661">
        <f t="shared" si="12"/>
        <v>1945138326</v>
      </c>
      <c r="M407" s="661">
        <f t="shared" si="13"/>
        <v>0</v>
      </c>
    </row>
    <row r="408" spans="1:13">
      <c r="A408" s="657" t="s">
        <v>1292</v>
      </c>
      <c r="B408" s="658">
        <v>44510</v>
      </c>
      <c r="C408" s="657" t="s">
        <v>1170</v>
      </c>
      <c r="D408" s="657" t="s">
        <v>1171</v>
      </c>
      <c r="E408" s="657" t="s">
        <v>1261</v>
      </c>
      <c r="F408" s="659">
        <v>-2110000</v>
      </c>
      <c r="G408" s="659">
        <v>0</v>
      </c>
      <c r="H408" s="659">
        <v>2110000</v>
      </c>
      <c r="I408" s="659">
        <v>1947248326</v>
      </c>
      <c r="J408" s="660" t="s">
        <v>1173</v>
      </c>
      <c r="L408" s="661">
        <f t="shared" si="12"/>
        <v>1947248326</v>
      </c>
      <c r="M408" s="661">
        <f t="shared" si="13"/>
        <v>0</v>
      </c>
    </row>
    <row r="409" spans="1:13">
      <c r="A409" s="657" t="s">
        <v>1292</v>
      </c>
      <c r="B409" s="658">
        <v>44510</v>
      </c>
      <c r="C409" s="657" t="s">
        <v>1170</v>
      </c>
      <c r="D409" s="657" t="s">
        <v>1171</v>
      </c>
      <c r="E409" s="657" t="s">
        <v>1177</v>
      </c>
      <c r="F409" s="659">
        <v>-6536050</v>
      </c>
      <c r="G409" s="659">
        <v>0</v>
      </c>
      <c r="H409" s="659">
        <v>6536050</v>
      </c>
      <c r="I409" s="659">
        <v>1953784376</v>
      </c>
      <c r="J409" s="660" t="s">
        <v>1173</v>
      </c>
      <c r="L409" s="661">
        <f t="shared" si="12"/>
        <v>1953784376</v>
      </c>
      <c r="M409" s="661">
        <f t="shared" si="13"/>
        <v>0</v>
      </c>
    </row>
    <row r="410" spans="1:13">
      <c r="A410" s="657" t="s">
        <v>1292</v>
      </c>
      <c r="B410" s="658">
        <v>44510</v>
      </c>
      <c r="C410" s="657" t="s">
        <v>1170</v>
      </c>
      <c r="D410" s="657" t="s">
        <v>1171</v>
      </c>
      <c r="E410" s="657" t="s">
        <v>1287</v>
      </c>
      <c r="F410" s="659">
        <v>-1254250</v>
      </c>
      <c r="G410" s="659">
        <v>0</v>
      </c>
      <c r="H410" s="659">
        <v>1254250</v>
      </c>
      <c r="I410" s="659">
        <v>1955038626</v>
      </c>
      <c r="J410" s="660" t="s">
        <v>1173</v>
      </c>
      <c r="L410" s="661">
        <f t="shared" si="12"/>
        <v>1955038626</v>
      </c>
      <c r="M410" s="661">
        <f t="shared" si="13"/>
        <v>0</v>
      </c>
    </row>
    <row r="411" spans="1:13">
      <c r="A411" s="657" t="s">
        <v>1292</v>
      </c>
      <c r="B411" s="658">
        <v>44510</v>
      </c>
      <c r="C411" s="657" t="s">
        <v>1170</v>
      </c>
      <c r="D411" s="657" t="s">
        <v>1171</v>
      </c>
      <c r="E411" s="657" t="s">
        <v>1298</v>
      </c>
      <c r="F411" s="659">
        <v>-13086300</v>
      </c>
      <c r="G411" s="659">
        <v>0</v>
      </c>
      <c r="H411" s="659">
        <v>13086300</v>
      </c>
      <c r="I411" s="659">
        <v>1968124926</v>
      </c>
      <c r="J411" s="660" t="s">
        <v>1173</v>
      </c>
      <c r="L411" s="661">
        <f t="shared" si="12"/>
        <v>1968124926</v>
      </c>
      <c r="M411" s="661">
        <f t="shared" si="13"/>
        <v>0</v>
      </c>
    </row>
    <row r="412" spans="1:13">
      <c r="A412" s="657" t="s">
        <v>1292</v>
      </c>
      <c r="B412" s="658">
        <v>44510</v>
      </c>
      <c r="C412" s="657" t="s">
        <v>1170</v>
      </c>
      <c r="D412" s="657" t="s">
        <v>1171</v>
      </c>
      <c r="E412" s="657" t="s">
        <v>1185</v>
      </c>
      <c r="F412" s="659">
        <v>-2936700</v>
      </c>
      <c r="G412" s="659">
        <v>0</v>
      </c>
      <c r="H412" s="659">
        <v>2936700</v>
      </c>
      <c r="I412" s="659">
        <v>1971061626</v>
      </c>
      <c r="J412" s="660" t="s">
        <v>1173</v>
      </c>
      <c r="L412" s="661">
        <f t="shared" si="12"/>
        <v>1971061626</v>
      </c>
      <c r="M412" s="661">
        <f t="shared" si="13"/>
        <v>0</v>
      </c>
    </row>
    <row r="413" spans="1:13">
      <c r="A413" s="657" t="s">
        <v>1292</v>
      </c>
      <c r="B413" s="658">
        <v>44510</v>
      </c>
      <c r="C413" s="657" t="s">
        <v>1170</v>
      </c>
      <c r="D413" s="657" t="s">
        <v>1171</v>
      </c>
      <c r="E413" s="657" t="s">
        <v>1180</v>
      </c>
      <c r="F413" s="659">
        <v>-4170500</v>
      </c>
      <c r="G413" s="659">
        <v>0</v>
      </c>
      <c r="H413" s="659">
        <v>4170500</v>
      </c>
      <c r="I413" s="659">
        <v>1975232126</v>
      </c>
      <c r="J413" s="660" t="s">
        <v>1173</v>
      </c>
      <c r="L413" s="661">
        <f t="shared" si="12"/>
        <v>1975232126</v>
      </c>
      <c r="M413" s="661">
        <f t="shared" si="13"/>
        <v>0</v>
      </c>
    </row>
    <row r="414" spans="1:13">
      <c r="A414" s="657" t="s">
        <v>1292</v>
      </c>
      <c r="B414" s="658">
        <v>44510</v>
      </c>
      <c r="C414" s="657" t="s">
        <v>1170</v>
      </c>
      <c r="D414" s="657" t="s">
        <v>1171</v>
      </c>
      <c r="E414" s="657" t="s">
        <v>1182</v>
      </c>
      <c r="F414" s="659">
        <v>-2332500</v>
      </c>
      <c r="G414" s="659">
        <v>0</v>
      </c>
      <c r="H414" s="659">
        <v>2332500</v>
      </c>
      <c r="I414" s="659">
        <v>1977564626</v>
      </c>
      <c r="J414" s="660" t="s">
        <v>1173</v>
      </c>
      <c r="L414" s="661">
        <f t="shared" si="12"/>
        <v>1977564626</v>
      </c>
      <c r="M414" s="661">
        <f t="shared" si="13"/>
        <v>0</v>
      </c>
    </row>
    <row r="415" spans="1:13">
      <c r="A415" s="657" t="s">
        <v>1292</v>
      </c>
      <c r="B415" s="658">
        <v>44510</v>
      </c>
      <c r="C415" s="657" t="s">
        <v>1170</v>
      </c>
      <c r="D415" s="657" t="s">
        <v>1171</v>
      </c>
      <c r="E415" s="657" t="s">
        <v>1187</v>
      </c>
      <c r="F415" s="659">
        <v>-3373500</v>
      </c>
      <c r="G415" s="659">
        <v>0</v>
      </c>
      <c r="H415" s="659">
        <v>3373500</v>
      </c>
      <c r="I415" s="659">
        <v>1980938126</v>
      </c>
      <c r="J415" s="660" t="s">
        <v>1173</v>
      </c>
      <c r="L415" s="661">
        <f t="shared" si="12"/>
        <v>1980938126</v>
      </c>
      <c r="M415" s="661">
        <f t="shared" si="13"/>
        <v>0</v>
      </c>
    </row>
    <row r="416" spans="1:13">
      <c r="A416" s="657" t="s">
        <v>1292</v>
      </c>
      <c r="B416" s="658">
        <v>44510</v>
      </c>
      <c r="C416" s="657" t="s">
        <v>1170</v>
      </c>
      <c r="D416" s="657" t="s">
        <v>1171</v>
      </c>
      <c r="E416" s="657" t="s">
        <v>1196</v>
      </c>
      <c r="F416" s="659">
        <v>-1108000</v>
      </c>
      <c r="G416" s="659">
        <v>0</v>
      </c>
      <c r="H416" s="659">
        <v>1108000</v>
      </c>
      <c r="I416" s="659">
        <v>1982046126</v>
      </c>
      <c r="J416" s="660" t="s">
        <v>1173</v>
      </c>
      <c r="L416" s="661">
        <f t="shared" si="12"/>
        <v>1982046126</v>
      </c>
      <c r="M416" s="661">
        <f t="shared" si="13"/>
        <v>0</v>
      </c>
    </row>
    <row r="417" spans="1:13">
      <c r="A417" s="657" t="s">
        <v>1292</v>
      </c>
      <c r="B417" s="658">
        <v>44510</v>
      </c>
      <c r="C417" s="657" t="s">
        <v>1170</v>
      </c>
      <c r="D417" s="657" t="s">
        <v>1171</v>
      </c>
      <c r="E417" s="657" t="s">
        <v>1189</v>
      </c>
      <c r="F417" s="659">
        <v>-8687680</v>
      </c>
      <c r="G417" s="659">
        <v>0</v>
      </c>
      <c r="H417" s="659">
        <v>8687680</v>
      </c>
      <c r="I417" s="659">
        <v>1990733806</v>
      </c>
      <c r="J417" s="660" t="s">
        <v>1173</v>
      </c>
      <c r="L417" s="661">
        <f t="shared" si="12"/>
        <v>1990733806</v>
      </c>
      <c r="M417" s="661">
        <f t="shared" si="13"/>
        <v>0</v>
      </c>
    </row>
    <row r="418" spans="1:13">
      <c r="A418" s="657" t="s">
        <v>1292</v>
      </c>
      <c r="B418" s="658">
        <v>44510</v>
      </c>
      <c r="C418" s="657" t="s">
        <v>1170</v>
      </c>
      <c r="D418" s="657" t="s">
        <v>1171</v>
      </c>
      <c r="E418" s="657" t="s">
        <v>1299</v>
      </c>
      <c r="F418" s="659">
        <v>-3919000</v>
      </c>
      <c r="G418" s="659">
        <v>0</v>
      </c>
      <c r="H418" s="659">
        <v>3919000</v>
      </c>
      <c r="I418" s="659">
        <v>1994652806</v>
      </c>
      <c r="J418" s="660" t="s">
        <v>1173</v>
      </c>
      <c r="L418" s="661">
        <f t="shared" si="12"/>
        <v>1994652806</v>
      </c>
      <c r="M418" s="661">
        <f t="shared" si="13"/>
        <v>0</v>
      </c>
    </row>
    <row r="419" spans="1:13">
      <c r="A419" s="657" t="s">
        <v>1292</v>
      </c>
      <c r="B419" s="658">
        <v>44510</v>
      </c>
      <c r="C419" s="657" t="s">
        <v>1170</v>
      </c>
      <c r="D419" s="657" t="s">
        <v>1171</v>
      </c>
      <c r="E419" s="657" t="s">
        <v>1183</v>
      </c>
      <c r="F419" s="659">
        <v>-8235516</v>
      </c>
      <c r="G419" s="659">
        <v>0</v>
      </c>
      <c r="H419" s="659">
        <v>8235516</v>
      </c>
      <c r="I419" s="659">
        <v>2002888322</v>
      </c>
      <c r="J419" s="660" t="s">
        <v>1173</v>
      </c>
      <c r="L419" s="661">
        <f t="shared" si="12"/>
        <v>2002888322</v>
      </c>
      <c r="M419" s="661">
        <f t="shared" si="13"/>
        <v>0</v>
      </c>
    </row>
    <row r="420" spans="1:13">
      <c r="A420" s="657" t="s">
        <v>1292</v>
      </c>
      <c r="B420" s="658">
        <v>44510</v>
      </c>
      <c r="C420" s="657" t="s">
        <v>1170</v>
      </c>
      <c r="D420" s="657" t="s">
        <v>1171</v>
      </c>
      <c r="E420" s="657" t="s">
        <v>1193</v>
      </c>
      <c r="F420" s="659">
        <v>-4088500</v>
      </c>
      <c r="G420" s="659">
        <v>0</v>
      </c>
      <c r="H420" s="659">
        <v>4088500</v>
      </c>
      <c r="I420" s="659">
        <v>2006976822</v>
      </c>
      <c r="J420" s="660" t="s">
        <v>1173</v>
      </c>
      <c r="L420" s="661">
        <f t="shared" si="12"/>
        <v>2006976822</v>
      </c>
      <c r="M420" s="661">
        <f t="shared" si="13"/>
        <v>0</v>
      </c>
    </row>
    <row r="421" spans="1:13">
      <c r="A421" s="657" t="s">
        <v>1292</v>
      </c>
      <c r="B421" s="658">
        <v>44510</v>
      </c>
      <c r="C421" s="657" t="s">
        <v>1170</v>
      </c>
      <c r="D421" s="657" t="s">
        <v>1171</v>
      </c>
      <c r="E421" s="657" t="s">
        <v>1266</v>
      </c>
      <c r="F421" s="659">
        <v>-45200</v>
      </c>
      <c r="G421" s="659">
        <v>0</v>
      </c>
      <c r="H421" s="659">
        <v>45200</v>
      </c>
      <c r="I421" s="659">
        <v>2007022022</v>
      </c>
      <c r="J421" s="660" t="s">
        <v>1173</v>
      </c>
      <c r="L421" s="661">
        <f t="shared" si="12"/>
        <v>2007022022</v>
      </c>
      <c r="M421" s="661">
        <f t="shared" si="13"/>
        <v>0</v>
      </c>
    </row>
    <row r="422" spans="1:13">
      <c r="A422" s="657" t="s">
        <v>1292</v>
      </c>
      <c r="B422" s="658">
        <v>44510</v>
      </c>
      <c r="C422" s="657" t="s">
        <v>1170</v>
      </c>
      <c r="D422" s="657" t="s">
        <v>1171</v>
      </c>
      <c r="E422" s="657" t="s">
        <v>1204</v>
      </c>
      <c r="F422" s="659">
        <v>-4778000</v>
      </c>
      <c r="G422" s="659">
        <v>0</v>
      </c>
      <c r="H422" s="659">
        <v>4778000</v>
      </c>
      <c r="I422" s="659">
        <v>2011800022</v>
      </c>
      <c r="J422" s="660" t="s">
        <v>1173</v>
      </c>
      <c r="L422" s="661">
        <f t="shared" si="12"/>
        <v>2011800022</v>
      </c>
      <c r="M422" s="661">
        <f t="shared" si="13"/>
        <v>0</v>
      </c>
    </row>
    <row r="423" spans="1:13">
      <c r="A423" s="657" t="s">
        <v>1300</v>
      </c>
      <c r="B423" s="658">
        <v>44511</v>
      </c>
      <c r="C423" s="657" t="s">
        <v>1170</v>
      </c>
      <c r="D423" s="657" t="s">
        <v>1171</v>
      </c>
      <c r="E423" s="657" t="s">
        <v>1172</v>
      </c>
      <c r="F423" s="659">
        <v>-1088500</v>
      </c>
      <c r="G423" s="659">
        <v>0</v>
      </c>
      <c r="H423" s="659">
        <v>1088500</v>
      </c>
      <c r="I423" s="659">
        <v>2012888522</v>
      </c>
      <c r="J423" s="660" t="s">
        <v>1173</v>
      </c>
      <c r="L423" s="661">
        <f t="shared" si="12"/>
        <v>2012888522</v>
      </c>
      <c r="M423" s="661">
        <f t="shared" si="13"/>
        <v>0</v>
      </c>
    </row>
    <row r="424" spans="1:13">
      <c r="A424" s="657" t="s">
        <v>1292</v>
      </c>
      <c r="B424" s="658">
        <v>44510</v>
      </c>
      <c r="C424" s="657" t="s">
        <v>1175</v>
      </c>
      <c r="D424" s="657" t="s">
        <v>1171</v>
      </c>
      <c r="E424" s="657" t="s">
        <v>1278</v>
      </c>
      <c r="F424" s="659">
        <v>-40562000</v>
      </c>
      <c r="G424" s="659">
        <v>0</v>
      </c>
      <c r="H424" s="659">
        <v>40562000</v>
      </c>
      <c r="I424" s="659">
        <v>2053450522</v>
      </c>
      <c r="J424" s="660" t="s">
        <v>1173</v>
      </c>
      <c r="L424" s="661">
        <f t="shared" si="12"/>
        <v>2053450522</v>
      </c>
      <c r="M424" s="661">
        <f t="shared" si="13"/>
        <v>0</v>
      </c>
    </row>
    <row r="425" spans="1:13">
      <c r="A425" s="657" t="s">
        <v>1292</v>
      </c>
      <c r="B425" s="658">
        <v>44510</v>
      </c>
      <c r="C425" s="657" t="s">
        <v>1170</v>
      </c>
      <c r="D425" s="657" t="s">
        <v>1171</v>
      </c>
      <c r="E425" s="657" t="s">
        <v>1177</v>
      </c>
      <c r="F425" s="659">
        <v>-940000</v>
      </c>
      <c r="G425" s="659">
        <v>0</v>
      </c>
      <c r="H425" s="659">
        <v>940000</v>
      </c>
      <c r="I425" s="659">
        <v>2054390522</v>
      </c>
      <c r="J425" s="660" t="s">
        <v>1173</v>
      </c>
      <c r="L425" s="661">
        <f t="shared" si="12"/>
        <v>2054390522</v>
      </c>
      <c r="M425" s="661">
        <f t="shared" si="13"/>
        <v>0</v>
      </c>
    </row>
    <row r="426" spans="1:13">
      <c r="A426" s="657" t="s">
        <v>1292</v>
      </c>
      <c r="B426" s="658">
        <v>44510</v>
      </c>
      <c r="C426" s="657" t="s">
        <v>1170</v>
      </c>
      <c r="D426" s="657" t="s">
        <v>1171</v>
      </c>
      <c r="E426" s="657" t="s">
        <v>1197</v>
      </c>
      <c r="F426" s="659">
        <v>-9790500</v>
      </c>
      <c r="G426" s="659">
        <v>0</v>
      </c>
      <c r="H426" s="659">
        <v>9790500</v>
      </c>
      <c r="I426" s="659">
        <v>2064181022</v>
      </c>
      <c r="J426" s="660" t="s">
        <v>1173</v>
      </c>
      <c r="L426" s="661">
        <f t="shared" si="12"/>
        <v>2064181022</v>
      </c>
      <c r="M426" s="661">
        <f t="shared" si="13"/>
        <v>0</v>
      </c>
    </row>
    <row r="427" spans="1:13">
      <c r="A427" s="657" t="s">
        <v>1292</v>
      </c>
      <c r="B427" s="658">
        <v>44510</v>
      </c>
      <c r="C427" s="657" t="s">
        <v>1170</v>
      </c>
      <c r="D427" s="657" t="s">
        <v>1171</v>
      </c>
      <c r="E427" s="657" t="s">
        <v>1223</v>
      </c>
      <c r="F427" s="659">
        <v>-10180</v>
      </c>
      <c r="G427" s="659">
        <v>0</v>
      </c>
      <c r="H427" s="659">
        <v>10180</v>
      </c>
      <c r="I427" s="659">
        <v>2064191202</v>
      </c>
      <c r="J427" s="660" t="s">
        <v>1173</v>
      </c>
      <c r="L427" s="661">
        <f t="shared" si="12"/>
        <v>2064191202</v>
      </c>
      <c r="M427" s="661">
        <f t="shared" si="13"/>
        <v>0</v>
      </c>
    </row>
    <row r="428" spans="1:13">
      <c r="A428" s="657" t="s">
        <v>1292</v>
      </c>
      <c r="B428" s="658">
        <v>44510</v>
      </c>
      <c r="C428" s="657" t="s">
        <v>1170</v>
      </c>
      <c r="D428" s="657" t="s">
        <v>1171</v>
      </c>
      <c r="E428" s="657" t="s">
        <v>1206</v>
      </c>
      <c r="F428" s="659">
        <v>-2540900</v>
      </c>
      <c r="G428" s="659">
        <v>0</v>
      </c>
      <c r="H428" s="659">
        <v>2540900</v>
      </c>
      <c r="I428" s="659">
        <v>2066732102</v>
      </c>
      <c r="J428" s="660" t="s">
        <v>1173</v>
      </c>
      <c r="L428" s="661">
        <f t="shared" si="12"/>
        <v>2066732102</v>
      </c>
      <c r="M428" s="661">
        <f t="shared" si="13"/>
        <v>0</v>
      </c>
    </row>
    <row r="429" spans="1:13">
      <c r="A429" s="657" t="s">
        <v>1292</v>
      </c>
      <c r="B429" s="658">
        <v>44510</v>
      </c>
      <c r="C429" s="657" t="s">
        <v>1170</v>
      </c>
      <c r="D429" s="657" t="s">
        <v>1171</v>
      </c>
      <c r="E429" s="657" t="s">
        <v>1208</v>
      </c>
      <c r="F429" s="659">
        <v>-316608</v>
      </c>
      <c r="G429" s="659">
        <v>0</v>
      </c>
      <c r="H429" s="659">
        <v>316608</v>
      </c>
      <c r="I429" s="659">
        <v>2067048710</v>
      </c>
      <c r="J429" s="660" t="s">
        <v>1173</v>
      </c>
      <c r="L429" s="661">
        <f t="shared" si="12"/>
        <v>2067048710</v>
      </c>
      <c r="M429" s="661">
        <f t="shared" si="13"/>
        <v>0</v>
      </c>
    </row>
    <row r="430" spans="1:13">
      <c r="A430" s="657" t="s">
        <v>1292</v>
      </c>
      <c r="B430" s="658">
        <v>44510</v>
      </c>
      <c r="C430" s="657" t="s">
        <v>1170</v>
      </c>
      <c r="D430" s="657" t="s">
        <v>1171</v>
      </c>
      <c r="E430" s="657" t="s">
        <v>1208</v>
      </c>
      <c r="F430" s="659">
        <v>-1588000</v>
      </c>
      <c r="G430" s="659">
        <v>0</v>
      </c>
      <c r="H430" s="659">
        <v>1588000</v>
      </c>
      <c r="I430" s="659">
        <v>2068636710</v>
      </c>
      <c r="J430" s="660" t="s">
        <v>1173</v>
      </c>
      <c r="L430" s="661">
        <f t="shared" si="12"/>
        <v>2068636710</v>
      </c>
      <c r="M430" s="661">
        <f t="shared" si="13"/>
        <v>0</v>
      </c>
    </row>
    <row r="431" spans="1:13">
      <c r="A431" s="657" t="s">
        <v>1292</v>
      </c>
      <c r="B431" s="658">
        <v>44510</v>
      </c>
      <c r="C431" s="657" t="s">
        <v>1170</v>
      </c>
      <c r="D431" s="657" t="s">
        <v>1171</v>
      </c>
      <c r="E431" s="657" t="s">
        <v>1207</v>
      </c>
      <c r="F431" s="659">
        <v>-3993000</v>
      </c>
      <c r="G431" s="659">
        <v>0</v>
      </c>
      <c r="H431" s="659">
        <v>3993000</v>
      </c>
      <c r="I431" s="659">
        <v>2072629710</v>
      </c>
      <c r="J431" s="660" t="s">
        <v>1173</v>
      </c>
      <c r="L431" s="661">
        <f t="shared" si="12"/>
        <v>2072629710</v>
      </c>
      <c r="M431" s="661">
        <f t="shared" si="13"/>
        <v>0</v>
      </c>
    </row>
    <row r="432" spans="1:13">
      <c r="A432" s="657" t="s">
        <v>1292</v>
      </c>
      <c r="B432" s="658">
        <v>44510</v>
      </c>
      <c r="C432" s="657" t="s">
        <v>1170</v>
      </c>
      <c r="D432" s="657" t="s">
        <v>1171</v>
      </c>
      <c r="E432" s="657" t="s">
        <v>1181</v>
      </c>
      <c r="F432" s="659">
        <v>-837100</v>
      </c>
      <c r="G432" s="659">
        <v>0</v>
      </c>
      <c r="H432" s="659">
        <v>837100</v>
      </c>
      <c r="I432" s="659">
        <v>2073466810</v>
      </c>
      <c r="J432" s="660" t="s">
        <v>1173</v>
      </c>
      <c r="L432" s="661">
        <f t="shared" si="12"/>
        <v>2073466810</v>
      </c>
      <c r="M432" s="661">
        <f t="shared" si="13"/>
        <v>0</v>
      </c>
    </row>
    <row r="433" spans="1:13">
      <c r="A433" s="657" t="s">
        <v>1292</v>
      </c>
      <c r="B433" s="658">
        <v>44510</v>
      </c>
      <c r="C433" s="657" t="s">
        <v>1170</v>
      </c>
      <c r="D433" s="657" t="s">
        <v>1171</v>
      </c>
      <c r="E433" s="657" t="s">
        <v>1298</v>
      </c>
      <c r="F433" s="659">
        <v>-3417500</v>
      </c>
      <c r="G433" s="659">
        <v>0</v>
      </c>
      <c r="H433" s="659">
        <v>3417500</v>
      </c>
      <c r="I433" s="659">
        <v>2076884310</v>
      </c>
      <c r="J433" s="660" t="s">
        <v>1173</v>
      </c>
      <c r="L433" s="661">
        <f t="shared" si="12"/>
        <v>2076884310</v>
      </c>
      <c r="M433" s="661">
        <f t="shared" si="13"/>
        <v>0</v>
      </c>
    </row>
    <row r="434" spans="1:13">
      <c r="A434" s="657" t="s">
        <v>1292</v>
      </c>
      <c r="B434" s="658">
        <v>44510</v>
      </c>
      <c r="C434" s="657" t="s">
        <v>1170</v>
      </c>
      <c r="D434" s="657" t="s">
        <v>1171</v>
      </c>
      <c r="E434" s="657" t="s">
        <v>1205</v>
      </c>
      <c r="F434" s="659">
        <v>-60000</v>
      </c>
      <c r="G434" s="659">
        <v>0</v>
      </c>
      <c r="H434" s="659">
        <v>60000</v>
      </c>
      <c r="I434" s="659">
        <v>2076944310</v>
      </c>
      <c r="J434" s="660" t="s">
        <v>1173</v>
      </c>
      <c r="L434" s="661">
        <f t="shared" si="12"/>
        <v>2076944310</v>
      </c>
      <c r="M434" s="661">
        <f t="shared" si="13"/>
        <v>0</v>
      </c>
    </row>
    <row r="435" spans="1:13">
      <c r="A435" s="657" t="s">
        <v>1292</v>
      </c>
      <c r="B435" s="658">
        <v>44510</v>
      </c>
      <c r="C435" s="657" t="s">
        <v>1170</v>
      </c>
      <c r="D435" s="657" t="s">
        <v>1171</v>
      </c>
      <c r="E435" s="657" t="s">
        <v>1177</v>
      </c>
      <c r="F435" s="659">
        <v>-3140</v>
      </c>
      <c r="G435" s="659">
        <v>0</v>
      </c>
      <c r="H435" s="659">
        <v>3140</v>
      </c>
      <c r="I435" s="659">
        <v>2076947450</v>
      </c>
      <c r="J435" s="660" t="s">
        <v>1173</v>
      </c>
      <c r="L435" s="661">
        <f t="shared" si="12"/>
        <v>2076947450</v>
      </c>
      <c r="M435" s="661">
        <f t="shared" si="13"/>
        <v>0</v>
      </c>
    </row>
    <row r="436" spans="1:13">
      <c r="A436" s="657" t="s">
        <v>1292</v>
      </c>
      <c r="B436" s="658">
        <v>44510</v>
      </c>
      <c r="C436" s="657" t="s">
        <v>1170</v>
      </c>
      <c r="D436" s="657" t="s">
        <v>1171</v>
      </c>
      <c r="E436" s="657" t="s">
        <v>1261</v>
      </c>
      <c r="F436" s="659">
        <v>-16863900</v>
      </c>
      <c r="G436" s="659">
        <v>0</v>
      </c>
      <c r="H436" s="659">
        <v>16863900</v>
      </c>
      <c r="I436" s="659">
        <v>2093811350</v>
      </c>
      <c r="J436" s="660" t="s">
        <v>1173</v>
      </c>
      <c r="L436" s="661">
        <f t="shared" si="12"/>
        <v>2093811350</v>
      </c>
      <c r="M436" s="661">
        <f t="shared" si="13"/>
        <v>0</v>
      </c>
    </row>
    <row r="437" spans="1:13">
      <c r="A437" s="657" t="s">
        <v>1292</v>
      </c>
      <c r="B437" s="658">
        <v>44510</v>
      </c>
      <c r="C437" s="657" t="s">
        <v>1175</v>
      </c>
      <c r="D437" s="657" t="s">
        <v>1171</v>
      </c>
      <c r="E437" s="657" t="s">
        <v>1212</v>
      </c>
      <c r="F437" s="659">
        <v>-600000</v>
      </c>
      <c r="G437" s="659">
        <v>0</v>
      </c>
      <c r="H437" s="659">
        <v>600000</v>
      </c>
      <c r="I437" s="659">
        <v>2094411350</v>
      </c>
      <c r="J437" s="660" t="s">
        <v>1173</v>
      </c>
      <c r="L437" s="661">
        <f t="shared" si="12"/>
        <v>2094411350</v>
      </c>
      <c r="M437" s="661">
        <f t="shared" si="13"/>
        <v>0</v>
      </c>
    </row>
    <row r="438" spans="1:13">
      <c r="A438" s="657" t="s">
        <v>1292</v>
      </c>
      <c r="B438" s="658">
        <v>44510</v>
      </c>
      <c r="C438" s="657" t="s">
        <v>1170</v>
      </c>
      <c r="D438" s="657" t="s">
        <v>1171</v>
      </c>
      <c r="E438" s="657" t="s">
        <v>1301</v>
      </c>
      <c r="F438" s="659">
        <v>-37500</v>
      </c>
      <c r="G438" s="659">
        <v>0</v>
      </c>
      <c r="H438" s="659">
        <v>37500</v>
      </c>
      <c r="I438" s="659">
        <v>2094448850</v>
      </c>
      <c r="J438" s="660" t="s">
        <v>1173</v>
      </c>
      <c r="L438" s="661">
        <f t="shared" si="12"/>
        <v>2094448850</v>
      </c>
      <c r="M438" s="661">
        <f t="shared" si="13"/>
        <v>0</v>
      </c>
    </row>
    <row r="439" spans="1:13">
      <c r="A439" s="657" t="s">
        <v>1292</v>
      </c>
      <c r="B439" s="658">
        <v>44510</v>
      </c>
      <c r="C439" s="657" t="s">
        <v>1170</v>
      </c>
      <c r="D439" s="657" t="s">
        <v>1171</v>
      </c>
      <c r="E439" s="657" t="s">
        <v>1213</v>
      </c>
      <c r="F439" s="659">
        <v>-125000</v>
      </c>
      <c r="G439" s="659">
        <v>0</v>
      </c>
      <c r="H439" s="659">
        <v>125000</v>
      </c>
      <c r="I439" s="659">
        <v>2094573850</v>
      </c>
      <c r="J439" s="660" t="s">
        <v>1173</v>
      </c>
      <c r="L439" s="661">
        <f t="shared" si="12"/>
        <v>2094573850</v>
      </c>
      <c r="M439" s="661">
        <f t="shared" si="13"/>
        <v>0</v>
      </c>
    </row>
    <row r="440" spans="1:13">
      <c r="A440" s="657" t="s">
        <v>1292</v>
      </c>
      <c r="B440" s="658">
        <v>44510</v>
      </c>
      <c r="C440" s="657" t="s">
        <v>1170</v>
      </c>
      <c r="D440" s="657" t="s">
        <v>1171</v>
      </c>
      <c r="E440" s="657" t="s">
        <v>1239</v>
      </c>
      <c r="F440" s="659">
        <v>-31600</v>
      </c>
      <c r="G440" s="659">
        <v>0</v>
      </c>
      <c r="H440" s="659">
        <v>31600</v>
      </c>
      <c r="I440" s="659">
        <v>2094605450</v>
      </c>
      <c r="J440" s="660" t="s">
        <v>1173</v>
      </c>
      <c r="L440" s="661">
        <f t="shared" si="12"/>
        <v>2094605450</v>
      </c>
      <c r="M440" s="661">
        <f t="shared" si="13"/>
        <v>0</v>
      </c>
    </row>
    <row r="441" spans="1:13">
      <c r="A441" s="657" t="s">
        <v>1302</v>
      </c>
      <c r="B441" s="658">
        <v>44510</v>
      </c>
      <c r="C441" s="657" t="s">
        <v>1175</v>
      </c>
      <c r="D441" s="657" t="s">
        <v>1171</v>
      </c>
      <c r="E441" s="657" t="s">
        <v>1212</v>
      </c>
      <c r="F441" s="659">
        <v>-1500000</v>
      </c>
      <c r="G441" s="659">
        <v>0</v>
      </c>
      <c r="H441" s="659">
        <v>1500000</v>
      </c>
      <c r="I441" s="659">
        <v>2096105450</v>
      </c>
      <c r="J441" s="660" t="s">
        <v>1173</v>
      </c>
      <c r="L441" s="661">
        <f t="shared" si="12"/>
        <v>2096105450</v>
      </c>
      <c r="M441" s="661">
        <f t="shared" si="13"/>
        <v>0</v>
      </c>
    </row>
    <row r="442" spans="1:13">
      <c r="A442" s="657" t="s">
        <v>1300</v>
      </c>
      <c r="B442" s="658">
        <v>44511</v>
      </c>
      <c r="C442" s="657" t="s">
        <v>1175</v>
      </c>
      <c r="D442" s="657" t="s">
        <v>1171</v>
      </c>
      <c r="E442" s="657" t="s">
        <v>1303</v>
      </c>
      <c r="F442" s="659">
        <v>-3345400</v>
      </c>
      <c r="G442" s="659">
        <v>0</v>
      </c>
      <c r="H442" s="659">
        <v>3345400</v>
      </c>
      <c r="I442" s="659">
        <v>2099450850</v>
      </c>
      <c r="J442" s="660" t="s">
        <v>1173</v>
      </c>
      <c r="L442" s="661">
        <f t="shared" si="12"/>
        <v>2099450850</v>
      </c>
      <c r="M442" s="661">
        <f t="shared" si="13"/>
        <v>0</v>
      </c>
    </row>
    <row r="443" spans="1:13">
      <c r="A443" s="657" t="s">
        <v>1300</v>
      </c>
      <c r="B443" s="658">
        <v>44511</v>
      </c>
      <c r="C443" s="657" t="s">
        <v>1170</v>
      </c>
      <c r="D443" s="657" t="s">
        <v>1171</v>
      </c>
      <c r="E443" s="657" t="s">
        <v>1172</v>
      </c>
      <c r="F443" s="659">
        <v>-1278700</v>
      </c>
      <c r="G443" s="659">
        <v>0</v>
      </c>
      <c r="H443" s="659">
        <v>1278700</v>
      </c>
      <c r="I443" s="659">
        <v>2100729550</v>
      </c>
      <c r="J443" s="660" t="s">
        <v>1173</v>
      </c>
      <c r="L443" s="661">
        <f t="shared" si="12"/>
        <v>2100729550</v>
      </c>
      <c r="M443" s="661">
        <f t="shared" si="13"/>
        <v>0</v>
      </c>
    </row>
    <row r="444" spans="1:13">
      <c r="A444" s="657" t="s">
        <v>1300</v>
      </c>
      <c r="B444" s="658">
        <v>44511</v>
      </c>
      <c r="C444" s="657" t="s">
        <v>1170</v>
      </c>
      <c r="D444" s="657" t="s">
        <v>1171</v>
      </c>
      <c r="E444" s="657" t="s">
        <v>1214</v>
      </c>
      <c r="F444" s="659">
        <v>-4719000</v>
      </c>
      <c r="G444" s="659">
        <v>0</v>
      </c>
      <c r="H444" s="659">
        <v>4719000</v>
      </c>
      <c r="I444" s="659">
        <v>2105448550</v>
      </c>
      <c r="J444" s="660" t="s">
        <v>1173</v>
      </c>
      <c r="L444" s="661">
        <f t="shared" si="12"/>
        <v>2105448550</v>
      </c>
      <c r="M444" s="661">
        <f t="shared" si="13"/>
        <v>0</v>
      </c>
    </row>
    <row r="445" spans="1:13">
      <c r="A445" s="657" t="s">
        <v>1300</v>
      </c>
      <c r="B445" s="658">
        <v>44511</v>
      </c>
      <c r="C445" s="657" t="s">
        <v>1175</v>
      </c>
      <c r="D445" s="657" t="s">
        <v>1171</v>
      </c>
      <c r="E445" s="657" t="s">
        <v>1282</v>
      </c>
      <c r="F445" s="659">
        <v>-87138800</v>
      </c>
      <c r="G445" s="659">
        <v>0</v>
      </c>
      <c r="H445" s="659">
        <v>87138800</v>
      </c>
      <c r="I445" s="659">
        <v>2192587350</v>
      </c>
      <c r="J445" s="660" t="s">
        <v>1173</v>
      </c>
      <c r="L445" s="661">
        <f t="shared" si="12"/>
        <v>2192587350</v>
      </c>
      <c r="M445" s="661">
        <f t="shared" si="13"/>
        <v>0</v>
      </c>
    </row>
    <row r="446" spans="1:13">
      <c r="A446" s="657" t="s">
        <v>1300</v>
      </c>
      <c r="B446" s="658">
        <v>44511</v>
      </c>
      <c r="C446" s="657" t="s">
        <v>1170</v>
      </c>
      <c r="D446" s="657" t="s">
        <v>1171</v>
      </c>
      <c r="E446" s="657" t="s">
        <v>1190</v>
      </c>
      <c r="F446" s="659">
        <v>-8241000</v>
      </c>
      <c r="G446" s="659">
        <v>0</v>
      </c>
      <c r="H446" s="659">
        <v>8241000</v>
      </c>
      <c r="I446" s="659">
        <v>2200828350</v>
      </c>
      <c r="J446" s="660" t="s">
        <v>1173</v>
      </c>
      <c r="L446" s="661">
        <f t="shared" si="12"/>
        <v>2200828350</v>
      </c>
      <c r="M446" s="661">
        <f t="shared" si="13"/>
        <v>0</v>
      </c>
    </row>
    <row r="447" spans="1:13">
      <c r="A447" s="657" t="s">
        <v>1300</v>
      </c>
      <c r="B447" s="658">
        <v>44511</v>
      </c>
      <c r="C447" s="657" t="s">
        <v>1170</v>
      </c>
      <c r="D447" s="657" t="s">
        <v>1171</v>
      </c>
      <c r="E447" s="657" t="s">
        <v>1204</v>
      </c>
      <c r="F447" s="659">
        <v>-3286000</v>
      </c>
      <c r="G447" s="659">
        <v>0</v>
      </c>
      <c r="H447" s="659">
        <v>3286000</v>
      </c>
      <c r="I447" s="659">
        <v>2204114350</v>
      </c>
      <c r="J447" s="660" t="s">
        <v>1173</v>
      </c>
      <c r="L447" s="661">
        <f t="shared" si="12"/>
        <v>2204114350</v>
      </c>
      <c r="M447" s="661">
        <f t="shared" si="13"/>
        <v>0</v>
      </c>
    </row>
    <row r="448" spans="1:13">
      <c r="A448" s="657" t="s">
        <v>1300</v>
      </c>
      <c r="B448" s="658">
        <v>44511</v>
      </c>
      <c r="C448" s="657" t="s">
        <v>1170</v>
      </c>
      <c r="D448" s="657" t="s">
        <v>1171</v>
      </c>
      <c r="E448" s="657" t="s">
        <v>1202</v>
      </c>
      <c r="F448" s="659">
        <v>-5127950</v>
      </c>
      <c r="G448" s="659">
        <v>0</v>
      </c>
      <c r="H448" s="659">
        <v>5127950</v>
      </c>
      <c r="I448" s="659">
        <v>2209242300</v>
      </c>
      <c r="J448" s="660" t="s">
        <v>1173</v>
      </c>
      <c r="L448" s="661">
        <f t="shared" si="12"/>
        <v>2209242300</v>
      </c>
      <c r="M448" s="661">
        <f t="shared" si="13"/>
        <v>0</v>
      </c>
    </row>
    <row r="449" spans="1:13">
      <c r="A449" s="657" t="s">
        <v>1300</v>
      </c>
      <c r="B449" s="658">
        <v>44511</v>
      </c>
      <c r="C449" s="657" t="s">
        <v>1170</v>
      </c>
      <c r="D449" s="657" t="s">
        <v>1171</v>
      </c>
      <c r="E449" s="657" t="s">
        <v>1274</v>
      </c>
      <c r="F449" s="659">
        <v>-4290000</v>
      </c>
      <c r="G449" s="659">
        <v>0</v>
      </c>
      <c r="H449" s="659">
        <v>4290000</v>
      </c>
      <c r="I449" s="659">
        <v>2213532300</v>
      </c>
      <c r="J449" s="660" t="s">
        <v>1173</v>
      </c>
      <c r="L449" s="661">
        <f t="shared" si="12"/>
        <v>2213532300</v>
      </c>
      <c r="M449" s="661">
        <f t="shared" si="13"/>
        <v>0</v>
      </c>
    </row>
    <row r="450" spans="1:13">
      <c r="A450" s="657" t="s">
        <v>1300</v>
      </c>
      <c r="B450" s="658">
        <v>44511</v>
      </c>
      <c r="C450" s="657" t="s">
        <v>1170</v>
      </c>
      <c r="D450" s="657" t="s">
        <v>1171</v>
      </c>
      <c r="E450" s="657" t="s">
        <v>1202</v>
      </c>
      <c r="F450" s="659">
        <v>-4090088</v>
      </c>
      <c r="G450" s="659">
        <v>0</v>
      </c>
      <c r="H450" s="659">
        <v>4090088</v>
      </c>
      <c r="I450" s="659">
        <v>2217622388</v>
      </c>
      <c r="J450" s="660" t="s">
        <v>1173</v>
      </c>
      <c r="L450" s="661">
        <f t="shared" si="12"/>
        <v>2217622388</v>
      </c>
      <c r="M450" s="661">
        <f t="shared" si="13"/>
        <v>0</v>
      </c>
    </row>
    <row r="451" spans="1:13">
      <c r="A451" s="657" t="s">
        <v>1300</v>
      </c>
      <c r="B451" s="658">
        <v>44511</v>
      </c>
      <c r="C451" s="657" t="s">
        <v>1170</v>
      </c>
      <c r="D451" s="657" t="s">
        <v>1171</v>
      </c>
      <c r="E451" s="657" t="s">
        <v>1209</v>
      </c>
      <c r="F451" s="659">
        <v>-11970000</v>
      </c>
      <c r="G451" s="659">
        <v>0</v>
      </c>
      <c r="H451" s="659">
        <v>11970000</v>
      </c>
      <c r="I451" s="659">
        <v>2229592388</v>
      </c>
      <c r="J451" s="660" t="s">
        <v>1173</v>
      </c>
      <c r="L451" s="661">
        <f t="shared" si="12"/>
        <v>2229592388</v>
      </c>
      <c r="M451" s="661">
        <f t="shared" si="13"/>
        <v>0</v>
      </c>
    </row>
    <row r="452" spans="1:13">
      <c r="A452" s="657" t="s">
        <v>1300</v>
      </c>
      <c r="B452" s="658">
        <v>44511</v>
      </c>
      <c r="C452" s="657" t="s">
        <v>1170</v>
      </c>
      <c r="D452" s="657" t="s">
        <v>1171</v>
      </c>
      <c r="E452" s="657" t="s">
        <v>1174</v>
      </c>
      <c r="F452" s="659">
        <v>-6754204</v>
      </c>
      <c r="G452" s="659">
        <v>0</v>
      </c>
      <c r="H452" s="659">
        <v>6754204</v>
      </c>
      <c r="I452" s="659">
        <v>2236346592</v>
      </c>
      <c r="J452" s="660" t="s">
        <v>1173</v>
      </c>
      <c r="L452" s="661">
        <f t="shared" si="12"/>
        <v>2236346592</v>
      </c>
      <c r="M452" s="661">
        <f t="shared" si="13"/>
        <v>0</v>
      </c>
    </row>
    <row r="453" spans="1:13">
      <c r="A453" s="657" t="s">
        <v>1300</v>
      </c>
      <c r="B453" s="658">
        <v>44511</v>
      </c>
      <c r="C453" s="657" t="s">
        <v>1170</v>
      </c>
      <c r="D453" s="657" t="s">
        <v>1171</v>
      </c>
      <c r="E453" s="657" t="s">
        <v>1185</v>
      </c>
      <c r="F453" s="659">
        <v>-2827500</v>
      </c>
      <c r="G453" s="659">
        <v>0</v>
      </c>
      <c r="H453" s="659">
        <v>2827500</v>
      </c>
      <c r="I453" s="659">
        <v>2239174092</v>
      </c>
      <c r="J453" s="660" t="s">
        <v>1173</v>
      </c>
      <c r="L453" s="661">
        <f t="shared" si="12"/>
        <v>2239174092</v>
      </c>
      <c r="M453" s="661">
        <f t="shared" si="13"/>
        <v>0</v>
      </c>
    </row>
    <row r="454" spans="1:13">
      <c r="A454" s="657" t="s">
        <v>1300</v>
      </c>
      <c r="B454" s="658">
        <v>44511</v>
      </c>
      <c r="C454" s="657" t="s">
        <v>1170</v>
      </c>
      <c r="D454" s="657" t="s">
        <v>1171</v>
      </c>
      <c r="E454" s="657" t="s">
        <v>1195</v>
      </c>
      <c r="F454" s="659">
        <v>-7680900</v>
      </c>
      <c r="G454" s="659">
        <v>0</v>
      </c>
      <c r="H454" s="659">
        <v>7680900</v>
      </c>
      <c r="I454" s="659">
        <v>2246854992</v>
      </c>
      <c r="J454" s="660" t="s">
        <v>1173</v>
      </c>
      <c r="L454" s="661">
        <f t="shared" si="12"/>
        <v>2246854992</v>
      </c>
      <c r="M454" s="661">
        <f t="shared" si="13"/>
        <v>0</v>
      </c>
    </row>
    <row r="455" spans="1:13">
      <c r="A455" s="657" t="s">
        <v>1300</v>
      </c>
      <c r="B455" s="658">
        <v>44511</v>
      </c>
      <c r="C455" s="657" t="s">
        <v>1170</v>
      </c>
      <c r="D455" s="657" t="s">
        <v>1171</v>
      </c>
      <c r="E455" s="657" t="s">
        <v>1191</v>
      </c>
      <c r="F455" s="659">
        <v>-4883600</v>
      </c>
      <c r="G455" s="659">
        <v>0</v>
      </c>
      <c r="H455" s="659">
        <v>4883600</v>
      </c>
      <c r="I455" s="659">
        <v>2251738592</v>
      </c>
      <c r="J455" s="660" t="s">
        <v>1173</v>
      </c>
      <c r="L455" s="661">
        <f t="shared" si="12"/>
        <v>2251738592</v>
      </c>
      <c r="M455" s="661">
        <f t="shared" si="13"/>
        <v>0</v>
      </c>
    </row>
    <row r="456" spans="1:13">
      <c r="A456" s="657" t="s">
        <v>1300</v>
      </c>
      <c r="B456" s="658">
        <v>44511</v>
      </c>
      <c r="C456" s="657" t="s">
        <v>1170</v>
      </c>
      <c r="D456" s="657" t="s">
        <v>1171</v>
      </c>
      <c r="E456" s="657" t="s">
        <v>1197</v>
      </c>
      <c r="F456" s="659">
        <v>-6402916</v>
      </c>
      <c r="G456" s="659">
        <v>0</v>
      </c>
      <c r="H456" s="659">
        <v>6402916</v>
      </c>
      <c r="I456" s="659">
        <v>2258141508</v>
      </c>
      <c r="J456" s="660" t="s">
        <v>1173</v>
      </c>
      <c r="L456" s="661">
        <f t="shared" ref="L456:L519" si="14">I455+H456</f>
        <v>2258141508</v>
      </c>
      <c r="M456" s="661">
        <f t="shared" ref="M456:M519" si="15">I456-L456</f>
        <v>0</v>
      </c>
    </row>
    <row r="457" spans="1:13">
      <c r="A457" s="657" t="s">
        <v>1300</v>
      </c>
      <c r="B457" s="658">
        <v>44511</v>
      </c>
      <c r="C457" s="657" t="s">
        <v>1170</v>
      </c>
      <c r="D457" s="657" t="s">
        <v>1171</v>
      </c>
      <c r="E457" s="657" t="s">
        <v>1180</v>
      </c>
      <c r="F457" s="659">
        <v>-2861000</v>
      </c>
      <c r="G457" s="659">
        <v>0</v>
      </c>
      <c r="H457" s="659">
        <v>2861000</v>
      </c>
      <c r="I457" s="659">
        <v>2261002508</v>
      </c>
      <c r="J457" s="660" t="s">
        <v>1173</v>
      </c>
      <c r="L457" s="661">
        <f t="shared" si="14"/>
        <v>2261002508</v>
      </c>
      <c r="M457" s="661">
        <f t="shared" si="15"/>
        <v>0</v>
      </c>
    </row>
    <row r="458" spans="1:13">
      <c r="A458" s="657" t="s">
        <v>1300</v>
      </c>
      <c r="B458" s="658">
        <v>44511</v>
      </c>
      <c r="C458" s="657" t="s">
        <v>1170</v>
      </c>
      <c r="D458" s="657" t="s">
        <v>1171</v>
      </c>
      <c r="E458" s="657" t="s">
        <v>1182</v>
      </c>
      <c r="F458" s="659">
        <v>-824150</v>
      </c>
      <c r="G458" s="659">
        <v>0</v>
      </c>
      <c r="H458" s="659">
        <v>824150</v>
      </c>
      <c r="I458" s="659">
        <v>2261826658</v>
      </c>
      <c r="J458" s="660" t="s">
        <v>1173</v>
      </c>
      <c r="L458" s="661">
        <f t="shared" si="14"/>
        <v>2261826658</v>
      </c>
      <c r="M458" s="661">
        <f t="shared" si="15"/>
        <v>0</v>
      </c>
    </row>
    <row r="459" spans="1:13">
      <c r="A459" s="657" t="s">
        <v>1300</v>
      </c>
      <c r="B459" s="658">
        <v>44511</v>
      </c>
      <c r="C459" s="657" t="s">
        <v>1170</v>
      </c>
      <c r="D459" s="657" t="s">
        <v>1171</v>
      </c>
      <c r="E459" s="657" t="s">
        <v>1186</v>
      </c>
      <c r="F459" s="659">
        <v>-3274000</v>
      </c>
      <c r="G459" s="659">
        <v>0</v>
      </c>
      <c r="H459" s="659">
        <v>3274000</v>
      </c>
      <c r="I459" s="659">
        <v>2265100658</v>
      </c>
      <c r="J459" s="660" t="s">
        <v>1173</v>
      </c>
      <c r="L459" s="661">
        <f t="shared" si="14"/>
        <v>2265100658</v>
      </c>
      <c r="M459" s="661">
        <f t="shared" si="15"/>
        <v>0</v>
      </c>
    </row>
    <row r="460" spans="1:13">
      <c r="A460" s="657" t="s">
        <v>1300</v>
      </c>
      <c r="B460" s="658">
        <v>44511</v>
      </c>
      <c r="C460" s="657" t="s">
        <v>1170</v>
      </c>
      <c r="D460" s="657" t="s">
        <v>1171</v>
      </c>
      <c r="E460" s="657" t="s">
        <v>1193</v>
      </c>
      <c r="F460" s="659">
        <v>-4055500</v>
      </c>
      <c r="G460" s="659">
        <v>0</v>
      </c>
      <c r="H460" s="659">
        <v>4055500</v>
      </c>
      <c r="I460" s="659">
        <v>2269156158</v>
      </c>
      <c r="J460" s="660" t="s">
        <v>1173</v>
      </c>
      <c r="L460" s="661">
        <f t="shared" si="14"/>
        <v>2269156158</v>
      </c>
      <c r="M460" s="661">
        <f t="shared" si="15"/>
        <v>0</v>
      </c>
    </row>
    <row r="461" spans="1:13">
      <c r="A461" s="657" t="s">
        <v>1300</v>
      </c>
      <c r="B461" s="658">
        <v>44511</v>
      </c>
      <c r="C461" s="657" t="s">
        <v>1170</v>
      </c>
      <c r="D461" s="657" t="s">
        <v>1171</v>
      </c>
      <c r="E461" s="657" t="s">
        <v>1199</v>
      </c>
      <c r="F461" s="659">
        <v>-8242900</v>
      </c>
      <c r="G461" s="659">
        <v>0</v>
      </c>
      <c r="H461" s="659">
        <v>8242900</v>
      </c>
      <c r="I461" s="659">
        <v>2277399058</v>
      </c>
      <c r="J461" s="660" t="s">
        <v>1173</v>
      </c>
      <c r="L461" s="661">
        <f t="shared" si="14"/>
        <v>2277399058</v>
      </c>
      <c r="M461" s="661">
        <f t="shared" si="15"/>
        <v>0</v>
      </c>
    </row>
    <row r="462" spans="1:13">
      <c r="A462" s="657" t="s">
        <v>1300</v>
      </c>
      <c r="B462" s="658">
        <v>44511</v>
      </c>
      <c r="C462" s="657" t="s">
        <v>1170</v>
      </c>
      <c r="D462" s="657" t="s">
        <v>1171</v>
      </c>
      <c r="E462" s="657" t="s">
        <v>1207</v>
      </c>
      <c r="F462" s="659">
        <v>-3732500</v>
      </c>
      <c r="G462" s="659">
        <v>0</v>
      </c>
      <c r="H462" s="659">
        <v>3732500</v>
      </c>
      <c r="I462" s="659">
        <v>2281131558</v>
      </c>
      <c r="J462" s="660" t="s">
        <v>1173</v>
      </c>
      <c r="L462" s="661">
        <f t="shared" si="14"/>
        <v>2281131558</v>
      </c>
      <c r="M462" s="661">
        <f t="shared" si="15"/>
        <v>0</v>
      </c>
    </row>
    <row r="463" spans="1:13">
      <c r="A463" s="657" t="s">
        <v>1300</v>
      </c>
      <c r="B463" s="658">
        <v>44511</v>
      </c>
      <c r="C463" s="657" t="s">
        <v>1175</v>
      </c>
      <c r="D463" s="657" t="s">
        <v>1171</v>
      </c>
      <c r="E463" s="657" t="s">
        <v>1176</v>
      </c>
      <c r="F463" s="659">
        <v>-45179000</v>
      </c>
      <c r="G463" s="659">
        <v>0</v>
      </c>
      <c r="H463" s="659">
        <v>45179000</v>
      </c>
      <c r="I463" s="659">
        <v>2326310558</v>
      </c>
      <c r="J463" s="660" t="s">
        <v>1173</v>
      </c>
      <c r="L463" s="661">
        <f t="shared" si="14"/>
        <v>2326310558</v>
      </c>
      <c r="M463" s="661">
        <f t="shared" si="15"/>
        <v>0</v>
      </c>
    </row>
    <row r="464" spans="1:13">
      <c r="A464" s="657" t="s">
        <v>1300</v>
      </c>
      <c r="B464" s="658">
        <v>44511</v>
      </c>
      <c r="C464" s="657" t="s">
        <v>1170</v>
      </c>
      <c r="D464" s="657" t="s">
        <v>1171</v>
      </c>
      <c r="E464" s="657" t="s">
        <v>1178</v>
      </c>
      <c r="F464" s="659">
        <v>-642756</v>
      </c>
      <c r="G464" s="659">
        <v>0</v>
      </c>
      <c r="H464" s="659">
        <v>642756</v>
      </c>
      <c r="I464" s="659">
        <v>2326953314</v>
      </c>
      <c r="J464" s="660" t="s">
        <v>1173</v>
      </c>
      <c r="L464" s="661">
        <f t="shared" si="14"/>
        <v>2326953314</v>
      </c>
      <c r="M464" s="661">
        <f t="shared" si="15"/>
        <v>0</v>
      </c>
    </row>
    <row r="465" spans="1:13">
      <c r="A465" s="657" t="s">
        <v>1300</v>
      </c>
      <c r="B465" s="658">
        <v>44511</v>
      </c>
      <c r="C465" s="657" t="s">
        <v>1170</v>
      </c>
      <c r="D465" s="657" t="s">
        <v>1171</v>
      </c>
      <c r="E465" s="657" t="s">
        <v>1178</v>
      </c>
      <c r="F465" s="659">
        <v>-6380100</v>
      </c>
      <c r="G465" s="659">
        <v>0</v>
      </c>
      <c r="H465" s="659">
        <v>6380100</v>
      </c>
      <c r="I465" s="659">
        <v>2333333414</v>
      </c>
      <c r="J465" s="660" t="s">
        <v>1173</v>
      </c>
      <c r="L465" s="661">
        <f t="shared" si="14"/>
        <v>2333333414</v>
      </c>
      <c r="M465" s="661">
        <f t="shared" si="15"/>
        <v>0</v>
      </c>
    </row>
    <row r="466" spans="1:13">
      <c r="A466" s="657" t="s">
        <v>1300</v>
      </c>
      <c r="B466" s="658">
        <v>44511</v>
      </c>
      <c r="C466" s="657" t="s">
        <v>1170</v>
      </c>
      <c r="D466" s="657" t="s">
        <v>1171</v>
      </c>
      <c r="E466" s="657" t="s">
        <v>1177</v>
      </c>
      <c r="F466" s="659">
        <v>-7026150</v>
      </c>
      <c r="G466" s="659">
        <v>0</v>
      </c>
      <c r="H466" s="659">
        <v>7026150</v>
      </c>
      <c r="I466" s="659">
        <v>2340359564</v>
      </c>
      <c r="J466" s="660" t="s">
        <v>1173</v>
      </c>
      <c r="L466" s="661">
        <f t="shared" si="14"/>
        <v>2340359564</v>
      </c>
      <c r="M466" s="661">
        <f t="shared" si="15"/>
        <v>0</v>
      </c>
    </row>
    <row r="467" spans="1:13">
      <c r="A467" s="657" t="s">
        <v>1300</v>
      </c>
      <c r="B467" s="658">
        <v>44511</v>
      </c>
      <c r="C467" s="657" t="s">
        <v>1170</v>
      </c>
      <c r="D467" s="657" t="s">
        <v>1171</v>
      </c>
      <c r="E467" s="657" t="s">
        <v>1189</v>
      </c>
      <c r="F467" s="659">
        <v>-7242750</v>
      </c>
      <c r="G467" s="659">
        <v>0</v>
      </c>
      <c r="H467" s="659">
        <v>7242750</v>
      </c>
      <c r="I467" s="659">
        <v>2347602314</v>
      </c>
      <c r="J467" s="660" t="s">
        <v>1173</v>
      </c>
      <c r="L467" s="661">
        <f t="shared" si="14"/>
        <v>2347602314</v>
      </c>
      <c r="M467" s="661">
        <f t="shared" si="15"/>
        <v>0</v>
      </c>
    </row>
    <row r="468" spans="1:13">
      <c r="A468" s="657" t="s">
        <v>1300</v>
      </c>
      <c r="B468" s="658">
        <v>44511</v>
      </c>
      <c r="C468" s="657" t="s">
        <v>1170</v>
      </c>
      <c r="D468" s="657" t="s">
        <v>1171</v>
      </c>
      <c r="E468" s="657" t="s">
        <v>1181</v>
      </c>
      <c r="F468" s="659">
        <v>-1117000</v>
      </c>
      <c r="G468" s="659">
        <v>0</v>
      </c>
      <c r="H468" s="659">
        <v>1117000</v>
      </c>
      <c r="I468" s="659">
        <v>2348719314</v>
      </c>
      <c r="J468" s="660" t="s">
        <v>1173</v>
      </c>
      <c r="L468" s="661">
        <f t="shared" si="14"/>
        <v>2348719314</v>
      </c>
      <c r="M468" s="661">
        <f t="shared" si="15"/>
        <v>0</v>
      </c>
    </row>
    <row r="469" spans="1:13">
      <c r="A469" s="657" t="s">
        <v>1300</v>
      </c>
      <c r="B469" s="658">
        <v>44511</v>
      </c>
      <c r="C469" s="657" t="s">
        <v>1170</v>
      </c>
      <c r="D469" s="657" t="s">
        <v>1171</v>
      </c>
      <c r="E469" s="657" t="s">
        <v>1304</v>
      </c>
      <c r="F469" s="659">
        <v>-1510000</v>
      </c>
      <c r="G469" s="659">
        <v>0</v>
      </c>
      <c r="H469" s="659">
        <v>1510000</v>
      </c>
      <c r="I469" s="659">
        <v>2350229314</v>
      </c>
      <c r="J469" s="660" t="s">
        <v>1173</v>
      </c>
      <c r="L469" s="661">
        <f t="shared" si="14"/>
        <v>2350229314</v>
      </c>
      <c r="M469" s="661">
        <f t="shared" si="15"/>
        <v>0</v>
      </c>
    </row>
    <row r="470" spans="1:13">
      <c r="A470" s="657" t="s">
        <v>1300</v>
      </c>
      <c r="B470" s="658">
        <v>44511</v>
      </c>
      <c r="C470" s="657" t="s">
        <v>1170</v>
      </c>
      <c r="D470" s="657" t="s">
        <v>1171</v>
      </c>
      <c r="E470" s="657" t="s">
        <v>1196</v>
      </c>
      <c r="F470" s="659">
        <v>-1854200</v>
      </c>
      <c r="G470" s="659">
        <v>0</v>
      </c>
      <c r="H470" s="659">
        <v>1854200</v>
      </c>
      <c r="I470" s="659">
        <v>2352083514</v>
      </c>
      <c r="J470" s="660" t="s">
        <v>1173</v>
      </c>
      <c r="L470" s="661">
        <f t="shared" si="14"/>
        <v>2352083514</v>
      </c>
      <c r="M470" s="661">
        <f t="shared" si="15"/>
        <v>0</v>
      </c>
    </row>
    <row r="471" spans="1:13">
      <c r="A471" s="657" t="s">
        <v>1300</v>
      </c>
      <c r="B471" s="658">
        <v>44511</v>
      </c>
      <c r="C471" s="657" t="s">
        <v>1170</v>
      </c>
      <c r="D471" s="657" t="s">
        <v>1171</v>
      </c>
      <c r="E471" s="657" t="s">
        <v>1183</v>
      </c>
      <c r="F471" s="659">
        <v>-6045250</v>
      </c>
      <c r="G471" s="659">
        <v>0</v>
      </c>
      <c r="H471" s="659">
        <v>6045250</v>
      </c>
      <c r="I471" s="659">
        <v>2358128764</v>
      </c>
      <c r="J471" s="660" t="s">
        <v>1173</v>
      </c>
      <c r="L471" s="661">
        <f t="shared" si="14"/>
        <v>2358128764</v>
      </c>
      <c r="M471" s="661">
        <f t="shared" si="15"/>
        <v>0</v>
      </c>
    </row>
    <row r="472" spans="1:13">
      <c r="A472" s="657" t="s">
        <v>1300</v>
      </c>
      <c r="B472" s="658">
        <v>44511</v>
      </c>
      <c r="C472" s="657" t="s">
        <v>1170</v>
      </c>
      <c r="D472" s="657" t="s">
        <v>1171</v>
      </c>
      <c r="E472" s="657" t="s">
        <v>1183</v>
      </c>
      <c r="F472" s="659">
        <v>-30072</v>
      </c>
      <c r="G472" s="659">
        <v>0</v>
      </c>
      <c r="H472" s="659">
        <v>30072</v>
      </c>
      <c r="I472" s="659">
        <v>2358158836</v>
      </c>
      <c r="J472" s="660" t="s">
        <v>1173</v>
      </c>
      <c r="L472" s="661">
        <f t="shared" si="14"/>
        <v>2358158836</v>
      </c>
      <c r="M472" s="661">
        <f t="shared" si="15"/>
        <v>0</v>
      </c>
    </row>
    <row r="473" spans="1:13">
      <c r="A473" s="657" t="s">
        <v>1300</v>
      </c>
      <c r="B473" s="658">
        <v>44511</v>
      </c>
      <c r="C473" s="657" t="s">
        <v>1170</v>
      </c>
      <c r="D473" s="657" t="s">
        <v>1171</v>
      </c>
      <c r="E473" s="657" t="s">
        <v>1206</v>
      </c>
      <c r="F473" s="659">
        <v>-979000</v>
      </c>
      <c r="G473" s="659">
        <v>0</v>
      </c>
      <c r="H473" s="659">
        <v>979000</v>
      </c>
      <c r="I473" s="659">
        <v>2359137836</v>
      </c>
      <c r="J473" s="660" t="s">
        <v>1173</v>
      </c>
      <c r="L473" s="661">
        <f t="shared" si="14"/>
        <v>2359137836</v>
      </c>
      <c r="M473" s="661">
        <f t="shared" si="15"/>
        <v>0</v>
      </c>
    </row>
    <row r="474" spans="1:13">
      <c r="A474" s="657" t="s">
        <v>1300</v>
      </c>
      <c r="B474" s="658">
        <v>44511</v>
      </c>
      <c r="C474" s="657" t="s">
        <v>1170</v>
      </c>
      <c r="D474" s="657" t="s">
        <v>1171</v>
      </c>
      <c r="E474" s="657" t="s">
        <v>1187</v>
      </c>
      <c r="F474" s="659">
        <v>-3066000</v>
      </c>
      <c r="G474" s="659">
        <v>0</v>
      </c>
      <c r="H474" s="659">
        <v>3066000</v>
      </c>
      <c r="I474" s="659">
        <v>2362203836</v>
      </c>
      <c r="J474" s="660" t="s">
        <v>1173</v>
      </c>
      <c r="L474" s="661">
        <f t="shared" si="14"/>
        <v>2362203836</v>
      </c>
      <c r="M474" s="661">
        <f t="shared" si="15"/>
        <v>0</v>
      </c>
    </row>
    <row r="475" spans="1:13">
      <c r="A475" s="657" t="s">
        <v>1300</v>
      </c>
      <c r="B475" s="658">
        <v>44511</v>
      </c>
      <c r="C475" s="657" t="s">
        <v>1170</v>
      </c>
      <c r="D475" s="657" t="s">
        <v>1171</v>
      </c>
      <c r="E475" s="657" t="s">
        <v>1174</v>
      </c>
      <c r="F475" s="659">
        <v>-205100</v>
      </c>
      <c r="G475" s="659">
        <v>0</v>
      </c>
      <c r="H475" s="659">
        <v>205100</v>
      </c>
      <c r="I475" s="659">
        <v>2362408936</v>
      </c>
      <c r="J475" s="660" t="s">
        <v>1173</v>
      </c>
      <c r="L475" s="661">
        <f t="shared" si="14"/>
        <v>2362408936</v>
      </c>
      <c r="M475" s="661">
        <f t="shared" si="15"/>
        <v>0</v>
      </c>
    </row>
    <row r="476" spans="1:13">
      <c r="A476" s="657" t="s">
        <v>1300</v>
      </c>
      <c r="B476" s="658">
        <v>44511</v>
      </c>
      <c r="C476" s="657" t="s">
        <v>1170</v>
      </c>
      <c r="D476" s="657" t="s">
        <v>1171</v>
      </c>
      <c r="E476" s="657" t="s">
        <v>1195</v>
      </c>
      <c r="F476" s="659">
        <v>-27500</v>
      </c>
      <c r="G476" s="659">
        <v>0</v>
      </c>
      <c r="H476" s="659">
        <v>27500</v>
      </c>
      <c r="I476" s="659">
        <v>2362436436</v>
      </c>
      <c r="J476" s="660" t="s">
        <v>1173</v>
      </c>
      <c r="L476" s="661">
        <f t="shared" si="14"/>
        <v>2362436436</v>
      </c>
      <c r="M476" s="661">
        <f t="shared" si="15"/>
        <v>0</v>
      </c>
    </row>
    <row r="477" spans="1:13">
      <c r="A477" s="657" t="s">
        <v>1300</v>
      </c>
      <c r="B477" s="658">
        <v>44511</v>
      </c>
      <c r="C477" s="657" t="s">
        <v>1170</v>
      </c>
      <c r="D477" s="657" t="s">
        <v>1171</v>
      </c>
      <c r="E477" s="657" t="s">
        <v>1195</v>
      </c>
      <c r="F477" s="659">
        <v>-3058</v>
      </c>
      <c r="G477" s="659">
        <v>0</v>
      </c>
      <c r="H477" s="659">
        <v>3058</v>
      </c>
      <c r="I477" s="659">
        <v>2362439494</v>
      </c>
      <c r="J477" s="660" t="s">
        <v>1173</v>
      </c>
      <c r="L477" s="661">
        <f t="shared" si="14"/>
        <v>2362439494</v>
      </c>
      <c r="M477" s="661">
        <f t="shared" si="15"/>
        <v>0</v>
      </c>
    </row>
    <row r="478" spans="1:13">
      <c r="A478" s="657" t="s">
        <v>1300</v>
      </c>
      <c r="B478" s="658">
        <v>44511</v>
      </c>
      <c r="C478" s="657" t="s">
        <v>1170</v>
      </c>
      <c r="D478" s="657" t="s">
        <v>1171</v>
      </c>
      <c r="E478" s="657" t="s">
        <v>1208</v>
      </c>
      <c r="F478" s="659">
        <v>-94274</v>
      </c>
      <c r="G478" s="659">
        <v>0</v>
      </c>
      <c r="H478" s="659">
        <v>94274</v>
      </c>
      <c r="I478" s="659">
        <v>2362533768</v>
      </c>
      <c r="J478" s="660" t="s">
        <v>1173</v>
      </c>
      <c r="L478" s="661">
        <f t="shared" si="14"/>
        <v>2362533768</v>
      </c>
      <c r="M478" s="661">
        <f t="shared" si="15"/>
        <v>0</v>
      </c>
    </row>
    <row r="479" spans="1:13">
      <c r="A479" s="657" t="s">
        <v>1300</v>
      </c>
      <c r="B479" s="658">
        <v>44511</v>
      </c>
      <c r="C479" s="657" t="s">
        <v>1170</v>
      </c>
      <c r="D479" s="657" t="s">
        <v>1171</v>
      </c>
      <c r="E479" s="657" t="s">
        <v>1208</v>
      </c>
      <c r="F479" s="659">
        <v>-2974050</v>
      </c>
      <c r="G479" s="659">
        <v>0</v>
      </c>
      <c r="H479" s="659">
        <v>2974050</v>
      </c>
      <c r="I479" s="659">
        <v>2365507818</v>
      </c>
      <c r="J479" s="660" t="s">
        <v>1173</v>
      </c>
      <c r="L479" s="661">
        <f t="shared" si="14"/>
        <v>2365507818</v>
      </c>
      <c r="M479" s="661">
        <f t="shared" si="15"/>
        <v>0</v>
      </c>
    </row>
    <row r="480" spans="1:13">
      <c r="A480" s="657" t="s">
        <v>1300</v>
      </c>
      <c r="B480" s="658">
        <v>44511</v>
      </c>
      <c r="C480" s="657" t="s">
        <v>1170</v>
      </c>
      <c r="D480" s="657" t="s">
        <v>1171</v>
      </c>
      <c r="E480" s="657" t="s">
        <v>1177</v>
      </c>
      <c r="F480" s="659">
        <v>-417000</v>
      </c>
      <c r="G480" s="659">
        <v>0</v>
      </c>
      <c r="H480" s="659">
        <v>417000</v>
      </c>
      <c r="I480" s="659">
        <v>2365924818</v>
      </c>
      <c r="J480" s="660" t="s">
        <v>1173</v>
      </c>
      <c r="L480" s="661">
        <f t="shared" si="14"/>
        <v>2365924818</v>
      </c>
      <c r="M480" s="661">
        <f t="shared" si="15"/>
        <v>0</v>
      </c>
    </row>
    <row r="481" spans="1:13">
      <c r="A481" s="657" t="s">
        <v>1300</v>
      </c>
      <c r="B481" s="658">
        <v>44511</v>
      </c>
      <c r="C481" s="657" t="s">
        <v>1170</v>
      </c>
      <c r="D481" s="657" t="s">
        <v>1171</v>
      </c>
      <c r="E481" s="657" t="s">
        <v>1234</v>
      </c>
      <c r="F481" s="659">
        <v>-40032</v>
      </c>
      <c r="G481" s="659">
        <v>0</v>
      </c>
      <c r="H481" s="659">
        <v>40032</v>
      </c>
      <c r="I481" s="659">
        <v>2365964850</v>
      </c>
      <c r="J481" s="660" t="s">
        <v>1173</v>
      </c>
      <c r="L481" s="661">
        <f t="shared" si="14"/>
        <v>2365964850</v>
      </c>
      <c r="M481" s="661">
        <f t="shared" si="15"/>
        <v>0</v>
      </c>
    </row>
    <row r="482" spans="1:13">
      <c r="A482" s="657" t="s">
        <v>1300</v>
      </c>
      <c r="B482" s="658">
        <v>44511</v>
      </c>
      <c r="C482" s="657" t="s">
        <v>1170</v>
      </c>
      <c r="D482" s="657" t="s">
        <v>1171</v>
      </c>
      <c r="E482" s="657" t="s">
        <v>1189</v>
      </c>
      <c r="F482" s="659">
        <v>-30000</v>
      </c>
      <c r="G482" s="659">
        <v>0</v>
      </c>
      <c r="H482" s="659">
        <v>30000</v>
      </c>
      <c r="I482" s="659">
        <v>2365994850</v>
      </c>
      <c r="J482" s="660" t="s">
        <v>1173</v>
      </c>
      <c r="L482" s="661">
        <f t="shared" si="14"/>
        <v>2365994850</v>
      </c>
      <c r="M482" s="661">
        <f t="shared" si="15"/>
        <v>0</v>
      </c>
    </row>
    <row r="483" spans="1:13">
      <c r="A483" s="657" t="s">
        <v>1300</v>
      </c>
      <c r="B483" s="658">
        <v>44511</v>
      </c>
      <c r="C483" s="657" t="s">
        <v>1175</v>
      </c>
      <c r="D483" s="657" t="s">
        <v>1171</v>
      </c>
      <c r="E483" s="657" t="s">
        <v>1305</v>
      </c>
      <c r="F483" s="659">
        <v>-492644</v>
      </c>
      <c r="G483" s="659">
        <v>0</v>
      </c>
      <c r="H483" s="659">
        <v>492644</v>
      </c>
      <c r="I483" s="659">
        <v>2366487494</v>
      </c>
      <c r="J483" s="660" t="s">
        <v>1173</v>
      </c>
      <c r="L483" s="661">
        <f t="shared" si="14"/>
        <v>2366487494</v>
      </c>
      <c r="M483" s="661">
        <f t="shared" si="15"/>
        <v>0</v>
      </c>
    </row>
    <row r="484" spans="1:13">
      <c r="A484" s="657" t="s">
        <v>1300</v>
      </c>
      <c r="B484" s="658">
        <v>44511</v>
      </c>
      <c r="C484" s="657" t="s">
        <v>1170</v>
      </c>
      <c r="D484" s="657" t="s">
        <v>1171</v>
      </c>
      <c r="E484" s="657" t="s">
        <v>1236</v>
      </c>
      <c r="F484" s="659">
        <v>-1555000</v>
      </c>
      <c r="G484" s="659">
        <v>0</v>
      </c>
      <c r="H484" s="659">
        <v>1555000</v>
      </c>
      <c r="I484" s="659">
        <v>2368042494</v>
      </c>
      <c r="J484" s="660" t="s">
        <v>1173</v>
      </c>
      <c r="L484" s="661">
        <f t="shared" si="14"/>
        <v>2368042494</v>
      </c>
      <c r="M484" s="661">
        <f t="shared" si="15"/>
        <v>0</v>
      </c>
    </row>
    <row r="485" spans="1:13">
      <c r="A485" s="657" t="s">
        <v>1300</v>
      </c>
      <c r="B485" s="658">
        <v>44511</v>
      </c>
      <c r="C485" s="657" t="s">
        <v>1170</v>
      </c>
      <c r="D485" s="657" t="s">
        <v>1171</v>
      </c>
      <c r="E485" s="657" t="s">
        <v>1306</v>
      </c>
      <c r="F485" s="659">
        <v>-1501148</v>
      </c>
      <c r="G485" s="659">
        <v>0</v>
      </c>
      <c r="H485" s="659">
        <v>1501148</v>
      </c>
      <c r="I485" s="659">
        <v>2369543642</v>
      </c>
      <c r="J485" s="660" t="s">
        <v>1173</v>
      </c>
      <c r="L485" s="661">
        <f t="shared" si="14"/>
        <v>2369543642</v>
      </c>
      <c r="M485" s="661">
        <f t="shared" si="15"/>
        <v>0</v>
      </c>
    </row>
    <row r="486" spans="1:13">
      <c r="A486" s="657" t="s">
        <v>1300</v>
      </c>
      <c r="B486" s="658">
        <v>44511</v>
      </c>
      <c r="C486" s="657" t="s">
        <v>1170</v>
      </c>
      <c r="D486" s="657" t="s">
        <v>1171</v>
      </c>
      <c r="E486" s="657" t="s">
        <v>1189</v>
      </c>
      <c r="F486" s="659">
        <v>-94500</v>
      </c>
      <c r="G486" s="659">
        <v>0</v>
      </c>
      <c r="H486" s="659">
        <v>94500</v>
      </c>
      <c r="I486" s="659">
        <v>2369638142</v>
      </c>
      <c r="J486" s="660" t="s">
        <v>1173</v>
      </c>
      <c r="L486" s="661">
        <f t="shared" si="14"/>
        <v>2369638142</v>
      </c>
      <c r="M486" s="661">
        <f t="shared" si="15"/>
        <v>0</v>
      </c>
    </row>
    <row r="487" spans="1:13">
      <c r="A487" s="657" t="s">
        <v>1300</v>
      </c>
      <c r="B487" s="658">
        <v>44511</v>
      </c>
      <c r="C487" s="657" t="s">
        <v>1170</v>
      </c>
      <c r="D487" s="657" t="s">
        <v>1171</v>
      </c>
      <c r="E487" s="657" t="s">
        <v>1189</v>
      </c>
      <c r="F487" s="659">
        <v>-1624</v>
      </c>
      <c r="G487" s="659">
        <v>0</v>
      </c>
      <c r="H487" s="659">
        <v>1624</v>
      </c>
      <c r="I487" s="659">
        <v>2369639766</v>
      </c>
      <c r="J487" s="660" t="s">
        <v>1173</v>
      </c>
      <c r="L487" s="661">
        <f t="shared" si="14"/>
        <v>2369639766</v>
      </c>
      <c r="M487" s="661">
        <f t="shared" si="15"/>
        <v>0</v>
      </c>
    </row>
    <row r="488" spans="1:13">
      <c r="A488" s="657" t="s">
        <v>1300</v>
      </c>
      <c r="B488" s="658">
        <v>44511</v>
      </c>
      <c r="C488" s="657" t="s">
        <v>1170</v>
      </c>
      <c r="D488" s="657" t="s">
        <v>1171</v>
      </c>
      <c r="E488" s="657" t="s">
        <v>1213</v>
      </c>
      <c r="F488" s="659">
        <v>-137500</v>
      </c>
      <c r="G488" s="659">
        <v>0</v>
      </c>
      <c r="H488" s="659">
        <v>137500</v>
      </c>
      <c r="I488" s="659">
        <v>2369777266</v>
      </c>
      <c r="J488" s="660" t="s">
        <v>1173</v>
      </c>
      <c r="L488" s="661">
        <f t="shared" si="14"/>
        <v>2369777266</v>
      </c>
      <c r="M488" s="661">
        <f t="shared" si="15"/>
        <v>0</v>
      </c>
    </row>
    <row r="489" spans="1:13">
      <c r="A489" s="657" t="s">
        <v>1300</v>
      </c>
      <c r="B489" s="658">
        <v>44511</v>
      </c>
      <c r="C489" s="657" t="s">
        <v>1170</v>
      </c>
      <c r="D489" s="657" t="s">
        <v>1171</v>
      </c>
      <c r="E489" s="657" t="s">
        <v>1307</v>
      </c>
      <c r="F489" s="659">
        <v>-300000</v>
      </c>
      <c r="G489" s="659">
        <v>0</v>
      </c>
      <c r="H489" s="659">
        <v>300000</v>
      </c>
      <c r="I489" s="659">
        <v>2370077266</v>
      </c>
      <c r="J489" s="660" t="s">
        <v>1173</v>
      </c>
      <c r="L489" s="661">
        <f t="shared" si="14"/>
        <v>2370077266</v>
      </c>
      <c r="M489" s="661">
        <f t="shared" si="15"/>
        <v>0</v>
      </c>
    </row>
    <row r="490" spans="1:13">
      <c r="A490" s="657" t="s">
        <v>1308</v>
      </c>
      <c r="B490" s="658">
        <v>44512</v>
      </c>
      <c r="C490" s="657" t="s">
        <v>1170</v>
      </c>
      <c r="D490" s="657" t="s">
        <v>1171</v>
      </c>
      <c r="E490" s="657" t="s">
        <v>1309</v>
      </c>
      <c r="F490" s="659">
        <v>-16500</v>
      </c>
      <c r="G490" s="659">
        <v>0</v>
      </c>
      <c r="H490" s="659">
        <v>16500</v>
      </c>
      <c r="I490" s="659">
        <v>2370093766</v>
      </c>
      <c r="J490" s="660" t="s">
        <v>1173</v>
      </c>
      <c r="L490" s="661">
        <f t="shared" si="14"/>
        <v>2370093766</v>
      </c>
      <c r="M490" s="661">
        <f t="shared" si="15"/>
        <v>0</v>
      </c>
    </row>
    <row r="491" spans="1:13">
      <c r="A491" s="657" t="s">
        <v>1308</v>
      </c>
      <c r="B491" s="658">
        <v>44512</v>
      </c>
      <c r="C491" s="657" t="s">
        <v>1175</v>
      </c>
      <c r="D491" s="657" t="s">
        <v>1171</v>
      </c>
      <c r="E491" s="657" t="s">
        <v>1310</v>
      </c>
      <c r="F491" s="659">
        <v>-450000</v>
      </c>
      <c r="G491" s="659">
        <v>0</v>
      </c>
      <c r="H491" s="659">
        <v>450000</v>
      </c>
      <c r="I491" s="659">
        <v>2370543766</v>
      </c>
      <c r="J491" s="660" t="s">
        <v>1173</v>
      </c>
      <c r="L491" s="661">
        <f t="shared" si="14"/>
        <v>2370543766</v>
      </c>
      <c r="M491" s="661">
        <f t="shared" si="15"/>
        <v>0</v>
      </c>
    </row>
    <row r="492" spans="1:13">
      <c r="A492" s="657" t="s">
        <v>1308</v>
      </c>
      <c r="B492" s="658">
        <v>44512</v>
      </c>
      <c r="C492" s="657" t="s">
        <v>1170</v>
      </c>
      <c r="D492" s="657" t="s">
        <v>1171</v>
      </c>
      <c r="E492" s="657" t="s">
        <v>1172</v>
      </c>
      <c r="F492" s="659">
        <v>-3397350</v>
      </c>
      <c r="G492" s="659">
        <v>0</v>
      </c>
      <c r="H492" s="659">
        <v>3397350</v>
      </c>
      <c r="I492" s="659">
        <v>2373941116</v>
      </c>
      <c r="J492" s="660" t="s">
        <v>1173</v>
      </c>
      <c r="L492" s="661">
        <f t="shared" si="14"/>
        <v>2373941116</v>
      </c>
      <c r="M492" s="661">
        <f t="shared" si="15"/>
        <v>0</v>
      </c>
    </row>
    <row r="493" spans="1:13">
      <c r="A493" s="657" t="s">
        <v>1308</v>
      </c>
      <c r="B493" s="658">
        <v>44512</v>
      </c>
      <c r="C493" s="657" t="s">
        <v>1170</v>
      </c>
      <c r="D493" s="657" t="s">
        <v>1171</v>
      </c>
      <c r="E493" s="657" t="s">
        <v>1202</v>
      </c>
      <c r="F493" s="659">
        <v>-5202400</v>
      </c>
      <c r="G493" s="659">
        <v>0</v>
      </c>
      <c r="H493" s="659">
        <v>5202400</v>
      </c>
      <c r="I493" s="659">
        <v>2379143516</v>
      </c>
      <c r="J493" s="660" t="s">
        <v>1173</v>
      </c>
      <c r="L493" s="661">
        <f t="shared" si="14"/>
        <v>2379143516</v>
      </c>
      <c r="M493" s="661">
        <f t="shared" si="15"/>
        <v>0</v>
      </c>
    </row>
    <row r="494" spans="1:13">
      <c r="A494" s="657" t="s">
        <v>1308</v>
      </c>
      <c r="B494" s="658">
        <v>44512</v>
      </c>
      <c r="C494" s="657" t="s">
        <v>1170</v>
      </c>
      <c r="D494" s="657" t="s">
        <v>1171</v>
      </c>
      <c r="E494" s="657" t="s">
        <v>1202</v>
      </c>
      <c r="F494" s="659">
        <v>-5008</v>
      </c>
      <c r="G494" s="659">
        <v>0</v>
      </c>
      <c r="H494" s="659">
        <v>5008</v>
      </c>
      <c r="I494" s="659">
        <v>2379148524</v>
      </c>
      <c r="J494" s="660" t="s">
        <v>1173</v>
      </c>
      <c r="L494" s="661">
        <f t="shared" si="14"/>
        <v>2379148524</v>
      </c>
      <c r="M494" s="661">
        <f t="shared" si="15"/>
        <v>0</v>
      </c>
    </row>
    <row r="495" spans="1:13">
      <c r="A495" s="657" t="s">
        <v>1308</v>
      </c>
      <c r="B495" s="658">
        <v>44512</v>
      </c>
      <c r="C495" s="657" t="s">
        <v>1170</v>
      </c>
      <c r="D495" s="657" t="s">
        <v>1171</v>
      </c>
      <c r="E495" s="657" t="s">
        <v>1177</v>
      </c>
      <c r="F495" s="659">
        <v>-5938900</v>
      </c>
      <c r="G495" s="659">
        <v>0</v>
      </c>
      <c r="H495" s="659">
        <v>5938900</v>
      </c>
      <c r="I495" s="659">
        <v>2385087424</v>
      </c>
      <c r="J495" s="660" t="s">
        <v>1173</v>
      </c>
      <c r="L495" s="661">
        <f t="shared" si="14"/>
        <v>2385087424</v>
      </c>
      <c r="M495" s="661">
        <f t="shared" si="15"/>
        <v>0</v>
      </c>
    </row>
    <row r="496" spans="1:13">
      <c r="A496" s="657" t="s">
        <v>1308</v>
      </c>
      <c r="B496" s="658">
        <v>44512</v>
      </c>
      <c r="C496" s="657" t="s">
        <v>1170</v>
      </c>
      <c r="D496" s="657" t="s">
        <v>1171</v>
      </c>
      <c r="E496" s="657" t="s">
        <v>1178</v>
      </c>
      <c r="F496" s="659">
        <v>-5580900</v>
      </c>
      <c r="G496" s="659">
        <v>0</v>
      </c>
      <c r="H496" s="659">
        <v>5580900</v>
      </c>
      <c r="I496" s="659">
        <v>2390668324</v>
      </c>
      <c r="J496" s="660" t="s">
        <v>1173</v>
      </c>
      <c r="L496" s="661">
        <f t="shared" si="14"/>
        <v>2390668324</v>
      </c>
      <c r="M496" s="661">
        <f t="shared" si="15"/>
        <v>0</v>
      </c>
    </row>
    <row r="497" spans="1:13">
      <c r="A497" s="657" t="s">
        <v>1308</v>
      </c>
      <c r="B497" s="658">
        <v>44512</v>
      </c>
      <c r="C497" s="657" t="s">
        <v>1170</v>
      </c>
      <c r="D497" s="657" t="s">
        <v>1171</v>
      </c>
      <c r="E497" s="657" t="s">
        <v>1311</v>
      </c>
      <c r="F497" s="659">
        <v>-4141500</v>
      </c>
      <c r="G497" s="659">
        <v>0</v>
      </c>
      <c r="H497" s="659">
        <v>4141500</v>
      </c>
      <c r="I497" s="659">
        <v>2394809824</v>
      </c>
      <c r="J497" s="660" t="s">
        <v>1173</v>
      </c>
      <c r="L497" s="661">
        <f t="shared" si="14"/>
        <v>2394809824</v>
      </c>
      <c r="M497" s="661">
        <f t="shared" si="15"/>
        <v>0</v>
      </c>
    </row>
    <row r="498" spans="1:13">
      <c r="A498" s="657" t="s">
        <v>1308</v>
      </c>
      <c r="B498" s="658">
        <v>44512</v>
      </c>
      <c r="C498" s="657" t="s">
        <v>1170</v>
      </c>
      <c r="D498" s="657" t="s">
        <v>1171</v>
      </c>
      <c r="E498" s="657" t="s">
        <v>1312</v>
      </c>
      <c r="F498" s="659">
        <v>-235500</v>
      </c>
      <c r="G498" s="659">
        <v>0</v>
      </c>
      <c r="H498" s="659">
        <v>235500</v>
      </c>
      <c r="I498" s="659">
        <v>2395045324</v>
      </c>
      <c r="J498" s="660" t="s">
        <v>1173</v>
      </c>
      <c r="L498" s="661">
        <f t="shared" si="14"/>
        <v>2395045324</v>
      </c>
      <c r="M498" s="661">
        <f t="shared" si="15"/>
        <v>0</v>
      </c>
    </row>
    <row r="499" spans="1:13">
      <c r="A499" s="657" t="s">
        <v>1308</v>
      </c>
      <c r="B499" s="658">
        <v>44512</v>
      </c>
      <c r="C499" s="657" t="s">
        <v>1170</v>
      </c>
      <c r="D499" s="657" t="s">
        <v>1171</v>
      </c>
      <c r="E499" s="657" t="s">
        <v>1180</v>
      </c>
      <c r="F499" s="659">
        <v>-2769000</v>
      </c>
      <c r="G499" s="659">
        <v>0</v>
      </c>
      <c r="H499" s="659">
        <v>2769000</v>
      </c>
      <c r="I499" s="659">
        <v>2397814324</v>
      </c>
      <c r="J499" s="660" t="s">
        <v>1173</v>
      </c>
      <c r="L499" s="661">
        <f t="shared" si="14"/>
        <v>2397814324</v>
      </c>
      <c r="M499" s="661">
        <f t="shared" si="15"/>
        <v>0</v>
      </c>
    </row>
    <row r="500" spans="1:13">
      <c r="A500" s="657" t="s">
        <v>1308</v>
      </c>
      <c r="B500" s="658">
        <v>44512</v>
      </c>
      <c r="C500" s="657" t="s">
        <v>1170</v>
      </c>
      <c r="D500" s="657" t="s">
        <v>1171</v>
      </c>
      <c r="E500" s="657" t="s">
        <v>1194</v>
      </c>
      <c r="F500" s="659">
        <v>-144000</v>
      </c>
      <c r="G500" s="659">
        <v>0</v>
      </c>
      <c r="H500" s="659">
        <v>144000</v>
      </c>
      <c r="I500" s="659">
        <v>2397958324</v>
      </c>
      <c r="J500" s="660" t="s">
        <v>1173</v>
      </c>
      <c r="L500" s="661">
        <f t="shared" si="14"/>
        <v>2397958324</v>
      </c>
      <c r="M500" s="661">
        <f t="shared" si="15"/>
        <v>0</v>
      </c>
    </row>
    <row r="501" spans="1:13">
      <c r="A501" s="657" t="s">
        <v>1308</v>
      </c>
      <c r="B501" s="658">
        <v>44512</v>
      </c>
      <c r="C501" s="657" t="s">
        <v>1170</v>
      </c>
      <c r="D501" s="657" t="s">
        <v>1171</v>
      </c>
      <c r="E501" s="657" t="s">
        <v>1262</v>
      </c>
      <c r="F501" s="659">
        <v>-54200</v>
      </c>
      <c r="G501" s="659">
        <v>0</v>
      </c>
      <c r="H501" s="659">
        <v>54200</v>
      </c>
      <c r="I501" s="659">
        <v>2398012524</v>
      </c>
      <c r="J501" s="660" t="s">
        <v>1173</v>
      </c>
      <c r="L501" s="661">
        <f t="shared" si="14"/>
        <v>2398012524</v>
      </c>
      <c r="M501" s="661">
        <f t="shared" si="15"/>
        <v>0</v>
      </c>
    </row>
    <row r="502" spans="1:13">
      <c r="A502" s="657" t="s">
        <v>1308</v>
      </c>
      <c r="B502" s="658">
        <v>44512</v>
      </c>
      <c r="C502" s="657" t="s">
        <v>1170</v>
      </c>
      <c r="D502" s="657" t="s">
        <v>1171</v>
      </c>
      <c r="E502" s="657" t="s">
        <v>1185</v>
      </c>
      <c r="F502" s="659">
        <v>-2848900</v>
      </c>
      <c r="G502" s="659">
        <v>0</v>
      </c>
      <c r="H502" s="659">
        <v>2848900</v>
      </c>
      <c r="I502" s="659">
        <v>2400861424</v>
      </c>
      <c r="J502" s="660" t="s">
        <v>1173</v>
      </c>
      <c r="L502" s="661">
        <f t="shared" si="14"/>
        <v>2400861424</v>
      </c>
      <c r="M502" s="661">
        <f t="shared" si="15"/>
        <v>0</v>
      </c>
    </row>
    <row r="503" spans="1:13">
      <c r="A503" s="657" t="s">
        <v>1308</v>
      </c>
      <c r="B503" s="658">
        <v>44512</v>
      </c>
      <c r="C503" s="657" t="s">
        <v>1170</v>
      </c>
      <c r="D503" s="657" t="s">
        <v>1171</v>
      </c>
      <c r="E503" s="657" t="s">
        <v>1185</v>
      </c>
      <c r="F503" s="659">
        <v>-514850</v>
      </c>
      <c r="G503" s="659">
        <v>0</v>
      </c>
      <c r="H503" s="659">
        <v>514850</v>
      </c>
      <c r="I503" s="659">
        <v>2401376274</v>
      </c>
      <c r="J503" s="660" t="s">
        <v>1173</v>
      </c>
      <c r="L503" s="661">
        <f t="shared" si="14"/>
        <v>2401376274</v>
      </c>
      <c r="M503" s="661">
        <f t="shared" si="15"/>
        <v>0</v>
      </c>
    </row>
    <row r="504" spans="1:13">
      <c r="A504" s="657" t="s">
        <v>1308</v>
      </c>
      <c r="B504" s="658">
        <v>44512</v>
      </c>
      <c r="C504" s="657" t="s">
        <v>1170</v>
      </c>
      <c r="D504" s="657" t="s">
        <v>1171</v>
      </c>
      <c r="E504" s="657" t="s">
        <v>1182</v>
      </c>
      <c r="F504" s="659">
        <v>-1523900</v>
      </c>
      <c r="G504" s="659">
        <v>0</v>
      </c>
      <c r="H504" s="659">
        <v>1523900</v>
      </c>
      <c r="I504" s="659">
        <v>2402900174</v>
      </c>
      <c r="J504" s="660" t="s">
        <v>1173</v>
      </c>
      <c r="L504" s="661">
        <f t="shared" si="14"/>
        <v>2402900174</v>
      </c>
      <c r="M504" s="661">
        <f t="shared" si="15"/>
        <v>0</v>
      </c>
    </row>
    <row r="505" spans="1:13">
      <c r="A505" s="657" t="s">
        <v>1308</v>
      </c>
      <c r="B505" s="658">
        <v>44512</v>
      </c>
      <c r="C505" s="657" t="s">
        <v>1170</v>
      </c>
      <c r="D505" s="657" t="s">
        <v>1171</v>
      </c>
      <c r="E505" s="657" t="s">
        <v>1195</v>
      </c>
      <c r="F505" s="659">
        <v>-8826398</v>
      </c>
      <c r="G505" s="659">
        <v>0</v>
      </c>
      <c r="H505" s="659">
        <v>8826398</v>
      </c>
      <c r="I505" s="659">
        <v>2411726572</v>
      </c>
      <c r="J505" s="660" t="s">
        <v>1173</v>
      </c>
      <c r="L505" s="661">
        <f t="shared" si="14"/>
        <v>2411726572</v>
      </c>
      <c r="M505" s="661">
        <f t="shared" si="15"/>
        <v>0</v>
      </c>
    </row>
    <row r="506" spans="1:13">
      <c r="A506" s="657" t="s">
        <v>1308</v>
      </c>
      <c r="B506" s="658">
        <v>44512</v>
      </c>
      <c r="C506" s="657" t="s">
        <v>1170</v>
      </c>
      <c r="D506" s="657" t="s">
        <v>1171</v>
      </c>
      <c r="E506" s="657" t="s">
        <v>1187</v>
      </c>
      <c r="F506" s="659">
        <v>-2620000</v>
      </c>
      <c r="G506" s="659">
        <v>0</v>
      </c>
      <c r="H506" s="659">
        <v>2620000</v>
      </c>
      <c r="I506" s="659">
        <v>2414346572</v>
      </c>
      <c r="J506" s="660" t="s">
        <v>1173</v>
      </c>
      <c r="L506" s="661">
        <f t="shared" si="14"/>
        <v>2414346572</v>
      </c>
      <c r="M506" s="661">
        <f t="shared" si="15"/>
        <v>0</v>
      </c>
    </row>
    <row r="507" spans="1:13">
      <c r="A507" s="657" t="s">
        <v>1308</v>
      </c>
      <c r="B507" s="658">
        <v>44512</v>
      </c>
      <c r="C507" s="657" t="s">
        <v>1170</v>
      </c>
      <c r="D507" s="657" t="s">
        <v>1171</v>
      </c>
      <c r="E507" s="657" t="s">
        <v>1187</v>
      </c>
      <c r="F507" s="659">
        <v>-500</v>
      </c>
      <c r="G507" s="659">
        <v>0</v>
      </c>
      <c r="H507" s="659">
        <v>500</v>
      </c>
      <c r="I507" s="659">
        <v>2414347072</v>
      </c>
      <c r="J507" s="660" t="s">
        <v>1173</v>
      </c>
      <c r="L507" s="661">
        <f t="shared" si="14"/>
        <v>2414347072</v>
      </c>
      <c r="M507" s="661">
        <f t="shared" si="15"/>
        <v>0</v>
      </c>
    </row>
    <row r="508" spans="1:13">
      <c r="A508" s="657" t="s">
        <v>1308</v>
      </c>
      <c r="B508" s="658">
        <v>44512</v>
      </c>
      <c r="C508" s="657" t="s">
        <v>1170</v>
      </c>
      <c r="D508" s="657" t="s">
        <v>1171</v>
      </c>
      <c r="E508" s="657" t="s">
        <v>1199</v>
      </c>
      <c r="F508" s="659">
        <v>-7976500</v>
      </c>
      <c r="G508" s="659">
        <v>0</v>
      </c>
      <c r="H508" s="659">
        <v>7976500</v>
      </c>
      <c r="I508" s="659">
        <v>2422323572</v>
      </c>
      <c r="J508" s="660" t="s">
        <v>1173</v>
      </c>
      <c r="L508" s="661">
        <f t="shared" si="14"/>
        <v>2422323572</v>
      </c>
      <c r="M508" s="661">
        <f t="shared" si="15"/>
        <v>0</v>
      </c>
    </row>
    <row r="509" spans="1:13">
      <c r="A509" s="657" t="s">
        <v>1308</v>
      </c>
      <c r="B509" s="658">
        <v>44512</v>
      </c>
      <c r="C509" s="657" t="s">
        <v>1170</v>
      </c>
      <c r="D509" s="657" t="s">
        <v>1171</v>
      </c>
      <c r="E509" s="657" t="s">
        <v>1191</v>
      </c>
      <c r="F509" s="659">
        <v>-4212900</v>
      </c>
      <c r="G509" s="659">
        <v>0</v>
      </c>
      <c r="H509" s="659">
        <v>4212900</v>
      </c>
      <c r="I509" s="659">
        <v>2426536472</v>
      </c>
      <c r="J509" s="660" t="s">
        <v>1173</v>
      </c>
      <c r="L509" s="661">
        <f t="shared" si="14"/>
        <v>2426536472</v>
      </c>
      <c r="M509" s="661">
        <f t="shared" si="15"/>
        <v>0</v>
      </c>
    </row>
    <row r="510" spans="1:13">
      <c r="A510" s="657" t="s">
        <v>1308</v>
      </c>
      <c r="B510" s="658">
        <v>44512</v>
      </c>
      <c r="C510" s="657" t="s">
        <v>1170</v>
      </c>
      <c r="D510" s="657" t="s">
        <v>1171</v>
      </c>
      <c r="E510" s="657" t="s">
        <v>1186</v>
      </c>
      <c r="F510" s="659">
        <v>-2937000</v>
      </c>
      <c r="G510" s="659">
        <v>0</v>
      </c>
      <c r="H510" s="659">
        <v>2937000</v>
      </c>
      <c r="I510" s="659">
        <v>2429473472</v>
      </c>
      <c r="J510" s="660" t="s">
        <v>1173</v>
      </c>
      <c r="L510" s="661">
        <f t="shared" si="14"/>
        <v>2429473472</v>
      </c>
      <c r="M510" s="661">
        <f t="shared" si="15"/>
        <v>0</v>
      </c>
    </row>
    <row r="511" spans="1:13">
      <c r="A511" s="657" t="s">
        <v>1308</v>
      </c>
      <c r="B511" s="658">
        <v>44512</v>
      </c>
      <c r="C511" s="657" t="s">
        <v>1170</v>
      </c>
      <c r="D511" s="657" t="s">
        <v>1171</v>
      </c>
      <c r="E511" s="657" t="s">
        <v>1193</v>
      </c>
      <c r="F511" s="659">
        <v>-4136000</v>
      </c>
      <c r="G511" s="659">
        <v>0</v>
      </c>
      <c r="H511" s="659">
        <v>4136000</v>
      </c>
      <c r="I511" s="659">
        <v>2433609472</v>
      </c>
      <c r="J511" s="660" t="s">
        <v>1173</v>
      </c>
      <c r="L511" s="661">
        <f t="shared" si="14"/>
        <v>2433609472</v>
      </c>
      <c r="M511" s="661">
        <f t="shared" si="15"/>
        <v>0</v>
      </c>
    </row>
    <row r="512" spans="1:13">
      <c r="A512" s="657" t="s">
        <v>1308</v>
      </c>
      <c r="B512" s="658">
        <v>44512</v>
      </c>
      <c r="C512" s="657" t="s">
        <v>1175</v>
      </c>
      <c r="D512" s="657" t="s">
        <v>1171</v>
      </c>
      <c r="E512" s="657" t="s">
        <v>1313</v>
      </c>
      <c r="F512" s="659">
        <v>-450000</v>
      </c>
      <c r="G512" s="659">
        <v>0</v>
      </c>
      <c r="H512" s="659">
        <v>450000</v>
      </c>
      <c r="I512" s="659">
        <v>2434059472</v>
      </c>
      <c r="J512" s="660" t="s">
        <v>1173</v>
      </c>
      <c r="L512" s="661">
        <f t="shared" si="14"/>
        <v>2434059472</v>
      </c>
      <c r="M512" s="661">
        <f t="shared" si="15"/>
        <v>0</v>
      </c>
    </row>
    <row r="513" spans="1:13">
      <c r="A513" s="657" t="s">
        <v>1308</v>
      </c>
      <c r="B513" s="658">
        <v>44512</v>
      </c>
      <c r="C513" s="657" t="s">
        <v>1170</v>
      </c>
      <c r="D513" s="657" t="s">
        <v>1171</v>
      </c>
      <c r="E513" s="657" t="s">
        <v>1207</v>
      </c>
      <c r="F513" s="659">
        <v>-3739000</v>
      </c>
      <c r="G513" s="659">
        <v>0</v>
      </c>
      <c r="H513" s="659">
        <v>3739000</v>
      </c>
      <c r="I513" s="659">
        <v>2437798472</v>
      </c>
      <c r="J513" s="660" t="s">
        <v>1173</v>
      </c>
      <c r="L513" s="661">
        <f t="shared" si="14"/>
        <v>2437798472</v>
      </c>
      <c r="M513" s="661">
        <f t="shared" si="15"/>
        <v>0</v>
      </c>
    </row>
    <row r="514" spans="1:13">
      <c r="A514" s="657" t="s">
        <v>1314</v>
      </c>
      <c r="B514" s="658">
        <v>44513</v>
      </c>
      <c r="C514" s="657" t="s">
        <v>1170</v>
      </c>
      <c r="D514" s="657" t="s">
        <v>1171</v>
      </c>
      <c r="E514" s="657" t="s">
        <v>1172</v>
      </c>
      <c r="F514" s="659">
        <v>-987500</v>
      </c>
      <c r="G514" s="659">
        <v>0</v>
      </c>
      <c r="H514" s="659">
        <v>987500</v>
      </c>
      <c r="I514" s="659">
        <v>2438785972</v>
      </c>
      <c r="J514" s="660" t="s">
        <v>1173</v>
      </c>
      <c r="L514" s="661">
        <f t="shared" si="14"/>
        <v>2438785972</v>
      </c>
      <c r="M514" s="661">
        <f t="shared" si="15"/>
        <v>0</v>
      </c>
    </row>
    <row r="515" spans="1:13">
      <c r="A515" s="657" t="s">
        <v>1308</v>
      </c>
      <c r="B515" s="658">
        <v>44512</v>
      </c>
      <c r="C515" s="657" t="s">
        <v>1170</v>
      </c>
      <c r="D515" s="657" t="s">
        <v>1171</v>
      </c>
      <c r="E515" s="657" t="s">
        <v>1209</v>
      </c>
      <c r="F515" s="659">
        <v>-2860000</v>
      </c>
      <c r="G515" s="659">
        <v>0</v>
      </c>
      <c r="H515" s="659">
        <v>2860000</v>
      </c>
      <c r="I515" s="659">
        <v>2441645972</v>
      </c>
      <c r="J515" s="660" t="s">
        <v>1173</v>
      </c>
      <c r="L515" s="661">
        <f t="shared" si="14"/>
        <v>2441645972</v>
      </c>
      <c r="M515" s="661">
        <f t="shared" si="15"/>
        <v>0</v>
      </c>
    </row>
    <row r="516" spans="1:13">
      <c r="A516" s="657" t="s">
        <v>1308</v>
      </c>
      <c r="B516" s="658">
        <v>44512</v>
      </c>
      <c r="C516" s="657" t="s">
        <v>1170</v>
      </c>
      <c r="D516" s="657" t="s">
        <v>1171</v>
      </c>
      <c r="E516" s="657" t="s">
        <v>1209</v>
      </c>
      <c r="F516" s="659">
        <v>-5045040</v>
      </c>
      <c r="G516" s="659">
        <v>0</v>
      </c>
      <c r="H516" s="659">
        <v>5045040</v>
      </c>
      <c r="I516" s="659">
        <v>2446691012</v>
      </c>
      <c r="J516" s="660" t="s">
        <v>1173</v>
      </c>
      <c r="L516" s="661">
        <f t="shared" si="14"/>
        <v>2446691012</v>
      </c>
      <c r="M516" s="661">
        <f t="shared" si="15"/>
        <v>0</v>
      </c>
    </row>
    <row r="517" spans="1:13">
      <c r="A517" s="657" t="s">
        <v>1308</v>
      </c>
      <c r="B517" s="658">
        <v>44512</v>
      </c>
      <c r="C517" s="657" t="s">
        <v>1170</v>
      </c>
      <c r="D517" s="657" t="s">
        <v>1171</v>
      </c>
      <c r="E517" s="657" t="s">
        <v>1178</v>
      </c>
      <c r="F517" s="659">
        <v>-94500</v>
      </c>
      <c r="G517" s="659">
        <v>0</v>
      </c>
      <c r="H517" s="659">
        <v>94500</v>
      </c>
      <c r="I517" s="659">
        <v>2446785512</v>
      </c>
      <c r="J517" s="660" t="s">
        <v>1173</v>
      </c>
      <c r="L517" s="661">
        <f t="shared" si="14"/>
        <v>2446785512</v>
      </c>
      <c r="M517" s="661">
        <f t="shared" si="15"/>
        <v>0</v>
      </c>
    </row>
    <row r="518" spans="1:13">
      <c r="A518" s="657" t="s">
        <v>1308</v>
      </c>
      <c r="B518" s="658">
        <v>44512</v>
      </c>
      <c r="C518" s="657" t="s">
        <v>1170</v>
      </c>
      <c r="D518" s="657" t="s">
        <v>1171</v>
      </c>
      <c r="E518" s="657" t="s">
        <v>1178</v>
      </c>
      <c r="F518" s="659">
        <v>-40040</v>
      </c>
      <c r="G518" s="659">
        <v>0</v>
      </c>
      <c r="H518" s="659">
        <v>40040</v>
      </c>
      <c r="I518" s="659">
        <v>2446825552</v>
      </c>
      <c r="J518" s="660" t="s">
        <v>1173</v>
      </c>
      <c r="L518" s="661">
        <f t="shared" si="14"/>
        <v>2446825552</v>
      </c>
      <c r="M518" s="661">
        <f t="shared" si="15"/>
        <v>0</v>
      </c>
    </row>
    <row r="519" spans="1:13">
      <c r="A519" s="657" t="s">
        <v>1308</v>
      </c>
      <c r="B519" s="658">
        <v>44512</v>
      </c>
      <c r="C519" s="657" t="s">
        <v>1170</v>
      </c>
      <c r="D519" s="657" t="s">
        <v>1171</v>
      </c>
      <c r="E519" s="657" t="s">
        <v>1174</v>
      </c>
      <c r="F519" s="659">
        <v>-5397700</v>
      </c>
      <c r="G519" s="659">
        <v>0</v>
      </c>
      <c r="H519" s="659">
        <v>5397700</v>
      </c>
      <c r="I519" s="659">
        <v>2452223252</v>
      </c>
      <c r="J519" s="660" t="s">
        <v>1173</v>
      </c>
      <c r="L519" s="661">
        <f t="shared" si="14"/>
        <v>2452223252</v>
      </c>
      <c r="M519" s="661">
        <f t="shared" si="15"/>
        <v>0</v>
      </c>
    </row>
    <row r="520" spans="1:13">
      <c r="A520" s="657" t="s">
        <v>1308</v>
      </c>
      <c r="B520" s="658">
        <v>44512</v>
      </c>
      <c r="C520" s="657" t="s">
        <v>1170</v>
      </c>
      <c r="D520" s="657" t="s">
        <v>1171</v>
      </c>
      <c r="E520" s="657" t="s">
        <v>1196</v>
      </c>
      <c r="F520" s="659">
        <v>-734000</v>
      </c>
      <c r="G520" s="659">
        <v>0</v>
      </c>
      <c r="H520" s="659">
        <v>734000</v>
      </c>
      <c r="I520" s="659">
        <v>2452957252</v>
      </c>
      <c r="J520" s="660" t="s">
        <v>1173</v>
      </c>
      <c r="L520" s="661">
        <f t="shared" ref="L520:L583" si="16">I519+H520</f>
        <v>2452957252</v>
      </c>
      <c r="M520" s="661">
        <f t="shared" ref="M520:M583" si="17">I520-L520</f>
        <v>0</v>
      </c>
    </row>
    <row r="521" spans="1:13">
      <c r="A521" s="657" t="s">
        <v>1308</v>
      </c>
      <c r="B521" s="658">
        <v>44512</v>
      </c>
      <c r="C521" s="657" t="s">
        <v>1170</v>
      </c>
      <c r="D521" s="657" t="s">
        <v>1171</v>
      </c>
      <c r="E521" s="657" t="s">
        <v>1206</v>
      </c>
      <c r="F521" s="659">
        <v>-2342000</v>
      </c>
      <c r="G521" s="659">
        <v>0</v>
      </c>
      <c r="H521" s="659">
        <v>2342000</v>
      </c>
      <c r="I521" s="659">
        <v>2455299252</v>
      </c>
      <c r="J521" s="660" t="s">
        <v>1173</v>
      </c>
      <c r="L521" s="661">
        <f t="shared" si="16"/>
        <v>2455299252</v>
      </c>
      <c r="M521" s="661">
        <f t="shared" si="17"/>
        <v>0</v>
      </c>
    </row>
    <row r="522" spans="1:13">
      <c r="A522" s="657" t="s">
        <v>1308</v>
      </c>
      <c r="B522" s="658">
        <v>44512</v>
      </c>
      <c r="C522" s="657" t="s">
        <v>1170</v>
      </c>
      <c r="D522" s="657" t="s">
        <v>1171</v>
      </c>
      <c r="E522" s="657" t="s">
        <v>1266</v>
      </c>
      <c r="F522" s="659">
        <v>-318350</v>
      </c>
      <c r="G522" s="659">
        <v>0</v>
      </c>
      <c r="H522" s="659">
        <v>318350</v>
      </c>
      <c r="I522" s="659">
        <v>2455617602</v>
      </c>
      <c r="J522" s="660" t="s">
        <v>1173</v>
      </c>
      <c r="L522" s="661">
        <f t="shared" si="16"/>
        <v>2455617602</v>
      </c>
      <c r="M522" s="661">
        <f t="shared" si="17"/>
        <v>0</v>
      </c>
    </row>
    <row r="523" spans="1:13">
      <c r="A523" s="657" t="s">
        <v>1308</v>
      </c>
      <c r="B523" s="658">
        <v>44512</v>
      </c>
      <c r="C523" s="657" t="s">
        <v>1170</v>
      </c>
      <c r="D523" s="657" t="s">
        <v>1171</v>
      </c>
      <c r="E523" s="657" t="s">
        <v>1201</v>
      </c>
      <c r="F523" s="659">
        <v>-68550</v>
      </c>
      <c r="G523" s="659">
        <v>0</v>
      </c>
      <c r="H523" s="659">
        <v>68550</v>
      </c>
      <c r="I523" s="659">
        <v>2455686152</v>
      </c>
      <c r="J523" s="660" t="s">
        <v>1173</v>
      </c>
      <c r="L523" s="661">
        <f t="shared" si="16"/>
        <v>2455686152</v>
      </c>
      <c r="M523" s="661">
        <f t="shared" si="17"/>
        <v>0</v>
      </c>
    </row>
    <row r="524" spans="1:13">
      <c r="A524" s="657" t="s">
        <v>1308</v>
      </c>
      <c r="B524" s="658">
        <v>44512</v>
      </c>
      <c r="C524" s="657" t="s">
        <v>1170</v>
      </c>
      <c r="D524" s="657" t="s">
        <v>1171</v>
      </c>
      <c r="E524" s="657" t="s">
        <v>1177</v>
      </c>
      <c r="F524" s="659">
        <v>-41590</v>
      </c>
      <c r="G524" s="659">
        <v>0</v>
      </c>
      <c r="H524" s="659">
        <v>41590</v>
      </c>
      <c r="I524" s="659">
        <v>2455727742</v>
      </c>
      <c r="J524" s="660" t="s">
        <v>1173</v>
      </c>
      <c r="L524" s="661">
        <f t="shared" si="16"/>
        <v>2455727742</v>
      </c>
      <c r="M524" s="661">
        <f t="shared" si="17"/>
        <v>0</v>
      </c>
    </row>
    <row r="525" spans="1:13">
      <c r="A525" s="657" t="s">
        <v>1308</v>
      </c>
      <c r="B525" s="658">
        <v>44512</v>
      </c>
      <c r="C525" s="657" t="s">
        <v>1170</v>
      </c>
      <c r="D525" s="657" t="s">
        <v>1171</v>
      </c>
      <c r="E525" s="657" t="s">
        <v>1177</v>
      </c>
      <c r="F525" s="659">
        <v>-78000</v>
      </c>
      <c r="G525" s="659">
        <v>0</v>
      </c>
      <c r="H525" s="659">
        <v>78000</v>
      </c>
      <c r="I525" s="659">
        <v>2455805742</v>
      </c>
      <c r="J525" s="660" t="s">
        <v>1173</v>
      </c>
      <c r="L525" s="661">
        <f t="shared" si="16"/>
        <v>2455805742</v>
      </c>
      <c r="M525" s="661">
        <f t="shared" si="17"/>
        <v>0</v>
      </c>
    </row>
    <row r="526" spans="1:13">
      <c r="A526" s="657" t="s">
        <v>1308</v>
      </c>
      <c r="B526" s="658">
        <v>44512</v>
      </c>
      <c r="C526" s="657" t="s">
        <v>1170</v>
      </c>
      <c r="D526" s="657" t="s">
        <v>1171</v>
      </c>
      <c r="E526" s="657" t="s">
        <v>1181</v>
      </c>
      <c r="F526" s="659">
        <v>-45900</v>
      </c>
      <c r="G526" s="659">
        <v>0</v>
      </c>
      <c r="H526" s="659">
        <v>45900</v>
      </c>
      <c r="I526" s="659">
        <v>2455851642</v>
      </c>
      <c r="J526" s="660" t="s">
        <v>1173</v>
      </c>
      <c r="L526" s="661">
        <f t="shared" si="16"/>
        <v>2455851642</v>
      </c>
      <c r="M526" s="661">
        <f t="shared" si="17"/>
        <v>0</v>
      </c>
    </row>
    <row r="527" spans="1:13">
      <c r="A527" s="657" t="s">
        <v>1308</v>
      </c>
      <c r="B527" s="658">
        <v>44512</v>
      </c>
      <c r="C527" s="657" t="s">
        <v>1170</v>
      </c>
      <c r="D527" s="657" t="s">
        <v>1171</v>
      </c>
      <c r="E527" s="657" t="s">
        <v>1261</v>
      </c>
      <c r="F527" s="659">
        <v>-7101500</v>
      </c>
      <c r="G527" s="659">
        <v>0</v>
      </c>
      <c r="H527" s="659">
        <v>7101500</v>
      </c>
      <c r="I527" s="659">
        <v>2462953142</v>
      </c>
      <c r="J527" s="660" t="s">
        <v>1173</v>
      </c>
      <c r="L527" s="661">
        <f t="shared" si="16"/>
        <v>2462953142</v>
      </c>
      <c r="M527" s="661">
        <f t="shared" si="17"/>
        <v>0</v>
      </c>
    </row>
    <row r="528" spans="1:13">
      <c r="A528" s="657" t="s">
        <v>1308</v>
      </c>
      <c r="B528" s="658">
        <v>44512</v>
      </c>
      <c r="C528" s="657" t="s">
        <v>1170</v>
      </c>
      <c r="D528" s="657" t="s">
        <v>1171</v>
      </c>
      <c r="E528" s="657" t="s">
        <v>1174</v>
      </c>
      <c r="F528" s="659">
        <v>-227302</v>
      </c>
      <c r="G528" s="659">
        <v>0</v>
      </c>
      <c r="H528" s="659">
        <v>227302</v>
      </c>
      <c r="I528" s="659">
        <v>2463180444</v>
      </c>
      <c r="J528" s="660" t="s">
        <v>1173</v>
      </c>
      <c r="L528" s="661">
        <f t="shared" si="16"/>
        <v>2463180444</v>
      </c>
      <c r="M528" s="661">
        <f t="shared" si="17"/>
        <v>0</v>
      </c>
    </row>
    <row r="529" spans="1:13">
      <c r="A529" s="657" t="s">
        <v>1308</v>
      </c>
      <c r="B529" s="658">
        <v>44512</v>
      </c>
      <c r="C529" s="657" t="s">
        <v>1170</v>
      </c>
      <c r="D529" s="657" t="s">
        <v>1171</v>
      </c>
      <c r="E529" s="657" t="s">
        <v>1183</v>
      </c>
      <c r="F529" s="659">
        <v>-10650738</v>
      </c>
      <c r="G529" s="659">
        <v>0</v>
      </c>
      <c r="H529" s="659">
        <v>10650738</v>
      </c>
      <c r="I529" s="659">
        <v>2473831182</v>
      </c>
      <c r="J529" s="660" t="s">
        <v>1173</v>
      </c>
      <c r="L529" s="661">
        <f t="shared" si="16"/>
        <v>2473831182</v>
      </c>
      <c r="M529" s="661">
        <f t="shared" si="17"/>
        <v>0</v>
      </c>
    </row>
    <row r="530" spans="1:13">
      <c r="A530" s="657" t="s">
        <v>1308</v>
      </c>
      <c r="B530" s="658">
        <v>44512</v>
      </c>
      <c r="C530" s="657" t="s">
        <v>1170</v>
      </c>
      <c r="D530" s="657" t="s">
        <v>1171</v>
      </c>
      <c r="E530" s="657" t="s">
        <v>1197</v>
      </c>
      <c r="F530" s="659">
        <v>-9431650</v>
      </c>
      <c r="G530" s="659">
        <v>0</v>
      </c>
      <c r="H530" s="659">
        <v>9431650</v>
      </c>
      <c r="I530" s="659">
        <v>2483262832</v>
      </c>
      <c r="J530" s="660" t="s">
        <v>1173</v>
      </c>
      <c r="L530" s="661">
        <f t="shared" si="16"/>
        <v>2483262832</v>
      </c>
      <c r="M530" s="661">
        <f t="shared" si="17"/>
        <v>0</v>
      </c>
    </row>
    <row r="531" spans="1:13">
      <c r="A531" s="657" t="s">
        <v>1308</v>
      </c>
      <c r="B531" s="658">
        <v>44512</v>
      </c>
      <c r="C531" s="657" t="s">
        <v>1170</v>
      </c>
      <c r="D531" s="657" t="s">
        <v>1171</v>
      </c>
      <c r="E531" s="657" t="s">
        <v>1197</v>
      </c>
      <c r="F531" s="659">
        <v>-44474</v>
      </c>
      <c r="G531" s="659">
        <v>0</v>
      </c>
      <c r="H531" s="659">
        <v>44474</v>
      </c>
      <c r="I531" s="659">
        <v>2483307306</v>
      </c>
      <c r="J531" s="660" t="s">
        <v>1173</v>
      </c>
      <c r="L531" s="661">
        <f t="shared" si="16"/>
        <v>2483307306</v>
      </c>
      <c r="M531" s="661">
        <f t="shared" si="17"/>
        <v>0</v>
      </c>
    </row>
    <row r="532" spans="1:13">
      <c r="A532" s="657" t="s">
        <v>1308</v>
      </c>
      <c r="B532" s="658">
        <v>44512</v>
      </c>
      <c r="C532" s="657" t="s">
        <v>1170</v>
      </c>
      <c r="D532" s="657" t="s">
        <v>1171</v>
      </c>
      <c r="E532" s="657" t="s">
        <v>1186</v>
      </c>
      <c r="F532" s="659">
        <v>-141500</v>
      </c>
      <c r="G532" s="659">
        <v>0</v>
      </c>
      <c r="H532" s="659">
        <v>141500</v>
      </c>
      <c r="I532" s="659">
        <v>2483448806</v>
      </c>
      <c r="J532" s="660" t="s">
        <v>1173</v>
      </c>
      <c r="L532" s="661">
        <f t="shared" si="16"/>
        <v>2483448806</v>
      </c>
      <c r="M532" s="661">
        <f t="shared" si="17"/>
        <v>0</v>
      </c>
    </row>
    <row r="533" spans="1:13">
      <c r="A533" s="657" t="s">
        <v>1308</v>
      </c>
      <c r="B533" s="658">
        <v>44512</v>
      </c>
      <c r="C533" s="657" t="s">
        <v>1170</v>
      </c>
      <c r="D533" s="657" t="s">
        <v>1171</v>
      </c>
      <c r="E533" s="657" t="s">
        <v>1266</v>
      </c>
      <c r="F533" s="659">
        <v>-190750</v>
      </c>
      <c r="G533" s="659">
        <v>0</v>
      </c>
      <c r="H533" s="659">
        <v>190750</v>
      </c>
      <c r="I533" s="659">
        <v>2483639556</v>
      </c>
      <c r="J533" s="660" t="s">
        <v>1173</v>
      </c>
      <c r="L533" s="661">
        <f t="shared" si="16"/>
        <v>2483639556</v>
      </c>
      <c r="M533" s="661">
        <f t="shared" si="17"/>
        <v>0</v>
      </c>
    </row>
    <row r="534" spans="1:13">
      <c r="A534" s="657" t="s">
        <v>1308</v>
      </c>
      <c r="B534" s="658">
        <v>44512</v>
      </c>
      <c r="C534" s="657" t="s">
        <v>1170</v>
      </c>
      <c r="D534" s="657" t="s">
        <v>1171</v>
      </c>
      <c r="E534" s="657" t="s">
        <v>1315</v>
      </c>
      <c r="F534" s="659">
        <v>-1661000</v>
      </c>
      <c r="G534" s="659">
        <v>0</v>
      </c>
      <c r="H534" s="659">
        <v>1661000</v>
      </c>
      <c r="I534" s="659">
        <v>2485300556</v>
      </c>
      <c r="J534" s="660" t="s">
        <v>1173</v>
      </c>
      <c r="L534" s="661">
        <f t="shared" si="16"/>
        <v>2485300556</v>
      </c>
      <c r="M534" s="661">
        <f t="shared" si="17"/>
        <v>0</v>
      </c>
    </row>
    <row r="535" spans="1:13">
      <c r="A535" s="657" t="s">
        <v>1308</v>
      </c>
      <c r="B535" s="658">
        <v>44512</v>
      </c>
      <c r="C535" s="657" t="s">
        <v>1170</v>
      </c>
      <c r="D535" s="657" t="s">
        <v>1171</v>
      </c>
      <c r="E535" s="657" t="s">
        <v>1201</v>
      </c>
      <c r="F535" s="659">
        <v>-493900</v>
      </c>
      <c r="G535" s="659">
        <v>0</v>
      </c>
      <c r="H535" s="659">
        <v>493900</v>
      </c>
      <c r="I535" s="659">
        <v>2485794456</v>
      </c>
      <c r="J535" s="660" t="s">
        <v>1173</v>
      </c>
      <c r="L535" s="661">
        <f t="shared" si="16"/>
        <v>2485794456</v>
      </c>
      <c r="M535" s="661">
        <f t="shared" si="17"/>
        <v>0</v>
      </c>
    </row>
    <row r="536" spans="1:13">
      <c r="A536" s="657" t="s">
        <v>1308</v>
      </c>
      <c r="B536" s="658">
        <v>44512</v>
      </c>
      <c r="C536" s="657" t="s">
        <v>1170</v>
      </c>
      <c r="D536" s="657" t="s">
        <v>1171</v>
      </c>
      <c r="E536" s="657" t="s">
        <v>1189</v>
      </c>
      <c r="F536" s="659">
        <v>-7622723</v>
      </c>
      <c r="G536" s="659">
        <v>0</v>
      </c>
      <c r="H536" s="659">
        <v>7622723</v>
      </c>
      <c r="I536" s="659">
        <v>2493417179</v>
      </c>
      <c r="J536" s="660" t="s">
        <v>1173</v>
      </c>
      <c r="L536" s="661">
        <f t="shared" si="16"/>
        <v>2493417179</v>
      </c>
      <c r="M536" s="661">
        <f t="shared" si="17"/>
        <v>0</v>
      </c>
    </row>
    <row r="537" spans="1:13">
      <c r="A537" s="657" t="s">
        <v>1308</v>
      </c>
      <c r="B537" s="658">
        <v>44512</v>
      </c>
      <c r="C537" s="657" t="s">
        <v>1170</v>
      </c>
      <c r="D537" s="657" t="s">
        <v>1171</v>
      </c>
      <c r="E537" s="657" t="s">
        <v>1181</v>
      </c>
      <c r="F537" s="659">
        <v>-1408500</v>
      </c>
      <c r="G537" s="659">
        <v>0</v>
      </c>
      <c r="H537" s="659">
        <v>1408500</v>
      </c>
      <c r="I537" s="659">
        <v>2494825679</v>
      </c>
      <c r="J537" s="660" t="s">
        <v>1173</v>
      </c>
      <c r="L537" s="661">
        <f t="shared" si="16"/>
        <v>2494825679</v>
      </c>
      <c r="M537" s="661">
        <f t="shared" si="17"/>
        <v>0</v>
      </c>
    </row>
    <row r="538" spans="1:13">
      <c r="A538" s="657" t="s">
        <v>1308</v>
      </c>
      <c r="B538" s="658">
        <v>44512</v>
      </c>
      <c r="C538" s="657" t="s">
        <v>1170</v>
      </c>
      <c r="D538" s="657" t="s">
        <v>1171</v>
      </c>
      <c r="E538" s="657" t="s">
        <v>1208</v>
      </c>
      <c r="F538" s="659">
        <v>-1679986</v>
      </c>
      <c r="G538" s="659">
        <v>0</v>
      </c>
      <c r="H538" s="659">
        <v>1679986</v>
      </c>
      <c r="I538" s="659">
        <v>2496505665</v>
      </c>
      <c r="J538" s="660" t="s">
        <v>1173</v>
      </c>
      <c r="L538" s="661">
        <f t="shared" si="16"/>
        <v>2496505665</v>
      </c>
      <c r="M538" s="661">
        <f t="shared" si="17"/>
        <v>0</v>
      </c>
    </row>
    <row r="539" spans="1:13">
      <c r="A539" s="657" t="s">
        <v>1308</v>
      </c>
      <c r="B539" s="658">
        <v>44512</v>
      </c>
      <c r="C539" s="657" t="s">
        <v>1170</v>
      </c>
      <c r="D539" s="657" t="s">
        <v>1171</v>
      </c>
      <c r="E539" s="657" t="s">
        <v>1306</v>
      </c>
      <c r="F539" s="659">
        <v>-648150</v>
      </c>
      <c r="G539" s="659">
        <v>0</v>
      </c>
      <c r="H539" s="659">
        <v>648150</v>
      </c>
      <c r="I539" s="659">
        <v>2497153815</v>
      </c>
      <c r="J539" s="660" t="s">
        <v>1173</v>
      </c>
      <c r="L539" s="661">
        <f t="shared" si="16"/>
        <v>2497153815</v>
      </c>
      <c r="M539" s="661">
        <f t="shared" si="17"/>
        <v>0</v>
      </c>
    </row>
    <row r="540" spans="1:13">
      <c r="A540" s="657" t="s">
        <v>1308</v>
      </c>
      <c r="B540" s="658">
        <v>44512</v>
      </c>
      <c r="C540" s="657" t="s">
        <v>1175</v>
      </c>
      <c r="D540" s="657" t="s">
        <v>1171</v>
      </c>
      <c r="E540" s="657" t="s">
        <v>1176</v>
      </c>
      <c r="F540" s="659">
        <v>-39900000</v>
      </c>
      <c r="G540" s="659">
        <v>0</v>
      </c>
      <c r="H540" s="659">
        <v>39900000</v>
      </c>
      <c r="I540" s="659">
        <v>2537053815</v>
      </c>
      <c r="J540" s="660" t="s">
        <v>1173</v>
      </c>
      <c r="L540" s="661">
        <f t="shared" si="16"/>
        <v>2537053815</v>
      </c>
      <c r="M540" s="661">
        <f t="shared" si="17"/>
        <v>0</v>
      </c>
    </row>
    <row r="541" spans="1:13">
      <c r="A541" s="657" t="s">
        <v>1308</v>
      </c>
      <c r="B541" s="658">
        <v>44512</v>
      </c>
      <c r="C541" s="657" t="s">
        <v>1175</v>
      </c>
      <c r="D541" s="657" t="s">
        <v>1171</v>
      </c>
      <c r="E541" s="657" t="s">
        <v>1316</v>
      </c>
      <c r="F541" s="659">
        <v>-28500</v>
      </c>
      <c r="G541" s="659">
        <v>0</v>
      </c>
      <c r="H541" s="659">
        <v>28500</v>
      </c>
      <c r="I541" s="659">
        <v>2537082315</v>
      </c>
      <c r="J541" s="660" t="s">
        <v>1173</v>
      </c>
      <c r="L541" s="661">
        <f t="shared" si="16"/>
        <v>2537082315</v>
      </c>
      <c r="M541" s="661">
        <f t="shared" si="17"/>
        <v>0</v>
      </c>
    </row>
    <row r="542" spans="1:13">
      <c r="A542" s="657" t="s">
        <v>1308</v>
      </c>
      <c r="B542" s="658">
        <v>44512</v>
      </c>
      <c r="C542" s="657" t="s">
        <v>1279</v>
      </c>
      <c r="D542" s="657" t="s">
        <v>1171</v>
      </c>
      <c r="E542" s="657" t="s">
        <v>1317</v>
      </c>
      <c r="F542" s="659">
        <v>-13600</v>
      </c>
      <c r="G542" s="659">
        <v>0</v>
      </c>
      <c r="H542" s="659">
        <v>13600</v>
      </c>
      <c r="I542" s="659">
        <v>2537095915</v>
      </c>
      <c r="J542" s="660" t="s">
        <v>1173</v>
      </c>
      <c r="L542" s="661">
        <f t="shared" si="16"/>
        <v>2537095915</v>
      </c>
      <c r="M542" s="661">
        <f t="shared" si="17"/>
        <v>0</v>
      </c>
    </row>
    <row r="543" spans="1:13">
      <c r="A543" s="657" t="s">
        <v>1308</v>
      </c>
      <c r="B543" s="658">
        <v>44512</v>
      </c>
      <c r="C543" s="657" t="s">
        <v>1175</v>
      </c>
      <c r="D543" s="657" t="s">
        <v>1171</v>
      </c>
      <c r="E543" s="657" t="s">
        <v>1210</v>
      </c>
      <c r="F543" s="659">
        <v>-8000</v>
      </c>
      <c r="G543" s="659">
        <v>0</v>
      </c>
      <c r="H543" s="659">
        <v>8000</v>
      </c>
      <c r="I543" s="659">
        <v>2537103915</v>
      </c>
      <c r="J543" s="660" t="s">
        <v>1173</v>
      </c>
      <c r="L543" s="661">
        <f t="shared" si="16"/>
        <v>2537103915</v>
      </c>
      <c r="M543" s="661">
        <f t="shared" si="17"/>
        <v>0</v>
      </c>
    </row>
    <row r="544" spans="1:13">
      <c r="A544" s="657" t="s">
        <v>1308</v>
      </c>
      <c r="B544" s="658">
        <v>44512</v>
      </c>
      <c r="C544" s="657" t="s">
        <v>1175</v>
      </c>
      <c r="D544" s="657" t="s">
        <v>1171</v>
      </c>
      <c r="E544" s="657" t="s">
        <v>1212</v>
      </c>
      <c r="F544" s="659">
        <v>-1500000</v>
      </c>
      <c r="G544" s="659">
        <v>0</v>
      </c>
      <c r="H544" s="659">
        <v>1500000</v>
      </c>
      <c r="I544" s="659">
        <v>2538603915</v>
      </c>
      <c r="J544" s="660" t="s">
        <v>1173</v>
      </c>
      <c r="L544" s="661">
        <f t="shared" si="16"/>
        <v>2538603915</v>
      </c>
      <c r="M544" s="661">
        <f t="shared" si="17"/>
        <v>0</v>
      </c>
    </row>
    <row r="545" spans="1:13">
      <c r="A545" s="657" t="s">
        <v>1308</v>
      </c>
      <c r="B545" s="658">
        <v>44512</v>
      </c>
      <c r="C545" s="657" t="s">
        <v>1170</v>
      </c>
      <c r="D545" s="657" t="s">
        <v>1171</v>
      </c>
      <c r="E545" s="657" t="s">
        <v>1213</v>
      </c>
      <c r="F545" s="659">
        <v>-125000</v>
      </c>
      <c r="G545" s="659">
        <v>0</v>
      </c>
      <c r="H545" s="659">
        <v>125000</v>
      </c>
      <c r="I545" s="659">
        <v>2538728915</v>
      </c>
      <c r="J545" s="660" t="s">
        <v>1173</v>
      </c>
      <c r="L545" s="661">
        <f t="shared" si="16"/>
        <v>2538728915</v>
      </c>
      <c r="M545" s="661">
        <f t="shared" si="17"/>
        <v>0</v>
      </c>
    </row>
    <row r="546" spans="1:13">
      <c r="A546" s="657" t="s">
        <v>1308</v>
      </c>
      <c r="B546" s="658">
        <v>44512</v>
      </c>
      <c r="C546" s="657" t="s">
        <v>1170</v>
      </c>
      <c r="D546" s="657" t="s">
        <v>1171</v>
      </c>
      <c r="E546" s="657" t="s">
        <v>1199</v>
      </c>
      <c r="F546" s="659">
        <v>-1055600</v>
      </c>
      <c r="G546" s="659">
        <v>0</v>
      </c>
      <c r="H546" s="659">
        <v>1055600</v>
      </c>
      <c r="I546" s="659">
        <v>2539784515</v>
      </c>
      <c r="J546" s="660" t="s">
        <v>1173</v>
      </c>
      <c r="L546" s="661">
        <f t="shared" si="16"/>
        <v>2539784515</v>
      </c>
      <c r="M546" s="661">
        <f t="shared" si="17"/>
        <v>0</v>
      </c>
    </row>
    <row r="547" spans="1:13">
      <c r="A547" s="657" t="s">
        <v>1308</v>
      </c>
      <c r="B547" s="658">
        <v>44512</v>
      </c>
      <c r="C547" s="657" t="s">
        <v>1170</v>
      </c>
      <c r="D547" s="657" t="s">
        <v>1171</v>
      </c>
      <c r="E547" s="657" t="s">
        <v>1318</v>
      </c>
      <c r="F547" s="659">
        <v>-8500000</v>
      </c>
      <c r="G547" s="659">
        <v>0</v>
      </c>
      <c r="H547" s="659">
        <v>8500000</v>
      </c>
      <c r="I547" s="659">
        <v>2548284515</v>
      </c>
      <c r="J547" s="660" t="s">
        <v>1173</v>
      </c>
      <c r="L547" s="661">
        <f t="shared" si="16"/>
        <v>2548284515</v>
      </c>
      <c r="M547" s="661">
        <f t="shared" si="17"/>
        <v>0</v>
      </c>
    </row>
    <row r="548" spans="1:13">
      <c r="A548" s="657" t="s">
        <v>1308</v>
      </c>
      <c r="B548" s="658">
        <v>44512</v>
      </c>
      <c r="C548" s="657" t="s">
        <v>1170</v>
      </c>
      <c r="D548" s="657" t="s">
        <v>1171</v>
      </c>
      <c r="E548" s="657" t="s">
        <v>1201</v>
      </c>
      <c r="F548" s="659">
        <v>-25600</v>
      </c>
      <c r="G548" s="659">
        <v>0</v>
      </c>
      <c r="H548" s="659">
        <v>25600</v>
      </c>
      <c r="I548" s="659">
        <v>2548310115</v>
      </c>
      <c r="J548" s="660" t="s">
        <v>1173</v>
      </c>
      <c r="L548" s="661">
        <f t="shared" si="16"/>
        <v>2548310115</v>
      </c>
      <c r="M548" s="661">
        <f t="shared" si="17"/>
        <v>0</v>
      </c>
    </row>
    <row r="549" spans="1:13">
      <c r="A549" s="657" t="s">
        <v>1314</v>
      </c>
      <c r="B549" s="658">
        <v>44513</v>
      </c>
      <c r="C549" s="657" t="s">
        <v>1319</v>
      </c>
      <c r="D549" s="657" t="s">
        <v>1171</v>
      </c>
      <c r="E549" s="657" t="s">
        <v>1320</v>
      </c>
      <c r="F549" s="659">
        <v>-6847000</v>
      </c>
      <c r="G549" s="659">
        <v>0</v>
      </c>
      <c r="H549" s="659">
        <v>6847000</v>
      </c>
      <c r="I549" s="659">
        <v>2555157115</v>
      </c>
      <c r="J549" s="660" t="s">
        <v>1173</v>
      </c>
      <c r="L549" s="661">
        <f t="shared" si="16"/>
        <v>2555157115</v>
      </c>
      <c r="M549" s="661">
        <f t="shared" si="17"/>
        <v>0</v>
      </c>
    </row>
    <row r="550" spans="1:13">
      <c r="A550" s="657" t="s">
        <v>1314</v>
      </c>
      <c r="B550" s="658">
        <v>44513</v>
      </c>
      <c r="C550" s="657" t="s">
        <v>1170</v>
      </c>
      <c r="D550" s="657" t="s">
        <v>1171</v>
      </c>
      <c r="E550" s="657" t="s">
        <v>1214</v>
      </c>
      <c r="F550" s="659">
        <v>-4665000</v>
      </c>
      <c r="G550" s="659">
        <v>0</v>
      </c>
      <c r="H550" s="659">
        <v>4665000</v>
      </c>
      <c r="I550" s="659">
        <v>2559822115</v>
      </c>
      <c r="J550" s="660" t="s">
        <v>1173</v>
      </c>
      <c r="L550" s="661">
        <f t="shared" si="16"/>
        <v>2559822115</v>
      </c>
      <c r="M550" s="661">
        <f t="shared" si="17"/>
        <v>0</v>
      </c>
    </row>
    <row r="551" spans="1:13">
      <c r="A551" s="657" t="s">
        <v>1314</v>
      </c>
      <c r="B551" s="658">
        <v>44513</v>
      </c>
      <c r="C551" s="657" t="s">
        <v>1175</v>
      </c>
      <c r="D551" s="657" t="s">
        <v>1171</v>
      </c>
      <c r="E551" s="657" t="s">
        <v>1321</v>
      </c>
      <c r="F551" s="659">
        <v>-180000</v>
      </c>
      <c r="G551" s="659">
        <v>0</v>
      </c>
      <c r="H551" s="659">
        <v>180000</v>
      </c>
      <c r="I551" s="659">
        <v>2560002115</v>
      </c>
      <c r="J551" s="660" t="s">
        <v>1173</v>
      </c>
      <c r="L551" s="661">
        <f t="shared" si="16"/>
        <v>2560002115</v>
      </c>
      <c r="M551" s="661">
        <f t="shared" si="17"/>
        <v>0</v>
      </c>
    </row>
    <row r="552" spans="1:13">
      <c r="A552" s="657" t="s">
        <v>1314</v>
      </c>
      <c r="B552" s="658">
        <v>44513</v>
      </c>
      <c r="C552" s="657" t="s">
        <v>1170</v>
      </c>
      <c r="D552" s="657" t="s">
        <v>1171</v>
      </c>
      <c r="E552" s="657" t="s">
        <v>1322</v>
      </c>
      <c r="F552" s="659">
        <v>-339000</v>
      </c>
      <c r="G552" s="659">
        <v>0</v>
      </c>
      <c r="H552" s="659">
        <v>339000</v>
      </c>
      <c r="I552" s="659">
        <v>2560341115</v>
      </c>
      <c r="J552" s="660" t="s">
        <v>1173</v>
      </c>
      <c r="L552" s="661">
        <f t="shared" si="16"/>
        <v>2560341115</v>
      </c>
      <c r="M552" s="661">
        <f t="shared" si="17"/>
        <v>0</v>
      </c>
    </row>
    <row r="553" spans="1:13">
      <c r="A553" s="657" t="s">
        <v>1314</v>
      </c>
      <c r="B553" s="658">
        <v>44513</v>
      </c>
      <c r="C553" s="657" t="s">
        <v>1170</v>
      </c>
      <c r="D553" s="657" t="s">
        <v>1171</v>
      </c>
      <c r="E553" s="657" t="s">
        <v>1191</v>
      </c>
      <c r="F553" s="659">
        <v>-3632450</v>
      </c>
      <c r="G553" s="659">
        <v>0</v>
      </c>
      <c r="H553" s="659">
        <v>3632450</v>
      </c>
      <c r="I553" s="659">
        <v>2563973565</v>
      </c>
      <c r="J553" s="660" t="s">
        <v>1173</v>
      </c>
      <c r="L553" s="661">
        <f t="shared" si="16"/>
        <v>2563973565</v>
      </c>
      <c r="M553" s="661">
        <f t="shared" si="17"/>
        <v>0</v>
      </c>
    </row>
    <row r="554" spans="1:13">
      <c r="A554" s="657" t="s">
        <v>1314</v>
      </c>
      <c r="B554" s="658">
        <v>44513</v>
      </c>
      <c r="C554" s="657" t="s">
        <v>1170</v>
      </c>
      <c r="D554" s="657" t="s">
        <v>1171</v>
      </c>
      <c r="E554" s="657" t="s">
        <v>1195</v>
      </c>
      <c r="F554" s="659">
        <v>-9518990</v>
      </c>
      <c r="G554" s="659">
        <v>0</v>
      </c>
      <c r="H554" s="659">
        <v>9518990</v>
      </c>
      <c r="I554" s="659">
        <v>2573492555</v>
      </c>
      <c r="J554" s="660" t="s">
        <v>1173</v>
      </c>
      <c r="L554" s="661">
        <f t="shared" si="16"/>
        <v>2573492555</v>
      </c>
      <c r="M554" s="661">
        <f t="shared" si="17"/>
        <v>0</v>
      </c>
    </row>
    <row r="555" spans="1:13">
      <c r="A555" s="657" t="s">
        <v>1314</v>
      </c>
      <c r="B555" s="658">
        <v>44513</v>
      </c>
      <c r="C555" s="657" t="s">
        <v>1170</v>
      </c>
      <c r="D555" s="657" t="s">
        <v>1171</v>
      </c>
      <c r="E555" s="657" t="s">
        <v>1183</v>
      </c>
      <c r="F555" s="659">
        <v>-2969250</v>
      </c>
      <c r="G555" s="659">
        <v>0</v>
      </c>
      <c r="H555" s="659">
        <v>2969250</v>
      </c>
      <c r="I555" s="659">
        <v>2576461805</v>
      </c>
      <c r="J555" s="660" t="s">
        <v>1173</v>
      </c>
      <c r="L555" s="661">
        <f t="shared" si="16"/>
        <v>2576461805</v>
      </c>
      <c r="M555" s="661">
        <f t="shared" si="17"/>
        <v>0</v>
      </c>
    </row>
    <row r="556" spans="1:13">
      <c r="A556" s="657" t="s">
        <v>1314</v>
      </c>
      <c r="B556" s="658">
        <v>44513</v>
      </c>
      <c r="C556" s="657" t="s">
        <v>1170</v>
      </c>
      <c r="D556" s="657" t="s">
        <v>1171</v>
      </c>
      <c r="E556" s="657" t="s">
        <v>1260</v>
      </c>
      <c r="F556" s="659">
        <v>-22508</v>
      </c>
      <c r="G556" s="659">
        <v>0</v>
      </c>
      <c r="H556" s="659">
        <v>22508</v>
      </c>
      <c r="I556" s="659">
        <v>2576484313</v>
      </c>
      <c r="J556" s="660" t="s">
        <v>1173</v>
      </c>
      <c r="L556" s="661">
        <f t="shared" si="16"/>
        <v>2576484313</v>
      </c>
      <c r="M556" s="661">
        <f t="shared" si="17"/>
        <v>0</v>
      </c>
    </row>
    <row r="557" spans="1:13">
      <c r="A557" s="657" t="s">
        <v>1314</v>
      </c>
      <c r="B557" s="658">
        <v>44513</v>
      </c>
      <c r="C557" s="657" t="s">
        <v>1170</v>
      </c>
      <c r="D557" s="657" t="s">
        <v>1171</v>
      </c>
      <c r="E557" s="657" t="s">
        <v>1209</v>
      </c>
      <c r="F557" s="659">
        <v>-6680000</v>
      </c>
      <c r="G557" s="659">
        <v>0</v>
      </c>
      <c r="H557" s="659">
        <v>6680000</v>
      </c>
      <c r="I557" s="659">
        <v>2583164313</v>
      </c>
      <c r="J557" s="660" t="s">
        <v>1173</v>
      </c>
      <c r="L557" s="661">
        <f t="shared" si="16"/>
        <v>2583164313</v>
      </c>
      <c r="M557" s="661">
        <f t="shared" si="17"/>
        <v>0</v>
      </c>
    </row>
    <row r="558" spans="1:13">
      <c r="A558" s="657" t="s">
        <v>1314</v>
      </c>
      <c r="B558" s="658">
        <v>44513</v>
      </c>
      <c r="C558" s="657" t="s">
        <v>1170</v>
      </c>
      <c r="D558" s="657" t="s">
        <v>1171</v>
      </c>
      <c r="E558" s="657" t="s">
        <v>1177</v>
      </c>
      <c r="F558" s="659">
        <v>-3270050</v>
      </c>
      <c r="G558" s="659">
        <v>0</v>
      </c>
      <c r="H558" s="659">
        <v>3270050</v>
      </c>
      <c r="I558" s="659">
        <v>2586434363</v>
      </c>
      <c r="J558" s="660" t="s">
        <v>1173</v>
      </c>
      <c r="L558" s="661">
        <f t="shared" si="16"/>
        <v>2586434363</v>
      </c>
      <c r="M558" s="661">
        <f t="shared" si="17"/>
        <v>0</v>
      </c>
    </row>
    <row r="559" spans="1:13">
      <c r="A559" s="657" t="s">
        <v>1314</v>
      </c>
      <c r="B559" s="658">
        <v>44513</v>
      </c>
      <c r="C559" s="657" t="s">
        <v>1170</v>
      </c>
      <c r="D559" s="657" t="s">
        <v>1171</v>
      </c>
      <c r="E559" s="657" t="s">
        <v>1181</v>
      </c>
      <c r="F559" s="659">
        <v>-675300</v>
      </c>
      <c r="G559" s="659">
        <v>0</v>
      </c>
      <c r="H559" s="659">
        <v>675300</v>
      </c>
      <c r="I559" s="659">
        <v>2587109663</v>
      </c>
      <c r="J559" s="660" t="s">
        <v>1173</v>
      </c>
      <c r="L559" s="661">
        <f t="shared" si="16"/>
        <v>2587109663</v>
      </c>
      <c r="M559" s="661">
        <f t="shared" si="17"/>
        <v>0</v>
      </c>
    </row>
    <row r="560" spans="1:13">
      <c r="A560" s="657" t="s">
        <v>1314</v>
      </c>
      <c r="B560" s="658">
        <v>44513</v>
      </c>
      <c r="C560" s="657" t="s">
        <v>1170</v>
      </c>
      <c r="D560" s="657" t="s">
        <v>1171</v>
      </c>
      <c r="E560" s="657" t="s">
        <v>1193</v>
      </c>
      <c r="F560" s="659">
        <v>-3399000</v>
      </c>
      <c r="G560" s="659">
        <v>0</v>
      </c>
      <c r="H560" s="659">
        <v>3399000</v>
      </c>
      <c r="I560" s="659">
        <v>2590508663</v>
      </c>
      <c r="J560" s="660" t="s">
        <v>1173</v>
      </c>
      <c r="L560" s="661">
        <f t="shared" si="16"/>
        <v>2590508663</v>
      </c>
      <c r="M560" s="661">
        <f t="shared" si="17"/>
        <v>0</v>
      </c>
    </row>
    <row r="561" spans="1:13">
      <c r="A561" s="657" t="s">
        <v>1314</v>
      </c>
      <c r="B561" s="658">
        <v>44513</v>
      </c>
      <c r="C561" s="657" t="s">
        <v>1170</v>
      </c>
      <c r="D561" s="657" t="s">
        <v>1171</v>
      </c>
      <c r="E561" s="657" t="s">
        <v>1174</v>
      </c>
      <c r="F561" s="659">
        <v>-6561550</v>
      </c>
      <c r="G561" s="659">
        <v>0</v>
      </c>
      <c r="H561" s="659">
        <v>6561550</v>
      </c>
      <c r="I561" s="659">
        <v>2597070213</v>
      </c>
      <c r="J561" s="660" t="s">
        <v>1173</v>
      </c>
      <c r="L561" s="661">
        <f t="shared" si="16"/>
        <v>2597070213</v>
      </c>
      <c r="M561" s="661">
        <f t="shared" si="17"/>
        <v>0</v>
      </c>
    </row>
    <row r="562" spans="1:13">
      <c r="A562" s="657" t="s">
        <v>1314</v>
      </c>
      <c r="B562" s="658">
        <v>44513</v>
      </c>
      <c r="C562" s="657" t="s">
        <v>1170</v>
      </c>
      <c r="D562" s="657" t="s">
        <v>1171</v>
      </c>
      <c r="E562" s="657" t="s">
        <v>1187</v>
      </c>
      <c r="F562" s="659">
        <v>-2719500</v>
      </c>
      <c r="G562" s="659">
        <v>0</v>
      </c>
      <c r="H562" s="659">
        <v>2719500</v>
      </c>
      <c r="I562" s="659">
        <v>2599789713</v>
      </c>
      <c r="J562" s="660" t="s">
        <v>1173</v>
      </c>
      <c r="L562" s="661">
        <f t="shared" si="16"/>
        <v>2599789713</v>
      </c>
      <c r="M562" s="661">
        <f t="shared" si="17"/>
        <v>0</v>
      </c>
    </row>
    <row r="563" spans="1:13">
      <c r="A563" s="657" t="s">
        <v>1314</v>
      </c>
      <c r="B563" s="658">
        <v>44513</v>
      </c>
      <c r="C563" s="657" t="s">
        <v>1170</v>
      </c>
      <c r="D563" s="657" t="s">
        <v>1171</v>
      </c>
      <c r="E563" s="657" t="s">
        <v>1180</v>
      </c>
      <c r="F563" s="659">
        <v>-3383000</v>
      </c>
      <c r="G563" s="659">
        <v>0</v>
      </c>
      <c r="H563" s="659">
        <v>3383000</v>
      </c>
      <c r="I563" s="659">
        <v>2603172713</v>
      </c>
      <c r="J563" s="660" t="s">
        <v>1173</v>
      </c>
      <c r="L563" s="661">
        <f t="shared" si="16"/>
        <v>2603172713</v>
      </c>
      <c r="M563" s="661">
        <f t="shared" si="17"/>
        <v>0</v>
      </c>
    </row>
    <row r="564" spans="1:13">
      <c r="A564" s="657" t="s">
        <v>1314</v>
      </c>
      <c r="B564" s="658">
        <v>44513</v>
      </c>
      <c r="C564" s="657" t="s">
        <v>1170</v>
      </c>
      <c r="D564" s="657" t="s">
        <v>1171</v>
      </c>
      <c r="E564" s="657" t="s">
        <v>1185</v>
      </c>
      <c r="F564" s="659">
        <v>-2623500</v>
      </c>
      <c r="G564" s="659">
        <v>0</v>
      </c>
      <c r="H564" s="659">
        <v>2623500</v>
      </c>
      <c r="I564" s="659">
        <v>2605796213</v>
      </c>
      <c r="J564" s="660" t="s">
        <v>1173</v>
      </c>
      <c r="L564" s="661">
        <f t="shared" si="16"/>
        <v>2605796213</v>
      </c>
      <c r="M564" s="661">
        <f t="shared" si="17"/>
        <v>0</v>
      </c>
    </row>
    <row r="565" spans="1:13">
      <c r="A565" s="657" t="s">
        <v>1314</v>
      </c>
      <c r="B565" s="658">
        <v>44513</v>
      </c>
      <c r="C565" s="657" t="s">
        <v>1170</v>
      </c>
      <c r="D565" s="657" t="s">
        <v>1171</v>
      </c>
      <c r="E565" s="657" t="s">
        <v>1202</v>
      </c>
      <c r="F565" s="659">
        <v>-5125300</v>
      </c>
      <c r="G565" s="659">
        <v>0</v>
      </c>
      <c r="H565" s="659">
        <v>5125300</v>
      </c>
      <c r="I565" s="659">
        <v>2610921513</v>
      </c>
      <c r="J565" s="660" t="s">
        <v>1173</v>
      </c>
      <c r="L565" s="661">
        <f t="shared" si="16"/>
        <v>2610921513</v>
      </c>
      <c r="M565" s="661">
        <f t="shared" si="17"/>
        <v>0</v>
      </c>
    </row>
    <row r="566" spans="1:13">
      <c r="A566" s="657" t="s">
        <v>1314</v>
      </c>
      <c r="B566" s="658">
        <v>44513</v>
      </c>
      <c r="C566" s="657" t="s">
        <v>1170</v>
      </c>
      <c r="D566" s="657" t="s">
        <v>1171</v>
      </c>
      <c r="E566" s="657" t="s">
        <v>1178</v>
      </c>
      <c r="F566" s="659">
        <v>-5957100</v>
      </c>
      <c r="G566" s="659">
        <v>0</v>
      </c>
      <c r="H566" s="659">
        <v>5957100</v>
      </c>
      <c r="I566" s="659">
        <v>2616878613</v>
      </c>
      <c r="J566" s="660" t="s">
        <v>1173</v>
      </c>
      <c r="L566" s="661">
        <f t="shared" si="16"/>
        <v>2616878613</v>
      </c>
      <c r="M566" s="661">
        <f t="shared" si="17"/>
        <v>0</v>
      </c>
    </row>
    <row r="567" spans="1:13">
      <c r="A567" s="657" t="s">
        <v>1314</v>
      </c>
      <c r="B567" s="658">
        <v>44513</v>
      </c>
      <c r="C567" s="657" t="s">
        <v>1170</v>
      </c>
      <c r="D567" s="657" t="s">
        <v>1171</v>
      </c>
      <c r="E567" s="657" t="s">
        <v>1206</v>
      </c>
      <c r="F567" s="659">
        <v>-1402300</v>
      </c>
      <c r="G567" s="659">
        <v>0</v>
      </c>
      <c r="H567" s="659">
        <v>1402300</v>
      </c>
      <c r="I567" s="659">
        <v>2618280913</v>
      </c>
      <c r="J567" s="660" t="s">
        <v>1173</v>
      </c>
      <c r="L567" s="661">
        <f t="shared" si="16"/>
        <v>2618280913</v>
      </c>
      <c r="M567" s="661">
        <f t="shared" si="17"/>
        <v>0</v>
      </c>
    </row>
    <row r="568" spans="1:13">
      <c r="A568" s="657" t="s">
        <v>1314</v>
      </c>
      <c r="B568" s="658">
        <v>44513</v>
      </c>
      <c r="C568" s="657" t="s">
        <v>1170</v>
      </c>
      <c r="D568" s="657" t="s">
        <v>1171</v>
      </c>
      <c r="E568" s="657" t="s">
        <v>1189</v>
      </c>
      <c r="F568" s="659">
        <v>-5243638</v>
      </c>
      <c r="G568" s="659">
        <v>0</v>
      </c>
      <c r="H568" s="659">
        <v>5243638</v>
      </c>
      <c r="I568" s="659">
        <v>2623524551</v>
      </c>
      <c r="J568" s="660" t="s">
        <v>1173</v>
      </c>
      <c r="L568" s="661">
        <f t="shared" si="16"/>
        <v>2623524551</v>
      </c>
      <c r="M568" s="661">
        <f t="shared" si="17"/>
        <v>0</v>
      </c>
    </row>
    <row r="569" spans="1:13">
      <c r="A569" s="657" t="s">
        <v>1314</v>
      </c>
      <c r="B569" s="658">
        <v>44513</v>
      </c>
      <c r="C569" s="657" t="s">
        <v>1170</v>
      </c>
      <c r="D569" s="657" t="s">
        <v>1171</v>
      </c>
      <c r="E569" s="657" t="s">
        <v>1174</v>
      </c>
      <c r="F569" s="659">
        <v>-61600</v>
      </c>
      <c r="G569" s="659">
        <v>0</v>
      </c>
      <c r="H569" s="659">
        <v>61600</v>
      </c>
      <c r="I569" s="659">
        <v>2623586151</v>
      </c>
      <c r="J569" s="660" t="s">
        <v>1173</v>
      </c>
      <c r="L569" s="661">
        <f t="shared" si="16"/>
        <v>2623586151</v>
      </c>
      <c r="M569" s="661">
        <f t="shared" si="17"/>
        <v>0</v>
      </c>
    </row>
    <row r="570" spans="1:13">
      <c r="A570" s="657" t="s">
        <v>1314</v>
      </c>
      <c r="B570" s="658">
        <v>44513</v>
      </c>
      <c r="C570" s="657" t="s">
        <v>1170</v>
      </c>
      <c r="D570" s="657" t="s">
        <v>1171</v>
      </c>
      <c r="E570" s="657" t="s">
        <v>1174</v>
      </c>
      <c r="F570" s="659">
        <v>-1424</v>
      </c>
      <c r="G570" s="659">
        <v>0</v>
      </c>
      <c r="H570" s="659">
        <v>1424</v>
      </c>
      <c r="I570" s="659">
        <v>2623587575</v>
      </c>
      <c r="J570" s="660" t="s">
        <v>1173</v>
      </c>
      <c r="L570" s="661">
        <f t="shared" si="16"/>
        <v>2623587575</v>
      </c>
      <c r="M570" s="661">
        <f t="shared" si="17"/>
        <v>0</v>
      </c>
    </row>
    <row r="571" spans="1:13">
      <c r="A571" s="657" t="s">
        <v>1314</v>
      </c>
      <c r="B571" s="658">
        <v>44513</v>
      </c>
      <c r="C571" s="657" t="s">
        <v>1170</v>
      </c>
      <c r="D571" s="657" t="s">
        <v>1171</v>
      </c>
      <c r="E571" s="657" t="s">
        <v>1186</v>
      </c>
      <c r="F571" s="659">
        <v>-3054000</v>
      </c>
      <c r="G571" s="659">
        <v>0</v>
      </c>
      <c r="H571" s="659">
        <v>3054000</v>
      </c>
      <c r="I571" s="659">
        <v>2626641575</v>
      </c>
      <c r="J571" s="660" t="s">
        <v>1173</v>
      </c>
      <c r="L571" s="661">
        <f t="shared" si="16"/>
        <v>2626641575</v>
      </c>
      <c r="M571" s="661">
        <f t="shared" si="17"/>
        <v>0</v>
      </c>
    </row>
    <row r="572" spans="1:13">
      <c r="A572" s="657" t="s">
        <v>1314</v>
      </c>
      <c r="B572" s="658">
        <v>44513</v>
      </c>
      <c r="C572" s="657" t="s">
        <v>1170</v>
      </c>
      <c r="D572" s="657" t="s">
        <v>1171</v>
      </c>
      <c r="E572" s="657" t="s">
        <v>1182</v>
      </c>
      <c r="F572" s="659">
        <v>-3378900</v>
      </c>
      <c r="G572" s="659">
        <v>0</v>
      </c>
      <c r="H572" s="659">
        <v>3378900</v>
      </c>
      <c r="I572" s="659">
        <v>2630020475</v>
      </c>
      <c r="J572" s="660" t="s">
        <v>1173</v>
      </c>
      <c r="L572" s="661">
        <f t="shared" si="16"/>
        <v>2630020475</v>
      </c>
      <c r="M572" s="661">
        <f t="shared" si="17"/>
        <v>0</v>
      </c>
    </row>
    <row r="573" spans="1:13">
      <c r="A573" s="657" t="s">
        <v>1314</v>
      </c>
      <c r="B573" s="658">
        <v>44513</v>
      </c>
      <c r="C573" s="657" t="s">
        <v>1170</v>
      </c>
      <c r="D573" s="657" t="s">
        <v>1171</v>
      </c>
      <c r="E573" s="657" t="s">
        <v>1323</v>
      </c>
      <c r="F573" s="659">
        <v>-15550</v>
      </c>
      <c r="G573" s="659">
        <v>0</v>
      </c>
      <c r="H573" s="659">
        <v>15550</v>
      </c>
      <c r="I573" s="659">
        <v>2630036025</v>
      </c>
      <c r="J573" s="660" t="s">
        <v>1173</v>
      </c>
      <c r="L573" s="661">
        <f t="shared" si="16"/>
        <v>2630036025</v>
      </c>
      <c r="M573" s="661">
        <f t="shared" si="17"/>
        <v>0</v>
      </c>
    </row>
    <row r="574" spans="1:13">
      <c r="A574" s="657" t="s">
        <v>1314</v>
      </c>
      <c r="B574" s="658">
        <v>44513</v>
      </c>
      <c r="C574" s="657" t="s">
        <v>1170</v>
      </c>
      <c r="D574" s="657" t="s">
        <v>1171</v>
      </c>
      <c r="E574" s="657" t="s">
        <v>1197</v>
      </c>
      <c r="F574" s="659">
        <v>-9954800</v>
      </c>
      <c r="G574" s="659">
        <v>0</v>
      </c>
      <c r="H574" s="659">
        <v>9954800</v>
      </c>
      <c r="I574" s="659">
        <v>2639990825</v>
      </c>
      <c r="J574" s="660" t="s">
        <v>1173</v>
      </c>
      <c r="L574" s="661">
        <f t="shared" si="16"/>
        <v>2639990825</v>
      </c>
      <c r="M574" s="661">
        <f t="shared" si="17"/>
        <v>0</v>
      </c>
    </row>
    <row r="575" spans="1:13">
      <c r="A575" s="657" t="s">
        <v>1314</v>
      </c>
      <c r="B575" s="658">
        <v>44513</v>
      </c>
      <c r="C575" s="657" t="s">
        <v>1170</v>
      </c>
      <c r="D575" s="657" t="s">
        <v>1171</v>
      </c>
      <c r="E575" s="657" t="s">
        <v>1324</v>
      </c>
      <c r="F575" s="659">
        <v>-951500</v>
      </c>
      <c r="G575" s="659">
        <v>0</v>
      </c>
      <c r="H575" s="659">
        <v>951500</v>
      </c>
      <c r="I575" s="659">
        <v>2640942325</v>
      </c>
      <c r="J575" s="660" t="s">
        <v>1173</v>
      </c>
      <c r="L575" s="661">
        <f t="shared" si="16"/>
        <v>2640942325</v>
      </c>
      <c r="M575" s="661">
        <f t="shared" si="17"/>
        <v>0</v>
      </c>
    </row>
    <row r="576" spans="1:13">
      <c r="A576" s="657" t="s">
        <v>1314</v>
      </c>
      <c r="B576" s="658">
        <v>44513</v>
      </c>
      <c r="C576" s="657" t="s">
        <v>1170</v>
      </c>
      <c r="D576" s="657" t="s">
        <v>1171</v>
      </c>
      <c r="E576" s="657" t="s">
        <v>1325</v>
      </c>
      <c r="F576" s="659">
        <v>-13800</v>
      </c>
      <c r="G576" s="659">
        <v>0</v>
      </c>
      <c r="H576" s="659">
        <v>13800</v>
      </c>
      <c r="I576" s="659">
        <v>2640956125</v>
      </c>
      <c r="J576" s="660" t="s">
        <v>1173</v>
      </c>
      <c r="L576" s="661">
        <f t="shared" si="16"/>
        <v>2640956125</v>
      </c>
      <c r="M576" s="661">
        <f t="shared" si="17"/>
        <v>0</v>
      </c>
    </row>
    <row r="577" spans="1:13">
      <c r="A577" s="657" t="s">
        <v>1314</v>
      </c>
      <c r="B577" s="658">
        <v>44513</v>
      </c>
      <c r="C577" s="657" t="s">
        <v>1170</v>
      </c>
      <c r="D577" s="657" t="s">
        <v>1171</v>
      </c>
      <c r="E577" s="657" t="s">
        <v>1188</v>
      </c>
      <c r="F577" s="659">
        <v>-1523900</v>
      </c>
      <c r="G577" s="659">
        <v>0</v>
      </c>
      <c r="H577" s="659">
        <v>1523900</v>
      </c>
      <c r="I577" s="659">
        <v>2642480025</v>
      </c>
      <c r="J577" s="660" t="s">
        <v>1173</v>
      </c>
      <c r="L577" s="661">
        <f t="shared" si="16"/>
        <v>2642480025</v>
      </c>
      <c r="M577" s="661">
        <f t="shared" si="17"/>
        <v>0</v>
      </c>
    </row>
    <row r="578" spans="1:13">
      <c r="A578" s="657" t="s">
        <v>1314</v>
      </c>
      <c r="B578" s="658">
        <v>44513</v>
      </c>
      <c r="C578" s="657" t="s">
        <v>1170</v>
      </c>
      <c r="D578" s="657" t="s">
        <v>1171</v>
      </c>
      <c r="E578" s="657" t="s">
        <v>1207</v>
      </c>
      <c r="F578" s="659">
        <v>-4055500</v>
      </c>
      <c r="G578" s="659">
        <v>0</v>
      </c>
      <c r="H578" s="659">
        <v>4055500</v>
      </c>
      <c r="I578" s="659">
        <v>2646535525</v>
      </c>
      <c r="J578" s="660" t="s">
        <v>1173</v>
      </c>
      <c r="L578" s="661">
        <f t="shared" si="16"/>
        <v>2646535525</v>
      </c>
      <c r="M578" s="661">
        <f t="shared" si="17"/>
        <v>0</v>
      </c>
    </row>
    <row r="579" spans="1:13">
      <c r="A579" s="657" t="s">
        <v>1326</v>
      </c>
      <c r="B579" s="658">
        <v>44514</v>
      </c>
      <c r="C579" s="657" t="s">
        <v>1170</v>
      </c>
      <c r="D579" s="657" t="s">
        <v>1171</v>
      </c>
      <c r="E579" s="657" t="s">
        <v>1186</v>
      </c>
      <c r="F579" s="659">
        <v>-1650000</v>
      </c>
      <c r="G579" s="659">
        <v>0</v>
      </c>
      <c r="H579" s="659">
        <v>1650000</v>
      </c>
      <c r="I579" s="659">
        <v>2648185525</v>
      </c>
      <c r="J579" s="660" t="s">
        <v>1173</v>
      </c>
      <c r="L579" s="661">
        <f t="shared" si="16"/>
        <v>2648185525</v>
      </c>
      <c r="M579" s="661">
        <f t="shared" si="17"/>
        <v>0</v>
      </c>
    </row>
    <row r="580" spans="1:13">
      <c r="A580" s="657" t="s">
        <v>1327</v>
      </c>
      <c r="B580" s="658">
        <v>44515</v>
      </c>
      <c r="C580" s="657" t="s">
        <v>1170</v>
      </c>
      <c r="D580" s="657" t="s">
        <v>1171</v>
      </c>
      <c r="E580" s="657" t="s">
        <v>1172</v>
      </c>
      <c r="F580" s="659">
        <v>-2301400</v>
      </c>
      <c r="G580" s="659">
        <v>0</v>
      </c>
      <c r="H580" s="659">
        <v>2301400</v>
      </c>
      <c r="I580" s="659">
        <v>2650486925</v>
      </c>
      <c r="J580" s="660" t="s">
        <v>1173</v>
      </c>
      <c r="L580" s="661">
        <f t="shared" si="16"/>
        <v>2650486925</v>
      </c>
      <c r="M580" s="661">
        <f t="shared" si="17"/>
        <v>0</v>
      </c>
    </row>
    <row r="581" spans="1:13">
      <c r="A581" s="657" t="s">
        <v>1314</v>
      </c>
      <c r="B581" s="658">
        <v>44513</v>
      </c>
      <c r="C581" s="657" t="s">
        <v>1170</v>
      </c>
      <c r="D581" s="657" t="s">
        <v>1171</v>
      </c>
      <c r="E581" s="657" t="s">
        <v>1199</v>
      </c>
      <c r="F581" s="659">
        <v>-7702200</v>
      </c>
      <c r="G581" s="659">
        <v>0</v>
      </c>
      <c r="H581" s="659">
        <v>7702200</v>
      </c>
      <c r="I581" s="659">
        <v>2658189125</v>
      </c>
      <c r="J581" s="660" t="s">
        <v>1173</v>
      </c>
      <c r="L581" s="661">
        <f t="shared" si="16"/>
        <v>2658189125</v>
      </c>
      <c r="M581" s="661">
        <f t="shared" si="17"/>
        <v>0</v>
      </c>
    </row>
    <row r="582" spans="1:13">
      <c r="A582" s="657" t="s">
        <v>1314</v>
      </c>
      <c r="B582" s="658">
        <v>44513</v>
      </c>
      <c r="C582" s="657" t="s">
        <v>1170</v>
      </c>
      <c r="D582" s="657" t="s">
        <v>1171</v>
      </c>
      <c r="E582" s="657" t="s">
        <v>1204</v>
      </c>
      <c r="F582" s="659">
        <v>-4898000</v>
      </c>
      <c r="G582" s="659">
        <v>0</v>
      </c>
      <c r="H582" s="659">
        <v>4898000</v>
      </c>
      <c r="I582" s="659">
        <v>2663087125</v>
      </c>
      <c r="J582" s="660" t="s">
        <v>1173</v>
      </c>
      <c r="L582" s="661">
        <f t="shared" si="16"/>
        <v>2663087125</v>
      </c>
      <c r="M582" s="661">
        <f t="shared" si="17"/>
        <v>0</v>
      </c>
    </row>
    <row r="583" spans="1:13">
      <c r="A583" s="657" t="s">
        <v>1314</v>
      </c>
      <c r="B583" s="658">
        <v>44513</v>
      </c>
      <c r="C583" s="657" t="s">
        <v>1170</v>
      </c>
      <c r="D583" s="657" t="s">
        <v>1171</v>
      </c>
      <c r="E583" s="657" t="s">
        <v>1177</v>
      </c>
      <c r="F583" s="659">
        <v>-89000</v>
      </c>
      <c r="G583" s="659">
        <v>0</v>
      </c>
      <c r="H583" s="659">
        <v>89000</v>
      </c>
      <c r="I583" s="659">
        <v>2663176125</v>
      </c>
      <c r="J583" s="660" t="s">
        <v>1173</v>
      </c>
      <c r="L583" s="661">
        <f t="shared" si="16"/>
        <v>2663176125</v>
      </c>
      <c r="M583" s="661">
        <f t="shared" si="17"/>
        <v>0</v>
      </c>
    </row>
    <row r="584" spans="1:13">
      <c r="A584" s="657" t="s">
        <v>1314</v>
      </c>
      <c r="B584" s="658">
        <v>44513</v>
      </c>
      <c r="C584" s="657" t="s">
        <v>1170</v>
      </c>
      <c r="D584" s="657" t="s">
        <v>1171</v>
      </c>
      <c r="E584" s="657" t="s">
        <v>1196</v>
      </c>
      <c r="F584" s="659">
        <v>-1778400</v>
      </c>
      <c r="G584" s="659">
        <v>0</v>
      </c>
      <c r="H584" s="659">
        <v>1778400</v>
      </c>
      <c r="I584" s="659">
        <v>2664954525</v>
      </c>
      <c r="J584" s="660" t="s">
        <v>1173</v>
      </c>
      <c r="L584" s="661">
        <f t="shared" ref="L584:L647" si="18">I583+H584</f>
        <v>2664954525</v>
      </c>
      <c r="M584" s="661">
        <f t="shared" ref="M584:M647" si="19">I584-L584</f>
        <v>0</v>
      </c>
    </row>
    <row r="585" spans="1:13">
      <c r="A585" s="657" t="s">
        <v>1326</v>
      </c>
      <c r="B585" s="658">
        <v>44514</v>
      </c>
      <c r="C585" s="657" t="s">
        <v>1170</v>
      </c>
      <c r="D585" s="657" t="s">
        <v>1171</v>
      </c>
      <c r="E585" s="657" t="s">
        <v>1199</v>
      </c>
      <c r="F585" s="659">
        <v>-7197800</v>
      </c>
      <c r="G585" s="659">
        <v>0</v>
      </c>
      <c r="H585" s="659">
        <v>7197800</v>
      </c>
      <c r="I585" s="659">
        <v>2672152325</v>
      </c>
      <c r="J585" s="660" t="s">
        <v>1173</v>
      </c>
      <c r="L585" s="661">
        <f t="shared" si="18"/>
        <v>2672152325</v>
      </c>
      <c r="M585" s="661">
        <f t="shared" si="19"/>
        <v>0</v>
      </c>
    </row>
    <row r="586" spans="1:13">
      <c r="A586" s="657" t="s">
        <v>1326</v>
      </c>
      <c r="B586" s="658">
        <v>44514</v>
      </c>
      <c r="C586" s="657" t="s">
        <v>1170</v>
      </c>
      <c r="D586" s="657" t="s">
        <v>1171</v>
      </c>
      <c r="E586" s="657" t="s">
        <v>1191</v>
      </c>
      <c r="F586" s="659">
        <v>-4209300</v>
      </c>
      <c r="G586" s="659">
        <v>0</v>
      </c>
      <c r="H586" s="659">
        <v>4209300</v>
      </c>
      <c r="I586" s="659">
        <v>2676361625</v>
      </c>
      <c r="J586" s="660" t="s">
        <v>1173</v>
      </c>
      <c r="L586" s="661">
        <f t="shared" si="18"/>
        <v>2676361625</v>
      </c>
      <c r="M586" s="661">
        <f t="shared" si="19"/>
        <v>0</v>
      </c>
    </row>
    <row r="587" spans="1:13">
      <c r="A587" s="657" t="s">
        <v>1314</v>
      </c>
      <c r="B587" s="658">
        <v>44513</v>
      </c>
      <c r="C587" s="657" t="s">
        <v>1175</v>
      </c>
      <c r="D587" s="657" t="s">
        <v>1171</v>
      </c>
      <c r="E587" s="657" t="s">
        <v>1328</v>
      </c>
      <c r="F587" s="659">
        <v>-450000</v>
      </c>
      <c r="G587" s="659">
        <v>0</v>
      </c>
      <c r="H587" s="659">
        <v>450000</v>
      </c>
      <c r="I587" s="659">
        <v>2676811625</v>
      </c>
      <c r="J587" s="660" t="s">
        <v>1173</v>
      </c>
      <c r="L587" s="661">
        <f t="shared" si="18"/>
        <v>2676811625</v>
      </c>
      <c r="M587" s="661">
        <f t="shared" si="19"/>
        <v>0</v>
      </c>
    </row>
    <row r="588" spans="1:13">
      <c r="A588" s="657" t="s">
        <v>1326</v>
      </c>
      <c r="B588" s="658">
        <v>44514</v>
      </c>
      <c r="C588" s="657" t="s">
        <v>1170</v>
      </c>
      <c r="D588" s="657" t="s">
        <v>1171</v>
      </c>
      <c r="E588" s="657" t="s">
        <v>1193</v>
      </c>
      <c r="F588" s="659">
        <v>-2376000</v>
      </c>
      <c r="G588" s="659">
        <v>0</v>
      </c>
      <c r="H588" s="659">
        <v>2376000</v>
      </c>
      <c r="I588" s="659">
        <v>2679187625</v>
      </c>
      <c r="J588" s="660" t="s">
        <v>1173</v>
      </c>
      <c r="L588" s="661">
        <f t="shared" si="18"/>
        <v>2679187625</v>
      </c>
      <c r="M588" s="661">
        <f t="shared" si="19"/>
        <v>0</v>
      </c>
    </row>
    <row r="589" spans="1:13">
      <c r="A589" s="657" t="s">
        <v>1326</v>
      </c>
      <c r="B589" s="658">
        <v>44514</v>
      </c>
      <c r="C589" s="657" t="s">
        <v>1170</v>
      </c>
      <c r="D589" s="657" t="s">
        <v>1171</v>
      </c>
      <c r="E589" s="657" t="s">
        <v>1185</v>
      </c>
      <c r="F589" s="659">
        <v>-2062500</v>
      </c>
      <c r="G589" s="659">
        <v>0</v>
      </c>
      <c r="H589" s="659">
        <v>2062500</v>
      </c>
      <c r="I589" s="659">
        <v>2681250125</v>
      </c>
      <c r="J589" s="660" t="s">
        <v>1173</v>
      </c>
      <c r="L589" s="661">
        <f t="shared" si="18"/>
        <v>2681250125</v>
      </c>
      <c r="M589" s="661">
        <f t="shared" si="19"/>
        <v>0</v>
      </c>
    </row>
    <row r="590" spans="1:13">
      <c r="A590" s="657" t="s">
        <v>1314</v>
      </c>
      <c r="B590" s="658">
        <v>44513</v>
      </c>
      <c r="C590" s="657" t="s">
        <v>1170</v>
      </c>
      <c r="D590" s="657" t="s">
        <v>1171</v>
      </c>
      <c r="E590" s="657" t="s">
        <v>1197</v>
      </c>
      <c r="F590" s="659">
        <v>-89000</v>
      </c>
      <c r="G590" s="659">
        <v>0</v>
      </c>
      <c r="H590" s="659">
        <v>89000</v>
      </c>
      <c r="I590" s="659">
        <v>2681339125</v>
      </c>
      <c r="J590" s="660" t="s">
        <v>1173</v>
      </c>
      <c r="L590" s="661">
        <f t="shared" si="18"/>
        <v>2681339125</v>
      </c>
      <c r="M590" s="661">
        <f t="shared" si="19"/>
        <v>0</v>
      </c>
    </row>
    <row r="591" spans="1:13">
      <c r="A591" s="657" t="s">
        <v>1314</v>
      </c>
      <c r="B591" s="658">
        <v>44513</v>
      </c>
      <c r="C591" s="657" t="s">
        <v>1170</v>
      </c>
      <c r="D591" s="657" t="s">
        <v>1171</v>
      </c>
      <c r="E591" s="657" t="s">
        <v>1223</v>
      </c>
      <c r="F591" s="659">
        <v>-12480</v>
      </c>
      <c r="G591" s="659">
        <v>0</v>
      </c>
      <c r="H591" s="659">
        <v>12480</v>
      </c>
      <c r="I591" s="659">
        <v>2681351605</v>
      </c>
      <c r="J591" s="660" t="s">
        <v>1173</v>
      </c>
      <c r="L591" s="661">
        <f t="shared" si="18"/>
        <v>2681351605</v>
      </c>
      <c r="M591" s="661">
        <f t="shared" si="19"/>
        <v>0</v>
      </c>
    </row>
    <row r="592" spans="1:13">
      <c r="A592" s="657" t="s">
        <v>1314</v>
      </c>
      <c r="B592" s="658">
        <v>44513</v>
      </c>
      <c r="C592" s="657" t="s">
        <v>1170</v>
      </c>
      <c r="D592" s="657" t="s">
        <v>1171</v>
      </c>
      <c r="E592" s="657" t="s">
        <v>1202</v>
      </c>
      <c r="F592" s="659">
        <v>-9016</v>
      </c>
      <c r="G592" s="659">
        <v>0</v>
      </c>
      <c r="H592" s="659">
        <v>9016</v>
      </c>
      <c r="I592" s="659">
        <v>2681360621</v>
      </c>
      <c r="J592" s="660" t="s">
        <v>1173</v>
      </c>
      <c r="L592" s="661">
        <f t="shared" si="18"/>
        <v>2681360621</v>
      </c>
      <c r="M592" s="661">
        <f t="shared" si="19"/>
        <v>0</v>
      </c>
    </row>
    <row r="593" spans="1:13">
      <c r="A593" s="657" t="s">
        <v>1314</v>
      </c>
      <c r="B593" s="658">
        <v>44513</v>
      </c>
      <c r="C593" s="657" t="s">
        <v>1175</v>
      </c>
      <c r="D593" s="657" t="s">
        <v>1171</v>
      </c>
      <c r="E593" s="657" t="s">
        <v>1282</v>
      </c>
      <c r="F593" s="659">
        <v>-10564900</v>
      </c>
      <c r="G593" s="659">
        <v>0</v>
      </c>
      <c r="H593" s="659">
        <v>10564900</v>
      </c>
      <c r="I593" s="659">
        <v>2691925521</v>
      </c>
      <c r="J593" s="660" t="s">
        <v>1173</v>
      </c>
      <c r="L593" s="661">
        <f t="shared" si="18"/>
        <v>2691925521</v>
      </c>
      <c r="M593" s="661">
        <f t="shared" si="19"/>
        <v>0</v>
      </c>
    </row>
    <row r="594" spans="1:13">
      <c r="A594" s="657" t="s">
        <v>1314</v>
      </c>
      <c r="B594" s="658">
        <v>44513</v>
      </c>
      <c r="C594" s="657" t="s">
        <v>1170</v>
      </c>
      <c r="D594" s="657" t="s">
        <v>1171</v>
      </c>
      <c r="E594" s="657" t="s">
        <v>1208</v>
      </c>
      <c r="F594" s="659">
        <v>-3766574</v>
      </c>
      <c r="G594" s="659">
        <v>0</v>
      </c>
      <c r="H594" s="659">
        <v>3766574</v>
      </c>
      <c r="I594" s="659">
        <v>2695692095</v>
      </c>
      <c r="J594" s="660" t="s">
        <v>1173</v>
      </c>
      <c r="L594" s="661">
        <f t="shared" si="18"/>
        <v>2695692095</v>
      </c>
      <c r="M594" s="661">
        <f t="shared" si="19"/>
        <v>0</v>
      </c>
    </row>
    <row r="595" spans="1:13">
      <c r="A595" s="657" t="s">
        <v>1326</v>
      </c>
      <c r="B595" s="658">
        <v>44514</v>
      </c>
      <c r="C595" s="657" t="s">
        <v>1170</v>
      </c>
      <c r="D595" s="657" t="s">
        <v>1171</v>
      </c>
      <c r="E595" s="657" t="s">
        <v>1187</v>
      </c>
      <c r="F595" s="659">
        <v>-1782000</v>
      </c>
      <c r="G595" s="659">
        <v>0</v>
      </c>
      <c r="H595" s="659">
        <v>1782000</v>
      </c>
      <c r="I595" s="659">
        <v>2697474095</v>
      </c>
      <c r="J595" s="660" t="s">
        <v>1173</v>
      </c>
      <c r="L595" s="661">
        <f t="shared" si="18"/>
        <v>2697474095</v>
      </c>
      <c r="M595" s="661">
        <f t="shared" si="19"/>
        <v>0</v>
      </c>
    </row>
    <row r="596" spans="1:13">
      <c r="A596" s="657" t="s">
        <v>1314</v>
      </c>
      <c r="B596" s="658">
        <v>44513</v>
      </c>
      <c r="C596" s="657" t="s">
        <v>1170</v>
      </c>
      <c r="D596" s="657" t="s">
        <v>1171</v>
      </c>
      <c r="E596" s="657" t="s">
        <v>1178</v>
      </c>
      <c r="F596" s="659">
        <v>-188064</v>
      </c>
      <c r="G596" s="659">
        <v>0</v>
      </c>
      <c r="H596" s="659">
        <v>188064</v>
      </c>
      <c r="I596" s="659">
        <v>2697662159</v>
      </c>
      <c r="J596" s="660" t="s">
        <v>1173</v>
      </c>
      <c r="L596" s="661">
        <f t="shared" si="18"/>
        <v>2697662159</v>
      </c>
      <c r="M596" s="661">
        <f t="shared" si="19"/>
        <v>0</v>
      </c>
    </row>
    <row r="597" spans="1:13">
      <c r="A597" s="657" t="s">
        <v>1314</v>
      </c>
      <c r="B597" s="658">
        <v>44513</v>
      </c>
      <c r="C597" s="657" t="s">
        <v>1175</v>
      </c>
      <c r="D597" s="657" t="s">
        <v>1171</v>
      </c>
      <c r="E597" s="657" t="s">
        <v>1250</v>
      </c>
      <c r="F597" s="659">
        <v>-61970000</v>
      </c>
      <c r="G597" s="659">
        <v>0</v>
      </c>
      <c r="H597" s="659">
        <v>61970000</v>
      </c>
      <c r="I597" s="659">
        <v>2759632159</v>
      </c>
      <c r="J597" s="660" t="s">
        <v>1173</v>
      </c>
      <c r="L597" s="661">
        <f t="shared" si="18"/>
        <v>2759632159</v>
      </c>
      <c r="M597" s="661">
        <f t="shared" si="19"/>
        <v>0</v>
      </c>
    </row>
    <row r="598" spans="1:13">
      <c r="A598" s="657" t="s">
        <v>1314</v>
      </c>
      <c r="B598" s="658">
        <v>44513</v>
      </c>
      <c r="C598" s="657" t="s">
        <v>1170</v>
      </c>
      <c r="D598" s="657" t="s">
        <v>1171</v>
      </c>
      <c r="E598" s="657" t="s">
        <v>1178</v>
      </c>
      <c r="F598" s="659">
        <v>-30000</v>
      </c>
      <c r="G598" s="659">
        <v>0</v>
      </c>
      <c r="H598" s="659">
        <v>30000</v>
      </c>
      <c r="I598" s="659">
        <v>2759662159</v>
      </c>
      <c r="J598" s="660" t="s">
        <v>1173</v>
      </c>
      <c r="L598" s="661">
        <f t="shared" si="18"/>
        <v>2759662159</v>
      </c>
      <c r="M598" s="661">
        <f t="shared" si="19"/>
        <v>0</v>
      </c>
    </row>
    <row r="599" spans="1:13">
      <c r="A599" s="657" t="s">
        <v>1314</v>
      </c>
      <c r="B599" s="658">
        <v>44513</v>
      </c>
      <c r="C599" s="657" t="s">
        <v>1170</v>
      </c>
      <c r="D599" s="657" t="s">
        <v>1171</v>
      </c>
      <c r="E599" s="657" t="s">
        <v>1177</v>
      </c>
      <c r="F599" s="659">
        <v>-34000</v>
      </c>
      <c r="G599" s="659">
        <v>0</v>
      </c>
      <c r="H599" s="659">
        <v>34000</v>
      </c>
      <c r="I599" s="659">
        <v>2759696159</v>
      </c>
      <c r="J599" s="660" t="s">
        <v>1173</v>
      </c>
      <c r="L599" s="661">
        <f t="shared" si="18"/>
        <v>2759696159</v>
      </c>
      <c r="M599" s="661">
        <f t="shared" si="19"/>
        <v>0</v>
      </c>
    </row>
    <row r="600" spans="1:13">
      <c r="A600" s="657" t="s">
        <v>1314</v>
      </c>
      <c r="B600" s="658">
        <v>44513</v>
      </c>
      <c r="C600" s="657" t="s">
        <v>1170</v>
      </c>
      <c r="D600" s="657" t="s">
        <v>1171</v>
      </c>
      <c r="E600" s="657" t="s">
        <v>1234</v>
      </c>
      <c r="F600" s="659">
        <v>-9556</v>
      </c>
      <c r="G600" s="659">
        <v>0</v>
      </c>
      <c r="H600" s="659">
        <v>9556</v>
      </c>
      <c r="I600" s="659">
        <v>2759705715</v>
      </c>
      <c r="J600" s="660" t="s">
        <v>1173</v>
      </c>
      <c r="L600" s="661">
        <f t="shared" si="18"/>
        <v>2759705715</v>
      </c>
      <c r="M600" s="661">
        <f t="shared" si="19"/>
        <v>0</v>
      </c>
    </row>
    <row r="601" spans="1:13">
      <c r="A601" s="657" t="s">
        <v>1314</v>
      </c>
      <c r="B601" s="658">
        <v>44513</v>
      </c>
      <c r="C601" s="657" t="s">
        <v>1170</v>
      </c>
      <c r="D601" s="657" t="s">
        <v>1171</v>
      </c>
      <c r="E601" s="657" t="s">
        <v>1177</v>
      </c>
      <c r="F601" s="659">
        <v>-355500</v>
      </c>
      <c r="G601" s="659">
        <v>0</v>
      </c>
      <c r="H601" s="659">
        <v>355500</v>
      </c>
      <c r="I601" s="659">
        <v>2760061215</v>
      </c>
      <c r="J601" s="660" t="s">
        <v>1173</v>
      </c>
      <c r="L601" s="661">
        <f t="shared" si="18"/>
        <v>2760061215</v>
      </c>
      <c r="M601" s="661">
        <f t="shared" si="19"/>
        <v>0</v>
      </c>
    </row>
    <row r="602" spans="1:13">
      <c r="A602" s="657" t="s">
        <v>1314</v>
      </c>
      <c r="B602" s="658">
        <v>44513</v>
      </c>
      <c r="C602" s="657" t="s">
        <v>1319</v>
      </c>
      <c r="D602" s="657" t="s">
        <v>1171</v>
      </c>
      <c r="E602" s="657" t="s">
        <v>1329</v>
      </c>
      <c r="F602" s="659">
        <v>-1758000</v>
      </c>
      <c r="G602" s="659">
        <v>0</v>
      </c>
      <c r="H602" s="659">
        <v>1758000</v>
      </c>
      <c r="I602" s="659">
        <v>2761819215</v>
      </c>
      <c r="J602" s="660" t="s">
        <v>1173</v>
      </c>
      <c r="L602" s="661">
        <f t="shared" si="18"/>
        <v>2761819215</v>
      </c>
      <c r="M602" s="661">
        <f t="shared" si="19"/>
        <v>0</v>
      </c>
    </row>
    <row r="603" spans="1:13">
      <c r="A603" s="657" t="s">
        <v>1314</v>
      </c>
      <c r="B603" s="658">
        <v>44513</v>
      </c>
      <c r="C603" s="657" t="s">
        <v>1175</v>
      </c>
      <c r="D603" s="657" t="s">
        <v>1171</v>
      </c>
      <c r="E603" s="657" t="s">
        <v>1210</v>
      </c>
      <c r="F603" s="659">
        <v>-2900</v>
      </c>
      <c r="G603" s="659">
        <v>0</v>
      </c>
      <c r="H603" s="659">
        <v>2900</v>
      </c>
      <c r="I603" s="659">
        <v>2761822115</v>
      </c>
      <c r="J603" s="660" t="s">
        <v>1173</v>
      </c>
      <c r="L603" s="661">
        <f t="shared" si="18"/>
        <v>2761822115</v>
      </c>
      <c r="M603" s="661">
        <f t="shared" si="19"/>
        <v>0</v>
      </c>
    </row>
    <row r="604" spans="1:13">
      <c r="A604" s="657" t="s">
        <v>1314</v>
      </c>
      <c r="B604" s="658">
        <v>44513</v>
      </c>
      <c r="C604" s="657" t="s">
        <v>1170</v>
      </c>
      <c r="D604" s="657" t="s">
        <v>1171</v>
      </c>
      <c r="E604" s="657" t="s">
        <v>1199</v>
      </c>
      <c r="F604" s="659">
        <v>-236000</v>
      </c>
      <c r="G604" s="659">
        <v>0</v>
      </c>
      <c r="H604" s="659">
        <v>236000</v>
      </c>
      <c r="I604" s="659">
        <v>2762058115</v>
      </c>
      <c r="J604" s="660" t="s">
        <v>1173</v>
      </c>
      <c r="L604" s="661">
        <f t="shared" si="18"/>
        <v>2762058115</v>
      </c>
      <c r="M604" s="661">
        <f t="shared" si="19"/>
        <v>0</v>
      </c>
    </row>
    <row r="605" spans="1:13">
      <c r="A605" s="657" t="s">
        <v>1314</v>
      </c>
      <c r="B605" s="658">
        <v>44513</v>
      </c>
      <c r="C605" s="657" t="s">
        <v>1170</v>
      </c>
      <c r="D605" s="657" t="s">
        <v>1171</v>
      </c>
      <c r="E605" s="657" t="s">
        <v>1191</v>
      </c>
      <c r="F605" s="659">
        <v>-636650</v>
      </c>
      <c r="G605" s="659">
        <v>0</v>
      </c>
      <c r="H605" s="659">
        <v>636650</v>
      </c>
      <c r="I605" s="659">
        <v>2762694765</v>
      </c>
      <c r="J605" s="660" t="s">
        <v>1173</v>
      </c>
      <c r="L605" s="661">
        <f t="shared" si="18"/>
        <v>2762694765</v>
      </c>
      <c r="M605" s="661">
        <f t="shared" si="19"/>
        <v>0</v>
      </c>
    </row>
    <row r="606" spans="1:13">
      <c r="A606" s="657" t="s">
        <v>1314</v>
      </c>
      <c r="B606" s="658">
        <v>44513</v>
      </c>
      <c r="C606" s="657" t="s">
        <v>1170</v>
      </c>
      <c r="D606" s="657" t="s">
        <v>1171</v>
      </c>
      <c r="E606" s="657" t="s">
        <v>1193</v>
      </c>
      <c r="F606" s="659">
        <v>-113000</v>
      </c>
      <c r="G606" s="659">
        <v>0</v>
      </c>
      <c r="H606" s="659">
        <v>113000</v>
      </c>
      <c r="I606" s="659">
        <v>2762807765</v>
      </c>
      <c r="J606" s="660" t="s">
        <v>1173</v>
      </c>
      <c r="L606" s="661">
        <f t="shared" si="18"/>
        <v>2762807765</v>
      </c>
      <c r="M606" s="661">
        <f t="shared" si="19"/>
        <v>0</v>
      </c>
    </row>
    <row r="607" spans="1:13">
      <c r="A607" s="657" t="s">
        <v>1314</v>
      </c>
      <c r="B607" s="658">
        <v>44513</v>
      </c>
      <c r="C607" s="657" t="s">
        <v>1170</v>
      </c>
      <c r="D607" s="657" t="s">
        <v>1171</v>
      </c>
      <c r="E607" s="657" t="s">
        <v>1213</v>
      </c>
      <c r="F607" s="659">
        <v>-137500</v>
      </c>
      <c r="G607" s="659">
        <v>0</v>
      </c>
      <c r="H607" s="659">
        <v>137500</v>
      </c>
      <c r="I607" s="659">
        <v>2762945265</v>
      </c>
      <c r="J607" s="660" t="s">
        <v>1173</v>
      </c>
      <c r="L607" s="661">
        <f t="shared" si="18"/>
        <v>2762945265</v>
      </c>
      <c r="M607" s="661">
        <f t="shared" si="19"/>
        <v>0</v>
      </c>
    </row>
    <row r="608" spans="1:13">
      <c r="A608" s="657" t="s">
        <v>1314</v>
      </c>
      <c r="B608" s="658">
        <v>44513</v>
      </c>
      <c r="C608" s="657" t="s">
        <v>1175</v>
      </c>
      <c r="D608" s="657" t="s">
        <v>1171</v>
      </c>
      <c r="E608" s="657" t="s">
        <v>1212</v>
      </c>
      <c r="F608" s="659">
        <v>-600000</v>
      </c>
      <c r="G608" s="659">
        <v>0</v>
      </c>
      <c r="H608" s="659">
        <v>600000</v>
      </c>
      <c r="I608" s="659">
        <v>2763545265</v>
      </c>
      <c r="J608" s="660" t="s">
        <v>1173</v>
      </c>
      <c r="L608" s="661">
        <f t="shared" si="18"/>
        <v>2763545265</v>
      </c>
      <c r="M608" s="661">
        <f t="shared" si="19"/>
        <v>0</v>
      </c>
    </row>
    <row r="609" spans="1:13">
      <c r="A609" s="657" t="s">
        <v>1327</v>
      </c>
      <c r="B609" s="658">
        <v>44515</v>
      </c>
      <c r="C609" s="657" t="s">
        <v>1170</v>
      </c>
      <c r="D609" s="657" t="s">
        <v>1171</v>
      </c>
      <c r="E609" s="657" t="s">
        <v>1172</v>
      </c>
      <c r="F609" s="659">
        <v>-1928200</v>
      </c>
      <c r="G609" s="659">
        <v>0</v>
      </c>
      <c r="H609" s="659">
        <v>1928200</v>
      </c>
      <c r="I609" s="659">
        <v>2765473465</v>
      </c>
      <c r="J609" s="660" t="s">
        <v>1173</v>
      </c>
      <c r="L609" s="661">
        <f t="shared" si="18"/>
        <v>2765473465</v>
      </c>
      <c r="M609" s="661">
        <f t="shared" si="19"/>
        <v>0</v>
      </c>
    </row>
    <row r="610" spans="1:13">
      <c r="A610" s="657" t="s">
        <v>1327</v>
      </c>
      <c r="B610" s="658">
        <v>44515</v>
      </c>
      <c r="C610" s="657" t="s">
        <v>1170</v>
      </c>
      <c r="D610" s="657" t="s">
        <v>1171</v>
      </c>
      <c r="E610" s="657" t="s">
        <v>1204</v>
      </c>
      <c r="F610" s="659">
        <v>-3611500</v>
      </c>
      <c r="G610" s="659">
        <v>0</v>
      </c>
      <c r="H610" s="659">
        <v>3611500</v>
      </c>
      <c r="I610" s="659">
        <v>2769084965</v>
      </c>
      <c r="J610" s="660" t="s">
        <v>1173</v>
      </c>
      <c r="L610" s="661">
        <f t="shared" si="18"/>
        <v>2769084965</v>
      </c>
      <c r="M610" s="661">
        <f t="shared" si="19"/>
        <v>0</v>
      </c>
    </row>
    <row r="611" spans="1:13">
      <c r="A611" s="657" t="s">
        <v>1327</v>
      </c>
      <c r="B611" s="658">
        <v>44515</v>
      </c>
      <c r="C611" s="657" t="s">
        <v>1170</v>
      </c>
      <c r="D611" s="657" t="s">
        <v>1171</v>
      </c>
      <c r="E611" s="657" t="s">
        <v>1191</v>
      </c>
      <c r="F611" s="659">
        <v>-4439400</v>
      </c>
      <c r="G611" s="659">
        <v>0</v>
      </c>
      <c r="H611" s="659">
        <v>4439400</v>
      </c>
      <c r="I611" s="659">
        <v>2773524365</v>
      </c>
      <c r="J611" s="660" t="s">
        <v>1173</v>
      </c>
      <c r="L611" s="661">
        <f t="shared" si="18"/>
        <v>2773524365</v>
      </c>
      <c r="M611" s="661">
        <f t="shared" si="19"/>
        <v>0</v>
      </c>
    </row>
    <row r="612" spans="1:13">
      <c r="A612" s="657" t="s">
        <v>1327</v>
      </c>
      <c r="B612" s="658">
        <v>44515</v>
      </c>
      <c r="C612" s="657" t="s">
        <v>1170</v>
      </c>
      <c r="D612" s="657" t="s">
        <v>1171</v>
      </c>
      <c r="E612" s="657" t="s">
        <v>1174</v>
      </c>
      <c r="F612" s="659">
        <v>-7473664</v>
      </c>
      <c r="G612" s="659">
        <v>0</v>
      </c>
      <c r="H612" s="659">
        <v>7473664</v>
      </c>
      <c r="I612" s="659">
        <v>2780998029</v>
      </c>
      <c r="J612" s="660" t="s">
        <v>1173</v>
      </c>
      <c r="L612" s="661">
        <f t="shared" si="18"/>
        <v>2780998029</v>
      </c>
      <c r="M612" s="661">
        <f t="shared" si="19"/>
        <v>0</v>
      </c>
    </row>
    <row r="613" spans="1:13">
      <c r="A613" s="657" t="s">
        <v>1327</v>
      </c>
      <c r="B613" s="658">
        <v>44515</v>
      </c>
      <c r="C613" s="657" t="s">
        <v>1170</v>
      </c>
      <c r="D613" s="657" t="s">
        <v>1171</v>
      </c>
      <c r="E613" s="657" t="s">
        <v>1198</v>
      </c>
      <c r="F613" s="659">
        <v>-9060000</v>
      </c>
      <c r="G613" s="659">
        <v>0</v>
      </c>
      <c r="H613" s="659">
        <v>9060000</v>
      </c>
      <c r="I613" s="659">
        <v>2790058029</v>
      </c>
      <c r="J613" s="660" t="s">
        <v>1173</v>
      </c>
      <c r="L613" s="661">
        <f t="shared" si="18"/>
        <v>2790058029</v>
      </c>
      <c r="M613" s="661">
        <f t="shared" si="19"/>
        <v>0</v>
      </c>
    </row>
    <row r="614" spans="1:13">
      <c r="A614" s="657" t="s">
        <v>1327</v>
      </c>
      <c r="B614" s="658">
        <v>44515</v>
      </c>
      <c r="C614" s="657" t="s">
        <v>1170</v>
      </c>
      <c r="D614" s="657" t="s">
        <v>1171</v>
      </c>
      <c r="E614" s="657" t="s">
        <v>1209</v>
      </c>
      <c r="F614" s="659">
        <v>-6708680</v>
      </c>
      <c r="G614" s="659">
        <v>0</v>
      </c>
      <c r="H614" s="659">
        <v>6708680</v>
      </c>
      <c r="I614" s="659">
        <v>2796766709</v>
      </c>
      <c r="J614" s="660" t="s">
        <v>1173</v>
      </c>
      <c r="L614" s="661">
        <f t="shared" si="18"/>
        <v>2796766709</v>
      </c>
      <c r="M614" s="661">
        <f t="shared" si="19"/>
        <v>0</v>
      </c>
    </row>
    <row r="615" spans="1:13">
      <c r="A615" s="657" t="s">
        <v>1327</v>
      </c>
      <c r="B615" s="658">
        <v>44515</v>
      </c>
      <c r="C615" s="657" t="s">
        <v>1170</v>
      </c>
      <c r="D615" s="657" t="s">
        <v>1171</v>
      </c>
      <c r="E615" s="657" t="s">
        <v>1177</v>
      </c>
      <c r="F615" s="659">
        <v>-8700500</v>
      </c>
      <c r="G615" s="659">
        <v>0</v>
      </c>
      <c r="H615" s="659">
        <v>8700500</v>
      </c>
      <c r="I615" s="659">
        <v>2805467209</v>
      </c>
      <c r="J615" s="660" t="s">
        <v>1173</v>
      </c>
      <c r="L615" s="661">
        <f t="shared" si="18"/>
        <v>2805467209</v>
      </c>
      <c r="M615" s="661">
        <f t="shared" si="19"/>
        <v>0</v>
      </c>
    </row>
    <row r="616" spans="1:13">
      <c r="A616" s="657" t="s">
        <v>1327</v>
      </c>
      <c r="B616" s="658">
        <v>44515</v>
      </c>
      <c r="C616" s="657" t="s">
        <v>1170</v>
      </c>
      <c r="D616" s="657" t="s">
        <v>1171</v>
      </c>
      <c r="E616" s="657" t="s">
        <v>1178</v>
      </c>
      <c r="F616" s="659">
        <v>-7901750</v>
      </c>
      <c r="G616" s="659">
        <v>0</v>
      </c>
      <c r="H616" s="659">
        <v>7901750</v>
      </c>
      <c r="I616" s="659">
        <v>2813368959</v>
      </c>
      <c r="J616" s="660" t="s">
        <v>1173</v>
      </c>
      <c r="L616" s="661">
        <f t="shared" si="18"/>
        <v>2813368959</v>
      </c>
      <c r="M616" s="661">
        <f t="shared" si="19"/>
        <v>0</v>
      </c>
    </row>
    <row r="617" spans="1:13">
      <c r="A617" s="657" t="s">
        <v>1327</v>
      </c>
      <c r="B617" s="658">
        <v>44515</v>
      </c>
      <c r="C617" s="657" t="s">
        <v>1170</v>
      </c>
      <c r="D617" s="657" t="s">
        <v>1171</v>
      </c>
      <c r="E617" s="657" t="s">
        <v>1178</v>
      </c>
      <c r="F617" s="659">
        <v>-4540</v>
      </c>
      <c r="G617" s="659">
        <v>0</v>
      </c>
      <c r="H617" s="659">
        <v>4540</v>
      </c>
      <c r="I617" s="659">
        <v>2813373499</v>
      </c>
      <c r="J617" s="660" t="s">
        <v>1173</v>
      </c>
      <c r="L617" s="661">
        <f t="shared" si="18"/>
        <v>2813373499</v>
      </c>
      <c r="M617" s="661">
        <f t="shared" si="19"/>
        <v>0</v>
      </c>
    </row>
    <row r="618" spans="1:13">
      <c r="A618" s="657" t="s">
        <v>1327</v>
      </c>
      <c r="B618" s="658">
        <v>44515</v>
      </c>
      <c r="C618" s="657" t="s">
        <v>1170</v>
      </c>
      <c r="D618" s="657" t="s">
        <v>1171</v>
      </c>
      <c r="E618" s="657" t="s">
        <v>1274</v>
      </c>
      <c r="F618" s="659">
        <v>-6435000</v>
      </c>
      <c r="G618" s="659">
        <v>0</v>
      </c>
      <c r="H618" s="659">
        <v>6435000</v>
      </c>
      <c r="I618" s="659">
        <v>2819808499</v>
      </c>
      <c r="J618" s="660" t="s">
        <v>1173</v>
      </c>
      <c r="L618" s="661">
        <f t="shared" si="18"/>
        <v>2819808499</v>
      </c>
      <c r="M618" s="661">
        <f t="shared" si="19"/>
        <v>0</v>
      </c>
    </row>
    <row r="619" spans="1:13">
      <c r="A619" s="657" t="s">
        <v>1327</v>
      </c>
      <c r="B619" s="658">
        <v>44515</v>
      </c>
      <c r="C619" s="657" t="s">
        <v>1170</v>
      </c>
      <c r="D619" s="657" t="s">
        <v>1171</v>
      </c>
      <c r="E619" s="657" t="s">
        <v>1189</v>
      </c>
      <c r="F619" s="659">
        <v>-5690474</v>
      </c>
      <c r="G619" s="659">
        <v>0</v>
      </c>
      <c r="H619" s="659">
        <v>5690474</v>
      </c>
      <c r="I619" s="659">
        <v>2825498973</v>
      </c>
      <c r="J619" s="660" t="s">
        <v>1173</v>
      </c>
      <c r="L619" s="661">
        <f t="shared" si="18"/>
        <v>2825498973</v>
      </c>
      <c r="M619" s="661">
        <f t="shared" si="19"/>
        <v>0</v>
      </c>
    </row>
    <row r="620" spans="1:13">
      <c r="A620" s="657" t="s">
        <v>1327</v>
      </c>
      <c r="B620" s="658">
        <v>44515</v>
      </c>
      <c r="C620" s="657" t="s">
        <v>1170</v>
      </c>
      <c r="D620" s="657" t="s">
        <v>1171</v>
      </c>
      <c r="E620" s="657" t="s">
        <v>1195</v>
      </c>
      <c r="F620" s="659">
        <v>-7905316</v>
      </c>
      <c r="G620" s="659">
        <v>0</v>
      </c>
      <c r="H620" s="659">
        <v>7905316</v>
      </c>
      <c r="I620" s="659">
        <v>2833404289</v>
      </c>
      <c r="J620" s="660" t="s">
        <v>1173</v>
      </c>
      <c r="L620" s="661">
        <f t="shared" si="18"/>
        <v>2833404289</v>
      </c>
      <c r="M620" s="661">
        <f t="shared" si="19"/>
        <v>0</v>
      </c>
    </row>
    <row r="621" spans="1:13">
      <c r="A621" s="657" t="s">
        <v>1327</v>
      </c>
      <c r="B621" s="658">
        <v>44515</v>
      </c>
      <c r="C621" s="657" t="s">
        <v>1170</v>
      </c>
      <c r="D621" s="657" t="s">
        <v>1171</v>
      </c>
      <c r="E621" s="657" t="s">
        <v>1185</v>
      </c>
      <c r="F621" s="659">
        <v>-2656500</v>
      </c>
      <c r="G621" s="659">
        <v>0</v>
      </c>
      <c r="H621" s="659">
        <v>2656500</v>
      </c>
      <c r="I621" s="659">
        <v>2836060789</v>
      </c>
      <c r="J621" s="660" t="s">
        <v>1173</v>
      </c>
      <c r="L621" s="661">
        <f t="shared" si="18"/>
        <v>2836060789</v>
      </c>
      <c r="M621" s="661">
        <f t="shared" si="19"/>
        <v>0</v>
      </c>
    </row>
    <row r="622" spans="1:13">
      <c r="A622" s="657" t="s">
        <v>1327</v>
      </c>
      <c r="B622" s="658">
        <v>44515</v>
      </c>
      <c r="C622" s="657" t="s">
        <v>1170</v>
      </c>
      <c r="D622" s="657" t="s">
        <v>1171</v>
      </c>
      <c r="E622" s="657" t="s">
        <v>1180</v>
      </c>
      <c r="F622" s="659">
        <v>-2172000</v>
      </c>
      <c r="G622" s="659">
        <v>0</v>
      </c>
      <c r="H622" s="659">
        <v>2172000</v>
      </c>
      <c r="I622" s="659">
        <v>2838232789</v>
      </c>
      <c r="J622" s="660" t="s">
        <v>1173</v>
      </c>
      <c r="L622" s="661">
        <f t="shared" si="18"/>
        <v>2838232789</v>
      </c>
      <c r="M622" s="661">
        <f t="shared" si="19"/>
        <v>0</v>
      </c>
    </row>
    <row r="623" spans="1:13">
      <c r="A623" s="657" t="s">
        <v>1327</v>
      </c>
      <c r="B623" s="658">
        <v>44515</v>
      </c>
      <c r="C623" s="657" t="s">
        <v>1170</v>
      </c>
      <c r="D623" s="657" t="s">
        <v>1171</v>
      </c>
      <c r="E623" s="657" t="s">
        <v>1187</v>
      </c>
      <c r="F623" s="659">
        <v>-2376000</v>
      </c>
      <c r="G623" s="659">
        <v>0</v>
      </c>
      <c r="H623" s="659">
        <v>2376000</v>
      </c>
      <c r="I623" s="659">
        <v>2840608789</v>
      </c>
      <c r="J623" s="660" t="s">
        <v>1173</v>
      </c>
      <c r="L623" s="661">
        <f t="shared" si="18"/>
        <v>2840608789</v>
      </c>
      <c r="M623" s="661">
        <f t="shared" si="19"/>
        <v>0</v>
      </c>
    </row>
    <row r="624" spans="1:13">
      <c r="A624" s="657" t="s">
        <v>1327</v>
      </c>
      <c r="B624" s="658">
        <v>44515</v>
      </c>
      <c r="C624" s="657" t="s">
        <v>1170</v>
      </c>
      <c r="D624" s="657" t="s">
        <v>1171</v>
      </c>
      <c r="E624" s="657" t="s">
        <v>1193</v>
      </c>
      <c r="F624" s="659">
        <v>-3395500</v>
      </c>
      <c r="G624" s="659">
        <v>0</v>
      </c>
      <c r="H624" s="659">
        <v>3395500</v>
      </c>
      <c r="I624" s="659">
        <v>2844004289</v>
      </c>
      <c r="J624" s="660" t="s">
        <v>1173</v>
      </c>
      <c r="L624" s="661">
        <f t="shared" si="18"/>
        <v>2844004289</v>
      </c>
      <c r="M624" s="661">
        <f t="shared" si="19"/>
        <v>0</v>
      </c>
    </row>
    <row r="625" spans="1:13">
      <c r="A625" s="657" t="s">
        <v>1327</v>
      </c>
      <c r="B625" s="658">
        <v>44515</v>
      </c>
      <c r="C625" s="657" t="s">
        <v>1170</v>
      </c>
      <c r="D625" s="657" t="s">
        <v>1171</v>
      </c>
      <c r="E625" s="657" t="s">
        <v>1186</v>
      </c>
      <c r="F625" s="659">
        <v>-3264000</v>
      </c>
      <c r="G625" s="659">
        <v>0</v>
      </c>
      <c r="H625" s="659">
        <v>3264000</v>
      </c>
      <c r="I625" s="659">
        <v>2847268289</v>
      </c>
      <c r="J625" s="660" t="s">
        <v>1173</v>
      </c>
      <c r="L625" s="661">
        <f t="shared" si="18"/>
        <v>2847268289</v>
      </c>
      <c r="M625" s="661">
        <f t="shared" si="19"/>
        <v>0</v>
      </c>
    </row>
    <row r="626" spans="1:13">
      <c r="A626" s="657" t="s">
        <v>1327</v>
      </c>
      <c r="B626" s="658">
        <v>44515</v>
      </c>
      <c r="C626" s="657" t="s">
        <v>1170</v>
      </c>
      <c r="D626" s="657" t="s">
        <v>1171</v>
      </c>
      <c r="E626" s="657" t="s">
        <v>1199</v>
      </c>
      <c r="F626" s="659">
        <v>-8749600</v>
      </c>
      <c r="G626" s="659">
        <v>0</v>
      </c>
      <c r="H626" s="659">
        <v>8749600</v>
      </c>
      <c r="I626" s="659">
        <v>2856017889</v>
      </c>
      <c r="J626" s="660" t="s">
        <v>1173</v>
      </c>
      <c r="L626" s="661">
        <f t="shared" si="18"/>
        <v>2856017889</v>
      </c>
      <c r="M626" s="661">
        <f t="shared" si="19"/>
        <v>0</v>
      </c>
    </row>
    <row r="627" spans="1:13">
      <c r="A627" s="657" t="s">
        <v>1327</v>
      </c>
      <c r="B627" s="658">
        <v>44515</v>
      </c>
      <c r="C627" s="657" t="s">
        <v>1170</v>
      </c>
      <c r="D627" s="657" t="s">
        <v>1171</v>
      </c>
      <c r="E627" s="657" t="s">
        <v>1207</v>
      </c>
      <c r="F627" s="659">
        <v>-3969500</v>
      </c>
      <c r="G627" s="659">
        <v>0</v>
      </c>
      <c r="H627" s="659">
        <v>3969500</v>
      </c>
      <c r="I627" s="659">
        <v>2859987389</v>
      </c>
      <c r="J627" s="660" t="s">
        <v>1173</v>
      </c>
      <c r="L627" s="661">
        <f t="shared" si="18"/>
        <v>2859987389</v>
      </c>
      <c r="M627" s="661">
        <f t="shared" si="19"/>
        <v>0</v>
      </c>
    </row>
    <row r="628" spans="1:13">
      <c r="A628" s="657" t="s">
        <v>1330</v>
      </c>
      <c r="B628" s="658">
        <v>44516</v>
      </c>
      <c r="C628" s="657" t="s">
        <v>1170</v>
      </c>
      <c r="D628" s="657" t="s">
        <v>1171</v>
      </c>
      <c r="E628" s="657" t="s">
        <v>1172</v>
      </c>
      <c r="F628" s="659">
        <v>-1077500</v>
      </c>
      <c r="G628" s="659">
        <v>0</v>
      </c>
      <c r="H628" s="659">
        <v>1077500</v>
      </c>
      <c r="I628" s="659">
        <v>2861064889</v>
      </c>
      <c r="J628" s="660" t="s">
        <v>1173</v>
      </c>
      <c r="L628" s="661">
        <f t="shared" si="18"/>
        <v>2861064889</v>
      </c>
      <c r="M628" s="661">
        <f t="shared" si="19"/>
        <v>0</v>
      </c>
    </row>
    <row r="629" spans="1:13">
      <c r="A629" s="657" t="s">
        <v>1327</v>
      </c>
      <c r="B629" s="658">
        <v>44515</v>
      </c>
      <c r="C629" s="657" t="s">
        <v>1170</v>
      </c>
      <c r="D629" s="657" t="s">
        <v>1171</v>
      </c>
      <c r="E629" s="657" t="s">
        <v>1183</v>
      </c>
      <c r="F629" s="659">
        <v>-6853250</v>
      </c>
      <c r="G629" s="659">
        <v>0</v>
      </c>
      <c r="H629" s="659">
        <v>6853250</v>
      </c>
      <c r="I629" s="659">
        <v>2867918139</v>
      </c>
      <c r="J629" s="660" t="s">
        <v>1173</v>
      </c>
      <c r="L629" s="661">
        <f t="shared" si="18"/>
        <v>2867918139</v>
      </c>
      <c r="M629" s="661">
        <f t="shared" si="19"/>
        <v>0</v>
      </c>
    </row>
    <row r="630" spans="1:13">
      <c r="A630" s="657" t="s">
        <v>1327</v>
      </c>
      <c r="B630" s="658">
        <v>44515</v>
      </c>
      <c r="C630" s="657" t="s">
        <v>1170</v>
      </c>
      <c r="D630" s="657" t="s">
        <v>1171</v>
      </c>
      <c r="E630" s="657" t="s">
        <v>1196</v>
      </c>
      <c r="F630" s="659">
        <v>-1697000</v>
      </c>
      <c r="G630" s="659">
        <v>0</v>
      </c>
      <c r="H630" s="659">
        <v>1697000</v>
      </c>
      <c r="I630" s="659">
        <v>2869615139</v>
      </c>
      <c r="J630" s="660" t="s">
        <v>1173</v>
      </c>
      <c r="L630" s="661">
        <f t="shared" si="18"/>
        <v>2869615139</v>
      </c>
      <c r="M630" s="661">
        <f t="shared" si="19"/>
        <v>0</v>
      </c>
    </row>
    <row r="631" spans="1:13">
      <c r="A631" s="657" t="s">
        <v>1327</v>
      </c>
      <c r="B631" s="658">
        <v>44515</v>
      </c>
      <c r="C631" s="657" t="s">
        <v>1170</v>
      </c>
      <c r="D631" s="657" t="s">
        <v>1171</v>
      </c>
      <c r="E631" s="657" t="s">
        <v>1197</v>
      </c>
      <c r="F631" s="659">
        <v>-9250500</v>
      </c>
      <c r="G631" s="659">
        <v>0</v>
      </c>
      <c r="H631" s="659">
        <v>9250500</v>
      </c>
      <c r="I631" s="659">
        <v>2878865639</v>
      </c>
      <c r="J631" s="660" t="s">
        <v>1173</v>
      </c>
      <c r="L631" s="661">
        <f t="shared" si="18"/>
        <v>2878865639</v>
      </c>
      <c r="M631" s="661">
        <f t="shared" si="19"/>
        <v>0</v>
      </c>
    </row>
    <row r="632" spans="1:13">
      <c r="A632" s="657" t="s">
        <v>1327</v>
      </c>
      <c r="B632" s="658">
        <v>44515</v>
      </c>
      <c r="C632" s="657" t="s">
        <v>1170</v>
      </c>
      <c r="D632" s="657" t="s">
        <v>1171</v>
      </c>
      <c r="E632" s="657" t="s">
        <v>1197</v>
      </c>
      <c r="F632" s="659">
        <v>-1798</v>
      </c>
      <c r="G632" s="659">
        <v>0</v>
      </c>
      <c r="H632" s="659">
        <v>1798</v>
      </c>
      <c r="I632" s="659">
        <v>2878867437</v>
      </c>
      <c r="J632" s="660" t="s">
        <v>1173</v>
      </c>
      <c r="L632" s="661">
        <f t="shared" si="18"/>
        <v>2878867437</v>
      </c>
      <c r="M632" s="661">
        <f t="shared" si="19"/>
        <v>0</v>
      </c>
    </row>
    <row r="633" spans="1:13">
      <c r="A633" s="657" t="s">
        <v>1327</v>
      </c>
      <c r="B633" s="658">
        <v>44515</v>
      </c>
      <c r="C633" s="657" t="s">
        <v>1170</v>
      </c>
      <c r="D633" s="657" t="s">
        <v>1171</v>
      </c>
      <c r="E633" s="657" t="s">
        <v>1194</v>
      </c>
      <c r="F633" s="659">
        <v>-157400</v>
      </c>
      <c r="G633" s="659">
        <v>0</v>
      </c>
      <c r="H633" s="659">
        <v>157400</v>
      </c>
      <c r="I633" s="659">
        <v>2879024837</v>
      </c>
      <c r="J633" s="660" t="s">
        <v>1173</v>
      </c>
      <c r="L633" s="661">
        <f t="shared" si="18"/>
        <v>2879024837</v>
      </c>
      <c r="M633" s="661">
        <f t="shared" si="19"/>
        <v>0</v>
      </c>
    </row>
    <row r="634" spans="1:13">
      <c r="A634" s="657" t="s">
        <v>1327</v>
      </c>
      <c r="B634" s="658">
        <v>44515</v>
      </c>
      <c r="C634" s="657" t="s">
        <v>1170</v>
      </c>
      <c r="D634" s="657" t="s">
        <v>1171</v>
      </c>
      <c r="E634" s="657" t="s">
        <v>1182</v>
      </c>
      <c r="F634" s="659">
        <v>-2760200</v>
      </c>
      <c r="G634" s="659">
        <v>0</v>
      </c>
      <c r="H634" s="659">
        <v>2760200</v>
      </c>
      <c r="I634" s="659">
        <v>2881785037</v>
      </c>
      <c r="J634" s="660" t="s">
        <v>1173</v>
      </c>
      <c r="L634" s="661">
        <f t="shared" si="18"/>
        <v>2881785037</v>
      </c>
      <c r="M634" s="661">
        <f t="shared" si="19"/>
        <v>0</v>
      </c>
    </row>
    <row r="635" spans="1:13">
      <c r="A635" s="657" t="s">
        <v>1327</v>
      </c>
      <c r="B635" s="658">
        <v>44515</v>
      </c>
      <c r="C635" s="657" t="s">
        <v>1170</v>
      </c>
      <c r="D635" s="657" t="s">
        <v>1171</v>
      </c>
      <c r="E635" s="657" t="s">
        <v>1181</v>
      </c>
      <c r="F635" s="659">
        <v>-1435500</v>
      </c>
      <c r="G635" s="659">
        <v>0</v>
      </c>
      <c r="H635" s="659">
        <v>1435500</v>
      </c>
      <c r="I635" s="659">
        <v>2883220537</v>
      </c>
      <c r="J635" s="660" t="s">
        <v>1173</v>
      </c>
      <c r="L635" s="661">
        <f t="shared" si="18"/>
        <v>2883220537</v>
      </c>
      <c r="M635" s="661">
        <f t="shared" si="19"/>
        <v>0</v>
      </c>
    </row>
    <row r="636" spans="1:13">
      <c r="A636" s="657" t="s">
        <v>1327</v>
      </c>
      <c r="B636" s="658">
        <v>44515</v>
      </c>
      <c r="C636" s="657" t="s">
        <v>1170</v>
      </c>
      <c r="D636" s="657" t="s">
        <v>1171</v>
      </c>
      <c r="E636" s="657" t="s">
        <v>1205</v>
      </c>
      <c r="F636" s="659">
        <v>-300000</v>
      </c>
      <c r="G636" s="659">
        <v>0</v>
      </c>
      <c r="H636" s="659">
        <v>300000</v>
      </c>
      <c r="I636" s="659">
        <v>2883520537</v>
      </c>
      <c r="J636" s="660" t="s">
        <v>1173</v>
      </c>
      <c r="L636" s="661">
        <f t="shared" si="18"/>
        <v>2883520537</v>
      </c>
      <c r="M636" s="661">
        <f t="shared" si="19"/>
        <v>0</v>
      </c>
    </row>
    <row r="637" spans="1:13">
      <c r="A637" s="657" t="s">
        <v>1327</v>
      </c>
      <c r="B637" s="658">
        <v>44515</v>
      </c>
      <c r="C637" s="657" t="s">
        <v>1170</v>
      </c>
      <c r="D637" s="657" t="s">
        <v>1171</v>
      </c>
      <c r="E637" s="657" t="s">
        <v>1177</v>
      </c>
      <c r="F637" s="659">
        <v>-33924</v>
      </c>
      <c r="G637" s="659">
        <v>0</v>
      </c>
      <c r="H637" s="659">
        <v>33924</v>
      </c>
      <c r="I637" s="659">
        <v>2883554461</v>
      </c>
      <c r="J637" s="660" t="s">
        <v>1173</v>
      </c>
      <c r="L637" s="661">
        <f t="shared" si="18"/>
        <v>2883554461</v>
      </c>
      <c r="M637" s="661">
        <f t="shared" si="19"/>
        <v>0</v>
      </c>
    </row>
    <row r="638" spans="1:13">
      <c r="A638" s="657" t="s">
        <v>1327</v>
      </c>
      <c r="B638" s="658">
        <v>44515</v>
      </c>
      <c r="C638" s="657" t="s">
        <v>1170</v>
      </c>
      <c r="D638" s="657" t="s">
        <v>1171</v>
      </c>
      <c r="E638" s="657" t="s">
        <v>1177</v>
      </c>
      <c r="F638" s="659">
        <v>-178000</v>
      </c>
      <c r="G638" s="659">
        <v>0</v>
      </c>
      <c r="H638" s="659">
        <v>178000</v>
      </c>
      <c r="I638" s="659">
        <v>2883732461</v>
      </c>
      <c r="J638" s="660" t="s">
        <v>1173</v>
      </c>
      <c r="L638" s="661">
        <f t="shared" si="18"/>
        <v>2883732461</v>
      </c>
      <c r="M638" s="661">
        <f t="shared" si="19"/>
        <v>0</v>
      </c>
    </row>
    <row r="639" spans="1:13">
      <c r="A639" s="657" t="s">
        <v>1327</v>
      </c>
      <c r="B639" s="658">
        <v>44515</v>
      </c>
      <c r="C639" s="657" t="s">
        <v>1170</v>
      </c>
      <c r="D639" s="657" t="s">
        <v>1171</v>
      </c>
      <c r="E639" s="657" t="s">
        <v>1206</v>
      </c>
      <c r="F639" s="659">
        <v>-2498250</v>
      </c>
      <c r="G639" s="659">
        <v>0</v>
      </c>
      <c r="H639" s="659">
        <v>2498250</v>
      </c>
      <c r="I639" s="659">
        <v>2886230711</v>
      </c>
      <c r="J639" s="660" t="s">
        <v>1173</v>
      </c>
      <c r="L639" s="661">
        <f t="shared" si="18"/>
        <v>2886230711</v>
      </c>
      <c r="M639" s="661">
        <f t="shared" si="19"/>
        <v>0</v>
      </c>
    </row>
    <row r="640" spans="1:13">
      <c r="A640" s="657" t="s">
        <v>1327</v>
      </c>
      <c r="B640" s="658">
        <v>44515</v>
      </c>
      <c r="C640" s="657" t="s">
        <v>1170</v>
      </c>
      <c r="D640" s="657" t="s">
        <v>1171</v>
      </c>
      <c r="E640" s="657" t="s">
        <v>1208</v>
      </c>
      <c r="F640" s="659">
        <v>-3620506</v>
      </c>
      <c r="G640" s="659">
        <v>0</v>
      </c>
      <c r="H640" s="659">
        <v>3620506</v>
      </c>
      <c r="I640" s="659">
        <v>2889851217</v>
      </c>
      <c r="J640" s="660" t="s">
        <v>1173</v>
      </c>
      <c r="L640" s="661">
        <f t="shared" si="18"/>
        <v>2889851217</v>
      </c>
      <c r="M640" s="661">
        <f t="shared" si="19"/>
        <v>0</v>
      </c>
    </row>
    <row r="641" spans="1:13">
      <c r="A641" s="657" t="s">
        <v>1327</v>
      </c>
      <c r="B641" s="658">
        <v>44515</v>
      </c>
      <c r="C641" s="657" t="s">
        <v>1175</v>
      </c>
      <c r="D641" s="657" t="s">
        <v>1171</v>
      </c>
      <c r="E641" s="657" t="s">
        <v>1331</v>
      </c>
      <c r="F641" s="659">
        <v>-44000000</v>
      </c>
      <c r="G641" s="659">
        <v>0</v>
      </c>
      <c r="H641" s="659">
        <v>44000000</v>
      </c>
      <c r="I641" s="659">
        <v>2933851217</v>
      </c>
      <c r="J641" s="660" t="s">
        <v>1173</v>
      </c>
      <c r="L641" s="661">
        <f t="shared" si="18"/>
        <v>2933851217</v>
      </c>
      <c r="M641" s="661">
        <f t="shared" si="19"/>
        <v>0</v>
      </c>
    </row>
    <row r="642" spans="1:13">
      <c r="A642" s="657" t="s">
        <v>1327</v>
      </c>
      <c r="B642" s="658">
        <v>44515</v>
      </c>
      <c r="C642" s="657" t="s">
        <v>1175</v>
      </c>
      <c r="D642" s="657" t="s">
        <v>1171</v>
      </c>
      <c r="E642" s="657" t="s">
        <v>1290</v>
      </c>
      <c r="F642" s="659">
        <v>-5000</v>
      </c>
      <c r="G642" s="659">
        <v>0</v>
      </c>
      <c r="H642" s="659">
        <v>5000</v>
      </c>
      <c r="I642" s="659">
        <v>2933856217</v>
      </c>
      <c r="J642" s="660" t="s">
        <v>1173</v>
      </c>
      <c r="L642" s="661">
        <f t="shared" si="18"/>
        <v>2933856217</v>
      </c>
      <c r="M642" s="661">
        <f t="shared" si="19"/>
        <v>0</v>
      </c>
    </row>
    <row r="643" spans="1:13">
      <c r="A643" s="657" t="s">
        <v>1327</v>
      </c>
      <c r="B643" s="658">
        <v>44515</v>
      </c>
      <c r="C643" s="657" t="s">
        <v>1170</v>
      </c>
      <c r="D643" s="657" t="s">
        <v>1171</v>
      </c>
      <c r="E643" s="657" t="s">
        <v>1266</v>
      </c>
      <c r="F643" s="659">
        <v>-662100</v>
      </c>
      <c r="G643" s="659">
        <v>0</v>
      </c>
      <c r="H643" s="659">
        <v>662100</v>
      </c>
      <c r="I643" s="659">
        <v>2934518317</v>
      </c>
      <c r="J643" s="660" t="s">
        <v>1173</v>
      </c>
      <c r="L643" s="661">
        <f t="shared" si="18"/>
        <v>2934518317</v>
      </c>
      <c r="M643" s="661">
        <f t="shared" si="19"/>
        <v>0</v>
      </c>
    </row>
    <row r="644" spans="1:13">
      <c r="A644" s="657" t="s">
        <v>1327</v>
      </c>
      <c r="B644" s="658">
        <v>44515</v>
      </c>
      <c r="C644" s="657" t="s">
        <v>1170</v>
      </c>
      <c r="D644" s="657" t="s">
        <v>1171</v>
      </c>
      <c r="E644" s="657" t="s">
        <v>1183</v>
      </c>
      <c r="F644" s="659">
        <v>-49912</v>
      </c>
      <c r="G644" s="659">
        <v>0</v>
      </c>
      <c r="H644" s="659">
        <v>49912</v>
      </c>
      <c r="I644" s="659">
        <v>2934568229</v>
      </c>
      <c r="J644" s="660" t="s">
        <v>1173</v>
      </c>
      <c r="L644" s="661">
        <f t="shared" si="18"/>
        <v>2934568229</v>
      </c>
      <c r="M644" s="661">
        <f t="shared" si="19"/>
        <v>0</v>
      </c>
    </row>
    <row r="645" spans="1:13">
      <c r="A645" s="657" t="s">
        <v>1327</v>
      </c>
      <c r="B645" s="658">
        <v>44515</v>
      </c>
      <c r="C645" s="657" t="s">
        <v>1170</v>
      </c>
      <c r="D645" s="657" t="s">
        <v>1171</v>
      </c>
      <c r="E645" s="657" t="s">
        <v>1306</v>
      </c>
      <c r="F645" s="659">
        <v>-600</v>
      </c>
      <c r="G645" s="659">
        <v>0</v>
      </c>
      <c r="H645" s="659">
        <v>600</v>
      </c>
      <c r="I645" s="659">
        <v>2934568829</v>
      </c>
      <c r="J645" s="660" t="s">
        <v>1173</v>
      </c>
      <c r="L645" s="661">
        <f t="shared" si="18"/>
        <v>2934568829</v>
      </c>
      <c r="M645" s="661">
        <f t="shared" si="19"/>
        <v>0</v>
      </c>
    </row>
    <row r="646" spans="1:13">
      <c r="A646" s="657" t="s">
        <v>1327</v>
      </c>
      <c r="B646" s="658">
        <v>44515</v>
      </c>
      <c r="C646" s="657" t="s">
        <v>1170</v>
      </c>
      <c r="D646" s="657" t="s">
        <v>1171</v>
      </c>
      <c r="E646" s="657" t="s">
        <v>1332</v>
      </c>
      <c r="F646" s="659">
        <v>-42900</v>
      </c>
      <c r="G646" s="659">
        <v>0</v>
      </c>
      <c r="H646" s="659">
        <v>42900</v>
      </c>
      <c r="I646" s="659">
        <v>2934611729</v>
      </c>
      <c r="J646" s="660" t="s">
        <v>1173</v>
      </c>
      <c r="L646" s="661">
        <f t="shared" si="18"/>
        <v>2934611729</v>
      </c>
      <c r="M646" s="661">
        <f t="shared" si="19"/>
        <v>0</v>
      </c>
    </row>
    <row r="647" spans="1:13">
      <c r="A647" s="657" t="s">
        <v>1327</v>
      </c>
      <c r="B647" s="658">
        <v>44515</v>
      </c>
      <c r="C647" s="657" t="s">
        <v>1170</v>
      </c>
      <c r="D647" s="657" t="s">
        <v>1171</v>
      </c>
      <c r="E647" s="657" t="s">
        <v>1266</v>
      </c>
      <c r="F647" s="659">
        <v>-450000</v>
      </c>
      <c r="G647" s="659">
        <v>0</v>
      </c>
      <c r="H647" s="659">
        <v>450000</v>
      </c>
      <c r="I647" s="659">
        <v>2935061729</v>
      </c>
      <c r="J647" s="660" t="s">
        <v>1173</v>
      </c>
      <c r="L647" s="661">
        <f t="shared" si="18"/>
        <v>2935061729</v>
      </c>
      <c r="M647" s="661">
        <f t="shared" si="19"/>
        <v>0</v>
      </c>
    </row>
    <row r="648" spans="1:13">
      <c r="A648" s="657" t="s">
        <v>1327</v>
      </c>
      <c r="B648" s="658">
        <v>44515</v>
      </c>
      <c r="C648" s="657" t="s">
        <v>1170</v>
      </c>
      <c r="D648" s="657" t="s">
        <v>1171</v>
      </c>
      <c r="E648" s="657" t="s">
        <v>1213</v>
      </c>
      <c r="F648" s="659">
        <v>-87500</v>
      </c>
      <c r="G648" s="659">
        <v>0</v>
      </c>
      <c r="H648" s="659">
        <v>87500</v>
      </c>
      <c r="I648" s="659">
        <v>2935149229</v>
      </c>
      <c r="J648" s="660" t="s">
        <v>1173</v>
      </c>
      <c r="L648" s="661">
        <f t="shared" ref="L648:L711" si="20">I647+H648</f>
        <v>2935149229</v>
      </c>
      <c r="M648" s="661">
        <f t="shared" ref="M648:M711" si="21">I648-L648</f>
        <v>0</v>
      </c>
    </row>
    <row r="649" spans="1:13">
      <c r="A649" s="657" t="s">
        <v>1327</v>
      </c>
      <c r="B649" s="658">
        <v>44515</v>
      </c>
      <c r="C649" s="657" t="s">
        <v>1175</v>
      </c>
      <c r="D649" s="657" t="s">
        <v>1171</v>
      </c>
      <c r="E649" s="657" t="s">
        <v>1212</v>
      </c>
      <c r="F649" s="659">
        <v>-2550000</v>
      </c>
      <c r="G649" s="659">
        <v>0</v>
      </c>
      <c r="H649" s="659">
        <v>2550000</v>
      </c>
      <c r="I649" s="659">
        <v>2937699229</v>
      </c>
      <c r="J649" s="660" t="s">
        <v>1173</v>
      </c>
      <c r="L649" s="661">
        <f t="shared" si="20"/>
        <v>2937699229</v>
      </c>
      <c r="M649" s="661">
        <f t="shared" si="21"/>
        <v>0</v>
      </c>
    </row>
    <row r="650" spans="1:13">
      <c r="A650" s="657" t="s">
        <v>1327</v>
      </c>
      <c r="B650" s="658">
        <v>44515</v>
      </c>
      <c r="C650" s="657" t="s">
        <v>1279</v>
      </c>
      <c r="D650" s="657" t="s">
        <v>1171</v>
      </c>
      <c r="E650" s="657" t="s">
        <v>1333</v>
      </c>
      <c r="F650" s="659">
        <v>-48400</v>
      </c>
      <c r="G650" s="659">
        <v>0</v>
      </c>
      <c r="H650" s="659">
        <v>48400</v>
      </c>
      <c r="I650" s="659">
        <v>2937747629</v>
      </c>
      <c r="J650" s="660" t="s">
        <v>1173</v>
      </c>
      <c r="L650" s="661">
        <f t="shared" si="20"/>
        <v>2937747629</v>
      </c>
      <c r="M650" s="661">
        <f t="shared" si="21"/>
        <v>0</v>
      </c>
    </row>
    <row r="651" spans="1:13">
      <c r="A651" s="657" t="s">
        <v>1330</v>
      </c>
      <c r="B651" s="658">
        <v>44516</v>
      </c>
      <c r="C651" s="657" t="s">
        <v>1170</v>
      </c>
      <c r="D651" s="657" t="s">
        <v>1171</v>
      </c>
      <c r="E651" s="657" t="s">
        <v>1199</v>
      </c>
      <c r="F651" s="659">
        <v>-6066600</v>
      </c>
      <c r="G651" s="659">
        <v>0</v>
      </c>
      <c r="H651" s="659">
        <v>6066600</v>
      </c>
      <c r="I651" s="659">
        <v>2943814229</v>
      </c>
      <c r="J651" s="660" t="s">
        <v>1173</v>
      </c>
      <c r="L651" s="661">
        <f t="shared" si="20"/>
        <v>2943814229</v>
      </c>
      <c r="M651" s="661">
        <f t="shared" si="21"/>
        <v>0</v>
      </c>
    </row>
    <row r="652" spans="1:13">
      <c r="A652" s="657" t="s">
        <v>1330</v>
      </c>
      <c r="B652" s="658">
        <v>44516</v>
      </c>
      <c r="C652" s="657" t="s">
        <v>1170</v>
      </c>
      <c r="D652" s="657" t="s">
        <v>1171</v>
      </c>
      <c r="E652" s="657" t="s">
        <v>1177</v>
      </c>
      <c r="F652" s="659">
        <v>-7300300</v>
      </c>
      <c r="G652" s="659">
        <v>0</v>
      </c>
      <c r="H652" s="659">
        <v>7300300</v>
      </c>
      <c r="I652" s="659">
        <v>2951114529</v>
      </c>
      <c r="J652" s="660" t="s">
        <v>1173</v>
      </c>
      <c r="L652" s="661">
        <f t="shared" si="20"/>
        <v>2951114529</v>
      </c>
      <c r="M652" s="661">
        <f t="shared" si="21"/>
        <v>0</v>
      </c>
    </row>
    <row r="653" spans="1:13">
      <c r="A653" s="657" t="s">
        <v>1330</v>
      </c>
      <c r="B653" s="658">
        <v>44516</v>
      </c>
      <c r="C653" s="657" t="s">
        <v>1170</v>
      </c>
      <c r="D653" s="657" t="s">
        <v>1171</v>
      </c>
      <c r="E653" s="657" t="s">
        <v>1197</v>
      </c>
      <c r="F653" s="659">
        <v>-6797752</v>
      </c>
      <c r="G653" s="659">
        <v>0</v>
      </c>
      <c r="H653" s="659">
        <v>6797752</v>
      </c>
      <c r="I653" s="659">
        <v>2957912281</v>
      </c>
      <c r="J653" s="660" t="s">
        <v>1173</v>
      </c>
      <c r="L653" s="661">
        <f t="shared" si="20"/>
        <v>2957912281</v>
      </c>
      <c r="M653" s="661">
        <f t="shared" si="21"/>
        <v>0</v>
      </c>
    </row>
    <row r="654" spans="1:13">
      <c r="A654" s="657" t="s">
        <v>1330</v>
      </c>
      <c r="B654" s="658">
        <v>44516</v>
      </c>
      <c r="C654" s="657" t="s">
        <v>1170</v>
      </c>
      <c r="D654" s="657" t="s">
        <v>1171</v>
      </c>
      <c r="E654" s="657" t="s">
        <v>1191</v>
      </c>
      <c r="F654" s="659">
        <v>-6825200</v>
      </c>
      <c r="G654" s="659">
        <v>0</v>
      </c>
      <c r="H654" s="659">
        <v>6825200</v>
      </c>
      <c r="I654" s="659">
        <v>2964737481</v>
      </c>
      <c r="J654" s="660" t="s">
        <v>1173</v>
      </c>
      <c r="L654" s="661">
        <f t="shared" si="20"/>
        <v>2964737481</v>
      </c>
      <c r="M654" s="661">
        <f t="shared" si="21"/>
        <v>0</v>
      </c>
    </row>
    <row r="655" spans="1:13">
      <c r="A655" s="657" t="s">
        <v>1330</v>
      </c>
      <c r="B655" s="658">
        <v>44516</v>
      </c>
      <c r="C655" s="657" t="s">
        <v>1170</v>
      </c>
      <c r="D655" s="657" t="s">
        <v>1171</v>
      </c>
      <c r="E655" s="657" t="s">
        <v>1178</v>
      </c>
      <c r="F655" s="659">
        <v>-5802750</v>
      </c>
      <c r="G655" s="659">
        <v>0</v>
      </c>
      <c r="H655" s="659">
        <v>5802750</v>
      </c>
      <c r="I655" s="659">
        <v>2970540231</v>
      </c>
      <c r="J655" s="660" t="s">
        <v>1173</v>
      </c>
      <c r="L655" s="661">
        <f t="shared" si="20"/>
        <v>2970540231</v>
      </c>
      <c r="M655" s="661">
        <f t="shared" si="21"/>
        <v>0</v>
      </c>
    </row>
    <row r="656" spans="1:13">
      <c r="A656" s="657" t="s">
        <v>1330</v>
      </c>
      <c r="B656" s="658">
        <v>44516</v>
      </c>
      <c r="C656" s="657" t="s">
        <v>1170</v>
      </c>
      <c r="D656" s="657" t="s">
        <v>1171</v>
      </c>
      <c r="E656" s="657" t="s">
        <v>1178</v>
      </c>
      <c r="F656" s="659">
        <v>-2926</v>
      </c>
      <c r="G656" s="659">
        <v>0</v>
      </c>
      <c r="H656" s="659">
        <v>2926</v>
      </c>
      <c r="I656" s="659">
        <v>2970543157</v>
      </c>
      <c r="J656" s="660" t="s">
        <v>1173</v>
      </c>
      <c r="L656" s="661">
        <f t="shared" si="20"/>
        <v>2970543157</v>
      </c>
      <c r="M656" s="661">
        <f t="shared" si="21"/>
        <v>0</v>
      </c>
    </row>
    <row r="657" spans="1:13">
      <c r="A657" s="657" t="s">
        <v>1330</v>
      </c>
      <c r="B657" s="658">
        <v>44516</v>
      </c>
      <c r="C657" s="657" t="s">
        <v>1170</v>
      </c>
      <c r="D657" s="657" t="s">
        <v>1171</v>
      </c>
      <c r="E657" s="657" t="s">
        <v>1181</v>
      </c>
      <c r="F657" s="659">
        <v>-1579000</v>
      </c>
      <c r="G657" s="659">
        <v>0</v>
      </c>
      <c r="H657" s="659">
        <v>1579000</v>
      </c>
      <c r="I657" s="659">
        <v>2972122157</v>
      </c>
      <c r="J657" s="660" t="s">
        <v>1173</v>
      </c>
      <c r="L657" s="661">
        <f t="shared" si="20"/>
        <v>2972122157</v>
      </c>
      <c r="M657" s="661">
        <f t="shared" si="21"/>
        <v>0</v>
      </c>
    </row>
    <row r="658" spans="1:13">
      <c r="A658" s="657" t="s">
        <v>1330</v>
      </c>
      <c r="B658" s="658">
        <v>44516</v>
      </c>
      <c r="C658" s="657" t="s">
        <v>1170</v>
      </c>
      <c r="D658" s="657" t="s">
        <v>1171</v>
      </c>
      <c r="E658" s="657" t="s">
        <v>1180</v>
      </c>
      <c r="F658" s="659">
        <v>-2926500</v>
      </c>
      <c r="G658" s="659">
        <v>0</v>
      </c>
      <c r="H658" s="659">
        <v>2926500</v>
      </c>
      <c r="I658" s="659">
        <v>2975048657</v>
      </c>
      <c r="J658" s="660" t="s">
        <v>1173</v>
      </c>
      <c r="L658" s="661">
        <f t="shared" si="20"/>
        <v>2975048657</v>
      </c>
      <c r="M658" s="661">
        <f t="shared" si="21"/>
        <v>0</v>
      </c>
    </row>
    <row r="659" spans="1:13">
      <c r="A659" s="657" t="s">
        <v>1330</v>
      </c>
      <c r="B659" s="658">
        <v>44516</v>
      </c>
      <c r="C659" s="657" t="s">
        <v>1170</v>
      </c>
      <c r="D659" s="657" t="s">
        <v>1171</v>
      </c>
      <c r="E659" s="657" t="s">
        <v>1185</v>
      </c>
      <c r="F659" s="659">
        <v>-2590500</v>
      </c>
      <c r="G659" s="659">
        <v>0</v>
      </c>
      <c r="H659" s="659">
        <v>2590500</v>
      </c>
      <c r="I659" s="659">
        <v>2977639157</v>
      </c>
      <c r="J659" s="660" t="s">
        <v>1173</v>
      </c>
      <c r="L659" s="661">
        <f t="shared" si="20"/>
        <v>2977639157</v>
      </c>
      <c r="M659" s="661">
        <f t="shared" si="21"/>
        <v>0</v>
      </c>
    </row>
    <row r="660" spans="1:13">
      <c r="A660" s="657" t="s">
        <v>1330</v>
      </c>
      <c r="B660" s="658">
        <v>44516</v>
      </c>
      <c r="C660" s="657" t="s">
        <v>1170</v>
      </c>
      <c r="D660" s="657" t="s">
        <v>1171</v>
      </c>
      <c r="E660" s="657" t="s">
        <v>1174</v>
      </c>
      <c r="F660" s="659">
        <v>-8888120</v>
      </c>
      <c r="G660" s="659">
        <v>0</v>
      </c>
      <c r="H660" s="659">
        <v>8888120</v>
      </c>
      <c r="I660" s="659">
        <v>2986527277</v>
      </c>
      <c r="J660" s="660" t="s">
        <v>1173</v>
      </c>
      <c r="L660" s="661">
        <f t="shared" si="20"/>
        <v>2986527277</v>
      </c>
      <c r="M660" s="661">
        <f t="shared" si="21"/>
        <v>0</v>
      </c>
    </row>
    <row r="661" spans="1:13">
      <c r="A661" s="657" t="s">
        <v>1330</v>
      </c>
      <c r="B661" s="658">
        <v>44516</v>
      </c>
      <c r="C661" s="657" t="s">
        <v>1170</v>
      </c>
      <c r="D661" s="657" t="s">
        <v>1171</v>
      </c>
      <c r="E661" s="657" t="s">
        <v>1193</v>
      </c>
      <c r="F661" s="659">
        <v>-3131500</v>
      </c>
      <c r="G661" s="659">
        <v>0</v>
      </c>
      <c r="H661" s="659">
        <v>3131500</v>
      </c>
      <c r="I661" s="659">
        <v>2989658777</v>
      </c>
      <c r="J661" s="660" t="s">
        <v>1173</v>
      </c>
      <c r="L661" s="661">
        <f t="shared" si="20"/>
        <v>2989658777</v>
      </c>
      <c r="M661" s="661">
        <f t="shared" si="21"/>
        <v>0</v>
      </c>
    </row>
    <row r="662" spans="1:13">
      <c r="A662" s="657" t="s">
        <v>1330</v>
      </c>
      <c r="B662" s="658">
        <v>44516</v>
      </c>
      <c r="C662" s="657" t="s">
        <v>1170</v>
      </c>
      <c r="D662" s="657" t="s">
        <v>1171</v>
      </c>
      <c r="E662" s="657" t="s">
        <v>1207</v>
      </c>
      <c r="F662" s="659">
        <v>-3267000</v>
      </c>
      <c r="G662" s="659">
        <v>0</v>
      </c>
      <c r="H662" s="659">
        <v>3267000</v>
      </c>
      <c r="I662" s="659">
        <v>2992925777</v>
      </c>
      <c r="J662" s="660" t="s">
        <v>1173</v>
      </c>
      <c r="L662" s="661">
        <f t="shared" si="20"/>
        <v>2992925777</v>
      </c>
      <c r="M662" s="661">
        <f t="shared" si="21"/>
        <v>0</v>
      </c>
    </row>
    <row r="663" spans="1:13">
      <c r="A663" s="657" t="s">
        <v>1330</v>
      </c>
      <c r="B663" s="658">
        <v>44516</v>
      </c>
      <c r="C663" s="657" t="s">
        <v>1170</v>
      </c>
      <c r="D663" s="657" t="s">
        <v>1171</v>
      </c>
      <c r="E663" s="657" t="s">
        <v>1186</v>
      </c>
      <c r="F663" s="659">
        <v>-3443500</v>
      </c>
      <c r="G663" s="659">
        <v>0</v>
      </c>
      <c r="H663" s="659">
        <v>3443500</v>
      </c>
      <c r="I663" s="659">
        <v>2996369277</v>
      </c>
      <c r="J663" s="660" t="s">
        <v>1173</v>
      </c>
      <c r="L663" s="661">
        <f t="shared" si="20"/>
        <v>2996369277</v>
      </c>
      <c r="M663" s="661">
        <f t="shared" si="21"/>
        <v>0</v>
      </c>
    </row>
    <row r="664" spans="1:13">
      <c r="A664" s="657" t="s">
        <v>1330</v>
      </c>
      <c r="B664" s="658">
        <v>44516</v>
      </c>
      <c r="C664" s="657" t="s">
        <v>1170</v>
      </c>
      <c r="D664" s="657" t="s">
        <v>1171</v>
      </c>
      <c r="E664" s="657" t="s">
        <v>1183</v>
      </c>
      <c r="F664" s="659">
        <v>-8480632</v>
      </c>
      <c r="G664" s="659">
        <v>0</v>
      </c>
      <c r="H664" s="659">
        <v>8480632</v>
      </c>
      <c r="I664" s="659">
        <v>3004849909</v>
      </c>
      <c r="J664" s="660" t="s">
        <v>1173</v>
      </c>
      <c r="L664" s="661">
        <f t="shared" si="20"/>
        <v>3004849909</v>
      </c>
      <c r="M664" s="661">
        <f t="shared" si="21"/>
        <v>0</v>
      </c>
    </row>
    <row r="665" spans="1:13">
      <c r="A665" s="657" t="s">
        <v>1334</v>
      </c>
      <c r="B665" s="658">
        <v>44517</v>
      </c>
      <c r="C665" s="657" t="s">
        <v>1170</v>
      </c>
      <c r="D665" s="657" t="s">
        <v>1171</v>
      </c>
      <c r="E665" s="657" t="s">
        <v>1172</v>
      </c>
      <c r="F665" s="659">
        <v>-1841000</v>
      </c>
      <c r="G665" s="659">
        <v>0</v>
      </c>
      <c r="H665" s="659">
        <v>1841000</v>
      </c>
      <c r="I665" s="659">
        <v>3006690909</v>
      </c>
      <c r="J665" s="660" t="s">
        <v>1173</v>
      </c>
      <c r="L665" s="661">
        <f t="shared" si="20"/>
        <v>3006690909</v>
      </c>
      <c r="M665" s="661">
        <f t="shared" si="21"/>
        <v>0</v>
      </c>
    </row>
    <row r="666" spans="1:13">
      <c r="A666" s="657" t="s">
        <v>1330</v>
      </c>
      <c r="B666" s="658">
        <v>44516</v>
      </c>
      <c r="C666" s="657" t="s">
        <v>1170</v>
      </c>
      <c r="D666" s="657" t="s">
        <v>1171</v>
      </c>
      <c r="E666" s="657" t="s">
        <v>1214</v>
      </c>
      <c r="F666" s="659">
        <v>-16863900</v>
      </c>
      <c r="G666" s="659">
        <v>0</v>
      </c>
      <c r="H666" s="659">
        <v>16863900</v>
      </c>
      <c r="I666" s="659">
        <v>3023554809</v>
      </c>
      <c r="J666" s="660" t="s">
        <v>1173</v>
      </c>
      <c r="L666" s="661">
        <f t="shared" si="20"/>
        <v>3023554809</v>
      </c>
      <c r="M666" s="661">
        <f t="shared" si="21"/>
        <v>0</v>
      </c>
    </row>
    <row r="667" spans="1:13">
      <c r="A667" s="657" t="s">
        <v>1330</v>
      </c>
      <c r="B667" s="658">
        <v>44516</v>
      </c>
      <c r="C667" s="657" t="s">
        <v>1170</v>
      </c>
      <c r="D667" s="657" t="s">
        <v>1171</v>
      </c>
      <c r="E667" s="657" t="s">
        <v>1201</v>
      </c>
      <c r="F667" s="659">
        <v>-301450</v>
      </c>
      <c r="G667" s="659">
        <v>0</v>
      </c>
      <c r="H667" s="659">
        <v>301450</v>
      </c>
      <c r="I667" s="659">
        <v>3023856259</v>
      </c>
      <c r="J667" s="660" t="s">
        <v>1173</v>
      </c>
      <c r="L667" s="661">
        <f t="shared" si="20"/>
        <v>3023856259</v>
      </c>
      <c r="M667" s="661">
        <f t="shared" si="21"/>
        <v>0</v>
      </c>
    </row>
    <row r="668" spans="1:13">
      <c r="A668" s="657" t="s">
        <v>1330</v>
      </c>
      <c r="B668" s="658">
        <v>44516</v>
      </c>
      <c r="C668" s="657" t="s">
        <v>1170</v>
      </c>
      <c r="D668" s="657" t="s">
        <v>1171</v>
      </c>
      <c r="E668" s="657" t="s">
        <v>1182</v>
      </c>
      <c r="F668" s="659">
        <v>-3607600</v>
      </c>
      <c r="G668" s="659">
        <v>0</v>
      </c>
      <c r="H668" s="659">
        <v>3607600</v>
      </c>
      <c r="I668" s="659">
        <v>3027463859</v>
      </c>
      <c r="J668" s="660" t="s">
        <v>1173</v>
      </c>
      <c r="L668" s="661">
        <f t="shared" si="20"/>
        <v>3027463859</v>
      </c>
      <c r="M668" s="661">
        <f t="shared" si="21"/>
        <v>0</v>
      </c>
    </row>
    <row r="669" spans="1:13">
      <c r="A669" s="657" t="s">
        <v>1330</v>
      </c>
      <c r="B669" s="658">
        <v>44516</v>
      </c>
      <c r="C669" s="657" t="s">
        <v>1170</v>
      </c>
      <c r="D669" s="657" t="s">
        <v>1171</v>
      </c>
      <c r="E669" s="657" t="s">
        <v>1202</v>
      </c>
      <c r="F669" s="659">
        <v>-6899450</v>
      </c>
      <c r="G669" s="659">
        <v>0</v>
      </c>
      <c r="H669" s="659">
        <v>6899450</v>
      </c>
      <c r="I669" s="659">
        <v>3034363309</v>
      </c>
      <c r="J669" s="660" t="s">
        <v>1173</v>
      </c>
      <c r="L669" s="661">
        <f t="shared" si="20"/>
        <v>3034363309</v>
      </c>
      <c r="M669" s="661">
        <f t="shared" si="21"/>
        <v>0</v>
      </c>
    </row>
    <row r="670" spans="1:13">
      <c r="A670" s="657" t="s">
        <v>1330</v>
      </c>
      <c r="B670" s="658">
        <v>44516</v>
      </c>
      <c r="C670" s="657" t="s">
        <v>1170</v>
      </c>
      <c r="D670" s="657" t="s">
        <v>1171</v>
      </c>
      <c r="E670" s="657" t="s">
        <v>1194</v>
      </c>
      <c r="F670" s="659">
        <v>-105000</v>
      </c>
      <c r="G670" s="659">
        <v>0</v>
      </c>
      <c r="H670" s="659">
        <v>105000</v>
      </c>
      <c r="I670" s="659">
        <v>3034468309</v>
      </c>
      <c r="J670" s="660" t="s">
        <v>1173</v>
      </c>
      <c r="L670" s="661">
        <f t="shared" si="20"/>
        <v>3034468309</v>
      </c>
      <c r="M670" s="661">
        <f t="shared" si="21"/>
        <v>0</v>
      </c>
    </row>
    <row r="671" spans="1:13">
      <c r="A671" s="657" t="s">
        <v>1330</v>
      </c>
      <c r="B671" s="658">
        <v>44516</v>
      </c>
      <c r="C671" s="657" t="s">
        <v>1170</v>
      </c>
      <c r="D671" s="657" t="s">
        <v>1171</v>
      </c>
      <c r="E671" s="657" t="s">
        <v>1204</v>
      </c>
      <c r="F671" s="659">
        <v>-3915000</v>
      </c>
      <c r="G671" s="659">
        <v>0</v>
      </c>
      <c r="H671" s="659">
        <v>3915000</v>
      </c>
      <c r="I671" s="659">
        <v>3038383309</v>
      </c>
      <c r="J671" s="660" t="s">
        <v>1173</v>
      </c>
      <c r="L671" s="661">
        <f t="shared" si="20"/>
        <v>3038383309</v>
      </c>
      <c r="M671" s="661">
        <f t="shared" si="21"/>
        <v>0</v>
      </c>
    </row>
    <row r="672" spans="1:13">
      <c r="A672" s="657" t="s">
        <v>1330</v>
      </c>
      <c r="B672" s="658">
        <v>44516</v>
      </c>
      <c r="C672" s="657" t="s">
        <v>1170</v>
      </c>
      <c r="D672" s="657" t="s">
        <v>1171</v>
      </c>
      <c r="E672" s="657" t="s">
        <v>1208</v>
      </c>
      <c r="F672" s="659">
        <v>-2588350</v>
      </c>
      <c r="G672" s="659">
        <v>0</v>
      </c>
      <c r="H672" s="659">
        <v>2588350</v>
      </c>
      <c r="I672" s="659">
        <v>3040971659</v>
      </c>
      <c r="J672" s="660" t="s">
        <v>1173</v>
      </c>
      <c r="L672" s="661">
        <f t="shared" si="20"/>
        <v>3040971659</v>
      </c>
      <c r="M672" s="661">
        <f t="shared" si="21"/>
        <v>0</v>
      </c>
    </row>
    <row r="673" spans="1:13">
      <c r="A673" s="657" t="s">
        <v>1330</v>
      </c>
      <c r="B673" s="658">
        <v>44516</v>
      </c>
      <c r="C673" s="657" t="s">
        <v>1170</v>
      </c>
      <c r="D673" s="657" t="s">
        <v>1171</v>
      </c>
      <c r="E673" s="657" t="s">
        <v>1206</v>
      </c>
      <c r="F673" s="659">
        <v>-591000</v>
      </c>
      <c r="G673" s="659">
        <v>0</v>
      </c>
      <c r="H673" s="659">
        <v>591000</v>
      </c>
      <c r="I673" s="659">
        <v>3041562659</v>
      </c>
      <c r="J673" s="660" t="s">
        <v>1173</v>
      </c>
      <c r="L673" s="661">
        <f t="shared" si="20"/>
        <v>3041562659</v>
      </c>
      <c r="M673" s="661">
        <f t="shared" si="21"/>
        <v>0</v>
      </c>
    </row>
    <row r="674" spans="1:13">
      <c r="A674" s="657" t="s">
        <v>1330</v>
      </c>
      <c r="B674" s="658">
        <v>44516</v>
      </c>
      <c r="C674" s="657" t="s">
        <v>1170</v>
      </c>
      <c r="D674" s="657" t="s">
        <v>1171</v>
      </c>
      <c r="E674" s="657" t="s">
        <v>1261</v>
      </c>
      <c r="F674" s="659">
        <v>-2350000</v>
      </c>
      <c r="G674" s="659">
        <v>0</v>
      </c>
      <c r="H674" s="659">
        <v>2350000</v>
      </c>
      <c r="I674" s="659">
        <v>3043912659</v>
      </c>
      <c r="J674" s="660" t="s">
        <v>1173</v>
      </c>
      <c r="L674" s="661">
        <f t="shared" si="20"/>
        <v>3043912659</v>
      </c>
      <c r="M674" s="661">
        <f t="shared" si="21"/>
        <v>0</v>
      </c>
    </row>
    <row r="675" spans="1:13">
      <c r="A675" s="657" t="s">
        <v>1330</v>
      </c>
      <c r="B675" s="658">
        <v>44516</v>
      </c>
      <c r="C675" s="657" t="s">
        <v>1170</v>
      </c>
      <c r="D675" s="657" t="s">
        <v>1171</v>
      </c>
      <c r="E675" s="657" t="s">
        <v>1208</v>
      </c>
      <c r="F675" s="659">
        <v>-616498</v>
      </c>
      <c r="G675" s="659">
        <v>0</v>
      </c>
      <c r="H675" s="659">
        <v>616498</v>
      </c>
      <c r="I675" s="659">
        <v>3044529157</v>
      </c>
      <c r="J675" s="660" t="s">
        <v>1173</v>
      </c>
      <c r="L675" s="661">
        <f t="shared" si="20"/>
        <v>3044529157</v>
      </c>
      <c r="M675" s="661">
        <f t="shared" si="21"/>
        <v>0</v>
      </c>
    </row>
    <row r="676" spans="1:13">
      <c r="A676" s="657" t="s">
        <v>1330</v>
      </c>
      <c r="B676" s="658">
        <v>44516</v>
      </c>
      <c r="C676" s="657" t="s">
        <v>1170</v>
      </c>
      <c r="D676" s="657" t="s">
        <v>1171</v>
      </c>
      <c r="E676" s="657" t="s">
        <v>1177</v>
      </c>
      <c r="F676" s="659">
        <v>-30000</v>
      </c>
      <c r="G676" s="659">
        <v>0</v>
      </c>
      <c r="H676" s="659">
        <v>30000</v>
      </c>
      <c r="I676" s="659">
        <v>3044559157</v>
      </c>
      <c r="J676" s="660" t="s">
        <v>1173</v>
      </c>
      <c r="L676" s="661">
        <f t="shared" si="20"/>
        <v>3044559157</v>
      </c>
      <c r="M676" s="661">
        <f t="shared" si="21"/>
        <v>0</v>
      </c>
    </row>
    <row r="677" spans="1:13">
      <c r="A677" s="657" t="s">
        <v>1330</v>
      </c>
      <c r="B677" s="658">
        <v>44516</v>
      </c>
      <c r="C677" s="657" t="s">
        <v>1170</v>
      </c>
      <c r="D677" s="657" t="s">
        <v>1171</v>
      </c>
      <c r="E677" s="657" t="s">
        <v>1177</v>
      </c>
      <c r="F677" s="659">
        <v>-126000</v>
      </c>
      <c r="G677" s="659">
        <v>0</v>
      </c>
      <c r="H677" s="659">
        <v>126000</v>
      </c>
      <c r="I677" s="659">
        <v>3044685157</v>
      </c>
      <c r="J677" s="660" t="s">
        <v>1173</v>
      </c>
      <c r="L677" s="661">
        <f t="shared" si="20"/>
        <v>3044685157</v>
      </c>
      <c r="M677" s="661">
        <f t="shared" si="21"/>
        <v>0</v>
      </c>
    </row>
    <row r="678" spans="1:13">
      <c r="A678" s="657" t="s">
        <v>1330</v>
      </c>
      <c r="B678" s="658">
        <v>44516</v>
      </c>
      <c r="C678" s="657" t="s">
        <v>1170</v>
      </c>
      <c r="D678" s="657" t="s">
        <v>1171</v>
      </c>
      <c r="E678" s="657" t="s">
        <v>1177</v>
      </c>
      <c r="F678" s="659">
        <v>-6524</v>
      </c>
      <c r="G678" s="659">
        <v>0</v>
      </c>
      <c r="H678" s="659">
        <v>6524</v>
      </c>
      <c r="I678" s="659">
        <v>3044691681</v>
      </c>
      <c r="J678" s="660" t="s">
        <v>1173</v>
      </c>
      <c r="L678" s="661">
        <f t="shared" si="20"/>
        <v>3044691681</v>
      </c>
      <c r="M678" s="661">
        <f t="shared" si="21"/>
        <v>0</v>
      </c>
    </row>
    <row r="679" spans="1:13">
      <c r="A679" s="657" t="s">
        <v>1330</v>
      </c>
      <c r="B679" s="658">
        <v>44516</v>
      </c>
      <c r="C679" s="657" t="s">
        <v>1170</v>
      </c>
      <c r="D679" s="657" t="s">
        <v>1171</v>
      </c>
      <c r="E679" s="657" t="s">
        <v>1266</v>
      </c>
      <c r="F679" s="659">
        <v>-826000</v>
      </c>
      <c r="G679" s="659">
        <v>0</v>
      </c>
      <c r="H679" s="659">
        <v>826000</v>
      </c>
      <c r="I679" s="659">
        <v>3045517681</v>
      </c>
      <c r="J679" s="660" t="s">
        <v>1173</v>
      </c>
      <c r="L679" s="661">
        <f t="shared" si="20"/>
        <v>3045517681</v>
      </c>
      <c r="M679" s="661">
        <f t="shared" si="21"/>
        <v>0</v>
      </c>
    </row>
    <row r="680" spans="1:13">
      <c r="A680" s="657" t="s">
        <v>1330</v>
      </c>
      <c r="B680" s="658">
        <v>44516</v>
      </c>
      <c r="C680" s="657" t="s">
        <v>1170</v>
      </c>
      <c r="D680" s="657" t="s">
        <v>1171</v>
      </c>
      <c r="E680" s="657" t="s">
        <v>1261</v>
      </c>
      <c r="F680" s="659">
        <v>-4301500</v>
      </c>
      <c r="G680" s="659">
        <v>0</v>
      </c>
      <c r="H680" s="659">
        <v>4301500</v>
      </c>
      <c r="I680" s="659">
        <v>3049819181</v>
      </c>
      <c r="J680" s="660" t="s">
        <v>1173</v>
      </c>
      <c r="L680" s="661">
        <f t="shared" si="20"/>
        <v>3049819181</v>
      </c>
      <c r="M680" s="661">
        <f t="shared" si="21"/>
        <v>0</v>
      </c>
    </row>
    <row r="681" spans="1:13">
      <c r="A681" s="657" t="s">
        <v>1330</v>
      </c>
      <c r="B681" s="658">
        <v>44516</v>
      </c>
      <c r="C681" s="657" t="s">
        <v>1170</v>
      </c>
      <c r="D681" s="657" t="s">
        <v>1171</v>
      </c>
      <c r="E681" s="657" t="s">
        <v>1201</v>
      </c>
      <c r="F681" s="659">
        <v>-581450</v>
      </c>
      <c r="G681" s="659">
        <v>0</v>
      </c>
      <c r="H681" s="659">
        <v>581450</v>
      </c>
      <c r="I681" s="659">
        <v>3050400631</v>
      </c>
      <c r="J681" s="660" t="s">
        <v>1173</v>
      </c>
      <c r="L681" s="661">
        <f t="shared" si="20"/>
        <v>3050400631</v>
      </c>
      <c r="M681" s="661">
        <f t="shared" si="21"/>
        <v>0</v>
      </c>
    </row>
    <row r="682" spans="1:13">
      <c r="A682" s="657" t="s">
        <v>1330</v>
      </c>
      <c r="B682" s="658">
        <v>44516</v>
      </c>
      <c r="C682" s="657" t="s">
        <v>1170</v>
      </c>
      <c r="D682" s="657" t="s">
        <v>1171</v>
      </c>
      <c r="E682" s="657" t="s">
        <v>1236</v>
      </c>
      <c r="F682" s="659">
        <v>-402500</v>
      </c>
      <c r="G682" s="659">
        <v>0</v>
      </c>
      <c r="H682" s="659">
        <v>402500</v>
      </c>
      <c r="I682" s="659">
        <v>3050803131</v>
      </c>
      <c r="J682" s="660" t="s">
        <v>1173</v>
      </c>
      <c r="L682" s="661">
        <f t="shared" si="20"/>
        <v>3050803131</v>
      </c>
      <c r="M682" s="661">
        <f t="shared" si="21"/>
        <v>0</v>
      </c>
    </row>
    <row r="683" spans="1:13">
      <c r="A683" s="657" t="s">
        <v>1330</v>
      </c>
      <c r="B683" s="658">
        <v>44516</v>
      </c>
      <c r="C683" s="657" t="s">
        <v>1170</v>
      </c>
      <c r="D683" s="657" t="s">
        <v>1171</v>
      </c>
      <c r="E683" s="657" t="s">
        <v>1187</v>
      </c>
      <c r="F683" s="659">
        <v>-3111000</v>
      </c>
      <c r="G683" s="659">
        <v>0</v>
      </c>
      <c r="H683" s="659">
        <v>3111000</v>
      </c>
      <c r="I683" s="659">
        <v>3053914131</v>
      </c>
      <c r="J683" s="660" t="s">
        <v>1173</v>
      </c>
      <c r="L683" s="661">
        <f t="shared" si="20"/>
        <v>3053914131</v>
      </c>
      <c r="M683" s="661">
        <f t="shared" si="21"/>
        <v>0</v>
      </c>
    </row>
    <row r="684" spans="1:13">
      <c r="A684" s="657" t="s">
        <v>1330</v>
      </c>
      <c r="B684" s="658">
        <v>44516</v>
      </c>
      <c r="C684" s="657" t="s">
        <v>1170</v>
      </c>
      <c r="D684" s="657" t="s">
        <v>1171</v>
      </c>
      <c r="E684" s="657" t="s">
        <v>1189</v>
      </c>
      <c r="F684" s="659">
        <v>-7856350</v>
      </c>
      <c r="G684" s="659">
        <v>0</v>
      </c>
      <c r="H684" s="659">
        <v>7856350</v>
      </c>
      <c r="I684" s="659">
        <v>3061770481</v>
      </c>
      <c r="J684" s="660" t="s">
        <v>1173</v>
      </c>
      <c r="L684" s="661">
        <f t="shared" si="20"/>
        <v>3061770481</v>
      </c>
      <c r="M684" s="661">
        <f t="shared" si="21"/>
        <v>0</v>
      </c>
    </row>
    <row r="685" spans="1:13">
      <c r="A685" s="657" t="s">
        <v>1330</v>
      </c>
      <c r="B685" s="658">
        <v>44516</v>
      </c>
      <c r="C685" s="657" t="s">
        <v>1170</v>
      </c>
      <c r="D685" s="657" t="s">
        <v>1171</v>
      </c>
      <c r="E685" s="657" t="s">
        <v>1206</v>
      </c>
      <c r="F685" s="659">
        <v>-906000</v>
      </c>
      <c r="G685" s="659">
        <v>0</v>
      </c>
      <c r="H685" s="659">
        <v>906000</v>
      </c>
      <c r="I685" s="659">
        <v>3062676481</v>
      </c>
      <c r="J685" s="660" t="s">
        <v>1173</v>
      </c>
      <c r="L685" s="661">
        <f t="shared" si="20"/>
        <v>3062676481</v>
      </c>
      <c r="M685" s="661">
        <f t="shared" si="21"/>
        <v>0</v>
      </c>
    </row>
    <row r="686" spans="1:13">
      <c r="A686" s="657" t="s">
        <v>1330</v>
      </c>
      <c r="B686" s="658">
        <v>44516</v>
      </c>
      <c r="C686" s="657" t="s">
        <v>1170</v>
      </c>
      <c r="D686" s="657" t="s">
        <v>1171</v>
      </c>
      <c r="E686" s="657" t="s">
        <v>1195</v>
      </c>
      <c r="F686" s="659">
        <v>-5978800</v>
      </c>
      <c r="G686" s="659">
        <v>0</v>
      </c>
      <c r="H686" s="659">
        <v>5978800</v>
      </c>
      <c r="I686" s="659">
        <v>3068655281</v>
      </c>
      <c r="J686" s="660" t="s">
        <v>1173</v>
      </c>
      <c r="L686" s="661">
        <f t="shared" si="20"/>
        <v>3068655281</v>
      </c>
      <c r="M686" s="661">
        <f t="shared" si="21"/>
        <v>0</v>
      </c>
    </row>
    <row r="687" spans="1:13">
      <c r="A687" s="657" t="s">
        <v>1330</v>
      </c>
      <c r="B687" s="658">
        <v>44516</v>
      </c>
      <c r="C687" s="657" t="s">
        <v>1170</v>
      </c>
      <c r="D687" s="657" t="s">
        <v>1171</v>
      </c>
      <c r="E687" s="657" t="s">
        <v>1195</v>
      </c>
      <c r="F687" s="659">
        <v>-5080</v>
      </c>
      <c r="G687" s="659">
        <v>0</v>
      </c>
      <c r="H687" s="659">
        <v>5080</v>
      </c>
      <c r="I687" s="659">
        <v>3068660361</v>
      </c>
      <c r="J687" s="660" t="s">
        <v>1173</v>
      </c>
      <c r="L687" s="661">
        <f t="shared" si="20"/>
        <v>3068660361</v>
      </c>
      <c r="M687" s="661">
        <f t="shared" si="21"/>
        <v>0</v>
      </c>
    </row>
    <row r="688" spans="1:13">
      <c r="A688" s="657" t="s">
        <v>1330</v>
      </c>
      <c r="B688" s="658">
        <v>44516</v>
      </c>
      <c r="C688" s="657" t="s">
        <v>1170</v>
      </c>
      <c r="D688" s="657" t="s">
        <v>1171</v>
      </c>
      <c r="E688" s="657" t="s">
        <v>1189</v>
      </c>
      <c r="F688" s="659">
        <v>-936000</v>
      </c>
      <c r="G688" s="659">
        <v>0</v>
      </c>
      <c r="H688" s="659">
        <v>936000</v>
      </c>
      <c r="I688" s="659">
        <v>3069596361</v>
      </c>
      <c r="J688" s="660" t="s">
        <v>1173</v>
      </c>
      <c r="L688" s="661">
        <f t="shared" si="20"/>
        <v>3069596361</v>
      </c>
      <c r="M688" s="661">
        <f t="shared" si="21"/>
        <v>0</v>
      </c>
    </row>
    <row r="689" spans="1:13">
      <c r="A689" s="657" t="s">
        <v>1330</v>
      </c>
      <c r="B689" s="658">
        <v>44516</v>
      </c>
      <c r="C689" s="657" t="s">
        <v>1170</v>
      </c>
      <c r="D689" s="657" t="s">
        <v>1171</v>
      </c>
      <c r="E689" s="657" t="s">
        <v>1335</v>
      </c>
      <c r="F689" s="659">
        <v>-23072</v>
      </c>
      <c r="G689" s="659">
        <v>0</v>
      </c>
      <c r="H689" s="659">
        <v>23072</v>
      </c>
      <c r="I689" s="659">
        <v>3069619433</v>
      </c>
      <c r="J689" s="660" t="s">
        <v>1173</v>
      </c>
      <c r="L689" s="661">
        <f t="shared" si="20"/>
        <v>3069619433</v>
      </c>
      <c r="M689" s="661">
        <f t="shared" si="21"/>
        <v>0</v>
      </c>
    </row>
    <row r="690" spans="1:13">
      <c r="A690" s="657" t="s">
        <v>1330</v>
      </c>
      <c r="B690" s="658">
        <v>44516</v>
      </c>
      <c r="C690" s="657" t="s">
        <v>1170</v>
      </c>
      <c r="D690" s="657" t="s">
        <v>1171</v>
      </c>
      <c r="E690" s="657" t="s">
        <v>1202</v>
      </c>
      <c r="F690" s="659">
        <v>-419588</v>
      </c>
      <c r="G690" s="659">
        <v>0</v>
      </c>
      <c r="H690" s="659">
        <v>419588</v>
      </c>
      <c r="I690" s="659">
        <v>3070039021</v>
      </c>
      <c r="J690" s="660" t="s">
        <v>1173</v>
      </c>
      <c r="L690" s="661">
        <f t="shared" si="20"/>
        <v>3070039021</v>
      </c>
      <c r="M690" s="661">
        <f t="shared" si="21"/>
        <v>0</v>
      </c>
    </row>
    <row r="691" spans="1:13">
      <c r="A691" s="657" t="s">
        <v>1330</v>
      </c>
      <c r="B691" s="658">
        <v>44516</v>
      </c>
      <c r="C691" s="657" t="s">
        <v>1170</v>
      </c>
      <c r="D691" s="657" t="s">
        <v>1171</v>
      </c>
      <c r="E691" s="657" t="s">
        <v>1306</v>
      </c>
      <c r="F691" s="659">
        <v>-463916</v>
      </c>
      <c r="G691" s="659">
        <v>0</v>
      </c>
      <c r="H691" s="659">
        <v>463916</v>
      </c>
      <c r="I691" s="659">
        <v>3070502937</v>
      </c>
      <c r="J691" s="660" t="s">
        <v>1173</v>
      </c>
      <c r="L691" s="661">
        <f t="shared" si="20"/>
        <v>3070502937</v>
      </c>
      <c r="M691" s="661">
        <f t="shared" si="21"/>
        <v>0</v>
      </c>
    </row>
    <row r="692" spans="1:13">
      <c r="A692" s="657" t="s">
        <v>1330</v>
      </c>
      <c r="B692" s="658">
        <v>44516</v>
      </c>
      <c r="C692" s="657" t="s">
        <v>1175</v>
      </c>
      <c r="D692" s="657" t="s">
        <v>1171</v>
      </c>
      <c r="E692" s="657" t="s">
        <v>1210</v>
      </c>
      <c r="F692" s="659">
        <v>-4000</v>
      </c>
      <c r="G692" s="659">
        <v>0</v>
      </c>
      <c r="H692" s="659">
        <v>4000</v>
      </c>
      <c r="I692" s="659">
        <v>3070506937</v>
      </c>
      <c r="J692" s="660" t="s">
        <v>1173</v>
      </c>
      <c r="L692" s="661">
        <f t="shared" si="20"/>
        <v>3070506937</v>
      </c>
      <c r="M692" s="661">
        <f t="shared" si="21"/>
        <v>0</v>
      </c>
    </row>
    <row r="693" spans="1:13">
      <c r="A693" s="657" t="s">
        <v>1330</v>
      </c>
      <c r="B693" s="658">
        <v>44516</v>
      </c>
      <c r="C693" s="657" t="s">
        <v>1170</v>
      </c>
      <c r="D693" s="657" t="s">
        <v>1171</v>
      </c>
      <c r="E693" s="657" t="s">
        <v>1213</v>
      </c>
      <c r="F693" s="659">
        <v>-100000</v>
      </c>
      <c r="G693" s="659">
        <v>0</v>
      </c>
      <c r="H693" s="659">
        <v>100000</v>
      </c>
      <c r="I693" s="659">
        <v>3070606937</v>
      </c>
      <c r="J693" s="660" t="s">
        <v>1173</v>
      </c>
      <c r="L693" s="661">
        <f t="shared" si="20"/>
        <v>3070606937</v>
      </c>
      <c r="M693" s="661">
        <f t="shared" si="21"/>
        <v>0</v>
      </c>
    </row>
    <row r="694" spans="1:13">
      <c r="A694" s="657" t="s">
        <v>1330</v>
      </c>
      <c r="B694" s="658">
        <v>44516</v>
      </c>
      <c r="C694" s="657" t="s">
        <v>1319</v>
      </c>
      <c r="D694" s="657" t="s">
        <v>1171</v>
      </c>
      <c r="E694" s="657" t="s">
        <v>1336</v>
      </c>
      <c r="F694" s="659">
        <v>-3570000</v>
      </c>
      <c r="G694" s="659">
        <v>0</v>
      </c>
      <c r="H694" s="659">
        <v>3570000</v>
      </c>
      <c r="I694" s="659">
        <v>3074176937</v>
      </c>
      <c r="J694" s="660" t="s">
        <v>1173</v>
      </c>
      <c r="L694" s="661">
        <f t="shared" si="20"/>
        <v>3074176937</v>
      </c>
      <c r="M694" s="661">
        <f t="shared" si="21"/>
        <v>0</v>
      </c>
    </row>
    <row r="695" spans="1:13">
      <c r="A695" s="657" t="s">
        <v>1330</v>
      </c>
      <c r="B695" s="658">
        <v>44516</v>
      </c>
      <c r="C695" s="657" t="s">
        <v>1175</v>
      </c>
      <c r="D695" s="657" t="s">
        <v>1171</v>
      </c>
      <c r="E695" s="657" t="s">
        <v>1212</v>
      </c>
      <c r="F695" s="659">
        <v>-3150000</v>
      </c>
      <c r="G695" s="659">
        <v>0</v>
      </c>
      <c r="H695" s="659">
        <v>3150000</v>
      </c>
      <c r="I695" s="659">
        <v>3077326937</v>
      </c>
      <c r="J695" s="660" t="s">
        <v>1173</v>
      </c>
      <c r="L695" s="661">
        <f t="shared" si="20"/>
        <v>3077326937</v>
      </c>
      <c r="M695" s="661">
        <f t="shared" si="21"/>
        <v>0</v>
      </c>
    </row>
    <row r="696" spans="1:13">
      <c r="A696" s="657" t="s">
        <v>1334</v>
      </c>
      <c r="B696" s="658">
        <v>44517</v>
      </c>
      <c r="C696" s="657" t="s">
        <v>1170</v>
      </c>
      <c r="D696" s="657" t="s">
        <v>1171</v>
      </c>
      <c r="E696" s="657" t="s">
        <v>1214</v>
      </c>
      <c r="F696" s="659">
        <v>-3615950</v>
      </c>
      <c r="G696" s="659">
        <v>0</v>
      </c>
      <c r="H696" s="659">
        <v>3615950</v>
      </c>
      <c r="I696" s="659">
        <v>3080942887</v>
      </c>
      <c r="J696" s="660" t="s">
        <v>1173</v>
      </c>
      <c r="L696" s="661">
        <f t="shared" si="20"/>
        <v>3080942887</v>
      </c>
      <c r="M696" s="661">
        <f t="shared" si="21"/>
        <v>0</v>
      </c>
    </row>
    <row r="697" spans="1:13">
      <c r="A697" s="657" t="s">
        <v>1334</v>
      </c>
      <c r="B697" s="658">
        <v>44517</v>
      </c>
      <c r="C697" s="657" t="s">
        <v>1170</v>
      </c>
      <c r="D697" s="657" t="s">
        <v>1171</v>
      </c>
      <c r="E697" s="657" t="s">
        <v>1262</v>
      </c>
      <c r="F697" s="659">
        <v>-30000</v>
      </c>
      <c r="G697" s="659">
        <v>0</v>
      </c>
      <c r="H697" s="659">
        <v>30000</v>
      </c>
      <c r="I697" s="659">
        <v>3080972887</v>
      </c>
      <c r="J697" s="660" t="s">
        <v>1173</v>
      </c>
      <c r="L697" s="661">
        <f t="shared" si="20"/>
        <v>3080972887</v>
      </c>
      <c r="M697" s="661">
        <f t="shared" si="21"/>
        <v>0</v>
      </c>
    </row>
    <row r="698" spans="1:13">
      <c r="A698" s="657" t="s">
        <v>1334</v>
      </c>
      <c r="B698" s="658">
        <v>44517</v>
      </c>
      <c r="C698" s="657" t="s">
        <v>1170</v>
      </c>
      <c r="D698" s="657" t="s">
        <v>1171</v>
      </c>
      <c r="E698" s="657" t="s">
        <v>1172</v>
      </c>
      <c r="F698" s="659">
        <v>-761950</v>
      </c>
      <c r="G698" s="659">
        <v>0</v>
      </c>
      <c r="H698" s="659">
        <v>761950</v>
      </c>
      <c r="I698" s="659">
        <v>3081734837</v>
      </c>
      <c r="J698" s="660" t="s">
        <v>1173</v>
      </c>
      <c r="L698" s="661">
        <f t="shared" si="20"/>
        <v>3081734837</v>
      </c>
      <c r="M698" s="661">
        <f t="shared" si="21"/>
        <v>0</v>
      </c>
    </row>
    <row r="699" spans="1:13">
      <c r="A699" s="657" t="s">
        <v>1334</v>
      </c>
      <c r="B699" s="658">
        <v>44517</v>
      </c>
      <c r="C699" s="657" t="s">
        <v>1170</v>
      </c>
      <c r="D699" s="657" t="s">
        <v>1171</v>
      </c>
      <c r="E699" s="657" t="s">
        <v>1180</v>
      </c>
      <c r="F699" s="659">
        <v>-2565000</v>
      </c>
      <c r="G699" s="659">
        <v>0</v>
      </c>
      <c r="H699" s="659">
        <v>2565000</v>
      </c>
      <c r="I699" s="659">
        <v>3084299837</v>
      </c>
      <c r="J699" s="660" t="s">
        <v>1173</v>
      </c>
      <c r="L699" s="661">
        <f t="shared" si="20"/>
        <v>3084299837</v>
      </c>
      <c r="M699" s="661">
        <f t="shared" si="21"/>
        <v>0</v>
      </c>
    </row>
    <row r="700" spans="1:13">
      <c r="A700" s="657" t="s">
        <v>1334</v>
      </c>
      <c r="B700" s="658">
        <v>44517</v>
      </c>
      <c r="C700" s="657" t="s">
        <v>1170</v>
      </c>
      <c r="D700" s="657" t="s">
        <v>1171</v>
      </c>
      <c r="E700" s="657" t="s">
        <v>1337</v>
      </c>
      <c r="F700" s="659">
        <v>-11900</v>
      </c>
      <c r="G700" s="659">
        <v>0</v>
      </c>
      <c r="H700" s="659">
        <v>11900</v>
      </c>
      <c r="I700" s="659">
        <v>3084311737</v>
      </c>
      <c r="J700" s="660" t="s">
        <v>1173</v>
      </c>
      <c r="L700" s="661">
        <f t="shared" si="20"/>
        <v>3084311737</v>
      </c>
      <c r="M700" s="661">
        <f t="shared" si="21"/>
        <v>0</v>
      </c>
    </row>
    <row r="701" spans="1:13">
      <c r="A701" s="657" t="s">
        <v>1334</v>
      </c>
      <c r="B701" s="658">
        <v>44517</v>
      </c>
      <c r="C701" s="657" t="s">
        <v>1170</v>
      </c>
      <c r="D701" s="657" t="s">
        <v>1171</v>
      </c>
      <c r="E701" s="657" t="s">
        <v>1191</v>
      </c>
      <c r="F701" s="659">
        <v>-7320800</v>
      </c>
      <c r="G701" s="659">
        <v>0</v>
      </c>
      <c r="H701" s="659">
        <v>7320800</v>
      </c>
      <c r="I701" s="659">
        <v>3091632537</v>
      </c>
      <c r="J701" s="660" t="s">
        <v>1173</v>
      </c>
      <c r="L701" s="661">
        <f t="shared" si="20"/>
        <v>3091632537</v>
      </c>
      <c r="M701" s="661">
        <f t="shared" si="21"/>
        <v>0</v>
      </c>
    </row>
    <row r="702" spans="1:13">
      <c r="A702" s="657" t="s">
        <v>1334</v>
      </c>
      <c r="B702" s="658">
        <v>44517</v>
      </c>
      <c r="C702" s="657" t="s">
        <v>1170</v>
      </c>
      <c r="D702" s="657" t="s">
        <v>1171</v>
      </c>
      <c r="E702" s="657" t="s">
        <v>1174</v>
      </c>
      <c r="F702" s="659">
        <v>-6601312</v>
      </c>
      <c r="G702" s="659">
        <v>0</v>
      </c>
      <c r="H702" s="659">
        <v>6601312</v>
      </c>
      <c r="I702" s="659">
        <v>3098233849</v>
      </c>
      <c r="J702" s="660" t="s">
        <v>1173</v>
      </c>
      <c r="L702" s="661">
        <f t="shared" si="20"/>
        <v>3098233849</v>
      </c>
      <c r="M702" s="661">
        <f t="shared" si="21"/>
        <v>0</v>
      </c>
    </row>
    <row r="703" spans="1:13">
      <c r="A703" s="657" t="s">
        <v>1334</v>
      </c>
      <c r="B703" s="658">
        <v>44517</v>
      </c>
      <c r="C703" s="657" t="s">
        <v>1175</v>
      </c>
      <c r="D703" s="657" t="s">
        <v>1171</v>
      </c>
      <c r="E703" s="657" t="s">
        <v>1338</v>
      </c>
      <c r="F703" s="659">
        <v>-77750</v>
      </c>
      <c r="G703" s="659">
        <v>0</v>
      </c>
      <c r="H703" s="659">
        <v>77750</v>
      </c>
      <c r="I703" s="659">
        <v>3098311599</v>
      </c>
      <c r="J703" s="660" t="s">
        <v>1173</v>
      </c>
      <c r="L703" s="661">
        <f t="shared" si="20"/>
        <v>3098311599</v>
      </c>
      <c r="M703" s="661">
        <f t="shared" si="21"/>
        <v>0</v>
      </c>
    </row>
    <row r="704" spans="1:13">
      <c r="A704" s="657" t="s">
        <v>1334</v>
      </c>
      <c r="B704" s="658">
        <v>44517</v>
      </c>
      <c r="C704" s="657" t="s">
        <v>1170</v>
      </c>
      <c r="D704" s="657" t="s">
        <v>1171</v>
      </c>
      <c r="E704" s="657" t="s">
        <v>1177</v>
      </c>
      <c r="F704" s="659">
        <v>-7947550</v>
      </c>
      <c r="G704" s="659">
        <v>0</v>
      </c>
      <c r="H704" s="659">
        <v>7947550</v>
      </c>
      <c r="I704" s="659">
        <v>3106259149</v>
      </c>
      <c r="J704" s="660" t="s">
        <v>1173</v>
      </c>
      <c r="L704" s="661">
        <f t="shared" si="20"/>
        <v>3106259149</v>
      </c>
      <c r="M704" s="661">
        <f t="shared" si="21"/>
        <v>0</v>
      </c>
    </row>
    <row r="705" spans="1:13">
      <c r="A705" s="657" t="s">
        <v>1334</v>
      </c>
      <c r="B705" s="658">
        <v>44517</v>
      </c>
      <c r="C705" s="657" t="s">
        <v>1170</v>
      </c>
      <c r="D705" s="657" t="s">
        <v>1171</v>
      </c>
      <c r="E705" s="657" t="s">
        <v>1182</v>
      </c>
      <c r="F705" s="659">
        <v>-2363950</v>
      </c>
      <c r="G705" s="659">
        <v>0</v>
      </c>
      <c r="H705" s="659">
        <v>2363950</v>
      </c>
      <c r="I705" s="659">
        <v>3108623099</v>
      </c>
      <c r="J705" s="660" t="s">
        <v>1173</v>
      </c>
      <c r="L705" s="661">
        <f t="shared" si="20"/>
        <v>3108623099</v>
      </c>
      <c r="M705" s="661">
        <f t="shared" si="21"/>
        <v>0</v>
      </c>
    </row>
    <row r="706" spans="1:13">
      <c r="A706" s="657" t="s">
        <v>1334</v>
      </c>
      <c r="B706" s="658">
        <v>44517</v>
      </c>
      <c r="C706" s="657" t="s">
        <v>1170</v>
      </c>
      <c r="D706" s="657" t="s">
        <v>1171</v>
      </c>
      <c r="E706" s="657" t="s">
        <v>1178</v>
      </c>
      <c r="F706" s="659">
        <v>-7952400</v>
      </c>
      <c r="G706" s="659">
        <v>0</v>
      </c>
      <c r="H706" s="659">
        <v>7952400</v>
      </c>
      <c r="I706" s="659">
        <v>3116575499</v>
      </c>
      <c r="J706" s="660" t="s">
        <v>1173</v>
      </c>
      <c r="L706" s="661">
        <f t="shared" si="20"/>
        <v>3116575499</v>
      </c>
      <c r="M706" s="661">
        <f t="shared" si="21"/>
        <v>0</v>
      </c>
    </row>
    <row r="707" spans="1:13">
      <c r="A707" s="657" t="s">
        <v>1334</v>
      </c>
      <c r="B707" s="658">
        <v>44517</v>
      </c>
      <c r="C707" s="657" t="s">
        <v>1170</v>
      </c>
      <c r="D707" s="657" t="s">
        <v>1171</v>
      </c>
      <c r="E707" s="657" t="s">
        <v>1183</v>
      </c>
      <c r="F707" s="659">
        <v>-6407310</v>
      </c>
      <c r="G707" s="659">
        <v>0</v>
      </c>
      <c r="H707" s="659">
        <v>6407310</v>
      </c>
      <c r="I707" s="659">
        <v>3122982809</v>
      </c>
      <c r="J707" s="660" t="s">
        <v>1173</v>
      </c>
      <c r="L707" s="661">
        <f t="shared" si="20"/>
        <v>3122982809</v>
      </c>
      <c r="M707" s="661">
        <f t="shared" si="21"/>
        <v>0</v>
      </c>
    </row>
    <row r="708" spans="1:13">
      <c r="A708" s="657" t="s">
        <v>1334</v>
      </c>
      <c r="B708" s="658">
        <v>44517</v>
      </c>
      <c r="C708" s="657" t="s">
        <v>1170</v>
      </c>
      <c r="D708" s="657" t="s">
        <v>1171</v>
      </c>
      <c r="E708" s="657" t="s">
        <v>1285</v>
      </c>
      <c r="F708" s="659">
        <v>-2159300</v>
      </c>
      <c r="G708" s="659">
        <v>0</v>
      </c>
      <c r="H708" s="659">
        <v>2159300</v>
      </c>
      <c r="I708" s="659">
        <v>3125142109</v>
      </c>
      <c r="J708" s="660" t="s">
        <v>1173</v>
      </c>
      <c r="L708" s="661">
        <f t="shared" si="20"/>
        <v>3125142109</v>
      </c>
      <c r="M708" s="661">
        <f t="shared" si="21"/>
        <v>0</v>
      </c>
    </row>
    <row r="709" spans="1:13">
      <c r="A709" s="657" t="s">
        <v>1334</v>
      </c>
      <c r="B709" s="658">
        <v>44517</v>
      </c>
      <c r="C709" s="657" t="s">
        <v>1170</v>
      </c>
      <c r="D709" s="657" t="s">
        <v>1171</v>
      </c>
      <c r="E709" s="657" t="s">
        <v>1202</v>
      </c>
      <c r="F709" s="659">
        <v>-7082700</v>
      </c>
      <c r="G709" s="659">
        <v>0</v>
      </c>
      <c r="H709" s="659">
        <v>7082700</v>
      </c>
      <c r="I709" s="659">
        <v>3132224809</v>
      </c>
      <c r="J709" s="660" t="s">
        <v>1173</v>
      </c>
      <c r="L709" s="661">
        <f t="shared" si="20"/>
        <v>3132224809</v>
      </c>
      <c r="M709" s="661">
        <f t="shared" si="21"/>
        <v>0</v>
      </c>
    </row>
    <row r="710" spans="1:13">
      <c r="A710" s="657" t="s">
        <v>1334</v>
      </c>
      <c r="B710" s="658">
        <v>44517</v>
      </c>
      <c r="C710" s="657" t="s">
        <v>1170</v>
      </c>
      <c r="D710" s="657" t="s">
        <v>1171</v>
      </c>
      <c r="E710" s="657" t="s">
        <v>1203</v>
      </c>
      <c r="F710" s="659">
        <v>-27654</v>
      </c>
      <c r="G710" s="659">
        <v>0</v>
      </c>
      <c r="H710" s="659">
        <v>27654</v>
      </c>
      <c r="I710" s="659">
        <v>3132252463</v>
      </c>
      <c r="J710" s="660" t="s">
        <v>1173</v>
      </c>
      <c r="L710" s="661">
        <f t="shared" si="20"/>
        <v>3132252463</v>
      </c>
      <c r="M710" s="661">
        <f t="shared" si="21"/>
        <v>0</v>
      </c>
    </row>
    <row r="711" spans="1:13">
      <c r="A711" s="657" t="s">
        <v>1334</v>
      </c>
      <c r="B711" s="658">
        <v>44517</v>
      </c>
      <c r="C711" s="657" t="s">
        <v>1170</v>
      </c>
      <c r="D711" s="657" t="s">
        <v>1171</v>
      </c>
      <c r="E711" s="657" t="s">
        <v>1193</v>
      </c>
      <c r="F711" s="659">
        <v>-3532500</v>
      </c>
      <c r="G711" s="659">
        <v>0</v>
      </c>
      <c r="H711" s="659">
        <v>3532500</v>
      </c>
      <c r="I711" s="659">
        <v>3135784963</v>
      </c>
      <c r="J711" s="660" t="s">
        <v>1173</v>
      </c>
      <c r="L711" s="661">
        <f t="shared" si="20"/>
        <v>3135784963</v>
      </c>
      <c r="M711" s="661">
        <f t="shared" si="21"/>
        <v>0</v>
      </c>
    </row>
    <row r="712" spans="1:13">
      <c r="A712" s="657" t="s">
        <v>1334</v>
      </c>
      <c r="B712" s="658">
        <v>44517</v>
      </c>
      <c r="C712" s="657" t="s">
        <v>1170</v>
      </c>
      <c r="D712" s="657" t="s">
        <v>1171</v>
      </c>
      <c r="E712" s="657" t="s">
        <v>1207</v>
      </c>
      <c r="F712" s="659">
        <v>-3597000</v>
      </c>
      <c r="G712" s="659">
        <v>0</v>
      </c>
      <c r="H712" s="659">
        <v>3597000</v>
      </c>
      <c r="I712" s="659">
        <v>3139381963</v>
      </c>
      <c r="J712" s="660" t="s">
        <v>1173</v>
      </c>
      <c r="L712" s="661">
        <f t="shared" ref="L712:L775" si="22">I711+H712</f>
        <v>3139381963</v>
      </c>
      <c r="M712" s="661">
        <f t="shared" ref="M712:M775" si="23">I712-L712</f>
        <v>0</v>
      </c>
    </row>
    <row r="713" spans="1:13">
      <c r="A713" s="657" t="s">
        <v>1339</v>
      </c>
      <c r="B713" s="658">
        <v>44518</v>
      </c>
      <c r="C713" s="657" t="s">
        <v>1170</v>
      </c>
      <c r="D713" s="657" t="s">
        <v>1171</v>
      </c>
      <c r="E713" s="657" t="s">
        <v>1172</v>
      </c>
      <c r="F713" s="659">
        <v>-1173500</v>
      </c>
      <c r="G713" s="659">
        <v>0</v>
      </c>
      <c r="H713" s="659">
        <v>1173500</v>
      </c>
      <c r="I713" s="659">
        <v>3140555463</v>
      </c>
      <c r="J713" s="660" t="s">
        <v>1173</v>
      </c>
      <c r="L713" s="661">
        <f t="shared" si="22"/>
        <v>3140555463</v>
      </c>
      <c r="M713" s="661">
        <f t="shared" si="23"/>
        <v>0</v>
      </c>
    </row>
    <row r="714" spans="1:13">
      <c r="A714" s="657" t="s">
        <v>1334</v>
      </c>
      <c r="B714" s="658">
        <v>44517</v>
      </c>
      <c r="C714" s="657" t="s">
        <v>1170</v>
      </c>
      <c r="D714" s="657" t="s">
        <v>1171</v>
      </c>
      <c r="E714" s="657" t="s">
        <v>1206</v>
      </c>
      <c r="F714" s="659">
        <v>-1289200</v>
      </c>
      <c r="G714" s="659">
        <v>0</v>
      </c>
      <c r="H714" s="659">
        <v>1289200</v>
      </c>
      <c r="I714" s="659">
        <v>3141844663</v>
      </c>
      <c r="J714" s="660" t="s">
        <v>1173</v>
      </c>
      <c r="L714" s="661">
        <f t="shared" si="22"/>
        <v>3141844663</v>
      </c>
      <c r="M714" s="661">
        <f t="shared" si="23"/>
        <v>0</v>
      </c>
    </row>
    <row r="715" spans="1:13">
      <c r="A715" s="657" t="s">
        <v>1334</v>
      </c>
      <c r="B715" s="658">
        <v>44517</v>
      </c>
      <c r="C715" s="657" t="s">
        <v>1170</v>
      </c>
      <c r="D715" s="657" t="s">
        <v>1171</v>
      </c>
      <c r="E715" s="657" t="s">
        <v>1208</v>
      </c>
      <c r="F715" s="659">
        <v>-383900</v>
      </c>
      <c r="G715" s="659">
        <v>0</v>
      </c>
      <c r="H715" s="659">
        <v>383900</v>
      </c>
      <c r="I715" s="659">
        <v>3142228563</v>
      </c>
      <c r="J715" s="660" t="s">
        <v>1173</v>
      </c>
      <c r="L715" s="661">
        <f t="shared" si="22"/>
        <v>3142228563</v>
      </c>
      <c r="M715" s="661">
        <f t="shared" si="23"/>
        <v>0</v>
      </c>
    </row>
    <row r="716" spans="1:13">
      <c r="A716" s="657" t="s">
        <v>1334</v>
      </c>
      <c r="B716" s="658">
        <v>44517</v>
      </c>
      <c r="C716" s="657" t="s">
        <v>1170</v>
      </c>
      <c r="D716" s="657" t="s">
        <v>1171</v>
      </c>
      <c r="E716" s="657" t="s">
        <v>1208</v>
      </c>
      <c r="F716" s="659">
        <v>-1779000</v>
      </c>
      <c r="G716" s="659">
        <v>0</v>
      </c>
      <c r="H716" s="659">
        <v>1779000</v>
      </c>
      <c r="I716" s="659">
        <v>3144007563</v>
      </c>
      <c r="J716" s="660" t="s">
        <v>1173</v>
      </c>
      <c r="L716" s="661">
        <f t="shared" si="22"/>
        <v>3144007563</v>
      </c>
      <c r="M716" s="661">
        <f t="shared" si="23"/>
        <v>0</v>
      </c>
    </row>
    <row r="717" spans="1:13">
      <c r="A717" s="657" t="s">
        <v>1334</v>
      </c>
      <c r="B717" s="658">
        <v>44517</v>
      </c>
      <c r="C717" s="657" t="s">
        <v>1170</v>
      </c>
      <c r="D717" s="657" t="s">
        <v>1171</v>
      </c>
      <c r="E717" s="657" t="s">
        <v>1247</v>
      </c>
      <c r="F717" s="659">
        <v>-19932</v>
      </c>
      <c r="G717" s="659">
        <v>0</v>
      </c>
      <c r="H717" s="659">
        <v>19932</v>
      </c>
      <c r="I717" s="659">
        <v>3144027495</v>
      </c>
      <c r="J717" s="660" t="s">
        <v>1173</v>
      </c>
      <c r="L717" s="661">
        <f t="shared" si="22"/>
        <v>3144027495</v>
      </c>
      <c r="M717" s="661">
        <f t="shared" si="23"/>
        <v>0</v>
      </c>
    </row>
    <row r="718" spans="1:13">
      <c r="A718" s="657" t="s">
        <v>1334</v>
      </c>
      <c r="B718" s="658">
        <v>44517</v>
      </c>
      <c r="C718" s="657" t="s">
        <v>1170</v>
      </c>
      <c r="D718" s="657" t="s">
        <v>1171</v>
      </c>
      <c r="E718" s="657" t="s">
        <v>1201</v>
      </c>
      <c r="F718" s="659">
        <v>-331908</v>
      </c>
      <c r="G718" s="659">
        <v>0</v>
      </c>
      <c r="H718" s="659">
        <v>331908</v>
      </c>
      <c r="I718" s="659">
        <v>3144359403</v>
      </c>
      <c r="J718" s="660" t="s">
        <v>1173</v>
      </c>
      <c r="L718" s="661">
        <f t="shared" si="22"/>
        <v>3144359403</v>
      </c>
      <c r="M718" s="661">
        <f t="shared" si="23"/>
        <v>0</v>
      </c>
    </row>
    <row r="719" spans="1:13">
      <c r="A719" s="657" t="s">
        <v>1334</v>
      </c>
      <c r="B719" s="658">
        <v>44517</v>
      </c>
      <c r="C719" s="657" t="s">
        <v>1170</v>
      </c>
      <c r="D719" s="657" t="s">
        <v>1171</v>
      </c>
      <c r="E719" s="657" t="s">
        <v>1205</v>
      </c>
      <c r="F719" s="659">
        <v>-30000</v>
      </c>
      <c r="G719" s="659">
        <v>0</v>
      </c>
      <c r="H719" s="659">
        <v>30000</v>
      </c>
      <c r="I719" s="659">
        <v>3144389403</v>
      </c>
      <c r="J719" s="660" t="s">
        <v>1173</v>
      </c>
      <c r="L719" s="661">
        <f t="shared" si="22"/>
        <v>3144389403</v>
      </c>
      <c r="M719" s="661">
        <f t="shared" si="23"/>
        <v>0</v>
      </c>
    </row>
    <row r="720" spans="1:13">
      <c r="A720" s="657" t="s">
        <v>1334</v>
      </c>
      <c r="B720" s="658">
        <v>44517</v>
      </c>
      <c r="C720" s="657" t="s">
        <v>1170</v>
      </c>
      <c r="D720" s="657" t="s">
        <v>1171</v>
      </c>
      <c r="E720" s="657" t="s">
        <v>1189</v>
      </c>
      <c r="F720" s="659">
        <v>-6028100</v>
      </c>
      <c r="G720" s="659">
        <v>0</v>
      </c>
      <c r="H720" s="659">
        <v>6028100</v>
      </c>
      <c r="I720" s="659">
        <v>3150417503</v>
      </c>
      <c r="J720" s="660" t="s">
        <v>1173</v>
      </c>
      <c r="L720" s="661">
        <f t="shared" si="22"/>
        <v>3150417503</v>
      </c>
      <c r="M720" s="661">
        <f t="shared" si="23"/>
        <v>0</v>
      </c>
    </row>
    <row r="721" spans="1:13">
      <c r="A721" s="657" t="s">
        <v>1334</v>
      </c>
      <c r="B721" s="658">
        <v>44517</v>
      </c>
      <c r="C721" s="657" t="s">
        <v>1170</v>
      </c>
      <c r="D721" s="657" t="s">
        <v>1171</v>
      </c>
      <c r="E721" s="657" t="s">
        <v>1181</v>
      </c>
      <c r="F721" s="659">
        <v>-1595800</v>
      </c>
      <c r="G721" s="659">
        <v>0</v>
      </c>
      <c r="H721" s="659">
        <v>1595800</v>
      </c>
      <c r="I721" s="659">
        <v>3152013303</v>
      </c>
      <c r="J721" s="660" t="s">
        <v>1173</v>
      </c>
      <c r="L721" s="661">
        <f t="shared" si="22"/>
        <v>3152013303</v>
      </c>
      <c r="M721" s="661">
        <f t="shared" si="23"/>
        <v>0</v>
      </c>
    </row>
    <row r="722" spans="1:13">
      <c r="A722" s="657" t="s">
        <v>1334</v>
      </c>
      <c r="B722" s="658">
        <v>44517</v>
      </c>
      <c r="C722" s="657" t="s">
        <v>1170</v>
      </c>
      <c r="D722" s="657" t="s">
        <v>1171</v>
      </c>
      <c r="E722" s="657" t="s">
        <v>1199</v>
      </c>
      <c r="F722" s="659">
        <v>-8101100</v>
      </c>
      <c r="G722" s="659">
        <v>0</v>
      </c>
      <c r="H722" s="659">
        <v>8101100</v>
      </c>
      <c r="I722" s="659">
        <v>3160114403</v>
      </c>
      <c r="J722" s="660" t="s">
        <v>1173</v>
      </c>
      <c r="L722" s="661">
        <f t="shared" si="22"/>
        <v>3160114403</v>
      </c>
      <c r="M722" s="661">
        <f t="shared" si="23"/>
        <v>0</v>
      </c>
    </row>
    <row r="723" spans="1:13">
      <c r="A723" s="657" t="s">
        <v>1334</v>
      </c>
      <c r="B723" s="658">
        <v>44517</v>
      </c>
      <c r="C723" s="657" t="s">
        <v>1170</v>
      </c>
      <c r="D723" s="657" t="s">
        <v>1171</v>
      </c>
      <c r="E723" s="657" t="s">
        <v>1189</v>
      </c>
      <c r="F723" s="659">
        <v>-87006</v>
      </c>
      <c r="G723" s="659">
        <v>0</v>
      </c>
      <c r="H723" s="659">
        <v>87006</v>
      </c>
      <c r="I723" s="659">
        <v>3160201409</v>
      </c>
      <c r="J723" s="660" t="s">
        <v>1173</v>
      </c>
      <c r="L723" s="661">
        <f t="shared" si="22"/>
        <v>3160201409</v>
      </c>
      <c r="M723" s="661">
        <f t="shared" si="23"/>
        <v>0</v>
      </c>
    </row>
    <row r="724" spans="1:13">
      <c r="A724" s="657" t="s">
        <v>1334</v>
      </c>
      <c r="B724" s="658">
        <v>44517</v>
      </c>
      <c r="C724" s="657" t="s">
        <v>1170</v>
      </c>
      <c r="D724" s="657" t="s">
        <v>1171</v>
      </c>
      <c r="E724" s="657" t="s">
        <v>1186</v>
      </c>
      <c r="F724" s="659">
        <v>-3226000</v>
      </c>
      <c r="G724" s="659">
        <v>0</v>
      </c>
      <c r="H724" s="659">
        <v>3226000</v>
      </c>
      <c r="I724" s="659">
        <v>3163427409</v>
      </c>
      <c r="J724" s="660" t="s">
        <v>1173</v>
      </c>
      <c r="L724" s="661">
        <f t="shared" si="22"/>
        <v>3163427409</v>
      </c>
      <c r="M724" s="661">
        <f t="shared" si="23"/>
        <v>0</v>
      </c>
    </row>
    <row r="725" spans="1:13">
      <c r="A725" s="657" t="s">
        <v>1334</v>
      </c>
      <c r="B725" s="658">
        <v>44517</v>
      </c>
      <c r="C725" s="657" t="s">
        <v>1170</v>
      </c>
      <c r="D725" s="657" t="s">
        <v>1171</v>
      </c>
      <c r="E725" s="657" t="s">
        <v>1177</v>
      </c>
      <c r="F725" s="659">
        <v>-30000</v>
      </c>
      <c r="G725" s="659">
        <v>0</v>
      </c>
      <c r="H725" s="659">
        <v>30000</v>
      </c>
      <c r="I725" s="659">
        <v>3163457409</v>
      </c>
      <c r="J725" s="660" t="s">
        <v>1173</v>
      </c>
      <c r="L725" s="661">
        <f t="shared" si="22"/>
        <v>3163457409</v>
      </c>
      <c r="M725" s="661">
        <f t="shared" si="23"/>
        <v>0</v>
      </c>
    </row>
    <row r="726" spans="1:13">
      <c r="A726" s="657" t="s">
        <v>1334</v>
      </c>
      <c r="B726" s="658">
        <v>44517</v>
      </c>
      <c r="C726" s="657" t="s">
        <v>1170</v>
      </c>
      <c r="D726" s="657" t="s">
        <v>1171</v>
      </c>
      <c r="E726" s="657" t="s">
        <v>1177</v>
      </c>
      <c r="F726" s="659">
        <v>-175500</v>
      </c>
      <c r="G726" s="659">
        <v>0</v>
      </c>
      <c r="H726" s="659">
        <v>175500</v>
      </c>
      <c r="I726" s="659">
        <v>3163632909</v>
      </c>
      <c r="J726" s="660" t="s">
        <v>1173</v>
      </c>
      <c r="L726" s="661">
        <f t="shared" si="22"/>
        <v>3163632909</v>
      </c>
      <c r="M726" s="661">
        <f t="shared" si="23"/>
        <v>0</v>
      </c>
    </row>
    <row r="727" spans="1:13">
      <c r="A727" s="657" t="s">
        <v>1334</v>
      </c>
      <c r="B727" s="658">
        <v>44517</v>
      </c>
      <c r="C727" s="657" t="s">
        <v>1170</v>
      </c>
      <c r="D727" s="657" t="s">
        <v>1171</v>
      </c>
      <c r="E727" s="657" t="s">
        <v>1234</v>
      </c>
      <c r="F727" s="659">
        <v>-6448</v>
      </c>
      <c r="G727" s="659">
        <v>0</v>
      </c>
      <c r="H727" s="659">
        <v>6448</v>
      </c>
      <c r="I727" s="659">
        <v>3163639357</v>
      </c>
      <c r="J727" s="660" t="s">
        <v>1173</v>
      </c>
      <c r="L727" s="661">
        <f t="shared" si="22"/>
        <v>3163639357</v>
      </c>
      <c r="M727" s="661">
        <f t="shared" si="23"/>
        <v>0</v>
      </c>
    </row>
    <row r="728" spans="1:13">
      <c r="A728" s="657" t="s">
        <v>1334</v>
      </c>
      <c r="B728" s="658">
        <v>44517</v>
      </c>
      <c r="C728" s="657" t="s">
        <v>1170</v>
      </c>
      <c r="D728" s="657" t="s">
        <v>1171</v>
      </c>
      <c r="E728" s="657" t="s">
        <v>1261</v>
      </c>
      <c r="F728" s="659">
        <v>-5587000</v>
      </c>
      <c r="G728" s="659">
        <v>0</v>
      </c>
      <c r="H728" s="659">
        <v>5587000</v>
      </c>
      <c r="I728" s="659">
        <v>3169226357</v>
      </c>
      <c r="J728" s="660" t="s">
        <v>1173</v>
      </c>
      <c r="L728" s="661">
        <f t="shared" si="22"/>
        <v>3169226357</v>
      </c>
      <c r="M728" s="661">
        <f t="shared" si="23"/>
        <v>0</v>
      </c>
    </row>
    <row r="729" spans="1:13">
      <c r="A729" s="657" t="s">
        <v>1334</v>
      </c>
      <c r="B729" s="658">
        <v>44517</v>
      </c>
      <c r="C729" s="657" t="s">
        <v>1170</v>
      </c>
      <c r="D729" s="657" t="s">
        <v>1171</v>
      </c>
      <c r="E729" s="657" t="s">
        <v>1187</v>
      </c>
      <c r="F729" s="659">
        <v>-3814500</v>
      </c>
      <c r="G729" s="659">
        <v>0</v>
      </c>
      <c r="H729" s="659">
        <v>3814500</v>
      </c>
      <c r="I729" s="659">
        <v>3173040857</v>
      </c>
      <c r="J729" s="660" t="s">
        <v>1173</v>
      </c>
      <c r="L729" s="661">
        <f t="shared" si="22"/>
        <v>3173040857</v>
      </c>
      <c r="M729" s="661">
        <f t="shared" si="23"/>
        <v>0</v>
      </c>
    </row>
    <row r="730" spans="1:13">
      <c r="A730" s="657" t="s">
        <v>1334</v>
      </c>
      <c r="B730" s="658">
        <v>44517</v>
      </c>
      <c r="C730" s="657" t="s">
        <v>1170</v>
      </c>
      <c r="D730" s="657" t="s">
        <v>1171</v>
      </c>
      <c r="E730" s="657" t="s">
        <v>1196</v>
      </c>
      <c r="F730" s="659">
        <v>-1026500</v>
      </c>
      <c r="G730" s="659">
        <v>0</v>
      </c>
      <c r="H730" s="659">
        <v>1026500</v>
      </c>
      <c r="I730" s="659">
        <v>3174067357</v>
      </c>
      <c r="J730" s="660" t="s">
        <v>1173</v>
      </c>
      <c r="L730" s="661">
        <f t="shared" si="22"/>
        <v>3174067357</v>
      </c>
      <c r="M730" s="661">
        <f t="shared" si="23"/>
        <v>0</v>
      </c>
    </row>
    <row r="731" spans="1:13">
      <c r="A731" s="657" t="s">
        <v>1334</v>
      </c>
      <c r="B731" s="658">
        <v>44517</v>
      </c>
      <c r="C731" s="657" t="s">
        <v>1170</v>
      </c>
      <c r="D731" s="657" t="s">
        <v>1171</v>
      </c>
      <c r="E731" s="657" t="s">
        <v>1304</v>
      </c>
      <c r="F731" s="659">
        <v>-1080800</v>
      </c>
      <c r="G731" s="659">
        <v>0</v>
      </c>
      <c r="H731" s="659">
        <v>1080800</v>
      </c>
      <c r="I731" s="659">
        <v>3175148157</v>
      </c>
      <c r="J731" s="660" t="s">
        <v>1173</v>
      </c>
      <c r="L731" s="661">
        <f t="shared" si="22"/>
        <v>3175148157</v>
      </c>
      <c r="M731" s="661">
        <f t="shared" si="23"/>
        <v>0</v>
      </c>
    </row>
    <row r="732" spans="1:13">
      <c r="A732" s="657" t="s">
        <v>1334</v>
      </c>
      <c r="B732" s="658">
        <v>44517</v>
      </c>
      <c r="C732" s="657" t="s">
        <v>1170</v>
      </c>
      <c r="D732" s="657" t="s">
        <v>1171</v>
      </c>
      <c r="E732" s="657" t="s">
        <v>1204</v>
      </c>
      <c r="F732" s="659">
        <v>-4125000</v>
      </c>
      <c r="G732" s="659">
        <v>0</v>
      </c>
      <c r="H732" s="659">
        <v>4125000</v>
      </c>
      <c r="I732" s="659">
        <v>3179273157</v>
      </c>
      <c r="J732" s="660" t="s">
        <v>1173</v>
      </c>
      <c r="L732" s="661">
        <f t="shared" si="22"/>
        <v>3179273157</v>
      </c>
      <c r="M732" s="661">
        <f t="shared" si="23"/>
        <v>0</v>
      </c>
    </row>
    <row r="733" spans="1:13">
      <c r="A733" s="657" t="s">
        <v>1334</v>
      </c>
      <c r="B733" s="658">
        <v>44517</v>
      </c>
      <c r="C733" s="657" t="s">
        <v>1170</v>
      </c>
      <c r="D733" s="657" t="s">
        <v>1171</v>
      </c>
      <c r="E733" s="657" t="s">
        <v>1195</v>
      </c>
      <c r="F733" s="659">
        <v>-5874966</v>
      </c>
      <c r="G733" s="659">
        <v>0</v>
      </c>
      <c r="H733" s="659">
        <v>5874966</v>
      </c>
      <c r="I733" s="659">
        <v>3185148123</v>
      </c>
      <c r="J733" s="660" t="s">
        <v>1173</v>
      </c>
      <c r="L733" s="661">
        <f t="shared" si="22"/>
        <v>3185148123</v>
      </c>
      <c r="M733" s="661">
        <f t="shared" si="23"/>
        <v>0</v>
      </c>
    </row>
    <row r="734" spans="1:13">
      <c r="A734" s="657" t="s">
        <v>1334</v>
      </c>
      <c r="B734" s="658">
        <v>44517</v>
      </c>
      <c r="C734" s="657" t="s">
        <v>1170</v>
      </c>
      <c r="D734" s="657" t="s">
        <v>1171</v>
      </c>
      <c r="E734" s="657" t="s">
        <v>1197</v>
      </c>
      <c r="F734" s="659">
        <v>-8629100</v>
      </c>
      <c r="G734" s="659">
        <v>0</v>
      </c>
      <c r="H734" s="659">
        <v>8629100</v>
      </c>
      <c r="I734" s="659">
        <v>3193777223</v>
      </c>
      <c r="J734" s="660" t="s">
        <v>1173</v>
      </c>
      <c r="L734" s="661">
        <f t="shared" si="22"/>
        <v>3193777223</v>
      </c>
      <c r="M734" s="661">
        <f t="shared" si="23"/>
        <v>0</v>
      </c>
    </row>
    <row r="735" spans="1:13">
      <c r="A735" s="657" t="s">
        <v>1334</v>
      </c>
      <c r="B735" s="658">
        <v>44517</v>
      </c>
      <c r="C735" s="657" t="s">
        <v>1170</v>
      </c>
      <c r="D735" s="657" t="s">
        <v>1171</v>
      </c>
      <c r="E735" s="657" t="s">
        <v>1223</v>
      </c>
      <c r="F735" s="659">
        <v>-9024</v>
      </c>
      <c r="G735" s="659">
        <v>0</v>
      </c>
      <c r="H735" s="659">
        <v>9024</v>
      </c>
      <c r="I735" s="659">
        <v>3193786247</v>
      </c>
      <c r="J735" s="660" t="s">
        <v>1173</v>
      </c>
      <c r="L735" s="661">
        <f t="shared" si="22"/>
        <v>3193786247</v>
      </c>
      <c r="M735" s="661">
        <f t="shared" si="23"/>
        <v>0</v>
      </c>
    </row>
    <row r="736" spans="1:13">
      <c r="A736" s="657" t="s">
        <v>1334</v>
      </c>
      <c r="B736" s="658">
        <v>44517</v>
      </c>
      <c r="C736" s="657" t="s">
        <v>1170</v>
      </c>
      <c r="D736" s="657" t="s">
        <v>1171</v>
      </c>
      <c r="E736" s="657" t="s">
        <v>1185</v>
      </c>
      <c r="F736" s="659">
        <v>-2109000</v>
      </c>
      <c r="G736" s="659">
        <v>0</v>
      </c>
      <c r="H736" s="659">
        <v>2109000</v>
      </c>
      <c r="I736" s="659">
        <v>3195895247</v>
      </c>
      <c r="J736" s="660" t="s">
        <v>1173</v>
      </c>
      <c r="L736" s="661">
        <f t="shared" si="22"/>
        <v>3195895247</v>
      </c>
      <c r="M736" s="661">
        <f t="shared" si="23"/>
        <v>0</v>
      </c>
    </row>
    <row r="737" spans="1:13">
      <c r="A737" s="657" t="s">
        <v>1334</v>
      </c>
      <c r="B737" s="658">
        <v>44517</v>
      </c>
      <c r="C737" s="657" t="s">
        <v>1170</v>
      </c>
      <c r="D737" s="657" t="s">
        <v>1171</v>
      </c>
      <c r="E737" s="657" t="s">
        <v>1201</v>
      </c>
      <c r="F737" s="659">
        <v>-350550</v>
      </c>
      <c r="G737" s="659">
        <v>0</v>
      </c>
      <c r="H737" s="659">
        <v>350550</v>
      </c>
      <c r="I737" s="659">
        <v>3196245797</v>
      </c>
      <c r="J737" s="660" t="s">
        <v>1173</v>
      </c>
      <c r="L737" s="661">
        <f t="shared" si="22"/>
        <v>3196245797</v>
      </c>
      <c r="M737" s="661">
        <f t="shared" si="23"/>
        <v>0</v>
      </c>
    </row>
    <row r="738" spans="1:13">
      <c r="A738" s="657" t="s">
        <v>1334</v>
      </c>
      <c r="B738" s="658">
        <v>44517</v>
      </c>
      <c r="C738" s="657" t="s">
        <v>1175</v>
      </c>
      <c r="D738" s="657" t="s">
        <v>1171</v>
      </c>
      <c r="E738" s="657" t="s">
        <v>1340</v>
      </c>
      <c r="F738" s="659">
        <v>-12087900</v>
      </c>
      <c r="G738" s="659">
        <v>0</v>
      </c>
      <c r="H738" s="659">
        <v>12087900</v>
      </c>
      <c r="I738" s="659">
        <v>3208333697</v>
      </c>
      <c r="J738" s="660" t="s">
        <v>1173</v>
      </c>
      <c r="L738" s="661">
        <f t="shared" si="22"/>
        <v>3208333697</v>
      </c>
      <c r="M738" s="661">
        <f t="shared" si="23"/>
        <v>0</v>
      </c>
    </row>
    <row r="739" spans="1:13">
      <c r="A739" s="657" t="s">
        <v>1334</v>
      </c>
      <c r="B739" s="658">
        <v>44517</v>
      </c>
      <c r="C739" s="657" t="s">
        <v>1170</v>
      </c>
      <c r="D739" s="657" t="s">
        <v>1171</v>
      </c>
      <c r="E739" s="657" t="s">
        <v>1198</v>
      </c>
      <c r="F739" s="659">
        <v>-1765000</v>
      </c>
      <c r="G739" s="659">
        <v>0</v>
      </c>
      <c r="H739" s="659">
        <v>1765000</v>
      </c>
      <c r="I739" s="659">
        <v>3210098697</v>
      </c>
      <c r="J739" s="660" t="s">
        <v>1173</v>
      </c>
      <c r="L739" s="661">
        <f t="shared" si="22"/>
        <v>3210098697</v>
      </c>
      <c r="M739" s="661">
        <f t="shared" si="23"/>
        <v>0</v>
      </c>
    </row>
    <row r="740" spans="1:13">
      <c r="A740" s="657" t="s">
        <v>1334</v>
      </c>
      <c r="B740" s="658">
        <v>44517</v>
      </c>
      <c r="C740" s="657" t="s">
        <v>1170</v>
      </c>
      <c r="D740" s="657" t="s">
        <v>1171</v>
      </c>
      <c r="E740" s="657" t="s">
        <v>1213</v>
      </c>
      <c r="F740" s="659">
        <v>-87500</v>
      </c>
      <c r="G740" s="659">
        <v>0</v>
      </c>
      <c r="H740" s="659">
        <v>87500</v>
      </c>
      <c r="I740" s="659">
        <v>3210186197</v>
      </c>
      <c r="J740" s="660" t="s">
        <v>1173</v>
      </c>
      <c r="L740" s="661">
        <f t="shared" si="22"/>
        <v>3210186197</v>
      </c>
      <c r="M740" s="661">
        <f t="shared" si="23"/>
        <v>0</v>
      </c>
    </row>
    <row r="741" spans="1:13">
      <c r="A741" s="657" t="s">
        <v>1339</v>
      </c>
      <c r="B741" s="658">
        <v>44518</v>
      </c>
      <c r="C741" s="657" t="s">
        <v>1170</v>
      </c>
      <c r="D741" s="657" t="s">
        <v>1171</v>
      </c>
      <c r="E741" s="657" t="s">
        <v>1191</v>
      </c>
      <c r="F741" s="659">
        <v>-5099500</v>
      </c>
      <c r="G741" s="659">
        <v>0</v>
      </c>
      <c r="H741" s="659">
        <v>5099500</v>
      </c>
      <c r="I741" s="659">
        <v>3215285697</v>
      </c>
      <c r="J741" s="660" t="s">
        <v>1173</v>
      </c>
      <c r="L741" s="661">
        <f t="shared" si="22"/>
        <v>3215285697</v>
      </c>
      <c r="M741" s="661">
        <f t="shared" si="23"/>
        <v>0</v>
      </c>
    </row>
    <row r="742" spans="1:13">
      <c r="A742" s="657" t="s">
        <v>1339</v>
      </c>
      <c r="B742" s="658">
        <v>44518</v>
      </c>
      <c r="C742" s="657" t="s">
        <v>1170</v>
      </c>
      <c r="D742" s="657" t="s">
        <v>1171</v>
      </c>
      <c r="E742" s="657" t="s">
        <v>1172</v>
      </c>
      <c r="F742" s="659">
        <v>-540000</v>
      </c>
      <c r="G742" s="659">
        <v>0</v>
      </c>
      <c r="H742" s="659">
        <v>540000</v>
      </c>
      <c r="I742" s="659">
        <v>3215825697</v>
      </c>
      <c r="J742" s="660" t="s">
        <v>1173</v>
      </c>
      <c r="L742" s="661">
        <f t="shared" si="22"/>
        <v>3215825697</v>
      </c>
      <c r="M742" s="661">
        <f t="shared" si="23"/>
        <v>0</v>
      </c>
    </row>
    <row r="743" spans="1:13">
      <c r="A743" s="657" t="s">
        <v>1339</v>
      </c>
      <c r="B743" s="658">
        <v>44518</v>
      </c>
      <c r="C743" s="657" t="s">
        <v>1170</v>
      </c>
      <c r="D743" s="657" t="s">
        <v>1171</v>
      </c>
      <c r="E743" s="657" t="s">
        <v>1202</v>
      </c>
      <c r="F743" s="659">
        <v>-5428522</v>
      </c>
      <c r="G743" s="659">
        <v>0</v>
      </c>
      <c r="H743" s="659">
        <v>5428522</v>
      </c>
      <c r="I743" s="659">
        <v>3221254219</v>
      </c>
      <c r="J743" s="660" t="s">
        <v>1173</v>
      </c>
      <c r="L743" s="661">
        <f t="shared" si="22"/>
        <v>3221254219</v>
      </c>
      <c r="M743" s="661">
        <f t="shared" si="23"/>
        <v>0</v>
      </c>
    </row>
    <row r="744" spans="1:13">
      <c r="A744" s="657" t="s">
        <v>1339</v>
      </c>
      <c r="B744" s="658">
        <v>44518</v>
      </c>
      <c r="C744" s="657" t="s">
        <v>1170</v>
      </c>
      <c r="D744" s="657" t="s">
        <v>1171</v>
      </c>
      <c r="E744" s="657" t="s">
        <v>1189</v>
      </c>
      <c r="F744" s="659">
        <v>-4707082</v>
      </c>
      <c r="G744" s="659">
        <v>0</v>
      </c>
      <c r="H744" s="659">
        <v>4707082</v>
      </c>
      <c r="I744" s="659">
        <v>3225961301</v>
      </c>
      <c r="J744" s="660" t="s">
        <v>1173</v>
      </c>
      <c r="L744" s="661">
        <f t="shared" si="22"/>
        <v>3225961301</v>
      </c>
      <c r="M744" s="661">
        <f t="shared" si="23"/>
        <v>0</v>
      </c>
    </row>
    <row r="745" spans="1:13">
      <c r="A745" s="657" t="s">
        <v>1339</v>
      </c>
      <c r="B745" s="658">
        <v>44518</v>
      </c>
      <c r="C745" s="657" t="s">
        <v>1170</v>
      </c>
      <c r="D745" s="657" t="s">
        <v>1171</v>
      </c>
      <c r="E745" s="657" t="s">
        <v>1209</v>
      </c>
      <c r="F745" s="659">
        <v>-15910200</v>
      </c>
      <c r="G745" s="659">
        <v>0</v>
      </c>
      <c r="H745" s="659">
        <v>15910200</v>
      </c>
      <c r="I745" s="659">
        <v>3241871501</v>
      </c>
      <c r="J745" s="660" t="s">
        <v>1173</v>
      </c>
      <c r="L745" s="661">
        <f t="shared" si="22"/>
        <v>3241871501</v>
      </c>
      <c r="M745" s="661">
        <f t="shared" si="23"/>
        <v>0</v>
      </c>
    </row>
    <row r="746" spans="1:13">
      <c r="A746" s="657" t="s">
        <v>1339</v>
      </c>
      <c r="B746" s="658">
        <v>44518</v>
      </c>
      <c r="C746" s="657" t="s">
        <v>1170</v>
      </c>
      <c r="D746" s="657" t="s">
        <v>1171</v>
      </c>
      <c r="E746" s="657" t="s">
        <v>1174</v>
      </c>
      <c r="F746" s="659">
        <v>-5523366</v>
      </c>
      <c r="G746" s="659">
        <v>0</v>
      </c>
      <c r="H746" s="659">
        <v>5523366</v>
      </c>
      <c r="I746" s="659">
        <v>3247394867</v>
      </c>
      <c r="J746" s="660" t="s">
        <v>1173</v>
      </c>
      <c r="L746" s="661">
        <f t="shared" si="22"/>
        <v>3247394867</v>
      </c>
      <c r="M746" s="661">
        <f t="shared" si="23"/>
        <v>0</v>
      </c>
    </row>
    <row r="747" spans="1:13">
      <c r="A747" s="657" t="s">
        <v>1339</v>
      </c>
      <c r="B747" s="658">
        <v>44518</v>
      </c>
      <c r="C747" s="657" t="s">
        <v>1170</v>
      </c>
      <c r="D747" s="657" t="s">
        <v>1171</v>
      </c>
      <c r="E747" s="657" t="s">
        <v>1177</v>
      </c>
      <c r="F747" s="659">
        <v>-5630800</v>
      </c>
      <c r="G747" s="659">
        <v>0</v>
      </c>
      <c r="H747" s="659">
        <v>5630800</v>
      </c>
      <c r="I747" s="659">
        <v>3253025667</v>
      </c>
      <c r="J747" s="660" t="s">
        <v>1173</v>
      </c>
      <c r="L747" s="661">
        <f t="shared" si="22"/>
        <v>3253025667</v>
      </c>
      <c r="M747" s="661">
        <f t="shared" si="23"/>
        <v>0</v>
      </c>
    </row>
    <row r="748" spans="1:13">
      <c r="A748" s="657" t="s">
        <v>1339</v>
      </c>
      <c r="B748" s="658">
        <v>44518</v>
      </c>
      <c r="C748" s="657" t="s">
        <v>1170</v>
      </c>
      <c r="D748" s="657" t="s">
        <v>1171</v>
      </c>
      <c r="E748" s="657" t="s">
        <v>1178</v>
      </c>
      <c r="F748" s="659">
        <v>-5687900</v>
      </c>
      <c r="G748" s="659">
        <v>0</v>
      </c>
      <c r="H748" s="659">
        <v>5687900</v>
      </c>
      <c r="I748" s="659">
        <v>3258713567</v>
      </c>
      <c r="J748" s="660" t="s">
        <v>1173</v>
      </c>
      <c r="L748" s="661">
        <f t="shared" si="22"/>
        <v>3258713567</v>
      </c>
      <c r="M748" s="661">
        <f t="shared" si="23"/>
        <v>0</v>
      </c>
    </row>
    <row r="749" spans="1:13">
      <c r="A749" s="657" t="s">
        <v>1339</v>
      </c>
      <c r="B749" s="658">
        <v>44518</v>
      </c>
      <c r="C749" s="657" t="s">
        <v>1170</v>
      </c>
      <c r="D749" s="657" t="s">
        <v>1171</v>
      </c>
      <c r="E749" s="657" t="s">
        <v>1179</v>
      </c>
      <c r="F749" s="659">
        <v>-2000</v>
      </c>
      <c r="G749" s="659">
        <v>0</v>
      </c>
      <c r="H749" s="659">
        <v>2000</v>
      </c>
      <c r="I749" s="659">
        <v>3258715567</v>
      </c>
      <c r="J749" s="660" t="s">
        <v>1173</v>
      </c>
      <c r="L749" s="661">
        <f t="shared" si="22"/>
        <v>3258715567</v>
      </c>
      <c r="M749" s="661">
        <f t="shared" si="23"/>
        <v>0</v>
      </c>
    </row>
    <row r="750" spans="1:13">
      <c r="A750" s="657" t="s">
        <v>1339</v>
      </c>
      <c r="B750" s="658">
        <v>44518</v>
      </c>
      <c r="C750" s="657" t="s">
        <v>1170</v>
      </c>
      <c r="D750" s="657" t="s">
        <v>1171</v>
      </c>
      <c r="E750" s="657" t="s">
        <v>1181</v>
      </c>
      <c r="F750" s="659">
        <v>-1182100</v>
      </c>
      <c r="G750" s="659">
        <v>0</v>
      </c>
      <c r="H750" s="659">
        <v>1182100</v>
      </c>
      <c r="I750" s="659">
        <v>3259897667</v>
      </c>
      <c r="J750" s="660" t="s">
        <v>1173</v>
      </c>
      <c r="L750" s="661">
        <f t="shared" si="22"/>
        <v>3259897667</v>
      </c>
      <c r="M750" s="661">
        <f t="shared" si="23"/>
        <v>0</v>
      </c>
    </row>
    <row r="751" spans="1:13">
      <c r="A751" s="657" t="s">
        <v>1339</v>
      </c>
      <c r="B751" s="658">
        <v>44518</v>
      </c>
      <c r="C751" s="657" t="s">
        <v>1170</v>
      </c>
      <c r="D751" s="657" t="s">
        <v>1171</v>
      </c>
      <c r="E751" s="657" t="s">
        <v>1198</v>
      </c>
      <c r="F751" s="659">
        <v>-3110000</v>
      </c>
      <c r="G751" s="659">
        <v>0</v>
      </c>
      <c r="H751" s="659">
        <v>3110000</v>
      </c>
      <c r="I751" s="659">
        <v>3263007667</v>
      </c>
      <c r="J751" s="660" t="s">
        <v>1173</v>
      </c>
      <c r="L751" s="661">
        <f t="shared" si="22"/>
        <v>3263007667</v>
      </c>
      <c r="M751" s="661">
        <f t="shared" si="23"/>
        <v>0</v>
      </c>
    </row>
    <row r="752" spans="1:13">
      <c r="A752" s="657" t="s">
        <v>1339</v>
      </c>
      <c r="B752" s="658">
        <v>44518</v>
      </c>
      <c r="C752" s="657" t="s">
        <v>1170</v>
      </c>
      <c r="D752" s="657" t="s">
        <v>1171</v>
      </c>
      <c r="E752" s="657" t="s">
        <v>1193</v>
      </c>
      <c r="F752" s="659">
        <v>-4013500</v>
      </c>
      <c r="G752" s="659">
        <v>0</v>
      </c>
      <c r="H752" s="659">
        <v>4013500</v>
      </c>
      <c r="I752" s="659">
        <v>3267021167</v>
      </c>
      <c r="J752" s="660" t="s">
        <v>1173</v>
      </c>
      <c r="L752" s="661">
        <f t="shared" si="22"/>
        <v>3267021167</v>
      </c>
      <c r="M752" s="661">
        <f t="shared" si="23"/>
        <v>0</v>
      </c>
    </row>
    <row r="753" spans="1:13">
      <c r="A753" s="657" t="s">
        <v>1339</v>
      </c>
      <c r="B753" s="658">
        <v>44518</v>
      </c>
      <c r="C753" s="657" t="s">
        <v>1170</v>
      </c>
      <c r="D753" s="657" t="s">
        <v>1171</v>
      </c>
      <c r="E753" s="657" t="s">
        <v>1207</v>
      </c>
      <c r="F753" s="659">
        <v>-3473500</v>
      </c>
      <c r="G753" s="659">
        <v>0</v>
      </c>
      <c r="H753" s="659">
        <v>3473500</v>
      </c>
      <c r="I753" s="659">
        <v>3270494667</v>
      </c>
      <c r="J753" s="660" t="s">
        <v>1173</v>
      </c>
      <c r="L753" s="661">
        <f t="shared" si="22"/>
        <v>3270494667</v>
      </c>
      <c r="M753" s="661">
        <f t="shared" si="23"/>
        <v>0</v>
      </c>
    </row>
    <row r="754" spans="1:13">
      <c r="A754" s="657" t="s">
        <v>1339</v>
      </c>
      <c r="B754" s="658">
        <v>44518</v>
      </c>
      <c r="C754" s="657" t="s">
        <v>1170</v>
      </c>
      <c r="D754" s="657" t="s">
        <v>1171</v>
      </c>
      <c r="E754" s="657" t="s">
        <v>1199</v>
      </c>
      <c r="F754" s="659">
        <v>-6398300</v>
      </c>
      <c r="G754" s="659">
        <v>0</v>
      </c>
      <c r="H754" s="659">
        <v>6398300</v>
      </c>
      <c r="I754" s="659">
        <v>3276892967</v>
      </c>
      <c r="J754" s="660" t="s">
        <v>1173</v>
      </c>
      <c r="L754" s="661">
        <f t="shared" si="22"/>
        <v>3276892967</v>
      </c>
      <c r="M754" s="661">
        <f t="shared" si="23"/>
        <v>0</v>
      </c>
    </row>
    <row r="755" spans="1:13">
      <c r="A755" s="657" t="s">
        <v>1339</v>
      </c>
      <c r="B755" s="658">
        <v>44518</v>
      </c>
      <c r="C755" s="657" t="s">
        <v>1170</v>
      </c>
      <c r="D755" s="657" t="s">
        <v>1171</v>
      </c>
      <c r="E755" s="657" t="s">
        <v>1195</v>
      </c>
      <c r="F755" s="659">
        <v>-9420874</v>
      </c>
      <c r="G755" s="659">
        <v>0</v>
      </c>
      <c r="H755" s="659">
        <v>9420874</v>
      </c>
      <c r="I755" s="659">
        <v>3286313841</v>
      </c>
      <c r="J755" s="660" t="s">
        <v>1173</v>
      </c>
      <c r="L755" s="661">
        <f t="shared" si="22"/>
        <v>3286313841</v>
      </c>
      <c r="M755" s="661">
        <f t="shared" si="23"/>
        <v>0</v>
      </c>
    </row>
    <row r="756" spans="1:13">
      <c r="A756" s="657" t="s">
        <v>1339</v>
      </c>
      <c r="B756" s="658">
        <v>44518</v>
      </c>
      <c r="C756" s="657" t="s">
        <v>1170</v>
      </c>
      <c r="D756" s="657" t="s">
        <v>1171</v>
      </c>
      <c r="E756" s="657" t="s">
        <v>1198</v>
      </c>
      <c r="F756" s="659">
        <v>-1625000</v>
      </c>
      <c r="G756" s="659">
        <v>0</v>
      </c>
      <c r="H756" s="659">
        <v>1625000</v>
      </c>
      <c r="I756" s="659">
        <v>3287938841</v>
      </c>
      <c r="J756" s="660" t="s">
        <v>1173</v>
      </c>
      <c r="L756" s="661">
        <f t="shared" si="22"/>
        <v>3287938841</v>
      </c>
      <c r="M756" s="661">
        <f t="shared" si="23"/>
        <v>0</v>
      </c>
    </row>
    <row r="757" spans="1:13">
      <c r="A757" s="657" t="s">
        <v>1339</v>
      </c>
      <c r="B757" s="658">
        <v>44518</v>
      </c>
      <c r="C757" s="657" t="s">
        <v>1170</v>
      </c>
      <c r="D757" s="657" t="s">
        <v>1171</v>
      </c>
      <c r="E757" s="657" t="s">
        <v>1274</v>
      </c>
      <c r="F757" s="659">
        <v>-3360500</v>
      </c>
      <c r="G757" s="659">
        <v>0</v>
      </c>
      <c r="H757" s="659">
        <v>3360500</v>
      </c>
      <c r="I757" s="659">
        <v>3291299341</v>
      </c>
      <c r="J757" s="660" t="s">
        <v>1173</v>
      </c>
      <c r="L757" s="661">
        <f t="shared" si="22"/>
        <v>3291299341</v>
      </c>
      <c r="M757" s="661">
        <f t="shared" si="23"/>
        <v>0</v>
      </c>
    </row>
    <row r="758" spans="1:13">
      <c r="A758" s="657" t="s">
        <v>1339</v>
      </c>
      <c r="B758" s="658">
        <v>44518</v>
      </c>
      <c r="C758" s="657" t="s">
        <v>1170</v>
      </c>
      <c r="D758" s="657" t="s">
        <v>1171</v>
      </c>
      <c r="E758" s="657" t="s">
        <v>1188</v>
      </c>
      <c r="F758" s="659">
        <v>-8019900</v>
      </c>
      <c r="G758" s="659">
        <v>0</v>
      </c>
      <c r="H758" s="659">
        <v>8019900</v>
      </c>
      <c r="I758" s="659">
        <v>3299319241</v>
      </c>
      <c r="J758" s="660" t="s">
        <v>1173</v>
      </c>
      <c r="L758" s="661">
        <f t="shared" si="22"/>
        <v>3299319241</v>
      </c>
      <c r="M758" s="661">
        <f t="shared" si="23"/>
        <v>0</v>
      </c>
    </row>
    <row r="759" spans="1:13">
      <c r="A759" s="657" t="s">
        <v>1339</v>
      </c>
      <c r="B759" s="658">
        <v>44518</v>
      </c>
      <c r="C759" s="657" t="s">
        <v>1170</v>
      </c>
      <c r="D759" s="657" t="s">
        <v>1171</v>
      </c>
      <c r="E759" s="657" t="s">
        <v>1197</v>
      </c>
      <c r="F759" s="659">
        <v>-8379566</v>
      </c>
      <c r="G759" s="659">
        <v>0</v>
      </c>
      <c r="H759" s="659">
        <v>8379566</v>
      </c>
      <c r="I759" s="659">
        <v>3307698807</v>
      </c>
      <c r="J759" s="660" t="s">
        <v>1173</v>
      </c>
      <c r="L759" s="661">
        <f t="shared" si="22"/>
        <v>3307698807</v>
      </c>
      <c r="M759" s="661">
        <f t="shared" si="23"/>
        <v>0</v>
      </c>
    </row>
    <row r="760" spans="1:13">
      <c r="A760" s="657" t="s">
        <v>1339</v>
      </c>
      <c r="B760" s="658">
        <v>44518</v>
      </c>
      <c r="C760" s="657" t="s">
        <v>1170</v>
      </c>
      <c r="D760" s="657" t="s">
        <v>1171</v>
      </c>
      <c r="E760" s="657" t="s">
        <v>1204</v>
      </c>
      <c r="F760" s="659">
        <v>-4235500</v>
      </c>
      <c r="G760" s="659">
        <v>0</v>
      </c>
      <c r="H760" s="659">
        <v>4235500</v>
      </c>
      <c r="I760" s="659">
        <v>3311934307</v>
      </c>
      <c r="J760" s="660" t="s">
        <v>1173</v>
      </c>
      <c r="L760" s="661">
        <f t="shared" si="22"/>
        <v>3311934307</v>
      </c>
      <c r="M760" s="661">
        <f t="shared" si="23"/>
        <v>0</v>
      </c>
    </row>
    <row r="761" spans="1:13">
      <c r="A761" s="657" t="s">
        <v>1339</v>
      </c>
      <c r="B761" s="658">
        <v>44518</v>
      </c>
      <c r="C761" s="657" t="s">
        <v>1170</v>
      </c>
      <c r="D761" s="657" t="s">
        <v>1171</v>
      </c>
      <c r="E761" s="657" t="s">
        <v>1194</v>
      </c>
      <c r="F761" s="659">
        <v>-205300</v>
      </c>
      <c r="G761" s="659">
        <v>0</v>
      </c>
      <c r="H761" s="659">
        <v>205300</v>
      </c>
      <c r="I761" s="659">
        <v>3312139607</v>
      </c>
      <c r="J761" s="660" t="s">
        <v>1173</v>
      </c>
      <c r="L761" s="661">
        <f t="shared" si="22"/>
        <v>3312139607</v>
      </c>
      <c r="M761" s="661">
        <f t="shared" si="23"/>
        <v>0</v>
      </c>
    </row>
    <row r="762" spans="1:13">
      <c r="A762" s="657" t="s">
        <v>1339</v>
      </c>
      <c r="B762" s="658">
        <v>44518</v>
      </c>
      <c r="C762" s="657" t="s">
        <v>1170</v>
      </c>
      <c r="D762" s="657" t="s">
        <v>1171</v>
      </c>
      <c r="E762" s="657" t="s">
        <v>1187</v>
      </c>
      <c r="F762" s="659">
        <v>-2359500</v>
      </c>
      <c r="G762" s="659">
        <v>0</v>
      </c>
      <c r="H762" s="659">
        <v>2359500</v>
      </c>
      <c r="I762" s="659">
        <v>3314499107</v>
      </c>
      <c r="J762" s="660" t="s">
        <v>1173</v>
      </c>
      <c r="L762" s="661">
        <f t="shared" si="22"/>
        <v>3314499107</v>
      </c>
      <c r="M762" s="661">
        <f t="shared" si="23"/>
        <v>0</v>
      </c>
    </row>
    <row r="763" spans="1:13">
      <c r="A763" s="657" t="s">
        <v>1339</v>
      </c>
      <c r="B763" s="658">
        <v>44518</v>
      </c>
      <c r="C763" s="657" t="s">
        <v>1175</v>
      </c>
      <c r="D763" s="657" t="s">
        <v>1171</v>
      </c>
      <c r="E763" s="657" t="s">
        <v>1176</v>
      </c>
      <c r="F763" s="659">
        <v>-4505200</v>
      </c>
      <c r="G763" s="659">
        <v>0</v>
      </c>
      <c r="H763" s="659">
        <v>4505200</v>
      </c>
      <c r="I763" s="659">
        <v>3319004307</v>
      </c>
      <c r="J763" s="660" t="s">
        <v>1173</v>
      </c>
      <c r="L763" s="661">
        <f t="shared" si="22"/>
        <v>3319004307</v>
      </c>
      <c r="M763" s="661">
        <f t="shared" si="23"/>
        <v>0</v>
      </c>
    </row>
    <row r="764" spans="1:13">
      <c r="A764" s="657" t="s">
        <v>1339</v>
      </c>
      <c r="B764" s="658">
        <v>44518</v>
      </c>
      <c r="C764" s="657" t="s">
        <v>1175</v>
      </c>
      <c r="D764" s="657" t="s">
        <v>1171</v>
      </c>
      <c r="E764" s="657" t="s">
        <v>1176</v>
      </c>
      <c r="F764" s="659">
        <v>-69276400</v>
      </c>
      <c r="G764" s="659">
        <v>0</v>
      </c>
      <c r="H764" s="659">
        <v>69276400</v>
      </c>
      <c r="I764" s="659">
        <v>3388280707</v>
      </c>
      <c r="J764" s="660" t="s">
        <v>1173</v>
      </c>
      <c r="L764" s="661">
        <f t="shared" si="22"/>
        <v>3388280707</v>
      </c>
      <c r="M764" s="661">
        <f t="shared" si="23"/>
        <v>0</v>
      </c>
    </row>
    <row r="765" spans="1:13">
      <c r="A765" s="657" t="s">
        <v>1339</v>
      </c>
      <c r="B765" s="658">
        <v>44518</v>
      </c>
      <c r="C765" s="657" t="s">
        <v>1170</v>
      </c>
      <c r="D765" s="657" t="s">
        <v>1171</v>
      </c>
      <c r="E765" s="657" t="s">
        <v>1183</v>
      </c>
      <c r="F765" s="659">
        <v>-7434200</v>
      </c>
      <c r="G765" s="659">
        <v>0</v>
      </c>
      <c r="H765" s="659">
        <v>7434200</v>
      </c>
      <c r="I765" s="659">
        <v>3395714907</v>
      </c>
      <c r="J765" s="660" t="s">
        <v>1173</v>
      </c>
      <c r="L765" s="661">
        <f t="shared" si="22"/>
        <v>3395714907</v>
      </c>
      <c r="M765" s="661">
        <f t="shared" si="23"/>
        <v>0</v>
      </c>
    </row>
    <row r="766" spans="1:13">
      <c r="A766" s="657" t="s">
        <v>1339</v>
      </c>
      <c r="B766" s="658">
        <v>44518</v>
      </c>
      <c r="C766" s="657" t="s">
        <v>1170</v>
      </c>
      <c r="D766" s="657" t="s">
        <v>1171</v>
      </c>
      <c r="E766" s="657" t="s">
        <v>1183</v>
      </c>
      <c r="F766" s="659">
        <v>-10054</v>
      </c>
      <c r="G766" s="659">
        <v>0</v>
      </c>
      <c r="H766" s="659">
        <v>10054</v>
      </c>
      <c r="I766" s="659">
        <v>3395724961</v>
      </c>
      <c r="J766" s="660" t="s">
        <v>1173</v>
      </c>
      <c r="L766" s="661">
        <f t="shared" si="22"/>
        <v>3395724961</v>
      </c>
      <c r="M766" s="661">
        <f t="shared" si="23"/>
        <v>0</v>
      </c>
    </row>
    <row r="767" spans="1:13">
      <c r="A767" s="657" t="s">
        <v>1339</v>
      </c>
      <c r="B767" s="658">
        <v>44518</v>
      </c>
      <c r="C767" s="657" t="s">
        <v>1170</v>
      </c>
      <c r="D767" s="657" t="s">
        <v>1171</v>
      </c>
      <c r="E767" s="657" t="s">
        <v>1205</v>
      </c>
      <c r="F767" s="659">
        <v>-120000</v>
      </c>
      <c r="G767" s="659">
        <v>0</v>
      </c>
      <c r="H767" s="659">
        <v>120000</v>
      </c>
      <c r="I767" s="659">
        <v>3395844961</v>
      </c>
      <c r="J767" s="660" t="s">
        <v>1173</v>
      </c>
      <c r="L767" s="661">
        <f t="shared" si="22"/>
        <v>3395844961</v>
      </c>
      <c r="M767" s="661">
        <f t="shared" si="23"/>
        <v>0</v>
      </c>
    </row>
    <row r="768" spans="1:13">
      <c r="A768" s="657" t="s">
        <v>1339</v>
      </c>
      <c r="B768" s="658">
        <v>44518</v>
      </c>
      <c r="C768" s="657" t="s">
        <v>1170</v>
      </c>
      <c r="D768" s="657" t="s">
        <v>1171</v>
      </c>
      <c r="E768" s="657" t="s">
        <v>1206</v>
      </c>
      <c r="F768" s="659">
        <v>-414500</v>
      </c>
      <c r="G768" s="659">
        <v>0</v>
      </c>
      <c r="H768" s="659">
        <v>414500</v>
      </c>
      <c r="I768" s="659">
        <v>3396259461</v>
      </c>
      <c r="J768" s="660" t="s">
        <v>1173</v>
      </c>
      <c r="L768" s="661">
        <f t="shared" si="22"/>
        <v>3396259461</v>
      </c>
      <c r="M768" s="661">
        <f t="shared" si="23"/>
        <v>0</v>
      </c>
    </row>
    <row r="769" spans="1:13">
      <c r="A769" s="657" t="s">
        <v>1339</v>
      </c>
      <c r="B769" s="658">
        <v>44518</v>
      </c>
      <c r="C769" s="657" t="s">
        <v>1170</v>
      </c>
      <c r="D769" s="657" t="s">
        <v>1171</v>
      </c>
      <c r="E769" s="657" t="s">
        <v>1186</v>
      </c>
      <c r="F769" s="659">
        <v>-60000</v>
      </c>
      <c r="G769" s="659">
        <v>0</v>
      </c>
      <c r="H769" s="659">
        <v>60000</v>
      </c>
      <c r="I769" s="659">
        <v>3396319461</v>
      </c>
      <c r="J769" s="660" t="s">
        <v>1173</v>
      </c>
      <c r="L769" s="661">
        <f t="shared" si="22"/>
        <v>3396319461</v>
      </c>
      <c r="M769" s="661">
        <f t="shared" si="23"/>
        <v>0</v>
      </c>
    </row>
    <row r="770" spans="1:13">
      <c r="A770" s="657" t="s">
        <v>1339</v>
      </c>
      <c r="B770" s="658">
        <v>44518</v>
      </c>
      <c r="C770" s="657" t="s">
        <v>1170</v>
      </c>
      <c r="D770" s="657" t="s">
        <v>1171</v>
      </c>
      <c r="E770" s="657" t="s">
        <v>1186</v>
      </c>
      <c r="F770" s="659">
        <v>-2364500</v>
      </c>
      <c r="G770" s="659">
        <v>0</v>
      </c>
      <c r="H770" s="659">
        <v>2364500</v>
      </c>
      <c r="I770" s="659">
        <v>3398683961</v>
      </c>
      <c r="J770" s="660" t="s">
        <v>1173</v>
      </c>
      <c r="L770" s="661">
        <f t="shared" si="22"/>
        <v>3398683961</v>
      </c>
      <c r="M770" s="661">
        <f t="shared" si="23"/>
        <v>0</v>
      </c>
    </row>
    <row r="771" spans="1:13">
      <c r="A771" s="657" t="s">
        <v>1339</v>
      </c>
      <c r="B771" s="658">
        <v>44518</v>
      </c>
      <c r="C771" s="657" t="s">
        <v>1170</v>
      </c>
      <c r="D771" s="657" t="s">
        <v>1171</v>
      </c>
      <c r="E771" s="657" t="s">
        <v>1185</v>
      </c>
      <c r="F771" s="659">
        <v>-2339500</v>
      </c>
      <c r="G771" s="659">
        <v>0</v>
      </c>
      <c r="H771" s="659">
        <v>2339500</v>
      </c>
      <c r="I771" s="659">
        <v>3401023461</v>
      </c>
      <c r="J771" s="660" t="s">
        <v>1173</v>
      </c>
      <c r="L771" s="661">
        <f t="shared" si="22"/>
        <v>3401023461</v>
      </c>
      <c r="M771" s="661">
        <f t="shared" si="23"/>
        <v>0</v>
      </c>
    </row>
    <row r="772" spans="1:13">
      <c r="A772" s="657" t="s">
        <v>1339</v>
      </c>
      <c r="B772" s="658">
        <v>44518</v>
      </c>
      <c r="C772" s="657" t="s">
        <v>1175</v>
      </c>
      <c r="D772" s="657" t="s">
        <v>1171</v>
      </c>
      <c r="E772" s="657" t="s">
        <v>1341</v>
      </c>
      <c r="F772" s="659">
        <v>-1125000</v>
      </c>
      <c r="G772" s="659">
        <v>0</v>
      </c>
      <c r="H772" s="659">
        <v>1125000</v>
      </c>
      <c r="I772" s="659">
        <v>3402148461</v>
      </c>
      <c r="J772" s="660" t="s">
        <v>1173</v>
      </c>
      <c r="L772" s="661">
        <f t="shared" si="22"/>
        <v>3402148461</v>
      </c>
      <c r="M772" s="661">
        <f t="shared" si="23"/>
        <v>0</v>
      </c>
    </row>
    <row r="773" spans="1:13">
      <c r="A773" s="657" t="s">
        <v>1339</v>
      </c>
      <c r="B773" s="658">
        <v>44518</v>
      </c>
      <c r="C773" s="657" t="s">
        <v>1170</v>
      </c>
      <c r="D773" s="657" t="s">
        <v>1171</v>
      </c>
      <c r="E773" s="657" t="s">
        <v>1208</v>
      </c>
      <c r="F773" s="659">
        <v>-2208740</v>
      </c>
      <c r="G773" s="659">
        <v>0</v>
      </c>
      <c r="H773" s="659">
        <v>2208740</v>
      </c>
      <c r="I773" s="659">
        <v>3404357201</v>
      </c>
      <c r="J773" s="660" t="s">
        <v>1173</v>
      </c>
      <c r="L773" s="661">
        <f t="shared" si="22"/>
        <v>3404357201</v>
      </c>
      <c r="M773" s="661">
        <f t="shared" si="23"/>
        <v>0</v>
      </c>
    </row>
    <row r="774" spans="1:13">
      <c r="A774" s="657" t="s">
        <v>1339</v>
      </c>
      <c r="B774" s="658">
        <v>44518</v>
      </c>
      <c r="C774" s="657" t="s">
        <v>1170</v>
      </c>
      <c r="D774" s="657" t="s">
        <v>1171</v>
      </c>
      <c r="E774" s="657" t="s">
        <v>1266</v>
      </c>
      <c r="F774" s="659">
        <v>-986100</v>
      </c>
      <c r="G774" s="659">
        <v>0</v>
      </c>
      <c r="H774" s="659">
        <v>986100</v>
      </c>
      <c r="I774" s="659">
        <v>3405343301</v>
      </c>
      <c r="J774" s="660" t="s">
        <v>1173</v>
      </c>
      <c r="L774" s="661">
        <f t="shared" si="22"/>
        <v>3405343301</v>
      </c>
      <c r="M774" s="661">
        <f t="shared" si="23"/>
        <v>0</v>
      </c>
    </row>
    <row r="775" spans="1:13">
      <c r="A775" s="657" t="s">
        <v>1339</v>
      </c>
      <c r="B775" s="658">
        <v>44518</v>
      </c>
      <c r="C775" s="657" t="s">
        <v>1170</v>
      </c>
      <c r="D775" s="657" t="s">
        <v>1171</v>
      </c>
      <c r="E775" s="657" t="s">
        <v>1180</v>
      </c>
      <c r="F775" s="659">
        <v>-2376000</v>
      </c>
      <c r="G775" s="659">
        <v>0</v>
      </c>
      <c r="H775" s="659">
        <v>2376000</v>
      </c>
      <c r="I775" s="659">
        <v>3407719301</v>
      </c>
      <c r="J775" s="660" t="s">
        <v>1173</v>
      </c>
      <c r="L775" s="661">
        <f t="shared" si="22"/>
        <v>3407719301</v>
      </c>
      <c r="M775" s="661">
        <f t="shared" si="23"/>
        <v>0</v>
      </c>
    </row>
    <row r="776" spans="1:13">
      <c r="A776" s="657" t="s">
        <v>1339</v>
      </c>
      <c r="B776" s="658">
        <v>44518</v>
      </c>
      <c r="C776" s="657" t="s">
        <v>1170</v>
      </c>
      <c r="D776" s="657" t="s">
        <v>1171</v>
      </c>
      <c r="E776" s="657" t="s">
        <v>1182</v>
      </c>
      <c r="F776" s="659">
        <v>-1555000</v>
      </c>
      <c r="G776" s="659">
        <v>0</v>
      </c>
      <c r="H776" s="659">
        <v>1555000</v>
      </c>
      <c r="I776" s="659">
        <v>3409274301</v>
      </c>
      <c r="J776" s="660" t="s">
        <v>1173</v>
      </c>
      <c r="L776" s="661">
        <f t="shared" ref="L776:L839" si="24">I775+H776</f>
        <v>3409274301</v>
      </c>
      <c r="M776" s="661">
        <f t="shared" ref="M776:M839" si="25">I776-L776</f>
        <v>0</v>
      </c>
    </row>
    <row r="777" spans="1:13">
      <c r="A777" s="657" t="s">
        <v>1339</v>
      </c>
      <c r="B777" s="658">
        <v>44518</v>
      </c>
      <c r="C777" s="657" t="s">
        <v>1170</v>
      </c>
      <c r="D777" s="657" t="s">
        <v>1171</v>
      </c>
      <c r="E777" s="657" t="s">
        <v>1177</v>
      </c>
      <c r="F777" s="659">
        <v>-43000</v>
      </c>
      <c r="G777" s="659">
        <v>0</v>
      </c>
      <c r="H777" s="659">
        <v>43000</v>
      </c>
      <c r="I777" s="659">
        <v>3409317301</v>
      </c>
      <c r="J777" s="660" t="s">
        <v>1173</v>
      </c>
      <c r="L777" s="661">
        <f t="shared" si="24"/>
        <v>3409317301</v>
      </c>
      <c r="M777" s="661">
        <f t="shared" si="25"/>
        <v>0</v>
      </c>
    </row>
    <row r="778" spans="1:13">
      <c r="A778" s="657" t="s">
        <v>1339</v>
      </c>
      <c r="B778" s="658">
        <v>44518</v>
      </c>
      <c r="C778" s="657" t="s">
        <v>1170</v>
      </c>
      <c r="D778" s="657" t="s">
        <v>1171</v>
      </c>
      <c r="E778" s="657" t="s">
        <v>1177</v>
      </c>
      <c r="F778" s="659">
        <v>-640000</v>
      </c>
      <c r="G778" s="659">
        <v>0</v>
      </c>
      <c r="H778" s="659">
        <v>640000</v>
      </c>
      <c r="I778" s="659">
        <v>3409957301</v>
      </c>
      <c r="J778" s="660" t="s">
        <v>1173</v>
      </c>
      <c r="L778" s="661">
        <f t="shared" si="24"/>
        <v>3409957301</v>
      </c>
      <c r="M778" s="661">
        <f t="shared" si="25"/>
        <v>0</v>
      </c>
    </row>
    <row r="779" spans="1:13">
      <c r="A779" s="657" t="s">
        <v>1339</v>
      </c>
      <c r="B779" s="658">
        <v>44518</v>
      </c>
      <c r="C779" s="657" t="s">
        <v>1170</v>
      </c>
      <c r="D779" s="657" t="s">
        <v>1171</v>
      </c>
      <c r="E779" s="657" t="s">
        <v>1234</v>
      </c>
      <c r="F779" s="659">
        <v>-6572</v>
      </c>
      <c r="G779" s="659">
        <v>0</v>
      </c>
      <c r="H779" s="659">
        <v>6572</v>
      </c>
      <c r="I779" s="659">
        <v>3409963873</v>
      </c>
      <c r="J779" s="660" t="s">
        <v>1173</v>
      </c>
      <c r="L779" s="661">
        <f t="shared" si="24"/>
        <v>3409963873</v>
      </c>
      <c r="M779" s="661">
        <f t="shared" si="25"/>
        <v>0</v>
      </c>
    </row>
    <row r="780" spans="1:13">
      <c r="A780" s="657" t="s">
        <v>1339</v>
      </c>
      <c r="B780" s="658">
        <v>44518</v>
      </c>
      <c r="C780" s="657" t="s">
        <v>1170</v>
      </c>
      <c r="D780" s="657" t="s">
        <v>1171</v>
      </c>
      <c r="E780" s="657" t="s">
        <v>1342</v>
      </c>
      <c r="F780" s="659">
        <v>-115000</v>
      </c>
      <c r="G780" s="659">
        <v>0</v>
      </c>
      <c r="H780" s="659">
        <v>115000</v>
      </c>
      <c r="I780" s="659">
        <v>3410078873</v>
      </c>
      <c r="J780" s="660" t="s">
        <v>1173</v>
      </c>
      <c r="L780" s="661">
        <f t="shared" si="24"/>
        <v>3410078873</v>
      </c>
      <c r="M780" s="661">
        <f t="shared" si="25"/>
        <v>0</v>
      </c>
    </row>
    <row r="781" spans="1:13">
      <c r="A781" s="657" t="s">
        <v>1339</v>
      </c>
      <c r="B781" s="658">
        <v>44518</v>
      </c>
      <c r="C781" s="657" t="s">
        <v>1170</v>
      </c>
      <c r="D781" s="657" t="s">
        <v>1171</v>
      </c>
      <c r="E781" s="657" t="s">
        <v>1206</v>
      </c>
      <c r="F781" s="659">
        <v>-755000</v>
      </c>
      <c r="G781" s="659">
        <v>0</v>
      </c>
      <c r="H781" s="659">
        <v>755000</v>
      </c>
      <c r="I781" s="659">
        <v>3410833873</v>
      </c>
      <c r="J781" s="660" t="s">
        <v>1173</v>
      </c>
      <c r="L781" s="661">
        <f t="shared" si="24"/>
        <v>3410833873</v>
      </c>
      <c r="M781" s="661">
        <f t="shared" si="25"/>
        <v>0</v>
      </c>
    </row>
    <row r="782" spans="1:13">
      <c r="A782" s="657" t="s">
        <v>1339</v>
      </c>
      <c r="B782" s="658">
        <v>44518</v>
      </c>
      <c r="C782" s="657" t="s">
        <v>1170</v>
      </c>
      <c r="D782" s="657" t="s">
        <v>1171</v>
      </c>
      <c r="E782" s="657" t="s">
        <v>1196</v>
      </c>
      <c r="F782" s="659">
        <v>-2037100</v>
      </c>
      <c r="G782" s="659">
        <v>0</v>
      </c>
      <c r="H782" s="659">
        <v>2037100</v>
      </c>
      <c r="I782" s="659">
        <v>3412870973</v>
      </c>
      <c r="J782" s="660" t="s">
        <v>1173</v>
      </c>
      <c r="L782" s="661">
        <f t="shared" si="24"/>
        <v>3412870973</v>
      </c>
      <c r="M782" s="661">
        <f t="shared" si="25"/>
        <v>0</v>
      </c>
    </row>
    <row r="783" spans="1:13">
      <c r="A783" s="657" t="s">
        <v>1339</v>
      </c>
      <c r="B783" s="658">
        <v>44518</v>
      </c>
      <c r="C783" s="657" t="s">
        <v>1170</v>
      </c>
      <c r="D783" s="657" t="s">
        <v>1171</v>
      </c>
      <c r="E783" s="657" t="s">
        <v>1213</v>
      </c>
      <c r="F783" s="659">
        <v>-137500</v>
      </c>
      <c r="G783" s="659">
        <v>0</v>
      </c>
      <c r="H783" s="659">
        <v>137500</v>
      </c>
      <c r="I783" s="659">
        <v>3413008473</v>
      </c>
      <c r="J783" s="660" t="s">
        <v>1173</v>
      </c>
      <c r="L783" s="661">
        <f t="shared" si="24"/>
        <v>3413008473</v>
      </c>
      <c r="M783" s="661">
        <f t="shared" si="25"/>
        <v>0</v>
      </c>
    </row>
    <row r="784" spans="1:13">
      <c r="A784" s="657" t="s">
        <v>1339</v>
      </c>
      <c r="B784" s="658">
        <v>44518</v>
      </c>
      <c r="C784" s="657" t="s">
        <v>1175</v>
      </c>
      <c r="D784" s="657" t="s">
        <v>1171</v>
      </c>
      <c r="E784" s="657" t="s">
        <v>1212</v>
      </c>
      <c r="F784" s="659">
        <v>-7980000</v>
      </c>
      <c r="G784" s="659">
        <v>0</v>
      </c>
      <c r="H784" s="659">
        <v>7980000</v>
      </c>
      <c r="I784" s="659">
        <v>3420988473</v>
      </c>
      <c r="J784" s="660" t="s">
        <v>1173</v>
      </c>
      <c r="L784" s="661">
        <f t="shared" si="24"/>
        <v>3420988473</v>
      </c>
      <c r="M784" s="661">
        <f t="shared" si="25"/>
        <v>0</v>
      </c>
    </row>
    <row r="785" spans="1:13">
      <c r="A785" s="657" t="s">
        <v>1339</v>
      </c>
      <c r="B785" s="658">
        <v>44518</v>
      </c>
      <c r="C785" s="657" t="s">
        <v>1175</v>
      </c>
      <c r="D785" s="657" t="s">
        <v>1171</v>
      </c>
      <c r="E785" s="657" t="s">
        <v>1210</v>
      </c>
      <c r="F785" s="659">
        <v>-4000</v>
      </c>
      <c r="G785" s="659">
        <v>0</v>
      </c>
      <c r="H785" s="659">
        <v>4000</v>
      </c>
      <c r="I785" s="659">
        <v>3420992473</v>
      </c>
      <c r="J785" s="660" t="s">
        <v>1173</v>
      </c>
      <c r="L785" s="661">
        <f t="shared" si="24"/>
        <v>3420992473</v>
      </c>
      <c r="M785" s="661">
        <f t="shared" si="25"/>
        <v>0</v>
      </c>
    </row>
    <row r="786" spans="1:13">
      <c r="A786" s="657" t="s">
        <v>1343</v>
      </c>
      <c r="B786" s="658">
        <v>44519</v>
      </c>
      <c r="C786" s="657" t="s">
        <v>1170</v>
      </c>
      <c r="D786" s="657" t="s">
        <v>1171</v>
      </c>
      <c r="E786" s="657" t="s">
        <v>1172</v>
      </c>
      <c r="F786" s="659">
        <v>-1841000</v>
      </c>
      <c r="G786" s="659">
        <v>0</v>
      </c>
      <c r="H786" s="659">
        <v>1841000</v>
      </c>
      <c r="I786" s="659">
        <v>3422833473</v>
      </c>
      <c r="J786" s="660" t="s">
        <v>1173</v>
      </c>
      <c r="L786" s="661">
        <f t="shared" si="24"/>
        <v>3422833473</v>
      </c>
      <c r="M786" s="661">
        <f t="shared" si="25"/>
        <v>0</v>
      </c>
    </row>
    <row r="787" spans="1:13">
      <c r="A787" s="657" t="s">
        <v>1343</v>
      </c>
      <c r="B787" s="658">
        <v>44519</v>
      </c>
      <c r="C787" s="657" t="s">
        <v>1170</v>
      </c>
      <c r="D787" s="657" t="s">
        <v>1171</v>
      </c>
      <c r="E787" s="657" t="s">
        <v>1344</v>
      </c>
      <c r="F787" s="659">
        <v>-5122500</v>
      </c>
      <c r="G787" s="659">
        <v>0</v>
      </c>
      <c r="H787" s="659">
        <v>5122500</v>
      </c>
      <c r="I787" s="659">
        <v>3427955973</v>
      </c>
      <c r="J787" s="660" t="s">
        <v>1173</v>
      </c>
      <c r="L787" s="661">
        <f t="shared" si="24"/>
        <v>3427955973</v>
      </c>
      <c r="M787" s="661">
        <f t="shared" si="25"/>
        <v>0</v>
      </c>
    </row>
    <row r="788" spans="1:13">
      <c r="A788" s="657" t="s">
        <v>1343</v>
      </c>
      <c r="B788" s="658">
        <v>44519</v>
      </c>
      <c r="C788" s="657" t="s">
        <v>1170</v>
      </c>
      <c r="D788" s="657" t="s">
        <v>1171</v>
      </c>
      <c r="E788" s="657" t="s">
        <v>1172</v>
      </c>
      <c r="F788" s="659">
        <v>-1833000</v>
      </c>
      <c r="G788" s="659">
        <v>0</v>
      </c>
      <c r="H788" s="659">
        <v>1833000</v>
      </c>
      <c r="I788" s="659">
        <v>3429788973</v>
      </c>
      <c r="J788" s="660" t="s">
        <v>1173</v>
      </c>
      <c r="L788" s="661">
        <f t="shared" si="24"/>
        <v>3429788973</v>
      </c>
      <c r="M788" s="661">
        <f t="shared" si="25"/>
        <v>0</v>
      </c>
    </row>
    <row r="789" spans="1:13">
      <c r="A789" s="657" t="s">
        <v>1343</v>
      </c>
      <c r="B789" s="658">
        <v>44519</v>
      </c>
      <c r="C789" s="657" t="s">
        <v>1170</v>
      </c>
      <c r="D789" s="657" t="s">
        <v>1171</v>
      </c>
      <c r="E789" s="657" t="s">
        <v>1193</v>
      </c>
      <c r="F789" s="659">
        <v>-3663000</v>
      </c>
      <c r="G789" s="659">
        <v>0</v>
      </c>
      <c r="H789" s="659">
        <v>3663000</v>
      </c>
      <c r="I789" s="659">
        <v>3433451973</v>
      </c>
      <c r="J789" s="660" t="s">
        <v>1173</v>
      </c>
      <c r="L789" s="661">
        <f t="shared" si="24"/>
        <v>3433451973</v>
      </c>
      <c r="M789" s="661">
        <f t="shared" si="25"/>
        <v>0</v>
      </c>
    </row>
    <row r="790" spans="1:13">
      <c r="A790" s="657" t="s">
        <v>1343</v>
      </c>
      <c r="B790" s="658">
        <v>44519</v>
      </c>
      <c r="C790" s="657" t="s">
        <v>1170</v>
      </c>
      <c r="D790" s="657" t="s">
        <v>1171</v>
      </c>
      <c r="E790" s="657" t="s">
        <v>1191</v>
      </c>
      <c r="F790" s="659">
        <v>-4530000</v>
      </c>
      <c r="G790" s="659">
        <v>0</v>
      </c>
      <c r="H790" s="659">
        <v>4530000</v>
      </c>
      <c r="I790" s="659">
        <v>3437981973</v>
      </c>
      <c r="J790" s="660" t="s">
        <v>1173</v>
      </c>
      <c r="L790" s="661">
        <f t="shared" si="24"/>
        <v>3437981973</v>
      </c>
      <c r="M790" s="661">
        <f t="shared" si="25"/>
        <v>0</v>
      </c>
    </row>
    <row r="791" spans="1:13">
      <c r="A791" s="657" t="s">
        <v>1343</v>
      </c>
      <c r="B791" s="658">
        <v>44519</v>
      </c>
      <c r="C791" s="657" t="s">
        <v>1170</v>
      </c>
      <c r="D791" s="657" t="s">
        <v>1171</v>
      </c>
      <c r="E791" s="657" t="s">
        <v>1204</v>
      </c>
      <c r="F791" s="659">
        <v>-4364500</v>
      </c>
      <c r="G791" s="659">
        <v>0</v>
      </c>
      <c r="H791" s="659">
        <v>4364500</v>
      </c>
      <c r="I791" s="659">
        <v>3442346473</v>
      </c>
      <c r="J791" s="660" t="s">
        <v>1173</v>
      </c>
      <c r="L791" s="661">
        <f t="shared" si="24"/>
        <v>3442346473</v>
      </c>
      <c r="M791" s="661">
        <f t="shared" si="25"/>
        <v>0</v>
      </c>
    </row>
    <row r="792" spans="1:13">
      <c r="A792" s="657" t="s">
        <v>1343</v>
      </c>
      <c r="B792" s="658">
        <v>44519</v>
      </c>
      <c r="C792" s="657" t="s">
        <v>1175</v>
      </c>
      <c r="D792" s="657" t="s">
        <v>1171</v>
      </c>
      <c r="E792" s="657" t="s">
        <v>1278</v>
      </c>
      <c r="F792" s="659">
        <v>-450000</v>
      </c>
      <c r="G792" s="659">
        <v>0</v>
      </c>
      <c r="H792" s="659">
        <v>450000</v>
      </c>
      <c r="I792" s="659">
        <v>3442796473</v>
      </c>
      <c r="J792" s="660" t="s">
        <v>1173</v>
      </c>
      <c r="L792" s="661">
        <f t="shared" si="24"/>
        <v>3442796473</v>
      </c>
      <c r="M792" s="661">
        <f t="shared" si="25"/>
        <v>0</v>
      </c>
    </row>
    <row r="793" spans="1:13">
      <c r="A793" s="657" t="s">
        <v>1343</v>
      </c>
      <c r="B793" s="658">
        <v>44519</v>
      </c>
      <c r="C793" s="657" t="s">
        <v>1170</v>
      </c>
      <c r="D793" s="657" t="s">
        <v>1171</v>
      </c>
      <c r="E793" s="657" t="s">
        <v>1202</v>
      </c>
      <c r="F793" s="659">
        <v>-3594516</v>
      </c>
      <c r="G793" s="659">
        <v>0</v>
      </c>
      <c r="H793" s="659">
        <v>3594516</v>
      </c>
      <c r="I793" s="659">
        <v>3446390989</v>
      </c>
      <c r="J793" s="660" t="s">
        <v>1173</v>
      </c>
      <c r="L793" s="661">
        <f t="shared" si="24"/>
        <v>3446390989</v>
      </c>
      <c r="M793" s="661">
        <f t="shared" si="25"/>
        <v>0</v>
      </c>
    </row>
    <row r="794" spans="1:13">
      <c r="A794" s="657" t="s">
        <v>1343</v>
      </c>
      <c r="B794" s="658">
        <v>44519</v>
      </c>
      <c r="C794" s="657" t="s">
        <v>1170</v>
      </c>
      <c r="D794" s="657" t="s">
        <v>1171</v>
      </c>
      <c r="E794" s="657" t="s">
        <v>1178</v>
      </c>
      <c r="F794" s="659">
        <v>-6355572</v>
      </c>
      <c r="G794" s="659">
        <v>0</v>
      </c>
      <c r="H794" s="659">
        <v>6355572</v>
      </c>
      <c r="I794" s="659">
        <v>3452746561</v>
      </c>
      <c r="J794" s="660" t="s">
        <v>1173</v>
      </c>
      <c r="L794" s="661">
        <f t="shared" si="24"/>
        <v>3452746561</v>
      </c>
      <c r="M794" s="661">
        <f t="shared" si="25"/>
        <v>0</v>
      </c>
    </row>
    <row r="795" spans="1:13">
      <c r="A795" s="657" t="s">
        <v>1343</v>
      </c>
      <c r="B795" s="658">
        <v>44519</v>
      </c>
      <c r="C795" s="657" t="s">
        <v>1170</v>
      </c>
      <c r="D795" s="657" t="s">
        <v>1171</v>
      </c>
      <c r="E795" s="657" t="s">
        <v>1174</v>
      </c>
      <c r="F795" s="659">
        <v>-5766290</v>
      </c>
      <c r="G795" s="659">
        <v>0</v>
      </c>
      <c r="H795" s="659">
        <v>5766290</v>
      </c>
      <c r="I795" s="659">
        <v>3458512851</v>
      </c>
      <c r="J795" s="660" t="s">
        <v>1173</v>
      </c>
      <c r="L795" s="661">
        <f t="shared" si="24"/>
        <v>3458512851</v>
      </c>
      <c r="M795" s="661">
        <f t="shared" si="25"/>
        <v>0</v>
      </c>
    </row>
    <row r="796" spans="1:13">
      <c r="A796" s="657" t="s">
        <v>1343</v>
      </c>
      <c r="B796" s="658">
        <v>44519</v>
      </c>
      <c r="C796" s="657" t="s">
        <v>1170</v>
      </c>
      <c r="D796" s="657" t="s">
        <v>1171</v>
      </c>
      <c r="E796" s="657" t="s">
        <v>1194</v>
      </c>
      <c r="F796" s="659">
        <v>-60000</v>
      </c>
      <c r="G796" s="659">
        <v>0</v>
      </c>
      <c r="H796" s="659">
        <v>60000</v>
      </c>
      <c r="I796" s="659">
        <v>3458572851</v>
      </c>
      <c r="J796" s="660" t="s">
        <v>1173</v>
      </c>
      <c r="L796" s="661">
        <f t="shared" si="24"/>
        <v>3458572851</v>
      </c>
      <c r="M796" s="661">
        <f t="shared" si="25"/>
        <v>0</v>
      </c>
    </row>
    <row r="797" spans="1:13">
      <c r="A797" s="657" t="s">
        <v>1343</v>
      </c>
      <c r="B797" s="658">
        <v>44519</v>
      </c>
      <c r="C797" s="657" t="s">
        <v>1170</v>
      </c>
      <c r="D797" s="657" t="s">
        <v>1171</v>
      </c>
      <c r="E797" s="657" t="s">
        <v>1177</v>
      </c>
      <c r="F797" s="659">
        <v>-5543750</v>
      </c>
      <c r="G797" s="659">
        <v>0</v>
      </c>
      <c r="H797" s="659">
        <v>5543750</v>
      </c>
      <c r="I797" s="659">
        <v>3464116601</v>
      </c>
      <c r="J797" s="660" t="s">
        <v>1173</v>
      </c>
      <c r="L797" s="661">
        <f t="shared" si="24"/>
        <v>3464116601</v>
      </c>
      <c r="M797" s="661">
        <f t="shared" si="25"/>
        <v>0</v>
      </c>
    </row>
    <row r="798" spans="1:13">
      <c r="A798" s="657" t="s">
        <v>1343</v>
      </c>
      <c r="B798" s="658">
        <v>44519</v>
      </c>
      <c r="C798" s="657" t="s">
        <v>1170</v>
      </c>
      <c r="D798" s="657" t="s">
        <v>1171</v>
      </c>
      <c r="E798" s="657" t="s">
        <v>1275</v>
      </c>
      <c r="F798" s="659">
        <v>-226000</v>
      </c>
      <c r="G798" s="659">
        <v>0</v>
      </c>
      <c r="H798" s="659">
        <v>226000</v>
      </c>
      <c r="I798" s="659">
        <v>3464342601</v>
      </c>
      <c r="J798" s="660" t="s">
        <v>1173</v>
      </c>
      <c r="L798" s="661">
        <f t="shared" si="24"/>
        <v>3464342601</v>
      </c>
      <c r="M798" s="661">
        <f t="shared" si="25"/>
        <v>0</v>
      </c>
    </row>
    <row r="799" spans="1:13">
      <c r="A799" s="657" t="s">
        <v>1343</v>
      </c>
      <c r="B799" s="658">
        <v>44519</v>
      </c>
      <c r="C799" s="657" t="s">
        <v>1170</v>
      </c>
      <c r="D799" s="657" t="s">
        <v>1171</v>
      </c>
      <c r="E799" s="657" t="s">
        <v>1267</v>
      </c>
      <c r="F799" s="659">
        <v>-5000</v>
      </c>
      <c r="G799" s="659">
        <v>0</v>
      </c>
      <c r="H799" s="659">
        <v>5000</v>
      </c>
      <c r="I799" s="659">
        <v>3464347601</v>
      </c>
      <c r="J799" s="660" t="s">
        <v>1173</v>
      </c>
      <c r="L799" s="661">
        <f t="shared" si="24"/>
        <v>3464347601</v>
      </c>
      <c r="M799" s="661">
        <f t="shared" si="25"/>
        <v>0</v>
      </c>
    </row>
    <row r="800" spans="1:13">
      <c r="A800" s="657" t="s">
        <v>1343</v>
      </c>
      <c r="B800" s="658">
        <v>44519</v>
      </c>
      <c r="C800" s="657" t="s">
        <v>1170</v>
      </c>
      <c r="D800" s="657" t="s">
        <v>1171</v>
      </c>
      <c r="E800" s="657" t="s">
        <v>1199</v>
      </c>
      <c r="F800" s="659">
        <v>-8883400</v>
      </c>
      <c r="G800" s="659">
        <v>0</v>
      </c>
      <c r="H800" s="659">
        <v>8883400</v>
      </c>
      <c r="I800" s="659">
        <v>3473231001</v>
      </c>
      <c r="J800" s="660" t="s">
        <v>1173</v>
      </c>
      <c r="L800" s="661">
        <f t="shared" si="24"/>
        <v>3473231001</v>
      </c>
      <c r="M800" s="661">
        <f t="shared" si="25"/>
        <v>0</v>
      </c>
    </row>
    <row r="801" spans="1:13">
      <c r="A801" s="657" t="s">
        <v>1343</v>
      </c>
      <c r="B801" s="658">
        <v>44519</v>
      </c>
      <c r="C801" s="657" t="s">
        <v>1170</v>
      </c>
      <c r="D801" s="657" t="s">
        <v>1171</v>
      </c>
      <c r="E801" s="657" t="s">
        <v>1214</v>
      </c>
      <c r="F801" s="659">
        <v>-9682000</v>
      </c>
      <c r="G801" s="659">
        <v>0</v>
      </c>
      <c r="H801" s="659">
        <v>9682000</v>
      </c>
      <c r="I801" s="659">
        <v>3482913001</v>
      </c>
      <c r="J801" s="660" t="s">
        <v>1173</v>
      </c>
      <c r="L801" s="661">
        <f t="shared" si="24"/>
        <v>3482913001</v>
      </c>
      <c r="M801" s="661">
        <f t="shared" si="25"/>
        <v>0</v>
      </c>
    </row>
    <row r="802" spans="1:13">
      <c r="A802" s="657" t="s">
        <v>1343</v>
      </c>
      <c r="B802" s="658">
        <v>44519</v>
      </c>
      <c r="C802" s="657" t="s">
        <v>1170</v>
      </c>
      <c r="D802" s="657" t="s">
        <v>1171</v>
      </c>
      <c r="E802" s="657" t="s">
        <v>1180</v>
      </c>
      <c r="F802" s="659">
        <v>-2491500</v>
      </c>
      <c r="G802" s="659">
        <v>0</v>
      </c>
      <c r="H802" s="659">
        <v>2491500</v>
      </c>
      <c r="I802" s="659">
        <v>3485404501</v>
      </c>
      <c r="J802" s="660" t="s">
        <v>1173</v>
      </c>
      <c r="L802" s="661">
        <f t="shared" si="24"/>
        <v>3485404501</v>
      </c>
      <c r="M802" s="661">
        <f t="shared" si="25"/>
        <v>0</v>
      </c>
    </row>
    <row r="803" spans="1:13">
      <c r="A803" s="657" t="s">
        <v>1343</v>
      </c>
      <c r="B803" s="658">
        <v>44519</v>
      </c>
      <c r="C803" s="657" t="s">
        <v>1170</v>
      </c>
      <c r="D803" s="657" t="s">
        <v>1171</v>
      </c>
      <c r="E803" s="657" t="s">
        <v>1207</v>
      </c>
      <c r="F803" s="659">
        <v>-3564000</v>
      </c>
      <c r="G803" s="659">
        <v>0</v>
      </c>
      <c r="H803" s="659">
        <v>3564000</v>
      </c>
      <c r="I803" s="659">
        <v>3488968501</v>
      </c>
      <c r="J803" s="660" t="s">
        <v>1173</v>
      </c>
      <c r="L803" s="661">
        <f t="shared" si="24"/>
        <v>3488968501</v>
      </c>
      <c r="M803" s="661">
        <f t="shared" si="25"/>
        <v>0</v>
      </c>
    </row>
    <row r="804" spans="1:13">
      <c r="A804" s="657" t="s">
        <v>1345</v>
      </c>
      <c r="B804" s="658">
        <v>44520</v>
      </c>
      <c r="C804" s="657" t="s">
        <v>1170</v>
      </c>
      <c r="D804" s="657" t="s">
        <v>1171</v>
      </c>
      <c r="E804" s="657" t="s">
        <v>1172</v>
      </c>
      <c r="F804" s="659">
        <v>-1039500</v>
      </c>
      <c r="G804" s="659">
        <v>0</v>
      </c>
      <c r="H804" s="659">
        <v>1039500</v>
      </c>
      <c r="I804" s="659">
        <v>3490008001</v>
      </c>
      <c r="J804" s="660" t="s">
        <v>1173</v>
      </c>
      <c r="L804" s="661">
        <f t="shared" si="24"/>
        <v>3490008001</v>
      </c>
      <c r="M804" s="661">
        <f t="shared" si="25"/>
        <v>0</v>
      </c>
    </row>
    <row r="805" spans="1:13">
      <c r="A805" s="657" t="s">
        <v>1343</v>
      </c>
      <c r="B805" s="658">
        <v>44519</v>
      </c>
      <c r="C805" s="657" t="s">
        <v>1170</v>
      </c>
      <c r="D805" s="657" t="s">
        <v>1171</v>
      </c>
      <c r="E805" s="657" t="s">
        <v>1183</v>
      </c>
      <c r="F805" s="659">
        <v>-9526050</v>
      </c>
      <c r="G805" s="659">
        <v>0</v>
      </c>
      <c r="H805" s="659">
        <v>9526050</v>
      </c>
      <c r="I805" s="659">
        <v>3499534051</v>
      </c>
      <c r="J805" s="660" t="s">
        <v>1173</v>
      </c>
      <c r="L805" s="661">
        <f t="shared" si="24"/>
        <v>3499534051</v>
      </c>
      <c r="M805" s="661">
        <f t="shared" si="25"/>
        <v>0</v>
      </c>
    </row>
    <row r="806" spans="1:13">
      <c r="A806" s="657" t="s">
        <v>1343</v>
      </c>
      <c r="B806" s="658">
        <v>44519</v>
      </c>
      <c r="C806" s="657" t="s">
        <v>1170</v>
      </c>
      <c r="D806" s="657" t="s">
        <v>1171</v>
      </c>
      <c r="E806" s="657" t="s">
        <v>1185</v>
      </c>
      <c r="F806" s="659">
        <v>-2359500</v>
      </c>
      <c r="G806" s="659">
        <v>0</v>
      </c>
      <c r="H806" s="659">
        <v>2359500</v>
      </c>
      <c r="I806" s="659">
        <v>3501893551</v>
      </c>
      <c r="J806" s="660" t="s">
        <v>1173</v>
      </c>
      <c r="L806" s="661">
        <f t="shared" si="24"/>
        <v>3501893551</v>
      </c>
      <c r="M806" s="661">
        <f t="shared" si="25"/>
        <v>0</v>
      </c>
    </row>
    <row r="807" spans="1:13">
      <c r="A807" s="657" t="s">
        <v>1343</v>
      </c>
      <c r="B807" s="658">
        <v>44519</v>
      </c>
      <c r="C807" s="657" t="s">
        <v>1170</v>
      </c>
      <c r="D807" s="657" t="s">
        <v>1171</v>
      </c>
      <c r="E807" s="657" t="s">
        <v>1195</v>
      </c>
      <c r="F807" s="659">
        <v>-6596600</v>
      </c>
      <c r="G807" s="659">
        <v>0</v>
      </c>
      <c r="H807" s="659">
        <v>6596600</v>
      </c>
      <c r="I807" s="659">
        <v>3508490151</v>
      </c>
      <c r="J807" s="660" t="s">
        <v>1173</v>
      </c>
      <c r="L807" s="661">
        <f t="shared" si="24"/>
        <v>3508490151</v>
      </c>
      <c r="M807" s="661">
        <f t="shared" si="25"/>
        <v>0</v>
      </c>
    </row>
    <row r="808" spans="1:13">
      <c r="A808" s="657" t="s">
        <v>1343</v>
      </c>
      <c r="B808" s="658">
        <v>44519</v>
      </c>
      <c r="C808" s="657" t="s">
        <v>1170</v>
      </c>
      <c r="D808" s="657" t="s">
        <v>1171</v>
      </c>
      <c r="E808" s="657" t="s">
        <v>1195</v>
      </c>
      <c r="F808" s="659">
        <v>-31380</v>
      </c>
      <c r="G808" s="659">
        <v>0</v>
      </c>
      <c r="H808" s="659">
        <v>31380</v>
      </c>
      <c r="I808" s="659">
        <v>3508521531</v>
      </c>
      <c r="J808" s="660" t="s">
        <v>1173</v>
      </c>
      <c r="L808" s="661">
        <f t="shared" si="24"/>
        <v>3508521531</v>
      </c>
      <c r="M808" s="661">
        <f t="shared" si="25"/>
        <v>0</v>
      </c>
    </row>
    <row r="809" spans="1:13">
      <c r="A809" s="657" t="s">
        <v>1343</v>
      </c>
      <c r="B809" s="658">
        <v>44519</v>
      </c>
      <c r="C809" s="657" t="s">
        <v>1170</v>
      </c>
      <c r="D809" s="657" t="s">
        <v>1171</v>
      </c>
      <c r="E809" s="657" t="s">
        <v>1177</v>
      </c>
      <c r="F809" s="659">
        <v>-31028</v>
      </c>
      <c r="G809" s="659">
        <v>0</v>
      </c>
      <c r="H809" s="659">
        <v>31028</v>
      </c>
      <c r="I809" s="659">
        <v>3508552559</v>
      </c>
      <c r="J809" s="660" t="s">
        <v>1173</v>
      </c>
      <c r="L809" s="661">
        <f t="shared" si="24"/>
        <v>3508552559</v>
      </c>
      <c r="M809" s="661">
        <f t="shared" si="25"/>
        <v>0</v>
      </c>
    </row>
    <row r="810" spans="1:13">
      <c r="A810" s="657" t="s">
        <v>1343</v>
      </c>
      <c r="B810" s="658">
        <v>44519</v>
      </c>
      <c r="C810" s="657" t="s">
        <v>1170</v>
      </c>
      <c r="D810" s="657" t="s">
        <v>1171</v>
      </c>
      <c r="E810" s="657" t="s">
        <v>1266</v>
      </c>
      <c r="F810" s="659">
        <v>-226000</v>
      </c>
      <c r="G810" s="659">
        <v>0</v>
      </c>
      <c r="H810" s="659">
        <v>226000</v>
      </c>
      <c r="I810" s="659">
        <v>3508778559</v>
      </c>
      <c r="J810" s="660" t="s">
        <v>1173</v>
      </c>
      <c r="L810" s="661">
        <f t="shared" si="24"/>
        <v>3508778559</v>
      </c>
      <c r="M810" s="661">
        <f t="shared" si="25"/>
        <v>0</v>
      </c>
    </row>
    <row r="811" spans="1:13">
      <c r="A811" s="657" t="s">
        <v>1343</v>
      </c>
      <c r="B811" s="658">
        <v>44519</v>
      </c>
      <c r="C811" s="657" t="s">
        <v>1170</v>
      </c>
      <c r="D811" s="657" t="s">
        <v>1171</v>
      </c>
      <c r="E811" s="657" t="s">
        <v>1208</v>
      </c>
      <c r="F811" s="659">
        <v>-3134000</v>
      </c>
      <c r="G811" s="659">
        <v>0</v>
      </c>
      <c r="H811" s="659">
        <v>3134000</v>
      </c>
      <c r="I811" s="659">
        <v>3511912559</v>
      </c>
      <c r="J811" s="660" t="s">
        <v>1173</v>
      </c>
      <c r="L811" s="661">
        <f t="shared" si="24"/>
        <v>3511912559</v>
      </c>
      <c r="M811" s="661">
        <f t="shared" si="25"/>
        <v>0</v>
      </c>
    </row>
    <row r="812" spans="1:13">
      <c r="A812" s="657" t="s">
        <v>1343</v>
      </c>
      <c r="B812" s="658">
        <v>44519</v>
      </c>
      <c r="C812" s="657" t="s">
        <v>1170</v>
      </c>
      <c r="D812" s="657" t="s">
        <v>1171</v>
      </c>
      <c r="E812" s="657" t="s">
        <v>1206</v>
      </c>
      <c r="F812" s="659">
        <v>-150000</v>
      </c>
      <c r="G812" s="659">
        <v>0</v>
      </c>
      <c r="H812" s="659">
        <v>150000</v>
      </c>
      <c r="I812" s="659">
        <v>3512062559</v>
      </c>
      <c r="J812" s="660" t="s">
        <v>1173</v>
      </c>
      <c r="L812" s="661">
        <f t="shared" si="24"/>
        <v>3512062559</v>
      </c>
      <c r="M812" s="661">
        <f t="shared" si="25"/>
        <v>0</v>
      </c>
    </row>
    <row r="813" spans="1:13">
      <c r="A813" s="657" t="s">
        <v>1343</v>
      </c>
      <c r="B813" s="658">
        <v>44519</v>
      </c>
      <c r="C813" s="657" t="s">
        <v>1170</v>
      </c>
      <c r="D813" s="657" t="s">
        <v>1171</v>
      </c>
      <c r="E813" s="657" t="s">
        <v>1183</v>
      </c>
      <c r="F813" s="659">
        <v>-40060</v>
      </c>
      <c r="G813" s="659">
        <v>0</v>
      </c>
      <c r="H813" s="659">
        <v>40060</v>
      </c>
      <c r="I813" s="659">
        <v>3512102619</v>
      </c>
      <c r="J813" s="660" t="s">
        <v>1173</v>
      </c>
      <c r="L813" s="661">
        <f t="shared" si="24"/>
        <v>3512102619</v>
      </c>
      <c r="M813" s="661">
        <f t="shared" si="25"/>
        <v>0</v>
      </c>
    </row>
    <row r="814" spans="1:13">
      <c r="A814" s="657" t="s">
        <v>1343</v>
      </c>
      <c r="B814" s="658">
        <v>44519</v>
      </c>
      <c r="C814" s="657" t="s">
        <v>1170</v>
      </c>
      <c r="D814" s="657" t="s">
        <v>1171</v>
      </c>
      <c r="E814" s="657" t="s">
        <v>1181</v>
      </c>
      <c r="F814" s="659">
        <v>-1865600</v>
      </c>
      <c r="G814" s="659">
        <v>0</v>
      </c>
      <c r="H814" s="659">
        <v>1865600</v>
      </c>
      <c r="I814" s="659">
        <v>3513968219</v>
      </c>
      <c r="J814" s="660" t="s">
        <v>1173</v>
      </c>
      <c r="L814" s="661">
        <f t="shared" si="24"/>
        <v>3513968219</v>
      </c>
      <c r="M814" s="661">
        <f t="shared" si="25"/>
        <v>0</v>
      </c>
    </row>
    <row r="815" spans="1:13">
      <c r="A815" s="657" t="s">
        <v>1343</v>
      </c>
      <c r="B815" s="658">
        <v>44519</v>
      </c>
      <c r="C815" s="657" t="s">
        <v>1170</v>
      </c>
      <c r="D815" s="657" t="s">
        <v>1171</v>
      </c>
      <c r="E815" s="657" t="s">
        <v>1208</v>
      </c>
      <c r="F815" s="659">
        <v>-147966</v>
      </c>
      <c r="G815" s="659">
        <v>0</v>
      </c>
      <c r="H815" s="659">
        <v>147966</v>
      </c>
      <c r="I815" s="659">
        <v>3514116185</v>
      </c>
      <c r="J815" s="660" t="s">
        <v>1173</v>
      </c>
      <c r="L815" s="661">
        <f t="shared" si="24"/>
        <v>3514116185</v>
      </c>
      <c r="M815" s="661">
        <f t="shared" si="25"/>
        <v>0</v>
      </c>
    </row>
    <row r="816" spans="1:13">
      <c r="A816" s="657" t="s">
        <v>1343</v>
      </c>
      <c r="B816" s="658">
        <v>44519</v>
      </c>
      <c r="C816" s="657" t="s">
        <v>1170</v>
      </c>
      <c r="D816" s="657" t="s">
        <v>1171</v>
      </c>
      <c r="E816" s="657" t="s">
        <v>1206</v>
      </c>
      <c r="F816" s="659">
        <v>-631500</v>
      </c>
      <c r="G816" s="659">
        <v>0</v>
      </c>
      <c r="H816" s="659">
        <v>631500</v>
      </c>
      <c r="I816" s="659">
        <v>3514747685</v>
      </c>
      <c r="J816" s="660" t="s">
        <v>1173</v>
      </c>
      <c r="L816" s="661">
        <f t="shared" si="24"/>
        <v>3514747685</v>
      </c>
      <c r="M816" s="661">
        <f t="shared" si="25"/>
        <v>0</v>
      </c>
    </row>
    <row r="817" spans="1:13">
      <c r="A817" s="657" t="s">
        <v>1343</v>
      </c>
      <c r="B817" s="658">
        <v>44519</v>
      </c>
      <c r="C817" s="657" t="s">
        <v>1170</v>
      </c>
      <c r="D817" s="657" t="s">
        <v>1171</v>
      </c>
      <c r="E817" s="657" t="s">
        <v>1177</v>
      </c>
      <c r="F817" s="659">
        <v>-74000</v>
      </c>
      <c r="G817" s="659">
        <v>0</v>
      </c>
      <c r="H817" s="659">
        <v>74000</v>
      </c>
      <c r="I817" s="659">
        <v>3514821685</v>
      </c>
      <c r="J817" s="660" t="s">
        <v>1173</v>
      </c>
      <c r="L817" s="661">
        <f t="shared" si="24"/>
        <v>3514821685</v>
      </c>
      <c r="M817" s="661">
        <f t="shared" si="25"/>
        <v>0</v>
      </c>
    </row>
    <row r="818" spans="1:13">
      <c r="A818" s="657" t="s">
        <v>1343</v>
      </c>
      <c r="B818" s="658">
        <v>44519</v>
      </c>
      <c r="C818" s="657" t="s">
        <v>1170</v>
      </c>
      <c r="D818" s="657" t="s">
        <v>1171</v>
      </c>
      <c r="E818" s="657" t="s">
        <v>1189</v>
      </c>
      <c r="F818" s="659">
        <v>-5344000</v>
      </c>
      <c r="G818" s="659">
        <v>0</v>
      </c>
      <c r="H818" s="659">
        <v>5344000</v>
      </c>
      <c r="I818" s="659">
        <v>3520165685</v>
      </c>
      <c r="J818" s="660" t="s">
        <v>1173</v>
      </c>
      <c r="L818" s="661">
        <f t="shared" si="24"/>
        <v>3520165685</v>
      </c>
      <c r="M818" s="661">
        <f t="shared" si="25"/>
        <v>0</v>
      </c>
    </row>
    <row r="819" spans="1:13">
      <c r="A819" s="657" t="s">
        <v>1343</v>
      </c>
      <c r="B819" s="658">
        <v>44519</v>
      </c>
      <c r="C819" s="657" t="s">
        <v>1170</v>
      </c>
      <c r="D819" s="657" t="s">
        <v>1171</v>
      </c>
      <c r="E819" s="657" t="s">
        <v>1187</v>
      </c>
      <c r="F819" s="659">
        <v>-1864500</v>
      </c>
      <c r="G819" s="659">
        <v>0</v>
      </c>
      <c r="H819" s="659">
        <v>1864500</v>
      </c>
      <c r="I819" s="659">
        <v>3522030185</v>
      </c>
      <c r="J819" s="660" t="s">
        <v>1173</v>
      </c>
      <c r="L819" s="661">
        <f t="shared" si="24"/>
        <v>3522030185</v>
      </c>
      <c r="M819" s="661">
        <f t="shared" si="25"/>
        <v>0</v>
      </c>
    </row>
    <row r="820" spans="1:13">
      <c r="A820" s="657" t="s">
        <v>1343</v>
      </c>
      <c r="B820" s="658">
        <v>44519</v>
      </c>
      <c r="C820" s="657" t="s">
        <v>1170</v>
      </c>
      <c r="D820" s="657" t="s">
        <v>1171</v>
      </c>
      <c r="E820" s="657" t="s">
        <v>1186</v>
      </c>
      <c r="F820" s="659">
        <v>-3403500</v>
      </c>
      <c r="G820" s="659">
        <v>0</v>
      </c>
      <c r="H820" s="659">
        <v>3403500</v>
      </c>
      <c r="I820" s="659">
        <v>3525433685</v>
      </c>
      <c r="J820" s="660" t="s">
        <v>1173</v>
      </c>
      <c r="L820" s="661">
        <f t="shared" si="24"/>
        <v>3525433685</v>
      </c>
      <c r="M820" s="661">
        <f t="shared" si="25"/>
        <v>0</v>
      </c>
    </row>
    <row r="821" spans="1:13">
      <c r="A821" s="657" t="s">
        <v>1343</v>
      </c>
      <c r="B821" s="658">
        <v>44519</v>
      </c>
      <c r="C821" s="657" t="s">
        <v>1175</v>
      </c>
      <c r="D821" s="657" t="s">
        <v>1171</v>
      </c>
      <c r="E821" s="657" t="s">
        <v>1210</v>
      </c>
      <c r="F821" s="659">
        <v>-8000</v>
      </c>
      <c r="G821" s="659">
        <v>0</v>
      </c>
      <c r="H821" s="659">
        <v>8000</v>
      </c>
      <c r="I821" s="659">
        <v>3525441685</v>
      </c>
      <c r="J821" s="660" t="s">
        <v>1173</v>
      </c>
      <c r="L821" s="661">
        <f t="shared" si="24"/>
        <v>3525441685</v>
      </c>
      <c r="M821" s="661">
        <f t="shared" si="25"/>
        <v>0</v>
      </c>
    </row>
    <row r="822" spans="1:13">
      <c r="A822" s="657" t="s">
        <v>1343</v>
      </c>
      <c r="B822" s="658">
        <v>44519</v>
      </c>
      <c r="C822" s="657" t="s">
        <v>1170</v>
      </c>
      <c r="D822" s="657" t="s">
        <v>1171</v>
      </c>
      <c r="E822" s="657" t="s">
        <v>1189</v>
      </c>
      <c r="F822" s="659">
        <v>-352928</v>
      </c>
      <c r="G822" s="659">
        <v>0</v>
      </c>
      <c r="H822" s="659">
        <v>352928</v>
      </c>
      <c r="I822" s="659">
        <v>3525794613</v>
      </c>
      <c r="J822" s="660" t="s">
        <v>1173</v>
      </c>
      <c r="L822" s="661">
        <f t="shared" si="24"/>
        <v>3525794613</v>
      </c>
      <c r="M822" s="661">
        <f t="shared" si="25"/>
        <v>0</v>
      </c>
    </row>
    <row r="823" spans="1:13">
      <c r="A823" s="657" t="s">
        <v>1343</v>
      </c>
      <c r="B823" s="658">
        <v>44519</v>
      </c>
      <c r="C823" s="657" t="s">
        <v>1170</v>
      </c>
      <c r="D823" s="657" t="s">
        <v>1171</v>
      </c>
      <c r="E823" s="657" t="s">
        <v>1196</v>
      </c>
      <c r="F823" s="659">
        <v>-1008350</v>
      </c>
      <c r="G823" s="659">
        <v>0</v>
      </c>
      <c r="H823" s="659">
        <v>1008350</v>
      </c>
      <c r="I823" s="659">
        <v>3526802963</v>
      </c>
      <c r="J823" s="660" t="s">
        <v>1173</v>
      </c>
      <c r="L823" s="661">
        <f t="shared" si="24"/>
        <v>3526802963</v>
      </c>
      <c r="M823" s="661">
        <f t="shared" si="25"/>
        <v>0</v>
      </c>
    </row>
    <row r="824" spans="1:13">
      <c r="A824" s="657" t="s">
        <v>1343</v>
      </c>
      <c r="B824" s="658">
        <v>44519</v>
      </c>
      <c r="C824" s="657" t="s">
        <v>1170</v>
      </c>
      <c r="D824" s="657" t="s">
        <v>1171</v>
      </c>
      <c r="E824" s="657" t="s">
        <v>1197</v>
      </c>
      <c r="F824" s="659">
        <v>-9551032</v>
      </c>
      <c r="G824" s="659">
        <v>0</v>
      </c>
      <c r="H824" s="659">
        <v>9551032</v>
      </c>
      <c r="I824" s="659">
        <v>3536353995</v>
      </c>
      <c r="J824" s="660" t="s">
        <v>1173</v>
      </c>
      <c r="L824" s="661">
        <f t="shared" si="24"/>
        <v>3536353995</v>
      </c>
      <c r="M824" s="661">
        <f t="shared" si="25"/>
        <v>0</v>
      </c>
    </row>
    <row r="825" spans="1:13">
      <c r="A825" s="657" t="s">
        <v>1343</v>
      </c>
      <c r="B825" s="658">
        <v>44519</v>
      </c>
      <c r="C825" s="657" t="s">
        <v>1170</v>
      </c>
      <c r="D825" s="657" t="s">
        <v>1171</v>
      </c>
      <c r="E825" s="657" t="s">
        <v>1182</v>
      </c>
      <c r="F825" s="659">
        <v>-1379550</v>
      </c>
      <c r="G825" s="659">
        <v>0</v>
      </c>
      <c r="H825" s="659">
        <v>1379550</v>
      </c>
      <c r="I825" s="659">
        <v>3537733545</v>
      </c>
      <c r="J825" s="660" t="s">
        <v>1173</v>
      </c>
      <c r="L825" s="661">
        <f t="shared" si="24"/>
        <v>3537733545</v>
      </c>
      <c r="M825" s="661">
        <f t="shared" si="25"/>
        <v>0</v>
      </c>
    </row>
    <row r="826" spans="1:13">
      <c r="A826" s="657" t="s">
        <v>1343</v>
      </c>
      <c r="B826" s="658">
        <v>44519</v>
      </c>
      <c r="C826" s="657" t="s">
        <v>1170</v>
      </c>
      <c r="D826" s="657" t="s">
        <v>1171</v>
      </c>
      <c r="E826" s="657" t="s">
        <v>1201</v>
      </c>
      <c r="F826" s="659">
        <v>-143000</v>
      </c>
      <c r="G826" s="659">
        <v>0</v>
      </c>
      <c r="H826" s="659">
        <v>143000</v>
      </c>
      <c r="I826" s="659">
        <v>3537876545</v>
      </c>
      <c r="J826" s="660" t="s">
        <v>1173</v>
      </c>
      <c r="L826" s="661">
        <f t="shared" si="24"/>
        <v>3537876545</v>
      </c>
      <c r="M826" s="661">
        <f t="shared" si="25"/>
        <v>0</v>
      </c>
    </row>
    <row r="827" spans="1:13">
      <c r="A827" s="657" t="s">
        <v>1343</v>
      </c>
      <c r="B827" s="658">
        <v>44519</v>
      </c>
      <c r="C827" s="657" t="s">
        <v>1175</v>
      </c>
      <c r="D827" s="657" t="s">
        <v>1171</v>
      </c>
      <c r="E827" s="657" t="s">
        <v>1212</v>
      </c>
      <c r="F827" s="659">
        <v>-1800000</v>
      </c>
      <c r="G827" s="659">
        <v>0</v>
      </c>
      <c r="H827" s="659">
        <v>1800000</v>
      </c>
      <c r="I827" s="659">
        <v>3539676545</v>
      </c>
      <c r="J827" s="660" t="s">
        <v>1173</v>
      </c>
      <c r="L827" s="661">
        <f t="shared" si="24"/>
        <v>3539676545</v>
      </c>
      <c r="M827" s="661">
        <f t="shared" si="25"/>
        <v>0</v>
      </c>
    </row>
    <row r="828" spans="1:13">
      <c r="A828" s="657" t="s">
        <v>1343</v>
      </c>
      <c r="B828" s="658">
        <v>44519</v>
      </c>
      <c r="C828" s="657" t="s">
        <v>1170</v>
      </c>
      <c r="D828" s="657" t="s">
        <v>1171</v>
      </c>
      <c r="E828" s="657" t="s">
        <v>1213</v>
      </c>
      <c r="F828" s="659">
        <v>-100000</v>
      </c>
      <c r="G828" s="659">
        <v>0</v>
      </c>
      <c r="H828" s="659">
        <v>100000</v>
      </c>
      <c r="I828" s="659">
        <v>3539776545</v>
      </c>
      <c r="J828" s="660" t="s">
        <v>1173</v>
      </c>
      <c r="L828" s="661">
        <f t="shared" si="24"/>
        <v>3539776545</v>
      </c>
      <c r="M828" s="661">
        <f t="shared" si="25"/>
        <v>0</v>
      </c>
    </row>
    <row r="829" spans="1:13">
      <c r="A829" s="657" t="s">
        <v>1345</v>
      </c>
      <c r="B829" s="658">
        <v>44520</v>
      </c>
      <c r="C829" s="657" t="s">
        <v>1170</v>
      </c>
      <c r="D829" s="657" t="s">
        <v>1171</v>
      </c>
      <c r="E829" s="657" t="s">
        <v>1187</v>
      </c>
      <c r="F829" s="659">
        <v>-2364500</v>
      </c>
      <c r="G829" s="659">
        <v>0</v>
      </c>
      <c r="H829" s="659">
        <v>2364500</v>
      </c>
      <c r="I829" s="659">
        <v>3542141045</v>
      </c>
      <c r="J829" s="660" t="s">
        <v>1173</v>
      </c>
      <c r="L829" s="661">
        <f t="shared" si="24"/>
        <v>3542141045</v>
      </c>
      <c r="M829" s="661">
        <f t="shared" si="25"/>
        <v>0</v>
      </c>
    </row>
    <row r="830" spans="1:13">
      <c r="A830" s="657" t="s">
        <v>1345</v>
      </c>
      <c r="B830" s="658">
        <v>44520</v>
      </c>
      <c r="C830" s="657" t="s">
        <v>1170</v>
      </c>
      <c r="D830" s="657" t="s">
        <v>1171</v>
      </c>
      <c r="E830" s="657" t="s">
        <v>1202</v>
      </c>
      <c r="F830" s="659">
        <v>-300000</v>
      </c>
      <c r="G830" s="659">
        <v>0</v>
      </c>
      <c r="H830" s="659">
        <v>300000</v>
      </c>
      <c r="I830" s="659">
        <v>3542441045</v>
      </c>
      <c r="J830" s="660" t="s">
        <v>1173</v>
      </c>
      <c r="L830" s="661">
        <f t="shared" si="24"/>
        <v>3542441045</v>
      </c>
      <c r="M830" s="661">
        <f t="shared" si="25"/>
        <v>0</v>
      </c>
    </row>
    <row r="831" spans="1:13">
      <c r="A831" s="657" t="s">
        <v>1345</v>
      </c>
      <c r="B831" s="658">
        <v>44520</v>
      </c>
      <c r="C831" s="657" t="s">
        <v>1170</v>
      </c>
      <c r="D831" s="657" t="s">
        <v>1171</v>
      </c>
      <c r="E831" s="657" t="s">
        <v>1346</v>
      </c>
      <c r="F831" s="659">
        <v>-5472000</v>
      </c>
      <c r="G831" s="659">
        <v>0</v>
      </c>
      <c r="H831" s="659">
        <v>5472000</v>
      </c>
      <c r="I831" s="659">
        <v>3547913045</v>
      </c>
      <c r="J831" s="660" t="s">
        <v>1173</v>
      </c>
      <c r="L831" s="661">
        <f t="shared" si="24"/>
        <v>3547913045</v>
      </c>
      <c r="M831" s="661">
        <f t="shared" si="25"/>
        <v>0</v>
      </c>
    </row>
    <row r="832" spans="1:13">
      <c r="A832" s="657" t="s">
        <v>1345</v>
      </c>
      <c r="B832" s="658">
        <v>44520</v>
      </c>
      <c r="C832" s="657" t="s">
        <v>1170</v>
      </c>
      <c r="D832" s="657" t="s">
        <v>1171</v>
      </c>
      <c r="E832" s="657" t="s">
        <v>1261</v>
      </c>
      <c r="F832" s="659">
        <v>-8844000</v>
      </c>
      <c r="G832" s="659">
        <v>0</v>
      </c>
      <c r="H832" s="659">
        <v>8844000</v>
      </c>
      <c r="I832" s="659">
        <v>3556757045</v>
      </c>
      <c r="J832" s="660" t="s">
        <v>1173</v>
      </c>
      <c r="L832" s="661">
        <f t="shared" si="24"/>
        <v>3556757045</v>
      </c>
      <c r="M832" s="661">
        <f t="shared" si="25"/>
        <v>0</v>
      </c>
    </row>
    <row r="833" spans="1:13">
      <c r="A833" s="657" t="s">
        <v>1345</v>
      </c>
      <c r="B833" s="658">
        <v>44520</v>
      </c>
      <c r="C833" s="657" t="s">
        <v>1170</v>
      </c>
      <c r="D833" s="657" t="s">
        <v>1171</v>
      </c>
      <c r="E833" s="657" t="s">
        <v>1214</v>
      </c>
      <c r="F833" s="659">
        <v>-8844000</v>
      </c>
      <c r="G833" s="659">
        <v>0</v>
      </c>
      <c r="H833" s="659">
        <v>8844000</v>
      </c>
      <c r="I833" s="659">
        <v>3565601045</v>
      </c>
      <c r="J833" s="660" t="s">
        <v>1173</v>
      </c>
      <c r="L833" s="661">
        <f t="shared" si="24"/>
        <v>3565601045</v>
      </c>
      <c r="M833" s="661">
        <f t="shared" si="25"/>
        <v>0</v>
      </c>
    </row>
    <row r="834" spans="1:13">
      <c r="A834" s="657" t="s">
        <v>1345</v>
      </c>
      <c r="B834" s="658">
        <v>44520</v>
      </c>
      <c r="C834" s="657" t="s">
        <v>1170</v>
      </c>
      <c r="D834" s="657" t="s">
        <v>1171</v>
      </c>
      <c r="E834" s="657" t="s">
        <v>1347</v>
      </c>
      <c r="F834" s="659">
        <v>-5451100</v>
      </c>
      <c r="G834" s="659">
        <v>0</v>
      </c>
      <c r="H834" s="659">
        <v>5451100</v>
      </c>
      <c r="I834" s="659">
        <v>3571052145</v>
      </c>
      <c r="J834" s="660" t="s">
        <v>1173</v>
      </c>
      <c r="L834" s="661">
        <f t="shared" si="24"/>
        <v>3571052145</v>
      </c>
      <c r="M834" s="661">
        <f t="shared" si="25"/>
        <v>0</v>
      </c>
    </row>
    <row r="835" spans="1:13">
      <c r="A835" s="657" t="s">
        <v>1345</v>
      </c>
      <c r="B835" s="658">
        <v>44520</v>
      </c>
      <c r="C835" s="657" t="s">
        <v>1170</v>
      </c>
      <c r="D835" s="657" t="s">
        <v>1171</v>
      </c>
      <c r="E835" s="657" t="s">
        <v>1182</v>
      </c>
      <c r="F835" s="659">
        <v>-1683500</v>
      </c>
      <c r="G835" s="659">
        <v>0</v>
      </c>
      <c r="H835" s="659">
        <v>1683500</v>
      </c>
      <c r="I835" s="659">
        <v>3572735645</v>
      </c>
      <c r="J835" s="660" t="s">
        <v>1173</v>
      </c>
      <c r="L835" s="661">
        <f t="shared" si="24"/>
        <v>3572735645</v>
      </c>
      <c r="M835" s="661">
        <f t="shared" si="25"/>
        <v>0</v>
      </c>
    </row>
    <row r="836" spans="1:13">
      <c r="A836" s="657" t="s">
        <v>1345</v>
      </c>
      <c r="B836" s="658">
        <v>44520</v>
      </c>
      <c r="C836" s="657" t="s">
        <v>1170</v>
      </c>
      <c r="D836" s="657" t="s">
        <v>1171</v>
      </c>
      <c r="E836" s="657" t="s">
        <v>1243</v>
      </c>
      <c r="F836" s="659">
        <v>-2392500</v>
      </c>
      <c r="G836" s="659">
        <v>0</v>
      </c>
      <c r="H836" s="659">
        <v>2392500</v>
      </c>
      <c r="I836" s="659">
        <v>3575128145</v>
      </c>
      <c r="J836" s="660" t="s">
        <v>1173</v>
      </c>
      <c r="L836" s="661">
        <f t="shared" si="24"/>
        <v>3575128145</v>
      </c>
      <c r="M836" s="661">
        <f t="shared" si="25"/>
        <v>0</v>
      </c>
    </row>
    <row r="837" spans="1:13">
      <c r="A837" s="657" t="s">
        <v>1345</v>
      </c>
      <c r="B837" s="658">
        <v>44520</v>
      </c>
      <c r="C837" s="657" t="s">
        <v>1170</v>
      </c>
      <c r="D837" s="657" t="s">
        <v>1171</v>
      </c>
      <c r="E837" s="657" t="s">
        <v>1180</v>
      </c>
      <c r="F837" s="659">
        <v>-2485500</v>
      </c>
      <c r="G837" s="659">
        <v>0</v>
      </c>
      <c r="H837" s="659">
        <v>2485500</v>
      </c>
      <c r="I837" s="659">
        <v>3577613645</v>
      </c>
      <c r="J837" s="660" t="s">
        <v>1173</v>
      </c>
      <c r="L837" s="661">
        <f t="shared" si="24"/>
        <v>3577613645</v>
      </c>
      <c r="M837" s="661">
        <f t="shared" si="25"/>
        <v>0</v>
      </c>
    </row>
    <row r="838" spans="1:13">
      <c r="A838" s="657" t="s">
        <v>1345</v>
      </c>
      <c r="B838" s="658">
        <v>44520</v>
      </c>
      <c r="C838" s="657" t="s">
        <v>1170</v>
      </c>
      <c r="D838" s="657" t="s">
        <v>1171</v>
      </c>
      <c r="E838" s="657" t="s">
        <v>1348</v>
      </c>
      <c r="F838" s="659">
        <v>-18900</v>
      </c>
      <c r="G838" s="659">
        <v>0</v>
      </c>
      <c r="H838" s="659">
        <v>18900</v>
      </c>
      <c r="I838" s="659">
        <v>3577632545</v>
      </c>
      <c r="J838" s="660" t="s">
        <v>1173</v>
      </c>
      <c r="L838" s="661">
        <f t="shared" si="24"/>
        <v>3577632545</v>
      </c>
      <c r="M838" s="661">
        <f t="shared" si="25"/>
        <v>0</v>
      </c>
    </row>
    <row r="839" spans="1:13">
      <c r="A839" s="657" t="s">
        <v>1345</v>
      </c>
      <c r="B839" s="658">
        <v>44520</v>
      </c>
      <c r="C839" s="657" t="s">
        <v>1170</v>
      </c>
      <c r="D839" s="657" t="s">
        <v>1171</v>
      </c>
      <c r="E839" s="657" t="s">
        <v>1177</v>
      </c>
      <c r="F839" s="659">
        <v>-4185000</v>
      </c>
      <c r="G839" s="659">
        <v>0</v>
      </c>
      <c r="H839" s="659">
        <v>4185000</v>
      </c>
      <c r="I839" s="659">
        <v>3581817545</v>
      </c>
      <c r="J839" s="660" t="s">
        <v>1173</v>
      </c>
      <c r="L839" s="661">
        <f t="shared" si="24"/>
        <v>3581817545</v>
      </c>
      <c r="M839" s="661">
        <f t="shared" si="25"/>
        <v>0</v>
      </c>
    </row>
    <row r="840" spans="1:13">
      <c r="A840" s="657" t="s">
        <v>1345</v>
      </c>
      <c r="B840" s="658">
        <v>44520</v>
      </c>
      <c r="C840" s="657" t="s">
        <v>1170</v>
      </c>
      <c r="D840" s="657" t="s">
        <v>1171</v>
      </c>
      <c r="E840" s="657" t="s">
        <v>1349</v>
      </c>
      <c r="F840" s="659">
        <v>-7152190</v>
      </c>
      <c r="G840" s="659">
        <v>0</v>
      </c>
      <c r="H840" s="659">
        <v>7152190</v>
      </c>
      <c r="I840" s="659">
        <v>3588969735</v>
      </c>
      <c r="J840" s="660" t="s">
        <v>1173</v>
      </c>
      <c r="L840" s="661">
        <f t="shared" ref="L840:L903" si="26">I839+H840</f>
        <v>3588969735</v>
      </c>
      <c r="M840" s="661">
        <f t="shared" ref="M840:M903" si="27">I840-L840</f>
        <v>0</v>
      </c>
    </row>
    <row r="841" spans="1:13">
      <c r="A841" s="657" t="s">
        <v>1345</v>
      </c>
      <c r="B841" s="658">
        <v>44520</v>
      </c>
      <c r="C841" s="657" t="s">
        <v>1170</v>
      </c>
      <c r="D841" s="657" t="s">
        <v>1171</v>
      </c>
      <c r="E841" s="657" t="s">
        <v>1218</v>
      </c>
      <c r="F841" s="659">
        <v>-2640000</v>
      </c>
      <c r="G841" s="659">
        <v>0</v>
      </c>
      <c r="H841" s="659">
        <v>2640000</v>
      </c>
      <c r="I841" s="659">
        <v>3591609735</v>
      </c>
      <c r="J841" s="660" t="s">
        <v>1173</v>
      </c>
      <c r="L841" s="661">
        <f t="shared" si="26"/>
        <v>3591609735</v>
      </c>
      <c r="M841" s="661">
        <f t="shared" si="27"/>
        <v>0</v>
      </c>
    </row>
    <row r="842" spans="1:13">
      <c r="A842" s="657" t="s">
        <v>1345</v>
      </c>
      <c r="B842" s="658">
        <v>44520</v>
      </c>
      <c r="C842" s="657" t="s">
        <v>1170</v>
      </c>
      <c r="D842" s="657" t="s">
        <v>1171</v>
      </c>
      <c r="E842" s="657" t="s">
        <v>1350</v>
      </c>
      <c r="F842" s="659">
        <v>-5620008</v>
      </c>
      <c r="G842" s="659">
        <v>0</v>
      </c>
      <c r="H842" s="659">
        <v>5620008</v>
      </c>
      <c r="I842" s="659">
        <v>3597229743</v>
      </c>
      <c r="J842" s="660" t="s">
        <v>1173</v>
      </c>
      <c r="L842" s="661">
        <f t="shared" si="26"/>
        <v>3597229743</v>
      </c>
      <c r="M842" s="661">
        <f t="shared" si="27"/>
        <v>0</v>
      </c>
    </row>
    <row r="843" spans="1:13">
      <c r="A843" s="657" t="s">
        <v>1345</v>
      </c>
      <c r="B843" s="658">
        <v>44520</v>
      </c>
      <c r="C843" s="657" t="s">
        <v>1170</v>
      </c>
      <c r="D843" s="657" t="s">
        <v>1171</v>
      </c>
      <c r="E843" s="657" t="s">
        <v>1178</v>
      </c>
      <c r="F843" s="659">
        <v>-5903474</v>
      </c>
      <c r="G843" s="659">
        <v>0</v>
      </c>
      <c r="H843" s="659">
        <v>5903474</v>
      </c>
      <c r="I843" s="659">
        <v>3603133217</v>
      </c>
      <c r="J843" s="660" t="s">
        <v>1173</v>
      </c>
      <c r="L843" s="661">
        <f t="shared" si="26"/>
        <v>3603133217</v>
      </c>
      <c r="M843" s="661">
        <f t="shared" si="27"/>
        <v>0</v>
      </c>
    </row>
    <row r="844" spans="1:13">
      <c r="A844" s="657" t="s">
        <v>1345</v>
      </c>
      <c r="B844" s="658">
        <v>44520</v>
      </c>
      <c r="C844" s="657" t="s">
        <v>1170</v>
      </c>
      <c r="D844" s="657" t="s">
        <v>1171</v>
      </c>
      <c r="E844" s="657" t="s">
        <v>1199</v>
      </c>
      <c r="F844" s="659">
        <v>-6473800</v>
      </c>
      <c r="G844" s="659">
        <v>0</v>
      </c>
      <c r="H844" s="659">
        <v>6473800</v>
      </c>
      <c r="I844" s="659">
        <v>3609607017</v>
      </c>
      <c r="J844" s="660" t="s">
        <v>1173</v>
      </c>
      <c r="L844" s="661">
        <f t="shared" si="26"/>
        <v>3609607017</v>
      </c>
      <c r="M844" s="661">
        <f t="shared" si="27"/>
        <v>0</v>
      </c>
    </row>
    <row r="845" spans="1:13">
      <c r="A845" s="657" t="s">
        <v>1345</v>
      </c>
      <c r="B845" s="658">
        <v>44520</v>
      </c>
      <c r="C845" s="657" t="s">
        <v>1175</v>
      </c>
      <c r="D845" s="657" t="s">
        <v>1171</v>
      </c>
      <c r="E845" s="657" t="s">
        <v>1351</v>
      </c>
      <c r="F845" s="659">
        <v>-450000</v>
      </c>
      <c r="G845" s="659">
        <v>0</v>
      </c>
      <c r="H845" s="659">
        <v>450000</v>
      </c>
      <c r="I845" s="659">
        <v>3610057017</v>
      </c>
      <c r="J845" s="660" t="s">
        <v>1173</v>
      </c>
      <c r="L845" s="661">
        <f t="shared" si="26"/>
        <v>3610057017</v>
      </c>
      <c r="M845" s="661">
        <f t="shared" si="27"/>
        <v>0</v>
      </c>
    </row>
    <row r="846" spans="1:13">
      <c r="A846" s="657" t="s">
        <v>1345</v>
      </c>
      <c r="B846" s="658">
        <v>44520</v>
      </c>
      <c r="C846" s="657" t="s">
        <v>1170</v>
      </c>
      <c r="D846" s="657" t="s">
        <v>1171</v>
      </c>
      <c r="E846" s="657" t="s">
        <v>1193</v>
      </c>
      <c r="F846" s="659">
        <v>-3390000</v>
      </c>
      <c r="G846" s="659">
        <v>0</v>
      </c>
      <c r="H846" s="659">
        <v>3390000</v>
      </c>
      <c r="I846" s="659">
        <v>3613447017</v>
      </c>
      <c r="J846" s="660" t="s">
        <v>1173</v>
      </c>
      <c r="L846" s="661">
        <f t="shared" si="26"/>
        <v>3613447017</v>
      </c>
      <c r="M846" s="661">
        <f t="shared" si="27"/>
        <v>0</v>
      </c>
    </row>
    <row r="847" spans="1:13">
      <c r="A847" s="657" t="s">
        <v>1345</v>
      </c>
      <c r="B847" s="658">
        <v>44520</v>
      </c>
      <c r="C847" s="657" t="s">
        <v>1170</v>
      </c>
      <c r="D847" s="657" t="s">
        <v>1171</v>
      </c>
      <c r="E847" s="657" t="s">
        <v>1189</v>
      </c>
      <c r="F847" s="659">
        <v>-7708600</v>
      </c>
      <c r="G847" s="659">
        <v>0</v>
      </c>
      <c r="H847" s="659">
        <v>7708600</v>
      </c>
      <c r="I847" s="659">
        <v>3621155617</v>
      </c>
      <c r="J847" s="660" t="s">
        <v>1173</v>
      </c>
      <c r="L847" s="661">
        <f t="shared" si="26"/>
        <v>3621155617</v>
      </c>
      <c r="M847" s="661">
        <f t="shared" si="27"/>
        <v>0</v>
      </c>
    </row>
    <row r="848" spans="1:13">
      <c r="A848" s="657" t="s">
        <v>1345</v>
      </c>
      <c r="B848" s="658">
        <v>44520</v>
      </c>
      <c r="C848" s="657" t="s">
        <v>1170</v>
      </c>
      <c r="D848" s="657" t="s">
        <v>1171</v>
      </c>
      <c r="E848" s="657" t="s">
        <v>1207</v>
      </c>
      <c r="F848" s="659">
        <v>-3544000</v>
      </c>
      <c r="G848" s="659">
        <v>0</v>
      </c>
      <c r="H848" s="659">
        <v>3544000</v>
      </c>
      <c r="I848" s="659">
        <v>3624699617</v>
      </c>
      <c r="J848" s="660" t="s">
        <v>1173</v>
      </c>
      <c r="L848" s="661">
        <f t="shared" si="26"/>
        <v>3624699617</v>
      </c>
      <c r="M848" s="661">
        <f t="shared" si="27"/>
        <v>0</v>
      </c>
    </row>
    <row r="849" spans="1:13">
      <c r="A849" s="657" t="s">
        <v>1345</v>
      </c>
      <c r="B849" s="658">
        <v>44520</v>
      </c>
      <c r="C849" s="657" t="s">
        <v>1170</v>
      </c>
      <c r="D849" s="657" t="s">
        <v>1171</v>
      </c>
      <c r="E849" s="657" t="s">
        <v>1221</v>
      </c>
      <c r="F849" s="659">
        <v>-1799000</v>
      </c>
      <c r="G849" s="659">
        <v>0</v>
      </c>
      <c r="H849" s="659">
        <v>1799000</v>
      </c>
      <c r="I849" s="659">
        <v>3626498617</v>
      </c>
      <c r="J849" s="660" t="s">
        <v>1173</v>
      </c>
      <c r="L849" s="661">
        <f t="shared" si="26"/>
        <v>3626498617</v>
      </c>
      <c r="M849" s="661">
        <f t="shared" si="27"/>
        <v>0</v>
      </c>
    </row>
    <row r="850" spans="1:13">
      <c r="A850" s="657" t="s">
        <v>1345</v>
      </c>
      <c r="B850" s="658">
        <v>44520</v>
      </c>
      <c r="C850" s="657" t="s">
        <v>1170</v>
      </c>
      <c r="D850" s="657" t="s">
        <v>1171</v>
      </c>
      <c r="E850" s="657" t="s">
        <v>1224</v>
      </c>
      <c r="F850" s="659">
        <v>-718800</v>
      </c>
      <c r="G850" s="659">
        <v>0</v>
      </c>
      <c r="H850" s="659">
        <v>718800</v>
      </c>
      <c r="I850" s="659">
        <v>3627217417</v>
      </c>
      <c r="J850" s="660" t="s">
        <v>1173</v>
      </c>
      <c r="L850" s="661">
        <f t="shared" si="26"/>
        <v>3627217417</v>
      </c>
      <c r="M850" s="661">
        <f t="shared" si="27"/>
        <v>0</v>
      </c>
    </row>
    <row r="851" spans="1:13">
      <c r="A851" s="657" t="s">
        <v>1345</v>
      </c>
      <c r="B851" s="658">
        <v>44520</v>
      </c>
      <c r="C851" s="657" t="s">
        <v>1170</v>
      </c>
      <c r="D851" s="657" t="s">
        <v>1171</v>
      </c>
      <c r="E851" s="657" t="s">
        <v>1218</v>
      </c>
      <c r="F851" s="659">
        <v>-27516</v>
      </c>
      <c r="G851" s="659">
        <v>0</v>
      </c>
      <c r="H851" s="659">
        <v>27516</v>
      </c>
      <c r="I851" s="659">
        <v>3627244933</v>
      </c>
      <c r="J851" s="660" t="s">
        <v>1173</v>
      </c>
      <c r="L851" s="661">
        <f t="shared" si="26"/>
        <v>3627244933</v>
      </c>
      <c r="M851" s="661">
        <f t="shared" si="27"/>
        <v>0</v>
      </c>
    </row>
    <row r="852" spans="1:13">
      <c r="A852" s="657" t="s">
        <v>1345</v>
      </c>
      <c r="B852" s="658">
        <v>44520</v>
      </c>
      <c r="C852" s="657" t="s">
        <v>1170</v>
      </c>
      <c r="D852" s="657" t="s">
        <v>1171</v>
      </c>
      <c r="E852" s="657" t="s">
        <v>1312</v>
      </c>
      <c r="F852" s="659">
        <v>-212250</v>
      </c>
      <c r="G852" s="659">
        <v>0</v>
      </c>
      <c r="H852" s="659">
        <v>212250</v>
      </c>
      <c r="I852" s="659">
        <v>3627457183</v>
      </c>
      <c r="J852" s="660" t="s">
        <v>1173</v>
      </c>
      <c r="L852" s="661">
        <f t="shared" si="26"/>
        <v>3627457183</v>
      </c>
      <c r="M852" s="661">
        <f t="shared" si="27"/>
        <v>0</v>
      </c>
    </row>
    <row r="853" spans="1:13">
      <c r="A853" s="657" t="s">
        <v>1345</v>
      </c>
      <c r="B853" s="658">
        <v>44520</v>
      </c>
      <c r="C853" s="657" t="s">
        <v>1170</v>
      </c>
      <c r="D853" s="657" t="s">
        <v>1171</v>
      </c>
      <c r="E853" s="657" t="s">
        <v>1226</v>
      </c>
      <c r="F853" s="659">
        <v>-7588672</v>
      </c>
      <c r="G853" s="659">
        <v>0</v>
      </c>
      <c r="H853" s="659">
        <v>7588672</v>
      </c>
      <c r="I853" s="659">
        <v>3635045855</v>
      </c>
      <c r="J853" s="660" t="s">
        <v>1173</v>
      </c>
      <c r="L853" s="661">
        <f t="shared" si="26"/>
        <v>3635045855</v>
      </c>
      <c r="M853" s="661">
        <f t="shared" si="27"/>
        <v>0</v>
      </c>
    </row>
    <row r="854" spans="1:13">
      <c r="A854" s="657" t="s">
        <v>1345</v>
      </c>
      <c r="B854" s="658">
        <v>44520</v>
      </c>
      <c r="C854" s="657" t="s">
        <v>1170</v>
      </c>
      <c r="D854" s="657" t="s">
        <v>1171</v>
      </c>
      <c r="E854" s="657" t="s">
        <v>1225</v>
      </c>
      <c r="F854" s="659">
        <v>-8346250</v>
      </c>
      <c r="G854" s="659">
        <v>0</v>
      </c>
      <c r="H854" s="659">
        <v>8346250</v>
      </c>
      <c r="I854" s="659">
        <v>3643392105</v>
      </c>
      <c r="J854" s="660" t="s">
        <v>1173</v>
      </c>
      <c r="L854" s="661">
        <f t="shared" si="26"/>
        <v>3643392105</v>
      </c>
      <c r="M854" s="661">
        <f t="shared" si="27"/>
        <v>0</v>
      </c>
    </row>
    <row r="855" spans="1:13">
      <c r="A855" s="657" t="s">
        <v>1345</v>
      </c>
      <c r="B855" s="658">
        <v>44520</v>
      </c>
      <c r="C855" s="657" t="s">
        <v>1170</v>
      </c>
      <c r="D855" s="657" t="s">
        <v>1171</v>
      </c>
      <c r="E855" s="657" t="s">
        <v>1228</v>
      </c>
      <c r="F855" s="659">
        <v>-16032</v>
      </c>
      <c r="G855" s="659">
        <v>0</v>
      </c>
      <c r="H855" s="659">
        <v>16032</v>
      </c>
      <c r="I855" s="659">
        <v>3643408137</v>
      </c>
      <c r="J855" s="660" t="s">
        <v>1173</v>
      </c>
      <c r="L855" s="661">
        <f t="shared" si="26"/>
        <v>3643408137</v>
      </c>
      <c r="M855" s="661">
        <f t="shared" si="27"/>
        <v>0</v>
      </c>
    </row>
    <row r="856" spans="1:13">
      <c r="A856" s="657" t="s">
        <v>1345</v>
      </c>
      <c r="B856" s="658">
        <v>44520</v>
      </c>
      <c r="C856" s="657" t="s">
        <v>1170</v>
      </c>
      <c r="D856" s="657" t="s">
        <v>1171</v>
      </c>
      <c r="E856" s="657" t="s">
        <v>1204</v>
      </c>
      <c r="F856" s="659">
        <v>-4304500</v>
      </c>
      <c r="G856" s="659">
        <v>0</v>
      </c>
      <c r="H856" s="659">
        <v>4304500</v>
      </c>
      <c r="I856" s="659">
        <v>3647712637</v>
      </c>
      <c r="J856" s="660" t="s">
        <v>1173</v>
      </c>
      <c r="L856" s="661">
        <f t="shared" si="26"/>
        <v>3647712637</v>
      </c>
      <c r="M856" s="661">
        <f t="shared" si="27"/>
        <v>0</v>
      </c>
    </row>
    <row r="857" spans="1:13">
      <c r="A857" s="657" t="s">
        <v>1345</v>
      </c>
      <c r="B857" s="658">
        <v>44520</v>
      </c>
      <c r="C857" s="657" t="s">
        <v>1170</v>
      </c>
      <c r="D857" s="657" t="s">
        <v>1171</v>
      </c>
      <c r="E857" s="657" t="s">
        <v>1178</v>
      </c>
      <c r="F857" s="659">
        <v>-993350</v>
      </c>
      <c r="G857" s="659">
        <v>0</v>
      </c>
      <c r="H857" s="659">
        <v>993350</v>
      </c>
      <c r="I857" s="659">
        <v>3648705987</v>
      </c>
      <c r="J857" s="660" t="s">
        <v>1173</v>
      </c>
      <c r="L857" s="661">
        <f t="shared" si="26"/>
        <v>3648705987</v>
      </c>
      <c r="M857" s="661">
        <f t="shared" si="27"/>
        <v>0</v>
      </c>
    </row>
    <row r="858" spans="1:13">
      <c r="A858" s="657" t="s">
        <v>1352</v>
      </c>
      <c r="B858" s="658">
        <v>44522</v>
      </c>
      <c r="C858" s="657" t="s">
        <v>1170</v>
      </c>
      <c r="D858" s="657" t="s">
        <v>1171</v>
      </c>
      <c r="E858" s="657" t="s">
        <v>1172</v>
      </c>
      <c r="F858" s="659">
        <v>-2740500</v>
      </c>
      <c r="G858" s="659">
        <v>0</v>
      </c>
      <c r="H858" s="659">
        <v>2740500</v>
      </c>
      <c r="I858" s="659">
        <v>3651446487</v>
      </c>
      <c r="J858" s="660" t="s">
        <v>1173</v>
      </c>
      <c r="L858" s="661">
        <f t="shared" si="26"/>
        <v>3651446487</v>
      </c>
      <c r="M858" s="661">
        <f t="shared" si="27"/>
        <v>0</v>
      </c>
    </row>
    <row r="859" spans="1:13">
      <c r="A859" s="657" t="s">
        <v>1353</v>
      </c>
      <c r="B859" s="658">
        <v>44521</v>
      </c>
      <c r="C859" s="657" t="s">
        <v>1170</v>
      </c>
      <c r="D859" s="657" t="s">
        <v>1171</v>
      </c>
      <c r="E859" s="657" t="s">
        <v>1199</v>
      </c>
      <c r="F859" s="659">
        <v>-3926000</v>
      </c>
      <c r="G859" s="659">
        <v>0</v>
      </c>
      <c r="H859" s="659">
        <v>3926000</v>
      </c>
      <c r="I859" s="659">
        <v>3655372487</v>
      </c>
      <c r="J859" s="660" t="s">
        <v>1173</v>
      </c>
      <c r="L859" s="661">
        <f t="shared" si="26"/>
        <v>3655372487</v>
      </c>
      <c r="M859" s="661">
        <f t="shared" si="27"/>
        <v>0</v>
      </c>
    </row>
    <row r="860" spans="1:13">
      <c r="A860" s="657" t="s">
        <v>1345</v>
      </c>
      <c r="B860" s="658">
        <v>44520</v>
      </c>
      <c r="C860" s="657" t="s">
        <v>1170</v>
      </c>
      <c r="D860" s="657" t="s">
        <v>1171</v>
      </c>
      <c r="E860" s="657" t="s">
        <v>1208</v>
      </c>
      <c r="F860" s="659">
        <v>-18090</v>
      </c>
      <c r="G860" s="659">
        <v>0</v>
      </c>
      <c r="H860" s="659">
        <v>18090</v>
      </c>
      <c r="I860" s="659">
        <v>3655390577</v>
      </c>
      <c r="J860" s="660" t="s">
        <v>1173</v>
      </c>
      <c r="L860" s="661">
        <f t="shared" si="26"/>
        <v>3655390577</v>
      </c>
      <c r="M860" s="661">
        <f t="shared" si="27"/>
        <v>0</v>
      </c>
    </row>
    <row r="861" spans="1:13">
      <c r="A861" s="657" t="s">
        <v>1345</v>
      </c>
      <c r="B861" s="658">
        <v>44520</v>
      </c>
      <c r="C861" s="657" t="s">
        <v>1170</v>
      </c>
      <c r="D861" s="657" t="s">
        <v>1171</v>
      </c>
      <c r="E861" s="657" t="s">
        <v>1208</v>
      </c>
      <c r="F861" s="659">
        <v>-3100700</v>
      </c>
      <c r="G861" s="659">
        <v>0</v>
      </c>
      <c r="H861" s="659">
        <v>3100700</v>
      </c>
      <c r="I861" s="659">
        <v>3658491277</v>
      </c>
      <c r="J861" s="660" t="s">
        <v>1173</v>
      </c>
      <c r="L861" s="661">
        <f t="shared" si="26"/>
        <v>3658491277</v>
      </c>
      <c r="M861" s="661">
        <f t="shared" si="27"/>
        <v>0</v>
      </c>
    </row>
    <row r="862" spans="1:13">
      <c r="A862" s="657" t="s">
        <v>1345</v>
      </c>
      <c r="B862" s="658">
        <v>44520</v>
      </c>
      <c r="C862" s="657" t="s">
        <v>1170</v>
      </c>
      <c r="D862" s="657" t="s">
        <v>1171</v>
      </c>
      <c r="E862" s="657" t="s">
        <v>1177</v>
      </c>
      <c r="F862" s="659">
        <v>-35000</v>
      </c>
      <c r="G862" s="659">
        <v>0</v>
      </c>
      <c r="H862" s="659">
        <v>35000</v>
      </c>
      <c r="I862" s="659">
        <v>3658526277</v>
      </c>
      <c r="J862" s="660" t="s">
        <v>1173</v>
      </c>
      <c r="L862" s="661">
        <f t="shared" si="26"/>
        <v>3658526277</v>
      </c>
      <c r="M862" s="661">
        <f t="shared" si="27"/>
        <v>0</v>
      </c>
    </row>
    <row r="863" spans="1:13">
      <c r="A863" s="657" t="s">
        <v>1345</v>
      </c>
      <c r="B863" s="658">
        <v>44520</v>
      </c>
      <c r="C863" s="657" t="s">
        <v>1170</v>
      </c>
      <c r="D863" s="657" t="s">
        <v>1171</v>
      </c>
      <c r="E863" s="657" t="s">
        <v>1177</v>
      </c>
      <c r="F863" s="659">
        <v>-135000</v>
      </c>
      <c r="G863" s="659">
        <v>0</v>
      </c>
      <c r="H863" s="659">
        <v>135000</v>
      </c>
      <c r="I863" s="659">
        <v>3658661277</v>
      </c>
      <c r="J863" s="660" t="s">
        <v>1173</v>
      </c>
      <c r="L863" s="661">
        <f t="shared" si="26"/>
        <v>3658661277</v>
      </c>
      <c r="M863" s="661">
        <f t="shared" si="27"/>
        <v>0</v>
      </c>
    </row>
    <row r="864" spans="1:13">
      <c r="A864" s="657" t="s">
        <v>1345</v>
      </c>
      <c r="B864" s="658">
        <v>44520</v>
      </c>
      <c r="C864" s="657" t="s">
        <v>1170</v>
      </c>
      <c r="D864" s="657" t="s">
        <v>1171</v>
      </c>
      <c r="E864" s="657" t="s">
        <v>1177</v>
      </c>
      <c r="F864" s="659">
        <v>-5524</v>
      </c>
      <c r="G864" s="659">
        <v>0</v>
      </c>
      <c r="H864" s="659">
        <v>5524</v>
      </c>
      <c r="I864" s="659">
        <v>3658666801</v>
      </c>
      <c r="J864" s="660" t="s">
        <v>1173</v>
      </c>
      <c r="L864" s="661">
        <f t="shared" si="26"/>
        <v>3658666801</v>
      </c>
      <c r="M864" s="661">
        <f t="shared" si="27"/>
        <v>0</v>
      </c>
    </row>
    <row r="865" spans="1:13">
      <c r="A865" s="657" t="s">
        <v>1345</v>
      </c>
      <c r="B865" s="658">
        <v>44520</v>
      </c>
      <c r="C865" s="657" t="s">
        <v>1170</v>
      </c>
      <c r="D865" s="657" t="s">
        <v>1171</v>
      </c>
      <c r="E865" s="657" t="s">
        <v>1197</v>
      </c>
      <c r="F865" s="659">
        <v>-34750</v>
      </c>
      <c r="G865" s="659">
        <v>0</v>
      </c>
      <c r="H865" s="659">
        <v>34750</v>
      </c>
      <c r="I865" s="659">
        <v>3658701551</v>
      </c>
      <c r="J865" s="660" t="s">
        <v>1173</v>
      </c>
      <c r="L865" s="661">
        <f t="shared" si="26"/>
        <v>3658701551</v>
      </c>
      <c r="M865" s="661">
        <f t="shared" si="27"/>
        <v>0</v>
      </c>
    </row>
    <row r="866" spans="1:13">
      <c r="A866" s="657" t="s">
        <v>1345</v>
      </c>
      <c r="B866" s="658">
        <v>44520</v>
      </c>
      <c r="C866" s="657" t="s">
        <v>1170</v>
      </c>
      <c r="D866" s="657" t="s">
        <v>1171</v>
      </c>
      <c r="E866" s="657" t="s">
        <v>1266</v>
      </c>
      <c r="F866" s="659">
        <v>-755000</v>
      </c>
      <c r="G866" s="659">
        <v>0</v>
      </c>
      <c r="H866" s="659">
        <v>755000</v>
      </c>
      <c r="I866" s="659">
        <v>3659456551</v>
      </c>
      <c r="J866" s="660" t="s">
        <v>1173</v>
      </c>
      <c r="L866" s="661">
        <f t="shared" si="26"/>
        <v>3659456551</v>
      </c>
      <c r="M866" s="661">
        <f t="shared" si="27"/>
        <v>0</v>
      </c>
    </row>
    <row r="867" spans="1:13">
      <c r="A867" s="657" t="s">
        <v>1345</v>
      </c>
      <c r="B867" s="658">
        <v>44520</v>
      </c>
      <c r="C867" s="657" t="s">
        <v>1170</v>
      </c>
      <c r="D867" s="657" t="s">
        <v>1171</v>
      </c>
      <c r="E867" s="657" t="s">
        <v>1177</v>
      </c>
      <c r="F867" s="659">
        <v>-99600</v>
      </c>
      <c r="G867" s="659">
        <v>0</v>
      </c>
      <c r="H867" s="659">
        <v>99600</v>
      </c>
      <c r="I867" s="659">
        <v>3659556151</v>
      </c>
      <c r="J867" s="660" t="s">
        <v>1173</v>
      </c>
      <c r="L867" s="661">
        <f t="shared" si="26"/>
        <v>3659556151</v>
      </c>
      <c r="M867" s="661">
        <f t="shared" si="27"/>
        <v>0</v>
      </c>
    </row>
    <row r="868" spans="1:13">
      <c r="A868" s="657" t="s">
        <v>1345</v>
      </c>
      <c r="B868" s="658">
        <v>44520</v>
      </c>
      <c r="C868" s="657" t="s">
        <v>1170</v>
      </c>
      <c r="D868" s="657" t="s">
        <v>1171</v>
      </c>
      <c r="E868" s="657" t="s">
        <v>1189</v>
      </c>
      <c r="F868" s="659">
        <v>-241150</v>
      </c>
      <c r="G868" s="659">
        <v>0</v>
      </c>
      <c r="H868" s="659">
        <v>241150</v>
      </c>
      <c r="I868" s="659">
        <v>3659797301</v>
      </c>
      <c r="J868" s="660" t="s">
        <v>1173</v>
      </c>
      <c r="L868" s="661">
        <f t="shared" si="26"/>
        <v>3659797301</v>
      </c>
      <c r="M868" s="661">
        <f t="shared" si="27"/>
        <v>0</v>
      </c>
    </row>
    <row r="869" spans="1:13">
      <c r="A869" s="657" t="s">
        <v>1345</v>
      </c>
      <c r="B869" s="658">
        <v>44520</v>
      </c>
      <c r="C869" s="657" t="s">
        <v>1175</v>
      </c>
      <c r="D869" s="657" t="s">
        <v>1171</v>
      </c>
      <c r="E869" s="657" t="s">
        <v>1278</v>
      </c>
      <c r="F869" s="659">
        <v>-50579800</v>
      </c>
      <c r="G869" s="659">
        <v>0</v>
      </c>
      <c r="H869" s="659">
        <v>50579800</v>
      </c>
      <c r="I869" s="659">
        <v>3710377101</v>
      </c>
      <c r="J869" s="660" t="s">
        <v>1173</v>
      </c>
      <c r="L869" s="661">
        <f t="shared" si="26"/>
        <v>3710377101</v>
      </c>
      <c r="M869" s="661">
        <f t="shared" si="27"/>
        <v>0</v>
      </c>
    </row>
    <row r="870" spans="1:13">
      <c r="A870" s="657" t="s">
        <v>1345</v>
      </c>
      <c r="B870" s="658">
        <v>44520</v>
      </c>
      <c r="C870" s="657" t="s">
        <v>1170</v>
      </c>
      <c r="D870" s="657" t="s">
        <v>1171</v>
      </c>
      <c r="E870" s="657" t="s">
        <v>1213</v>
      </c>
      <c r="F870" s="659">
        <v>-87500</v>
      </c>
      <c r="G870" s="659">
        <v>0</v>
      </c>
      <c r="H870" s="659">
        <v>87500</v>
      </c>
      <c r="I870" s="659">
        <v>3710464601</v>
      </c>
      <c r="J870" s="660" t="s">
        <v>1173</v>
      </c>
      <c r="L870" s="661">
        <f t="shared" si="26"/>
        <v>3710464601</v>
      </c>
      <c r="M870" s="661">
        <f t="shared" si="27"/>
        <v>0</v>
      </c>
    </row>
    <row r="871" spans="1:13">
      <c r="A871" s="657" t="s">
        <v>1345</v>
      </c>
      <c r="B871" s="658">
        <v>44520</v>
      </c>
      <c r="C871" s="657" t="s">
        <v>1170</v>
      </c>
      <c r="D871" s="657" t="s">
        <v>1171</v>
      </c>
      <c r="E871" s="657" t="s">
        <v>1236</v>
      </c>
      <c r="F871" s="659">
        <v>-56500</v>
      </c>
      <c r="G871" s="659">
        <v>0</v>
      </c>
      <c r="H871" s="659">
        <v>56500</v>
      </c>
      <c r="I871" s="659">
        <v>3710521101</v>
      </c>
      <c r="J871" s="660" t="s">
        <v>1173</v>
      </c>
      <c r="L871" s="661">
        <f t="shared" si="26"/>
        <v>3710521101</v>
      </c>
      <c r="M871" s="661">
        <f t="shared" si="27"/>
        <v>0</v>
      </c>
    </row>
    <row r="872" spans="1:13">
      <c r="A872" s="657" t="s">
        <v>1345</v>
      </c>
      <c r="B872" s="658">
        <v>44520</v>
      </c>
      <c r="C872" s="657" t="s">
        <v>1175</v>
      </c>
      <c r="D872" s="657" t="s">
        <v>1171</v>
      </c>
      <c r="E872" s="657" t="s">
        <v>1305</v>
      </c>
      <c r="F872" s="659">
        <v>-99277</v>
      </c>
      <c r="G872" s="659">
        <v>0</v>
      </c>
      <c r="H872" s="659">
        <v>99277</v>
      </c>
      <c r="I872" s="659">
        <v>3710620378</v>
      </c>
      <c r="J872" s="660" t="s">
        <v>1173</v>
      </c>
      <c r="L872" s="661">
        <f t="shared" si="26"/>
        <v>3710620378</v>
      </c>
      <c r="M872" s="661">
        <f t="shared" si="27"/>
        <v>0</v>
      </c>
    </row>
    <row r="873" spans="1:13">
      <c r="A873" s="657" t="s">
        <v>1345</v>
      </c>
      <c r="B873" s="658">
        <v>44520</v>
      </c>
      <c r="C873" s="657" t="s">
        <v>1175</v>
      </c>
      <c r="D873" s="657" t="s">
        <v>1171</v>
      </c>
      <c r="E873" s="657" t="s">
        <v>1212</v>
      </c>
      <c r="F873" s="659">
        <v>-1800000</v>
      </c>
      <c r="G873" s="659">
        <v>0</v>
      </c>
      <c r="H873" s="659">
        <v>1800000</v>
      </c>
      <c r="I873" s="659">
        <v>3712420378</v>
      </c>
      <c r="J873" s="660" t="s">
        <v>1173</v>
      </c>
      <c r="L873" s="661">
        <f t="shared" si="26"/>
        <v>3712420378</v>
      </c>
      <c r="M873" s="661">
        <f t="shared" si="27"/>
        <v>0</v>
      </c>
    </row>
    <row r="874" spans="1:13">
      <c r="A874" s="657" t="s">
        <v>1352</v>
      </c>
      <c r="B874" s="658">
        <v>44522</v>
      </c>
      <c r="C874" s="657" t="s">
        <v>1170</v>
      </c>
      <c r="D874" s="657" t="s">
        <v>1171</v>
      </c>
      <c r="E874" s="657" t="s">
        <v>1191</v>
      </c>
      <c r="F874" s="659">
        <v>-4628900</v>
      </c>
      <c r="G874" s="659">
        <v>0</v>
      </c>
      <c r="H874" s="659">
        <v>4628900</v>
      </c>
      <c r="I874" s="659">
        <v>3717049278</v>
      </c>
      <c r="J874" s="660" t="s">
        <v>1173</v>
      </c>
      <c r="L874" s="661">
        <f t="shared" si="26"/>
        <v>3717049278</v>
      </c>
      <c r="M874" s="661">
        <f t="shared" si="27"/>
        <v>0</v>
      </c>
    </row>
    <row r="875" spans="1:13">
      <c r="A875" s="657" t="s">
        <v>1352</v>
      </c>
      <c r="B875" s="658">
        <v>44522</v>
      </c>
      <c r="C875" s="657" t="s">
        <v>1170</v>
      </c>
      <c r="D875" s="657" t="s">
        <v>1171</v>
      </c>
      <c r="E875" s="657" t="s">
        <v>1172</v>
      </c>
      <c r="F875" s="659">
        <v>-1088500</v>
      </c>
      <c r="G875" s="659">
        <v>0</v>
      </c>
      <c r="H875" s="659">
        <v>1088500</v>
      </c>
      <c r="I875" s="659">
        <v>3718137778</v>
      </c>
      <c r="J875" s="660" t="s">
        <v>1173</v>
      </c>
      <c r="L875" s="661">
        <f t="shared" si="26"/>
        <v>3718137778</v>
      </c>
      <c r="M875" s="661">
        <f t="shared" si="27"/>
        <v>0</v>
      </c>
    </row>
    <row r="876" spans="1:13">
      <c r="A876" s="657" t="s">
        <v>1352</v>
      </c>
      <c r="B876" s="658">
        <v>44522</v>
      </c>
      <c r="C876" s="657" t="s">
        <v>1170</v>
      </c>
      <c r="D876" s="657" t="s">
        <v>1171</v>
      </c>
      <c r="E876" s="657" t="s">
        <v>1197</v>
      </c>
      <c r="F876" s="659">
        <v>-7334750</v>
      </c>
      <c r="G876" s="659">
        <v>0</v>
      </c>
      <c r="H876" s="659">
        <v>7334750</v>
      </c>
      <c r="I876" s="659">
        <v>3725472528</v>
      </c>
      <c r="J876" s="660" t="s">
        <v>1173</v>
      </c>
      <c r="L876" s="661">
        <f t="shared" si="26"/>
        <v>3725472528</v>
      </c>
      <c r="M876" s="661">
        <f t="shared" si="27"/>
        <v>0</v>
      </c>
    </row>
    <row r="877" spans="1:13">
      <c r="A877" s="657" t="s">
        <v>1352</v>
      </c>
      <c r="B877" s="658">
        <v>44522</v>
      </c>
      <c r="C877" s="657" t="s">
        <v>1170</v>
      </c>
      <c r="D877" s="657" t="s">
        <v>1171</v>
      </c>
      <c r="E877" s="657" t="s">
        <v>1177</v>
      </c>
      <c r="F877" s="659">
        <v>-7610750</v>
      </c>
      <c r="G877" s="659">
        <v>0</v>
      </c>
      <c r="H877" s="659">
        <v>7610750</v>
      </c>
      <c r="I877" s="659">
        <v>3733083278</v>
      </c>
      <c r="J877" s="660" t="s">
        <v>1173</v>
      </c>
      <c r="L877" s="661">
        <f t="shared" si="26"/>
        <v>3733083278</v>
      </c>
      <c r="M877" s="661">
        <f t="shared" si="27"/>
        <v>0</v>
      </c>
    </row>
    <row r="878" spans="1:13">
      <c r="A878" s="657" t="s">
        <v>1352</v>
      </c>
      <c r="B878" s="658">
        <v>44522</v>
      </c>
      <c r="C878" s="657" t="s">
        <v>1170</v>
      </c>
      <c r="D878" s="657" t="s">
        <v>1171</v>
      </c>
      <c r="E878" s="657" t="s">
        <v>1204</v>
      </c>
      <c r="F878" s="659">
        <v>-4768500</v>
      </c>
      <c r="G878" s="659">
        <v>0</v>
      </c>
      <c r="H878" s="659">
        <v>4768500</v>
      </c>
      <c r="I878" s="659">
        <v>3737851778</v>
      </c>
      <c r="J878" s="660" t="s">
        <v>1173</v>
      </c>
      <c r="L878" s="661">
        <f t="shared" si="26"/>
        <v>3737851778</v>
      </c>
      <c r="M878" s="661">
        <f t="shared" si="27"/>
        <v>0</v>
      </c>
    </row>
    <row r="879" spans="1:13">
      <c r="A879" s="657" t="s">
        <v>1352</v>
      </c>
      <c r="B879" s="658">
        <v>44522</v>
      </c>
      <c r="C879" s="657" t="s">
        <v>1170</v>
      </c>
      <c r="D879" s="657" t="s">
        <v>1171</v>
      </c>
      <c r="E879" s="657" t="s">
        <v>1189</v>
      </c>
      <c r="F879" s="659">
        <v>-6064766</v>
      </c>
      <c r="G879" s="659">
        <v>0</v>
      </c>
      <c r="H879" s="659">
        <v>6064766</v>
      </c>
      <c r="I879" s="659">
        <v>3743916544</v>
      </c>
      <c r="J879" s="660" t="s">
        <v>1173</v>
      </c>
      <c r="L879" s="661">
        <f t="shared" si="26"/>
        <v>3743916544</v>
      </c>
      <c r="M879" s="661">
        <f t="shared" si="27"/>
        <v>0</v>
      </c>
    </row>
    <row r="880" spans="1:13">
      <c r="A880" s="657" t="s">
        <v>1352</v>
      </c>
      <c r="B880" s="658">
        <v>44522</v>
      </c>
      <c r="C880" s="657" t="s">
        <v>1170</v>
      </c>
      <c r="D880" s="657" t="s">
        <v>1171</v>
      </c>
      <c r="E880" s="657" t="s">
        <v>1181</v>
      </c>
      <c r="F880" s="659">
        <v>-1256650</v>
      </c>
      <c r="G880" s="659">
        <v>0</v>
      </c>
      <c r="H880" s="659">
        <v>1256650</v>
      </c>
      <c r="I880" s="659">
        <v>3745173194</v>
      </c>
      <c r="J880" s="660" t="s">
        <v>1173</v>
      </c>
      <c r="L880" s="661">
        <f t="shared" si="26"/>
        <v>3745173194</v>
      </c>
      <c r="M880" s="661">
        <f t="shared" si="27"/>
        <v>0</v>
      </c>
    </row>
    <row r="881" spans="1:13">
      <c r="A881" s="657" t="s">
        <v>1352</v>
      </c>
      <c r="B881" s="658">
        <v>44522</v>
      </c>
      <c r="C881" s="657" t="s">
        <v>1170</v>
      </c>
      <c r="D881" s="657" t="s">
        <v>1171</v>
      </c>
      <c r="E881" s="657" t="s">
        <v>1178</v>
      </c>
      <c r="F881" s="659">
        <v>-3816500</v>
      </c>
      <c r="G881" s="659">
        <v>0</v>
      </c>
      <c r="H881" s="659">
        <v>3816500</v>
      </c>
      <c r="I881" s="659">
        <v>3748989694</v>
      </c>
      <c r="J881" s="660" t="s">
        <v>1173</v>
      </c>
      <c r="L881" s="661">
        <f t="shared" si="26"/>
        <v>3748989694</v>
      </c>
      <c r="M881" s="661">
        <f t="shared" si="27"/>
        <v>0</v>
      </c>
    </row>
    <row r="882" spans="1:13">
      <c r="A882" s="657" t="s">
        <v>1352</v>
      </c>
      <c r="B882" s="658">
        <v>44522</v>
      </c>
      <c r="C882" s="657" t="s">
        <v>1170</v>
      </c>
      <c r="D882" s="657" t="s">
        <v>1171</v>
      </c>
      <c r="E882" s="657" t="s">
        <v>1180</v>
      </c>
      <c r="F882" s="659">
        <v>-2775500</v>
      </c>
      <c r="G882" s="659">
        <v>0</v>
      </c>
      <c r="H882" s="659">
        <v>2775500</v>
      </c>
      <c r="I882" s="659">
        <v>3751765194</v>
      </c>
      <c r="J882" s="660" t="s">
        <v>1173</v>
      </c>
      <c r="L882" s="661">
        <f t="shared" si="26"/>
        <v>3751765194</v>
      </c>
      <c r="M882" s="661">
        <f t="shared" si="27"/>
        <v>0</v>
      </c>
    </row>
    <row r="883" spans="1:13">
      <c r="A883" s="657" t="s">
        <v>1352</v>
      </c>
      <c r="B883" s="658">
        <v>44522</v>
      </c>
      <c r="C883" s="657" t="s">
        <v>1170</v>
      </c>
      <c r="D883" s="657" t="s">
        <v>1171</v>
      </c>
      <c r="E883" s="657" t="s">
        <v>1193</v>
      </c>
      <c r="F883" s="659">
        <v>-3342500</v>
      </c>
      <c r="G883" s="659">
        <v>0</v>
      </c>
      <c r="H883" s="659">
        <v>3342500</v>
      </c>
      <c r="I883" s="659">
        <v>3755107694</v>
      </c>
      <c r="J883" s="660" t="s">
        <v>1173</v>
      </c>
      <c r="L883" s="661">
        <f t="shared" si="26"/>
        <v>3755107694</v>
      </c>
      <c r="M883" s="661">
        <f t="shared" si="27"/>
        <v>0</v>
      </c>
    </row>
    <row r="884" spans="1:13">
      <c r="A884" s="657" t="s">
        <v>1352</v>
      </c>
      <c r="B884" s="658">
        <v>44522</v>
      </c>
      <c r="C884" s="657" t="s">
        <v>1170</v>
      </c>
      <c r="D884" s="657" t="s">
        <v>1171</v>
      </c>
      <c r="E884" s="657" t="s">
        <v>1187</v>
      </c>
      <c r="F884" s="659">
        <v>-2376000</v>
      </c>
      <c r="G884" s="659">
        <v>0</v>
      </c>
      <c r="H884" s="659">
        <v>2376000</v>
      </c>
      <c r="I884" s="659">
        <v>3757483694</v>
      </c>
      <c r="J884" s="660" t="s">
        <v>1173</v>
      </c>
      <c r="L884" s="661">
        <f t="shared" si="26"/>
        <v>3757483694</v>
      </c>
      <c r="M884" s="661">
        <f t="shared" si="27"/>
        <v>0</v>
      </c>
    </row>
    <row r="885" spans="1:13">
      <c r="A885" s="657" t="s">
        <v>1354</v>
      </c>
      <c r="B885" s="658">
        <v>44523</v>
      </c>
      <c r="C885" s="657" t="s">
        <v>1170</v>
      </c>
      <c r="D885" s="657" t="s">
        <v>1171</v>
      </c>
      <c r="E885" s="657" t="s">
        <v>1172</v>
      </c>
      <c r="F885" s="659">
        <v>-902750</v>
      </c>
      <c r="G885" s="659">
        <v>0</v>
      </c>
      <c r="H885" s="659">
        <v>902750</v>
      </c>
      <c r="I885" s="659">
        <v>3758386444</v>
      </c>
      <c r="J885" s="660" t="s">
        <v>1173</v>
      </c>
      <c r="L885" s="661">
        <f t="shared" si="26"/>
        <v>3758386444</v>
      </c>
      <c r="M885" s="661">
        <f t="shared" si="27"/>
        <v>0</v>
      </c>
    </row>
    <row r="886" spans="1:13">
      <c r="A886" s="657" t="s">
        <v>1352</v>
      </c>
      <c r="B886" s="658">
        <v>44522</v>
      </c>
      <c r="C886" s="657" t="s">
        <v>1170</v>
      </c>
      <c r="D886" s="657" t="s">
        <v>1171</v>
      </c>
      <c r="E886" s="657" t="s">
        <v>1208</v>
      </c>
      <c r="F886" s="659">
        <v>-266700</v>
      </c>
      <c r="G886" s="659">
        <v>0</v>
      </c>
      <c r="H886" s="659">
        <v>266700</v>
      </c>
      <c r="I886" s="659">
        <v>3758653144</v>
      </c>
      <c r="J886" s="660" t="s">
        <v>1173</v>
      </c>
      <c r="L886" s="661">
        <f t="shared" si="26"/>
        <v>3758653144</v>
      </c>
      <c r="M886" s="661">
        <f t="shared" si="27"/>
        <v>0</v>
      </c>
    </row>
    <row r="887" spans="1:13">
      <c r="A887" s="657" t="s">
        <v>1352</v>
      </c>
      <c r="B887" s="658">
        <v>44522</v>
      </c>
      <c r="C887" s="657" t="s">
        <v>1170</v>
      </c>
      <c r="D887" s="657" t="s">
        <v>1171</v>
      </c>
      <c r="E887" s="657" t="s">
        <v>1208</v>
      </c>
      <c r="F887" s="659">
        <v>-3291600</v>
      </c>
      <c r="G887" s="659">
        <v>0</v>
      </c>
      <c r="H887" s="659">
        <v>3291600</v>
      </c>
      <c r="I887" s="659">
        <v>3761944744</v>
      </c>
      <c r="J887" s="660" t="s">
        <v>1173</v>
      </c>
      <c r="L887" s="661">
        <f t="shared" si="26"/>
        <v>3761944744</v>
      </c>
      <c r="M887" s="661">
        <f t="shared" si="27"/>
        <v>0</v>
      </c>
    </row>
    <row r="888" spans="1:13">
      <c r="A888" s="657" t="s">
        <v>1352</v>
      </c>
      <c r="B888" s="658">
        <v>44522</v>
      </c>
      <c r="C888" s="657" t="s">
        <v>1170</v>
      </c>
      <c r="D888" s="657" t="s">
        <v>1171</v>
      </c>
      <c r="E888" s="657" t="s">
        <v>1208</v>
      </c>
      <c r="F888" s="659">
        <v>-63090</v>
      </c>
      <c r="G888" s="659">
        <v>0</v>
      </c>
      <c r="H888" s="659">
        <v>63090</v>
      </c>
      <c r="I888" s="659">
        <v>3762007834</v>
      </c>
      <c r="J888" s="660" t="s">
        <v>1173</v>
      </c>
      <c r="L888" s="661">
        <f t="shared" si="26"/>
        <v>3762007834</v>
      </c>
      <c r="M888" s="661">
        <f t="shared" si="27"/>
        <v>0</v>
      </c>
    </row>
    <row r="889" spans="1:13">
      <c r="A889" s="657" t="s">
        <v>1352</v>
      </c>
      <c r="B889" s="658">
        <v>44522</v>
      </c>
      <c r="C889" s="657" t="s">
        <v>1170</v>
      </c>
      <c r="D889" s="657" t="s">
        <v>1171</v>
      </c>
      <c r="E889" s="657" t="s">
        <v>1199</v>
      </c>
      <c r="F889" s="659">
        <v>-8419500</v>
      </c>
      <c r="G889" s="659">
        <v>0</v>
      </c>
      <c r="H889" s="659">
        <v>8419500</v>
      </c>
      <c r="I889" s="659">
        <v>3770427334</v>
      </c>
      <c r="J889" s="660" t="s">
        <v>1173</v>
      </c>
      <c r="L889" s="661">
        <f t="shared" si="26"/>
        <v>3770427334</v>
      </c>
      <c r="M889" s="661">
        <f t="shared" si="27"/>
        <v>0</v>
      </c>
    </row>
    <row r="890" spans="1:13">
      <c r="A890" s="657" t="s">
        <v>1352</v>
      </c>
      <c r="B890" s="658">
        <v>44522</v>
      </c>
      <c r="C890" s="657" t="s">
        <v>1170</v>
      </c>
      <c r="D890" s="657" t="s">
        <v>1171</v>
      </c>
      <c r="E890" s="657" t="s">
        <v>1266</v>
      </c>
      <c r="F890" s="659">
        <v>-755000</v>
      </c>
      <c r="G890" s="659">
        <v>0</v>
      </c>
      <c r="H890" s="659">
        <v>755000</v>
      </c>
      <c r="I890" s="659">
        <v>3771182334</v>
      </c>
      <c r="J890" s="660" t="s">
        <v>1173</v>
      </c>
      <c r="L890" s="661">
        <f t="shared" si="26"/>
        <v>3771182334</v>
      </c>
      <c r="M890" s="661">
        <f t="shared" si="27"/>
        <v>0</v>
      </c>
    </row>
    <row r="891" spans="1:13">
      <c r="A891" s="657" t="s">
        <v>1352</v>
      </c>
      <c r="B891" s="658">
        <v>44522</v>
      </c>
      <c r="C891" s="657" t="s">
        <v>1170</v>
      </c>
      <c r="D891" s="657" t="s">
        <v>1171</v>
      </c>
      <c r="E891" s="657" t="s">
        <v>1266</v>
      </c>
      <c r="F891" s="659">
        <v>-282500</v>
      </c>
      <c r="G891" s="659">
        <v>0</v>
      </c>
      <c r="H891" s="659">
        <v>282500</v>
      </c>
      <c r="I891" s="659">
        <v>3771464834</v>
      </c>
      <c r="J891" s="660" t="s">
        <v>1173</v>
      </c>
      <c r="L891" s="661">
        <f t="shared" si="26"/>
        <v>3771464834</v>
      </c>
      <c r="M891" s="661">
        <f t="shared" si="27"/>
        <v>0</v>
      </c>
    </row>
    <row r="892" spans="1:13">
      <c r="A892" s="657" t="s">
        <v>1352</v>
      </c>
      <c r="B892" s="658">
        <v>44522</v>
      </c>
      <c r="C892" s="657" t="s">
        <v>1170</v>
      </c>
      <c r="D892" s="657" t="s">
        <v>1171</v>
      </c>
      <c r="E892" s="657" t="s">
        <v>1186</v>
      </c>
      <c r="F892" s="659">
        <v>-3277500</v>
      </c>
      <c r="G892" s="659">
        <v>0</v>
      </c>
      <c r="H892" s="659">
        <v>3277500</v>
      </c>
      <c r="I892" s="659">
        <v>3774742334</v>
      </c>
      <c r="J892" s="660" t="s">
        <v>1173</v>
      </c>
      <c r="L892" s="661">
        <f t="shared" si="26"/>
        <v>3774742334</v>
      </c>
      <c r="M892" s="661">
        <f t="shared" si="27"/>
        <v>0</v>
      </c>
    </row>
    <row r="893" spans="1:13">
      <c r="A893" s="657" t="s">
        <v>1352</v>
      </c>
      <c r="B893" s="658">
        <v>44522</v>
      </c>
      <c r="C893" s="657" t="s">
        <v>1170</v>
      </c>
      <c r="D893" s="657" t="s">
        <v>1171</v>
      </c>
      <c r="E893" s="657" t="s">
        <v>1201</v>
      </c>
      <c r="F893" s="659">
        <v>-142500</v>
      </c>
      <c r="G893" s="659">
        <v>0</v>
      </c>
      <c r="H893" s="659">
        <v>142500</v>
      </c>
      <c r="I893" s="659">
        <v>3774884834</v>
      </c>
      <c r="J893" s="660" t="s">
        <v>1173</v>
      </c>
      <c r="L893" s="661">
        <f t="shared" si="26"/>
        <v>3774884834</v>
      </c>
      <c r="M893" s="661">
        <f t="shared" si="27"/>
        <v>0</v>
      </c>
    </row>
    <row r="894" spans="1:13">
      <c r="A894" s="657" t="s">
        <v>1352</v>
      </c>
      <c r="B894" s="658">
        <v>44522</v>
      </c>
      <c r="C894" s="657" t="s">
        <v>1170</v>
      </c>
      <c r="D894" s="657" t="s">
        <v>1171</v>
      </c>
      <c r="E894" s="657" t="s">
        <v>1174</v>
      </c>
      <c r="F894" s="659">
        <v>-9181794</v>
      </c>
      <c r="G894" s="659">
        <v>0</v>
      </c>
      <c r="H894" s="659">
        <v>9181794</v>
      </c>
      <c r="I894" s="659">
        <v>3784066628</v>
      </c>
      <c r="J894" s="660" t="s">
        <v>1173</v>
      </c>
      <c r="L894" s="661">
        <f t="shared" si="26"/>
        <v>3784066628</v>
      </c>
      <c r="M894" s="661">
        <f t="shared" si="27"/>
        <v>0</v>
      </c>
    </row>
    <row r="895" spans="1:13">
      <c r="A895" s="657" t="s">
        <v>1352</v>
      </c>
      <c r="B895" s="658">
        <v>44522</v>
      </c>
      <c r="C895" s="657" t="s">
        <v>1170</v>
      </c>
      <c r="D895" s="657" t="s">
        <v>1171</v>
      </c>
      <c r="E895" s="657" t="s">
        <v>1206</v>
      </c>
      <c r="F895" s="659">
        <v>-640100</v>
      </c>
      <c r="G895" s="659">
        <v>0</v>
      </c>
      <c r="H895" s="659">
        <v>640100</v>
      </c>
      <c r="I895" s="659">
        <v>3784706728</v>
      </c>
      <c r="J895" s="660" t="s">
        <v>1173</v>
      </c>
      <c r="L895" s="661">
        <f t="shared" si="26"/>
        <v>3784706728</v>
      </c>
      <c r="M895" s="661">
        <f t="shared" si="27"/>
        <v>0</v>
      </c>
    </row>
    <row r="896" spans="1:13">
      <c r="A896" s="657" t="s">
        <v>1352</v>
      </c>
      <c r="B896" s="658">
        <v>44522</v>
      </c>
      <c r="C896" s="657" t="s">
        <v>1170</v>
      </c>
      <c r="D896" s="657" t="s">
        <v>1171</v>
      </c>
      <c r="E896" s="657" t="s">
        <v>1196</v>
      </c>
      <c r="F896" s="659">
        <v>-842500</v>
      </c>
      <c r="G896" s="659">
        <v>0</v>
      </c>
      <c r="H896" s="659">
        <v>842500</v>
      </c>
      <c r="I896" s="659">
        <v>3785549228</v>
      </c>
      <c r="J896" s="660" t="s">
        <v>1173</v>
      </c>
      <c r="L896" s="661">
        <f t="shared" si="26"/>
        <v>3785549228</v>
      </c>
      <c r="M896" s="661">
        <f t="shared" si="27"/>
        <v>0</v>
      </c>
    </row>
    <row r="897" spans="1:13">
      <c r="A897" s="657" t="s">
        <v>1352</v>
      </c>
      <c r="B897" s="658">
        <v>44522</v>
      </c>
      <c r="C897" s="657" t="s">
        <v>1170</v>
      </c>
      <c r="D897" s="657" t="s">
        <v>1171</v>
      </c>
      <c r="E897" s="657" t="s">
        <v>1207</v>
      </c>
      <c r="F897" s="659">
        <v>-4669500</v>
      </c>
      <c r="G897" s="659">
        <v>0</v>
      </c>
      <c r="H897" s="659">
        <v>4669500</v>
      </c>
      <c r="I897" s="659">
        <v>3790218728</v>
      </c>
      <c r="J897" s="660" t="s">
        <v>1173</v>
      </c>
      <c r="L897" s="661">
        <f t="shared" si="26"/>
        <v>3790218728</v>
      </c>
      <c r="M897" s="661">
        <f t="shared" si="27"/>
        <v>0</v>
      </c>
    </row>
    <row r="898" spans="1:13">
      <c r="A898" s="657" t="s">
        <v>1352</v>
      </c>
      <c r="B898" s="658">
        <v>44522</v>
      </c>
      <c r="C898" s="657" t="s">
        <v>1170</v>
      </c>
      <c r="D898" s="657" t="s">
        <v>1171</v>
      </c>
      <c r="E898" s="657" t="s">
        <v>1322</v>
      </c>
      <c r="F898" s="659">
        <v>-120000</v>
      </c>
      <c r="G898" s="659">
        <v>0</v>
      </c>
      <c r="H898" s="659">
        <v>120000</v>
      </c>
      <c r="I898" s="659">
        <v>3790338728</v>
      </c>
      <c r="J898" s="660" t="s">
        <v>1173</v>
      </c>
      <c r="L898" s="661">
        <f t="shared" si="26"/>
        <v>3790338728</v>
      </c>
      <c r="M898" s="661">
        <f t="shared" si="27"/>
        <v>0</v>
      </c>
    </row>
    <row r="899" spans="1:13">
      <c r="A899" s="657" t="s">
        <v>1352</v>
      </c>
      <c r="B899" s="658">
        <v>44522</v>
      </c>
      <c r="C899" s="657" t="s">
        <v>1170</v>
      </c>
      <c r="D899" s="657" t="s">
        <v>1171</v>
      </c>
      <c r="E899" s="657" t="s">
        <v>1214</v>
      </c>
      <c r="F899" s="659">
        <v>-4500000</v>
      </c>
      <c r="G899" s="659">
        <v>0</v>
      </c>
      <c r="H899" s="659">
        <v>4500000</v>
      </c>
      <c r="I899" s="659">
        <v>3794838728</v>
      </c>
      <c r="J899" s="660" t="s">
        <v>1173</v>
      </c>
      <c r="L899" s="661">
        <f t="shared" si="26"/>
        <v>3794838728</v>
      </c>
      <c r="M899" s="661">
        <f t="shared" si="27"/>
        <v>0</v>
      </c>
    </row>
    <row r="900" spans="1:13">
      <c r="A900" s="657" t="s">
        <v>1352</v>
      </c>
      <c r="B900" s="658">
        <v>44522</v>
      </c>
      <c r="C900" s="657" t="s">
        <v>1170</v>
      </c>
      <c r="D900" s="657" t="s">
        <v>1171</v>
      </c>
      <c r="E900" s="657" t="s">
        <v>1185</v>
      </c>
      <c r="F900" s="659">
        <v>-2293500</v>
      </c>
      <c r="G900" s="659">
        <v>0</v>
      </c>
      <c r="H900" s="659">
        <v>2293500</v>
      </c>
      <c r="I900" s="659">
        <v>3797132228</v>
      </c>
      <c r="J900" s="660" t="s">
        <v>1173</v>
      </c>
      <c r="L900" s="661">
        <f t="shared" si="26"/>
        <v>3797132228</v>
      </c>
      <c r="M900" s="661">
        <f t="shared" si="27"/>
        <v>0</v>
      </c>
    </row>
    <row r="901" spans="1:13">
      <c r="A901" s="657" t="s">
        <v>1352</v>
      </c>
      <c r="B901" s="658">
        <v>44522</v>
      </c>
      <c r="C901" s="657" t="s">
        <v>1170</v>
      </c>
      <c r="D901" s="657" t="s">
        <v>1171</v>
      </c>
      <c r="E901" s="657" t="s">
        <v>1355</v>
      </c>
      <c r="F901" s="659">
        <v>-32</v>
      </c>
      <c r="G901" s="659">
        <v>0</v>
      </c>
      <c r="H901" s="659">
        <v>32</v>
      </c>
      <c r="I901" s="659">
        <v>3797132260</v>
      </c>
      <c r="J901" s="660" t="s">
        <v>1173</v>
      </c>
      <c r="L901" s="661">
        <f t="shared" si="26"/>
        <v>3797132260</v>
      </c>
      <c r="M901" s="661">
        <f t="shared" si="27"/>
        <v>0</v>
      </c>
    </row>
    <row r="902" spans="1:13">
      <c r="A902" s="657" t="s">
        <v>1352</v>
      </c>
      <c r="B902" s="658">
        <v>44522</v>
      </c>
      <c r="C902" s="657" t="s">
        <v>1170</v>
      </c>
      <c r="D902" s="657" t="s">
        <v>1171</v>
      </c>
      <c r="E902" s="657" t="s">
        <v>1177</v>
      </c>
      <c r="F902" s="659">
        <v>-37000</v>
      </c>
      <c r="G902" s="659">
        <v>0</v>
      </c>
      <c r="H902" s="659">
        <v>37000</v>
      </c>
      <c r="I902" s="659">
        <v>3797169260</v>
      </c>
      <c r="J902" s="660" t="s">
        <v>1173</v>
      </c>
      <c r="L902" s="661">
        <f t="shared" si="26"/>
        <v>3797169260</v>
      </c>
      <c r="M902" s="661">
        <f t="shared" si="27"/>
        <v>0</v>
      </c>
    </row>
    <row r="903" spans="1:13">
      <c r="A903" s="657" t="s">
        <v>1352</v>
      </c>
      <c r="B903" s="658">
        <v>44522</v>
      </c>
      <c r="C903" s="657" t="s">
        <v>1170</v>
      </c>
      <c r="D903" s="657" t="s">
        <v>1171</v>
      </c>
      <c r="E903" s="657" t="s">
        <v>1177</v>
      </c>
      <c r="F903" s="659">
        <v>-560000</v>
      </c>
      <c r="G903" s="659">
        <v>0</v>
      </c>
      <c r="H903" s="659">
        <v>560000</v>
      </c>
      <c r="I903" s="659">
        <v>3797729260</v>
      </c>
      <c r="J903" s="660" t="s">
        <v>1173</v>
      </c>
      <c r="L903" s="661">
        <f t="shared" si="26"/>
        <v>3797729260</v>
      </c>
      <c r="M903" s="661">
        <f t="shared" si="27"/>
        <v>0</v>
      </c>
    </row>
    <row r="904" spans="1:13">
      <c r="A904" s="657" t="s">
        <v>1352</v>
      </c>
      <c r="B904" s="658">
        <v>44522</v>
      </c>
      <c r="C904" s="657" t="s">
        <v>1170</v>
      </c>
      <c r="D904" s="657" t="s">
        <v>1171</v>
      </c>
      <c r="E904" s="657" t="s">
        <v>1234</v>
      </c>
      <c r="F904" s="659">
        <v>-61566</v>
      </c>
      <c r="G904" s="659">
        <v>0</v>
      </c>
      <c r="H904" s="659">
        <v>61566</v>
      </c>
      <c r="I904" s="659">
        <v>3797790826</v>
      </c>
      <c r="J904" s="660" t="s">
        <v>1173</v>
      </c>
      <c r="L904" s="661">
        <f t="shared" ref="L904:L967" si="28">I903+H904</f>
        <v>3797790826</v>
      </c>
      <c r="M904" s="661">
        <f t="shared" ref="M904:M967" si="29">I904-L904</f>
        <v>0</v>
      </c>
    </row>
    <row r="905" spans="1:13">
      <c r="A905" s="657" t="s">
        <v>1352</v>
      </c>
      <c r="B905" s="658">
        <v>44522</v>
      </c>
      <c r="C905" s="657" t="s">
        <v>1175</v>
      </c>
      <c r="D905" s="657" t="s">
        <v>1171</v>
      </c>
      <c r="E905" s="657" t="s">
        <v>1356</v>
      </c>
      <c r="F905" s="659">
        <v>-188500</v>
      </c>
      <c r="G905" s="659">
        <v>0</v>
      </c>
      <c r="H905" s="659">
        <v>188500</v>
      </c>
      <c r="I905" s="659">
        <v>3797979326</v>
      </c>
      <c r="J905" s="660" t="s">
        <v>1173</v>
      </c>
      <c r="L905" s="661">
        <f t="shared" si="28"/>
        <v>3797979326</v>
      </c>
      <c r="M905" s="661">
        <f t="shared" si="29"/>
        <v>0</v>
      </c>
    </row>
    <row r="906" spans="1:13">
      <c r="A906" s="657" t="s">
        <v>1352</v>
      </c>
      <c r="B906" s="658">
        <v>44522</v>
      </c>
      <c r="C906" s="657" t="s">
        <v>1170</v>
      </c>
      <c r="D906" s="657" t="s">
        <v>1171</v>
      </c>
      <c r="E906" s="657" t="s">
        <v>1206</v>
      </c>
      <c r="F906" s="659">
        <v>-604000</v>
      </c>
      <c r="G906" s="659">
        <v>0</v>
      </c>
      <c r="H906" s="659">
        <v>604000</v>
      </c>
      <c r="I906" s="659">
        <v>3798583326</v>
      </c>
      <c r="J906" s="660" t="s">
        <v>1173</v>
      </c>
      <c r="L906" s="661">
        <f t="shared" si="28"/>
        <v>3798583326</v>
      </c>
      <c r="M906" s="661">
        <f t="shared" si="29"/>
        <v>0</v>
      </c>
    </row>
    <row r="907" spans="1:13">
      <c r="A907" s="657" t="s">
        <v>1352</v>
      </c>
      <c r="B907" s="658">
        <v>44522</v>
      </c>
      <c r="C907" s="657" t="s">
        <v>1170</v>
      </c>
      <c r="D907" s="657" t="s">
        <v>1171</v>
      </c>
      <c r="E907" s="657" t="s">
        <v>1178</v>
      </c>
      <c r="F907" s="659">
        <v>-188500</v>
      </c>
      <c r="G907" s="659">
        <v>0</v>
      </c>
      <c r="H907" s="659">
        <v>188500</v>
      </c>
      <c r="I907" s="659">
        <v>3798771826</v>
      </c>
      <c r="J907" s="660" t="s">
        <v>1173</v>
      </c>
      <c r="L907" s="661">
        <f t="shared" si="28"/>
        <v>3798771826</v>
      </c>
      <c r="M907" s="661">
        <f t="shared" si="29"/>
        <v>0</v>
      </c>
    </row>
    <row r="908" spans="1:13">
      <c r="A908" s="657" t="s">
        <v>1352</v>
      </c>
      <c r="B908" s="658">
        <v>44522</v>
      </c>
      <c r="C908" s="657" t="s">
        <v>1170</v>
      </c>
      <c r="D908" s="657" t="s">
        <v>1171</v>
      </c>
      <c r="E908" s="657" t="s">
        <v>1178</v>
      </c>
      <c r="F908" s="659">
        <v>-1556</v>
      </c>
      <c r="G908" s="659">
        <v>0</v>
      </c>
      <c r="H908" s="659">
        <v>1556</v>
      </c>
      <c r="I908" s="659">
        <v>3798773382</v>
      </c>
      <c r="J908" s="660" t="s">
        <v>1173</v>
      </c>
      <c r="L908" s="661">
        <f t="shared" si="28"/>
        <v>3798773382</v>
      </c>
      <c r="M908" s="661">
        <f t="shared" si="29"/>
        <v>0</v>
      </c>
    </row>
    <row r="909" spans="1:13">
      <c r="A909" s="657" t="s">
        <v>1352</v>
      </c>
      <c r="B909" s="658">
        <v>44522</v>
      </c>
      <c r="C909" s="657" t="s">
        <v>1170</v>
      </c>
      <c r="D909" s="657" t="s">
        <v>1171</v>
      </c>
      <c r="E909" s="657" t="s">
        <v>1183</v>
      </c>
      <c r="F909" s="659">
        <v>-6820600</v>
      </c>
      <c r="G909" s="659">
        <v>0</v>
      </c>
      <c r="H909" s="659">
        <v>6820600</v>
      </c>
      <c r="I909" s="659">
        <v>3805593982</v>
      </c>
      <c r="J909" s="660" t="s">
        <v>1173</v>
      </c>
      <c r="L909" s="661">
        <f t="shared" si="28"/>
        <v>3805593982</v>
      </c>
      <c r="M909" s="661">
        <f t="shared" si="29"/>
        <v>0</v>
      </c>
    </row>
    <row r="910" spans="1:13">
      <c r="A910" s="657" t="s">
        <v>1352</v>
      </c>
      <c r="B910" s="658">
        <v>44522</v>
      </c>
      <c r="C910" s="657" t="s">
        <v>1170</v>
      </c>
      <c r="D910" s="657" t="s">
        <v>1171</v>
      </c>
      <c r="E910" s="657" t="s">
        <v>1260</v>
      </c>
      <c r="F910" s="659">
        <v>-44516</v>
      </c>
      <c r="G910" s="659">
        <v>0</v>
      </c>
      <c r="H910" s="659">
        <v>44516</v>
      </c>
      <c r="I910" s="659">
        <v>3805638498</v>
      </c>
      <c r="J910" s="660" t="s">
        <v>1173</v>
      </c>
      <c r="L910" s="661">
        <f t="shared" si="28"/>
        <v>3805638498</v>
      </c>
      <c r="M910" s="661">
        <f t="shared" si="29"/>
        <v>0</v>
      </c>
    </row>
    <row r="911" spans="1:13">
      <c r="A911" s="657" t="s">
        <v>1352</v>
      </c>
      <c r="B911" s="658">
        <v>44522</v>
      </c>
      <c r="C911" s="657" t="s">
        <v>1170</v>
      </c>
      <c r="D911" s="657" t="s">
        <v>1171</v>
      </c>
      <c r="E911" s="657" t="s">
        <v>1195</v>
      </c>
      <c r="F911" s="659">
        <v>-7530400</v>
      </c>
      <c r="G911" s="659">
        <v>0</v>
      </c>
      <c r="H911" s="659">
        <v>7530400</v>
      </c>
      <c r="I911" s="659">
        <v>3813168898</v>
      </c>
      <c r="J911" s="660" t="s">
        <v>1173</v>
      </c>
      <c r="L911" s="661">
        <f t="shared" si="28"/>
        <v>3813168898</v>
      </c>
      <c r="M911" s="661">
        <f t="shared" si="29"/>
        <v>0</v>
      </c>
    </row>
    <row r="912" spans="1:13">
      <c r="A912" s="657" t="s">
        <v>1352</v>
      </c>
      <c r="B912" s="658">
        <v>44522</v>
      </c>
      <c r="C912" s="657" t="s">
        <v>1170</v>
      </c>
      <c r="D912" s="657" t="s">
        <v>1171</v>
      </c>
      <c r="E912" s="657" t="s">
        <v>1195</v>
      </c>
      <c r="F912" s="659">
        <v>-6040</v>
      </c>
      <c r="G912" s="659">
        <v>0</v>
      </c>
      <c r="H912" s="659">
        <v>6040</v>
      </c>
      <c r="I912" s="659">
        <v>3813174938</v>
      </c>
      <c r="J912" s="660" t="s">
        <v>1173</v>
      </c>
      <c r="L912" s="661">
        <f t="shared" si="28"/>
        <v>3813174938</v>
      </c>
      <c r="M912" s="661">
        <f t="shared" si="29"/>
        <v>0</v>
      </c>
    </row>
    <row r="913" spans="1:13">
      <c r="A913" s="657" t="s">
        <v>1352</v>
      </c>
      <c r="B913" s="658">
        <v>44522</v>
      </c>
      <c r="C913" s="657" t="s">
        <v>1170</v>
      </c>
      <c r="D913" s="657" t="s">
        <v>1171</v>
      </c>
      <c r="E913" s="657" t="s">
        <v>1182</v>
      </c>
      <c r="F913" s="659">
        <v>-2767900</v>
      </c>
      <c r="G913" s="659">
        <v>0</v>
      </c>
      <c r="H913" s="659">
        <v>2767900</v>
      </c>
      <c r="I913" s="659">
        <v>3815942838</v>
      </c>
      <c r="J913" s="660" t="s">
        <v>1173</v>
      </c>
      <c r="L913" s="661">
        <f t="shared" si="28"/>
        <v>3815942838</v>
      </c>
      <c r="M913" s="661">
        <f t="shared" si="29"/>
        <v>0</v>
      </c>
    </row>
    <row r="914" spans="1:13">
      <c r="A914" s="657" t="s">
        <v>1352</v>
      </c>
      <c r="B914" s="658">
        <v>44522</v>
      </c>
      <c r="C914" s="657" t="s">
        <v>1170</v>
      </c>
      <c r="D914" s="657" t="s">
        <v>1171</v>
      </c>
      <c r="E914" s="657" t="s">
        <v>1192</v>
      </c>
      <c r="F914" s="659">
        <v>-1510000</v>
      </c>
      <c r="G914" s="659">
        <v>0</v>
      </c>
      <c r="H914" s="659">
        <v>1510000</v>
      </c>
      <c r="I914" s="659">
        <v>3817452838</v>
      </c>
      <c r="J914" s="660" t="s">
        <v>1173</v>
      </c>
      <c r="L914" s="661">
        <f t="shared" si="28"/>
        <v>3817452838</v>
      </c>
      <c r="M914" s="661">
        <f t="shared" si="29"/>
        <v>0</v>
      </c>
    </row>
    <row r="915" spans="1:13">
      <c r="A915" s="657" t="s">
        <v>1352</v>
      </c>
      <c r="B915" s="658">
        <v>44522</v>
      </c>
      <c r="C915" s="657" t="s">
        <v>1170</v>
      </c>
      <c r="D915" s="657" t="s">
        <v>1171</v>
      </c>
      <c r="E915" s="657" t="s">
        <v>1236</v>
      </c>
      <c r="F915" s="659">
        <v>-10779900</v>
      </c>
      <c r="G915" s="659">
        <v>0</v>
      </c>
      <c r="H915" s="659">
        <v>10779900</v>
      </c>
      <c r="I915" s="659">
        <v>3828232738</v>
      </c>
      <c r="J915" s="660" t="s">
        <v>1173</v>
      </c>
      <c r="L915" s="661">
        <f t="shared" si="28"/>
        <v>3828232738</v>
      </c>
      <c r="M915" s="661">
        <f t="shared" si="29"/>
        <v>0</v>
      </c>
    </row>
    <row r="916" spans="1:13">
      <c r="A916" s="657" t="s">
        <v>1352</v>
      </c>
      <c r="B916" s="658">
        <v>44522</v>
      </c>
      <c r="C916" s="657" t="s">
        <v>1175</v>
      </c>
      <c r="D916" s="657" t="s">
        <v>1171</v>
      </c>
      <c r="E916" s="657" t="s">
        <v>1210</v>
      </c>
      <c r="F916" s="659">
        <v>-5800</v>
      </c>
      <c r="G916" s="659">
        <v>0</v>
      </c>
      <c r="H916" s="659">
        <v>5800</v>
      </c>
      <c r="I916" s="659">
        <v>3828238538</v>
      </c>
      <c r="J916" s="660" t="s">
        <v>1173</v>
      </c>
      <c r="L916" s="661">
        <f t="shared" si="28"/>
        <v>3828238538</v>
      </c>
      <c r="M916" s="661">
        <f t="shared" si="29"/>
        <v>0</v>
      </c>
    </row>
    <row r="917" spans="1:13">
      <c r="A917" s="657" t="s">
        <v>1352</v>
      </c>
      <c r="B917" s="658">
        <v>44522</v>
      </c>
      <c r="C917" s="657" t="s">
        <v>1170</v>
      </c>
      <c r="D917" s="657" t="s">
        <v>1171</v>
      </c>
      <c r="E917" s="657" t="s">
        <v>1213</v>
      </c>
      <c r="F917" s="659">
        <v>-112500</v>
      </c>
      <c r="G917" s="659">
        <v>0</v>
      </c>
      <c r="H917" s="659">
        <v>112500</v>
      </c>
      <c r="I917" s="659">
        <v>3828351038</v>
      </c>
      <c r="J917" s="660" t="s">
        <v>1173</v>
      </c>
      <c r="L917" s="661">
        <f t="shared" si="28"/>
        <v>3828351038</v>
      </c>
      <c r="M917" s="661">
        <f t="shared" si="29"/>
        <v>0</v>
      </c>
    </row>
    <row r="918" spans="1:13">
      <c r="A918" s="657" t="s">
        <v>1354</v>
      </c>
      <c r="B918" s="658">
        <v>44523</v>
      </c>
      <c r="C918" s="657" t="s">
        <v>1170</v>
      </c>
      <c r="D918" s="657" t="s">
        <v>1171</v>
      </c>
      <c r="E918" s="657" t="s">
        <v>1214</v>
      </c>
      <c r="F918" s="659">
        <v>-3615950</v>
      </c>
      <c r="G918" s="659">
        <v>0</v>
      </c>
      <c r="H918" s="659">
        <v>3615950</v>
      </c>
      <c r="I918" s="659">
        <v>3831966988</v>
      </c>
      <c r="J918" s="660" t="s">
        <v>1173</v>
      </c>
      <c r="L918" s="661">
        <f t="shared" si="28"/>
        <v>3831966988</v>
      </c>
      <c r="M918" s="661">
        <f t="shared" si="29"/>
        <v>0</v>
      </c>
    </row>
    <row r="919" spans="1:13">
      <c r="A919" s="657" t="s">
        <v>1354</v>
      </c>
      <c r="B919" s="658">
        <v>44523</v>
      </c>
      <c r="C919" s="657" t="s">
        <v>1170</v>
      </c>
      <c r="D919" s="657" t="s">
        <v>1171</v>
      </c>
      <c r="E919" s="657" t="s">
        <v>1202</v>
      </c>
      <c r="F919" s="659">
        <v>-3334000</v>
      </c>
      <c r="G919" s="659">
        <v>0</v>
      </c>
      <c r="H919" s="659">
        <v>3334000</v>
      </c>
      <c r="I919" s="659">
        <v>3835300988</v>
      </c>
      <c r="J919" s="660" t="s">
        <v>1173</v>
      </c>
      <c r="L919" s="661">
        <f t="shared" si="28"/>
        <v>3835300988</v>
      </c>
      <c r="M919" s="661">
        <f t="shared" si="29"/>
        <v>0</v>
      </c>
    </row>
    <row r="920" spans="1:13">
      <c r="A920" s="657" t="s">
        <v>1354</v>
      </c>
      <c r="B920" s="658">
        <v>44523</v>
      </c>
      <c r="C920" s="657" t="s">
        <v>1170</v>
      </c>
      <c r="D920" s="657" t="s">
        <v>1171</v>
      </c>
      <c r="E920" s="657" t="s">
        <v>1172</v>
      </c>
      <c r="F920" s="659">
        <v>-1200000</v>
      </c>
      <c r="G920" s="659">
        <v>0</v>
      </c>
      <c r="H920" s="659">
        <v>1200000</v>
      </c>
      <c r="I920" s="659">
        <v>3836500988</v>
      </c>
      <c r="J920" s="660" t="s">
        <v>1173</v>
      </c>
      <c r="L920" s="661">
        <f t="shared" si="28"/>
        <v>3836500988</v>
      </c>
      <c r="M920" s="661">
        <f t="shared" si="29"/>
        <v>0</v>
      </c>
    </row>
    <row r="921" spans="1:13">
      <c r="A921" s="657" t="s">
        <v>1354</v>
      </c>
      <c r="B921" s="658">
        <v>44523</v>
      </c>
      <c r="C921" s="657" t="s">
        <v>1170</v>
      </c>
      <c r="D921" s="657" t="s">
        <v>1171</v>
      </c>
      <c r="E921" s="657" t="s">
        <v>1178</v>
      </c>
      <c r="F921" s="659">
        <v>-8855850</v>
      </c>
      <c r="G921" s="659">
        <v>0</v>
      </c>
      <c r="H921" s="659">
        <v>8855850</v>
      </c>
      <c r="I921" s="659">
        <v>3845356838</v>
      </c>
      <c r="J921" s="660" t="s">
        <v>1173</v>
      </c>
      <c r="L921" s="661">
        <f t="shared" si="28"/>
        <v>3845356838</v>
      </c>
      <c r="M921" s="661">
        <f t="shared" si="29"/>
        <v>0</v>
      </c>
    </row>
    <row r="922" spans="1:13">
      <c r="A922" s="657" t="s">
        <v>1354</v>
      </c>
      <c r="B922" s="658">
        <v>44523</v>
      </c>
      <c r="C922" s="657" t="s">
        <v>1170</v>
      </c>
      <c r="D922" s="657" t="s">
        <v>1171</v>
      </c>
      <c r="E922" s="657" t="s">
        <v>1180</v>
      </c>
      <c r="F922" s="659">
        <v>-3096000</v>
      </c>
      <c r="G922" s="659">
        <v>0</v>
      </c>
      <c r="H922" s="659">
        <v>3096000</v>
      </c>
      <c r="I922" s="659">
        <v>3848452838</v>
      </c>
      <c r="J922" s="660" t="s">
        <v>1173</v>
      </c>
      <c r="L922" s="661">
        <f t="shared" si="28"/>
        <v>3848452838</v>
      </c>
      <c r="M922" s="661">
        <f t="shared" si="29"/>
        <v>0</v>
      </c>
    </row>
    <row r="923" spans="1:13">
      <c r="A923" s="657" t="s">
        <v>1354</v>
      </c>
      <c r="B923" s="658">
        <v>44523</v>
      </c>
      <c r="C923" s="657" t="s">
        <v>1170</v>
      </c>
      <c r="D923" s="657" t="s">
        <v>1171</v>
      </c>
      <c r="E923" s="657" t="s">
        <v>1181</v>
      </c>
      <c r="F923" s="659">
        <v>-1157300</v>
      </c>
      <c r="G923" s="659">
        <v>0</v>
      </c>
      <c r="H923" s="659">
        <v>1157300</v>
      </c>
      <c r="I923" s="659">
        <v>3849610138</v>
      </c>
      <c r="J923" s="660" t="s">
        <v>1173</v>
      </c>
      <c r="L923" s="661">
        <f t="shared" si="28"/>
        <v>3849610138</v>
      </c>
      <c r="M923" s="661">
        <f t="shared" si="29"/>
        <v>0</v>
      </c>
    </row>
    <row r="924" spans="1:13">
      <c r="A924" s="657" t="s">
        <v>1354</v>
      </c>
      <c r="B924" s="658">
        <v>44523</v>
      </c>
      <c r="C924" s="657" t="s">
        <v>1170</v>
      </c>
      <c r="D924" s="657" t="s">
        <v>1171</v>
      </c>
      <c r="E924" s="657" t="s">
        <v>1177</v>
      </c>
      <c r="F924" s="659">
        <v>-8700300</v>
      </c>
      <c r="G924" s="659">
        <v>0</v>
      </c>
      <c r="H924" s="659">
        <v>8700300</v>
      </c>
      <c r="I924" s="659">
        <v>3858310438</v>
      </c>
      <c r="J924" s="660" t="s">
        <v>1173</v>
      </c>
      <c r="L924" s="661">
        <f t="shared" si="28"/>
        <v>3858310438</v>
      </c>
      <c r="M924" s="661">
        <f t="shared" si="29"/>
        <v>0</v>
      </c>
    </row>
    <row r="925" spans="1:13">
      <c r="A925" s="657" t="s">
        <v>1354</v>
      </c>
      <c r="B925" s="658">
        <v>44523</v>
      </c>
      <c r="C925" s="657" t="s">
        <v>1170</v>
      </c>
      <c r="D925" s="657" t="s">
        <v>1171</v>
      </c>
      <c r="E925" s="657" t="s">
        <v>1232</v>
      </c>
      <c r="F925" s="659">
        <v>-12934000</v>
      </c>
      <c r="G925" s="659">
        <v>0</v>
      </c>
      <c r="H925" s="659">
        <v>12934000</v>
      </c>
      <c r="I925" s="659">
        <v>3871244438</v>
      </c>
      <c r="J925" s="660" t="s">
        <v>1173</v>
      </c>
      <c r="L925" s="661">
        <f t="shared" si="28"/>
        <v>3871244438</v>
      </c>
      <c r="M925" s="661">
        <f t="shared" si="29"/>
        <v>0</v>
      </c>
    </row>
    <row r="926" spans="1:13">
      <c r="A926" s="657" t="s">
        <v>1354</v>
      </c>
      <c r="B926" s="658">
        <v>44523</v>
      </c>
      <c r="C926" s="657" t="s">
        <v>1170</v>
      </c>
      <c r="D926" s="657" t="s">
        <v>1171</v>
      </c>
      <c r="E926" s="657" t="s">
        <v>1209</v>
      </c>
      <c r="F926" s="659">
        <v>-4500000</v>
      </c>
      <c r="G926" s="659">
        <v>0</v>
      </c>
      <c r="H926" s="659">
        <v>4500000</v>
      </c>
      <c r="I926" s="659">
        <v>3875744438</v>
      </c>
      <c r="J926" s="660" t="s">
        <v>1173</v>
      </c>
      <c r="L926" s="661">
        <f t="shared" si="28"/>
        <v>3875744438</v>
      </c>
      <c r="M926" s="661">
        <f t="shared" si="29"/>
        <v>0</v>
      </c>
    </row>
    <row r="927" spans="1:13">
      <c r="A927" s="657" t="s">
        <v>1354</v>
      </c>
      <c r="B927" s="658">
        <v>44523</v>
      </c>
      <c r="C927" s="657" t="s">
        <v>1170</v>
      </c>
      <c r="D927" s="657" t="s">
        <v>1171</v>
      </c>
      <c r="E927" s="657" t="s">
        <v>1187</v>
      </c>
      <c r="F927" s="659">
        <v>-2937000</v>
      </c>
      <c r="G927" s="659">
        <v>0</v>
      </c>
      <c r="H927" s="659">
        <v>2937000</v>
      </c>
      <c r="I927" s="659">
        <v>3878681438</v>
      </c>
      <c r="J927" s="660" t="s">
        <v>1173</v>
      </c>
      <c r="L927" s="661">
        <f t="shared" si="28"/>
        <v>3878681438</v>
      </c>
      <c r="M927" s="661">
        <f t="shared" si="29"/>
        <v>0</v>
      </c>
    </row>
    <row r="928" spans="1:13">
      <c r="A928" s="657" t="s">
        <v>1354</v>
      </c>
      <c r="B928" s="658">
        <v>44523</v>
      </c>
      <c r="C928" s="657" t="s">
        <v>1170</v>
      </c>
      <c r="D928" s="657" t="s">
        <v>1171</v>
      </c>
      <c r="E928" s="657" t="s">
        <v>1194</v>
      </c>
      <c r="F928" s="659">
        <v>-30000</v>
      </c>
      <c r="G928" s="659">
        <v>0</v>
      </c>
      <c r="H928" s="659">
        <v>30000</v>
      </c>
      <c r="I928" s="659">
        <v>3878711438</v>
      </c>
      <c r="J928" s="660" t="s">
        <v>1173</v>
      </c>
      <c r="L928" s="661">
        <f t="shared" si="28"/>
        <v>3878711438</v>
      </c>
      <c r="M928" s="661">
        <f t="shared" si="29"/>
        <v>0</v>
      </c>
    </row>
    <row r="929" spans="1:13">
      <c r="A929" s="657" t="s">
        <v>1354</v>
      </c>
      <c r="B929" s="658">
        <v>44523</v>
      </c>
      <c r="C929" s="657" t="s">
        <v>1170</v>
      </c>
      <c r="D929" s="657" t="s">
        <v>1171</v>
      </c>
      <c r="E929" s="657" t="s">
        <v>1195</v>
      </c>
      <c r="F929" s="659">
        <v>-8202764</v>
      </c>
      <c r="G929" s="659">
        <v>0</v>
      </c>
      <c r="H929" s="659">
        <v>8202764</v>
      </c>
      <c r="I929" s="659">
        <v>3886914202</v>
      </c>
      <c r="J929" s="660" t="s">
        <v>1173</v>
      </c>
      <c r="L929" s="661">
        <f t="shared" si="28"/>
        <v>3886914202</v>
      </c>
      <c r="M929" s="661">
        <f t="shared" si="29"/>
        <v>0</v>
      </c>
    </row>
    <row r="930" spans="1:13">
      <c r="A930" s="657" t="s">
        <v>1354</v>
      </c>
      <c r="B930" s="658">
        <v>44523</v>
      </c>
      <c r="C930" s="657" t="s">
        <v>1170</v>
      </c>
      <c r="D930" s="657" t="s">
        <v>1171</v>
      </c>
      <c r="E930" s="657" t="s">
        <v>1193</v>
      </c>
      <c r="F930" s="659">
        <v>-3580500</v>
      </c>
      <c r="G930" s="659">
        <v>0</v>
      </c>
      <c r="H930" s="659">
        <v>3580500</v>
      </c>
      <c r="I930" s="659">
        <v>3890494702</v>
      </c>
      <c r="J930" s="660" t="s">
        <v>1173</v>
      </c>
      <c r="L930" s="661">
        <f t="shared" si="28"/>
        <v>3890494702</v>
      </c>
      <c r="M930" s="661">
        <f t="shared" si="29"/>
        <v>0</v>
      </c>
    </row>
    <row r="931" spans="1:13">
      <c r="A931" s="657" t="s">
        <v>1354</v>
      </c>
      <c r="B931" s="658">
        <v>44523</v>
      </c>
      <c r="C931" s="657" t="s">
        <v>1170</v>
      </c>
      <c r="D931" s="657" t="s">
        <v>1171</v>
      </c>
      <c r="E931" s="657" t="s">
        <v>1191</v>
      </c>
      <c r="F931" s="659">
        <v>-4583100</v>
      </c>
      <c r="G931" s="659">
        <v>0</v>
      </c>
      <c r="H931" s="659">
        <v>4583100</v>
      </c>
      <c r="I931" s="659">
        <v>3895077802</v>
      </c>
      <c r="J931" s="660" t="s">
        <v>1173</v>
      </c>
      <c r="L931" s="661">
        <f t="shared" si="28"/>
        <v>3895077802</v>
      </c>
      <c r="M931" s="661">
        <f t="shared" si="29"/>
        <v>0</v>
      </c>
    </row>
    <row r="932" spans="1:13">
      <c r="A932" s="657" t="s">
        <v>1357</v>
      </c>
      <c r="B932" s="658">
        <v>44524</v>
      </c>
      <c r="C932" s="657" t="s">
        <v>1170</v>
      </c>
      <c r="D932" s="657" t="s">
        <v>1171</v>
      </c>
      <c r="E932" s="657" t="s">
        <v>1172</v>
      </c>
      <c r="F932" s="659">
        <v>-1555000</v>
      </c>
      <c r="G932" s="659">
        <v>0</v>
      </c>
      <c r="H932" s="659">
        <v>1555000</v>
      </c>
      <c r="I932" s="659">
        <v>3896632802</v>
      </c>
      <c r="J932" s="660" t="s">
        <v>1173</v>
      </c>
      <c r="L932" s="661">
        <f t="shared" si="28"/>
        <v>3896632802</v>
      </c>
      <c r="M932" s="661">
        <f t="shared" si="29"/>
        <v>0</v>
      </c>
    </row>
    <row r="933" spans="1:13">
      <c r="A933" s="657" t="s">
        <v>1354</v>
      </c>
      <c r="B933" s="658">
        <v>44523</v>
      </c>
      <c r="C933" s="657" t="s">
        <v>1170</v>
      </c>
      <c r="D933" s="657" t="s">
        <v>1171</v>
      </c>
      <c r="E933" s="657" t="s">
        <v>1196</v>
      </c>
      <c r="F933" s="659">
        <v>-120000</v>
      </c>
      <c r="G933" s="659">
        <v>0</v>
      </c>
      <c r="H933" s="659">
        <v>120000</v>
      </c>
      <c r="I933" s="659">
        <v>3896752802</v>
      </c>
      <c r="J933" s="660" t="s">
        <v>1173</v>
      </c>
      <c r="L933" s="661">
        <f t="shared" si="28"/>
        <v>3896752802</v>
      </c>
      <c r="M933" s="661">
        <f t="shared" si="29"/>
        <v>0</v>
      </c>
    </row>
    <row r="934" spans="1:13">
      <c r="A934" s="657" t="s">
        <v>1354</v>
      </c>
      <c r="B934" s="658">
        <v>44523</v>
      </c>
      <c r="C934" s="657" t="s">
        <v>1170</v>
      </c>
      <c r="D934" s="657" t="s">
        <v>1171</v>
      </c>
      <c r="E934" s="657" t="s">
        <v>1199</v>
      </c>
      <c r="F934" s="659">
        <v>-7620800</v>
      </c>
      <c r="G934" s="659">
        <v>0</v>
      </c>
      <c r="H934" s="659">
        <v>7620800</v>
      </c>
      <c r="I934" s="659">
        <v>3904373602</v>
      </c>
      <c r="J934" s="660" t="s">
        <v>1173</v>
      </c>
      <c r="L934" s="661">
        <f t="shared" si="28"/>
        <v>3904373602</v>
      </c>
      <c r="M934" s="661">
        <f t="shared" si="29"/>
        <v>0</v>
      </c>
    </row>
    <row r="935" spans="1:13">
      <c r="A935" s="657" t="s">
        <v>1354</v>
      </c>
      <c r="B935" s="658">
        <v>44523</v>
      </c>
      <c r="C935" s="657" t="s">
        <v>1170</v>
      </c>
      <c r="D935" s="657" t="s">
        <v>1171</v>
      </c>
      <c r="E935" s="657" t="s">
        <v>1261</v>
      </c>
      <c r="F935" s="659">
        <v>-325000</v>
      </c>
      <c r="G935" s="659">
        <v>0</v>
      </c>
      <c r="H935" s="659">
        <v>325000</v>
      </c>
      <c r="I935" s="659">
        <v>3904698602</v>
      </c>
      <c r="J935" s="660" t="s">
        <v>1173</v>
      </c>
      <c r="L935" s="661">
        <f t="shared" si="28"/>
        <v>3904698602</v>
      </c>
      <c r="M935" s="661">
        <f t="shared" si="29"/>
        <v>0</v>
      </c>
    </row>
    <row r="936" spans="1:13">
      <c r="A936" s="657" t="s">
        <v>1354</v>
      </c>
      <c r="B936" s="658">
        <v>44523</v>
      </c>
      <c r="C936" s="657" t="s">
        <v>1170</v>
      </c>
      <c r="D936" s="657" t="s">
        <v>1171</v>
      </c>
      <c r="E936" s="657" t="s">
        <v>1207</v>
      </c>
      <c r="F936" s="659">
        <v>-33000</v>
      </c>
      <c r="G936" s="659">
        <v>0</v>
      </c>
      <c r="H936" s="659">
        <v>33000</v>
      </c>
      <c r="I936" s="659">
        <v>3904731602</v>
      </c>
      <c r="J936" s="660" t="s">
        <v>1173</v>
      </c>
      <c r="L936" s="661">
        <f t="shared" si="28"/>
        <v>3904731602</v>
      </c>
      <c r="M936" s="661">
        <f t="shared" si="29"/>
        <v>0</v>
      </c>
    </row>
    <row r="937" spans="1:13">
      <c r="A937" s="657" t="s">
        <v>1354</v>
      </c>
      <c r="B937" s="658">
        <v>44523</v>
      </c>
      <c r="C937" s="657" t="s">
        <v>1170</v>
      </c>
      <c r="D937" s="657" t="s">
        <v>1171</v>
      </c>
      <c r="E937" s="657" t="s">
        <v>1185</v>
      </c>
      <c r="F937" s="659">
        <v>-2376000</v>
      </c>
      <c r="G937" s="659">
        <v>0</v>
      </c>
      <c r="H937" s="659">
        <v>2376000</v>
      </c>
      <c r="I937" s="659">
        <v>3907107602</v>
      </c>
      <c r="J937" s="660" t="s">
        <v>1173</v>
      </c>
      <c r="L937" s="661">
        <f t="shared" si="28"/>
        <v>3907107602</v>
      </c>
      <c r="M937" s="661">
        <f t="shared" si="29"/>
        <v>0</v>
      </c>
    </row>
    <row r="938" spans="1:13">
      <c r="A938" s="657" t="s">
        <v>1354</v>
      </c>
      <c r="B938" s="658">
        <v>44523</v>
      </c>
      <c r="C938" s="657" t="s">
        <v>1170</v>
      </c>
      <c r="D938" s="657" t="s">
        <v>1171</v>
      </c>
      <c r="E938" s="657" t="s">
        <v>1185</v>
      </c>
      <c r="F938" s="659">
        <v>-830500</v>
      </c>
      <c r="G938" s="659">
        <v>0</v>
      </c>
      <c r="H938" s="659">
        <v>830500</v>
      </c>
      <c r="I938" s="659">
        <v>3907938102</v>
      </c>
      <c r="J938" s="660" t="s">
        <v>1173</v>
      </c>
      <c r="L938" s="661">
        <f t="shared" si="28"/>
        <v>3907938102</v>
      </c>
      <c r="M938" s="661">
        <f t="shared" si="29"/>
        <v>0</v>
      </c>
    </row>
    <row r="939" spans="1:13">
      <c r="A939" s="657" t="s">
        <v>1354</v>
      </c>
      <c r="B939" s="658">
        <v>44523</v>
      </c>
      <c r="C939" s="657" t="s">
        <v>1170</v>
      </c>
      <c r="D939" s="657" t="s">
        <v>1171</v>
      </c>
      <c r="E939" s="657" t="s">
        <v>1178</v>
      </c>
      <c r="F939" s="659">
        <v>-65000</v>
      </c>
      <c r="G939" s="659">
        <v>0</v>
      </c>
      <c r="H939" s="659">
        <v>65000</v>
      </c>
      <c r="I939" s="659">
        <v>3908003102</v>
      </c>
      <c r="J939" s="660" t="s">
        <v>1173</v>
      </c>
      <c r="L939" s="661">
        <f t="shared" si="28"/>
        <v>3908003102</v>
      </c>
      <c r="M939" s="661">
        <f t="shared" si="29"/>
        <v>0</v>
      </c>
    </row>
    <row r="940" spans="1:13">
      <c r="A940" s="657" t="s">
        <v>1354</v>
      </c>
      <c r="B940" s="658">
        <v>44523</v>
      </c>
      <c r="C940" s="657" t="s">
        <v>1170</v>
      </c>
      <c r="D940" s="657" t="s">
        <v>1171</v>
      </c>
      <c r="E940" s="657" t="s">
        <v>1179</v>
      </c>
      <c r="F940" s="659">
        <v>-3080</v>
      </c>
      <c r="G940" s="659">
        <v>0</v>
      </c>
      <c r="H940" s="659">
        <v>3080</v>
      </c>
      <c r="I940" s="659">
        <v>3908006182</v>
      </c>
      <c r="J940" s="660" t="s">
        <v>1173</v>
      </c>
      <c r="L940" s="661">
        <f t="shared" si="28"/>
        <v>3908006182</v>
      </c>
      <c r="M940" s="661">
        <f t="shared" si="29"/>
        <v>0</v>
      </c>
    </row>
    <row r="941" spans="1:13">
      <c r="A941" s="657" t="s">
        <v>1354</v>
      </c>
      <c r="B941" s="658">
        <v>44523</v>
      </c>
      <c r="C941" s="657" t="s">
        <v>1170</v>
      </c>
      <c r="D941" s="657" t="s">
        <v>1171</v>
      </c>
      <c r="E941" s="657" t="s">
        <v>1189</v>
      </c>
      <c r="F941" s="659">
        <v>-1840506</v>
      </c>
      <c r="G941" s="659">
        <v>0</v>
      </c>
      <c r="H941" s="659">
        <v>1840506</v>
      </c>
      <c r="I941" s="659">
        <v>3909846688</v>
      </c>
      <c r="J941" s="660" t="s">
        <v>1173</v>
      </c>
      <c r="L941" s="661">
        <f t="shared" si="28"/>
        <v>3909846688</v>
      </c>
      <c r="M941" s="661">
        <f t="shared" si="29"/>
        <v>0</v>
      </c>
    </row>
    <row r="942" spans="1:13">
      <c r="A942" s="657" t="s">
        <v>1354</v>
      </c>
      <c r="B942" s="658">
        <v>44523</v>
      </c>
      <c r="C942" s="657" t="s">
        <v>1170</v>
      </c>
      <c r="D942" s="657" t="s">
        <v>1171</v>
      </c>
      <c r="E942" s="657" t="s">
        <v>1266</v>
      </c>
      <c r="F942" s="659">
        <v>-947100</v>
      </c>
      <c r="G942" s="659">
        <v>0</v>
      </c>
      <c r="H942" s="659">
        <v>947100</v>
      </c>
      <c r="I942" s="659">
        <v>3910793788</v>
      </c>
      <c r="J942" s="660" t="s">
        <v>1173</v>
      </c>
      <c r="L942" s="661">
        <f t="shared" si="28"/>
        <v>3910793788</v>
      </c>
      <c r="M942" s="661">
        <f t="shared" si="29"/>
        <v>0</v>
      </c>
    </row>
    <row r="943" spans="1:13">
      <c r="A943" s="657" t="s">
        <v>1354</v>
      </c>
      <c r="B943" s="658">
        <v>44523</v>
      </c>
      <c r="C943" s="657" t="s">
        <v>1170</v>
      </c>
      <c r="D943" s="657" t="s">
        <v>1171</v>
      </c>
      <c r="E943" s="657" t="s">
        <v>1177</v>
      </c>
      <c r="F943" s="659">
        <v>-35000</v>
      </c>
      <c r="G943" s="659">
        <v>0</v>
      </c>
      <c r="H943" s="659">
        <v>35000</v>
      </c>
      <c r="I943" s="659">
        <v>3910828788</v>
      </c>
      <c r="J943" s="660" t="s">
        <v>1173</v>
      </c>
      <c r="L943" s="661">
        <f t="shared" si="28"/>
        <v>3910828788</v>
      </c>
      <c r="M943" s="661">
        <f t="shared" si="29"/>
        <v>0</v>
      </c>
    </row>
    <row r="944" spans="1:13">
      <c r="A944" s="657" t="s">
        <v>1354</v>
      </c>
      <c r="B944" s="658">
        <v>44523</v>
      </c>
      <c r="C944" s="657" t="s">
        <v>1170</v>
      </c>
      <c r="D944" s="657" t="s">
        <v>1171</v>
      </c>
      <c r="E944" s="657" t="s">
        <v>1177</v>
      </c>
      <c r="F944" s="659">
        <v>-70500</v>
      </c>
      <c r="G944" s="659">
        <v>0</v>
      </c>
      <c r="H944" s="659">
        <v>70500</v>
      </c>
      <c r="I944" s="659">
        <v>3910899288</v>
      </c>
      <c r="J944" s="660" t="s">
        <v>1173</v>
      </c>
      <c r="L944" s="661">
        <f t="shared" si="28"/>
        <v>3910899288</v>
      </c>
      <c r="M944" s="661">
        <f t="shared" si="29"/>
        <v>0</v>
      </c>
    </row>
    <row r="945" spans="1:13">
      <c r="A945" s="657" t="s">
        <v>1354</v>
      </c>
      <c r="B945" s="658">
        <v>44523</v>
      </c>
      <c r="C945" s="657" t="s">
        <v>1170</v>
      </c>
      <c r="D945" s="657" t="s">
        <v>1171</v>
      </c>
      <c r="E945" s="657" t="s">
        <v>1234</v>
      </c>
      <c r="F945" s="659">
        <v>-3508</v>
      </c>
      <c r="G945" s="659">
        <v>0</v>
      </c>
      <c r="H945" s="659">
        <v>3508</v>
      </c>
      <c r="I945" s="659">
        <v>3910902796</v>
      </c>
      <c r="J945" s="660" t="s">
        <v>1173</v>
      </c>
      <c r="L945" s="661">
        <f t="shared" si="28"/>
        <v>3910902796</v>
      </c>
      <c r="M945" s="661">
        <f t="shared" si="29"/>
        <v>0</v>
      </c>
    </row>
    <row r="946" spans="1:13">
      <c r="A946" s="657" t="s">
        <v>1354</v>
      </c>
      <c r="B946" s="658">
        <v>44523</v>
      </c>
      <c r="C946" s="657" t="s">
        <v>1170</v>
      </c>
      <c r="D946" s="657" t="s">
        <v>1171</v>
      </c>
      <c r="E946" s="657" t="s">
        <v>1208</v>
      </c>
      <c r="F946" s="659">
        <v>-2548008</v>
      </c>
      <c r="G946" s="659">
        <v>0</v>
      </c>
      <c r="H946" s="659">
        <v>2548008</v>
      </c>
      <c r="I946" s="659">
        <v>3913450804</v>
      </c>
      <c r="J946" s="660" t="s">
        <v>1173</v>
      </c>
      <c r="L946" s="661">
        <f t="shared" si="28"/>
        <v>3913450804</v>
      </c>
      <c r="M946" s="661">
        <f t="shared" si="29"/>
        <v>0</v>
      </c>
    </row>
    <row r="947" spans="1:13">
      <c r="A947" s="657" t="s">
        <v>1354</v>
      </c>
      <c r="B947" s="658">
        <v>44523</v>
      </c>
      <c r="C947" s="657" t="s">
        <v>1170</v>
      </c>
      <c r="D947" s="657" t="s">
        <v>1171</v>
      </c>
      <c r="E947" s="657" t="s">
        <v>1322</v>
      </c>
      <c r="F947" s="659">
        <v>-90000</v>
      </c>
      <c r="G947" s="659">
        <v>0</v>
      </c>
      <c r="H947" s="659">
        <v>90000</v>
      </c>
      <c r="I947" s="659">
        <v>3913540804</v>
      </c>
      <c r="J947" s="660" t="s">
        <v>1173</v>
      </c>
      <c r="L947" s="661">
        <f t="shared" si="28"/>
        <v>3913540804</v>
      </c>
      <c r="M947" s="661">
        <f t="shared" si="29"/>
        <v>0</v>
      </c>
    </row>
    <row r="948" spans="1:13">
      <c r="A948" s="657" t="s">
        <v>1354</v>
      </c>
      <c r="B948" s="658">
        <v>44523</v>
      </c>
      <c r="C948" s="657" t="s">
        <v>1170</v>
      </c>
      <c r="D948" s="657" t="s">
        <v>1171</v>
      </c>
      <c r="E948" s="657" t="s">
        <v>1183</v>
      </c>
      <c r="F948" s="659">
        <v>-8074606</v>
      </c>
      <c r="G948" s="659">
        <v>0</v>
      </c>
      <c r="H948" s="659">
        <v>8074606</v>
      </c>
      <c r="I948" s="659">
        <v>3921615410</v>
      </c>
      <c r="J948" s="660" t="s">
        <v>1173</v>
      </c>
      <c r="L948" s="661">
        <f t="shared" si="28"/>
        <v>3921615410</v>
      </c>
      <c r="M948" s="661">
        <f t="shared" si="29"/>
        <v>0</v>
      </c>
    </row>
    <row r="949" spans="1:13">
      <c r="A949" s="657" t="s">
        <v>1354</v>
      </c>
      <c r="B949" s="658">
        <v>44523</v>
      </c>
      <c r="C949" s="657" t="s">
        <v>1170</v>
      </c>
      <c r="D949" s="657" t="s">
        <v>1171</v>
      </c>
      <c r="E949" s="657" t="s">
        <v>1174</v>
      </c>
      <c r="F949" s="659">
        <v>-7471514</v>
      </c>
      <c r="G949" s="659">
        <v>0</v>
      </c>
      <c r="H949" s="659">
        <v>7471514</v>
      </c>
      <c r="I949" s="659">
        <v>3929086924</v>
      </c>
      <c r="J949" s="660" t="s">
        <v>1173</v>
      </c>
      <c r="L949" s="661">
        <f t="shared" si="28"/>
        <v>3929086924</v>
      </c>
      <c r="M949" s="661">
        <f t="shared" si="29"/>
        <v>0</v>
      </c>
    </row>
    <row r="950" spans="1:13">
      <c r="A950" s="657" t="s">
        <v>1354</v>
      </c>
      <c r="B950" s="658">
        <v>44523</v>
      </c>
      <c r="C950" s="657" t="s">
        <v>1170</v>
      </c>
      <c r="D950" s="657" t="s">
        <v>1171</v>
      </c>
      <c r="E950" s="657" t="s">
        <v>1206</v>
      </c>
      <c r="F950" s="659">
        <v>-1708000</v>
      </c>
      <c r="G950" s="659">
        <v>0</v>
      </c>
      <c r="H950" s="659">
        <v>1708000</v>
      </c>
      <c r="I950" s="659">
        <v>3930794924</v>
      </c>
      <c r="J950" s="660" t="s">
        <v>1173</v>
      </c>
      <c r="L950" s="661">
        <f t="shared" si="28"/>
        <v>3930794924</v>
      </c>
      <c r="M950" s="661">
        <f t="shared" si="29"/>
        <v>0</v>
      </c>
    </row>
    <row r="951" spans="1:13">
      <c r="A951" s="657" t="s">
        <v>1354</v>
      </c>
      <c r="B951" s="658">
        <v>44523</v>
      </c>
      <c r="C951" s="657" t="s">
        <v>1170</v>
      </c>
      <c r="D951" s="657" t="s">
        <v>1171</v>
      </c>
      <c r="E951" s="657" t="s">
        <v>1182</v>
      </c>
      <c r="F951" s="659">
        <v>-1632750</v>
      </c>
      <c r="G951" s="659">
        <v>0</v>
      </c>
      <c r="H951" s="659">
        <v>1632750</v>
      </c>
      <c r="I951" s="659">
        <v>3932427674</v>
      </c>
      <c r="J951" s="660" t="s">
        <v>1173</v>
      </c>
      <c r="L951" s="661">
        <f t="shared" si="28"/>
        <v>3932427674</v>
      </c>
      <c r="M951" s="661">
        <f t="shared" si="29"/>
        <v>0</v>
      </c>
    </row>
    <row r="952" spans="1:13">
      <c r="A952" s="657" t="s">
        <v>1354</v>
      </c>
      <c r="B952" s="658">
        <v>44523</v>
      </c>
      <c r="C952" s="657" t="s">
        <v>1170</v>
      </c>
      <c r="D952" s="657" t="s">
        <v>1171</v>
      </c>
      <c r="E952" s="657" t="s">
        <v>1207</v>
      </c>
      <c r="F952" s="659">
        <v>-3514500</v>
      </c>
      <c r="G952" s="659">
        <v>0</v>
      </c>
      <c r="H952" s="659">
        <v>3514500</v>
      </c>
      <c r="I952" s="659">
        <v>3935942174</v>
      </c>
      <c r="J952" s="660" t="s">
        <v>1173</v>
      </c>
      <c r="L952" s="661">
        <f t="shared" si="28"/>
        <v>3935942174</v>
      </c>
      <c r="M952" s="661">
        <f t="shared" si="29"/>
        <v>0</v>
      </c>
    </row>
    <row r="953" spans="1:13">
      <c r="A953" s="657" t="s">
        <v>1354</v>
      </c>
      <c r="B953" s="658">
        <v>44523</v>
      </c>
      <c r="C953" s="657" t="s">
        <v>1170</v>
      </c>
      <c r="D953" s="657" t="s">
        <v>1171</v>
      </c>
      <c r="E953" s="657" t="s">
        <v>1189</v>
      </c>
      <c r="F953" s="659">
        <v>-55000</v>
      </c>
      <c r="G953" s="659">
        <v>0</v>
      </c>
      <c r="H953" s="659">
        <v>55000</v>
      </c>
      <c r="I953" s="659">
        <v>3935997174</v>
      </c>
      <c r="J953" s="660" t="s">
        <v>1173</v>
      </c>
      <c r="L953" s="661">
        <f t="shared" si="28"/>
        <v>3935997174</v>
      </c>
      <c r="M953" s="661">
        <f t="shared" si="29"/>
        <v>0</v>
      </c>
    </row>
    <row r="954" spans="1:13">
      <c r="A954" s="657" t="s">
        <v>1354</v>
      </c>
      <c r="B954" s="658">
        <v>44523</v>
      </c>
      <c r="C954" s="657" t="s">
        <v>1170</v>
      </c>
      <c r="D954" s="657" t="s">
        <v>1171</v>
      </c>
      <c r="E954" s="657" t="s">
        <v>1304</v>
      </c>
      <c r="F954" s="659">
        <v>-1510000</v>
      </c>
      <c r="G954" s="659">
        <v>0</v>
      </c>
      <c r="H954" s="659">
        <v>1510000</v>
      </c>
      <c r="I954" s="659">
        <v>3937507174</v>
      </c>
      <c r="J954" s="660" t="s">
        <v>1173</v>
      </c>
      <c r="L954" s="661">
        <f t="shared" si="28"/>
        <v>3937507174</v>
      </c>
      <c r="M954" s="661">
        <f t="shared" si="29"/>
        <v>0</v>
      </c>
    </row>
    <row r="955" spans="1:13">
      <c r="A955" s="657" t="s">
        <v>1354</v>
      </c>
      <c r="B955" s="658">
        <v>44523</v>
      </c>
      <c r="C955" s="657" t="s">
        <v>1170</v>
      </c>
      <c r="D955" s="657" t="s">
        <v>1171</v>
      </c>
      <c r="E955" s="657" t="s">
        <v>1189</v>
      </c>
      <c r="F955" s="659">
        <v>-7799050</v>
      </c>
      <c r="G955" s="659">
        <v>0</v>
      </c>
      <c r="H955" s="659">
        <v>7799050</v>
      </c>
      <c r="I955" s="659">
        <v>3945306224</v>
      </c>
      <c r="J955" s="660" t="s">
        <v>1173</v>
      </c>
      <c r="L955" s="661">
        <f t="shared" si="28"/>
        <v>3945306224</v>
      </c>
      <c r="M955" s="661">
        <f t="shared" si="29"/>
        <v>0</v>
      </c>
    </row>
    <row r="956" spans="1:13">
      <c r="A956" s="657" t="s">
        <v>1354</v>
      </c>
      <c r="B956" s="658">
        <v>44523</v>
      </c>
      <c r="C956" s="657" t="s">
        <v>1170</v>
      </c>
      <c r="D956" s="657" t="s">
        <v>1171</v>
      </c>
      <c r="E956" s="657" t="s">
        <v>1186</v>
      </c>
      <c r="F956" s="659">
        <v>-3140500</v>
      </c>
      <c r="G956" s="659">
        <v>0</v>
      </c>
      <c r="H956" s="659">
        <v>3140500</v>
      </c>
      <c r="I956" s="659">
        <v>3948446724</v>
      </c>
      <c r="J956" s="660" t="s">
        <v>1173</v>
      </c>
      <c r="L956" s="661">
        <f t="shared" si="28"/>
        <v>3948446724</v>
      </c>
      <c r="M956" s="661">
        <f t="shared" si="29"/>
        <v>0</v>
      </c>
    </row>
    <row r="957" spans="1:13">
      <c r="A957" s="657" t="s">
        <v>1354</v>
      </c>
      <c r="B957" s="658">
        <v>44523</v>
      </c>
      <c r="C957" s="657" t="s">
        <v>1170</v>
      </c>
      <c r="D957" s="657" t="s">
        <v>1171</v>
      </c>
      <c r="E957" s="657" t="s">
        <v>1204</v>
      </c>
      <c r="F957" s="659">
        <v>-4168000</v>
      </c>
      <c r="G957" s="659">
        <v>0</v>
      </c>
      <c r="H957" s="659">
        <v>4168000</v>
      </c>
      <c r="I957" s="659">
        <v>3952614724</v>
      </c>
      <c r="J957" s="660" t="s">
        <v>1173</v>
      </c>
      <c r="L957" s="661">
        <f t="shared" si="28"/>
        <v>3952614724</v>
      </c>
      <c r="M957" s="661">
        <f t="shared" si="29"/>
        <v>0</v>
      </c>
    </row>
    <row r="958" spans="1:13">
      <c r="A958" s="657" t="s">
        <v>1354</v>
      </c>
      <c r="B958" s="658">
        <v>44523</v>
      </c>
      <c r="C958" s="657" t="s">
        <v>1170</v>
      </c>
      <c r="D958" s="657" t="s">
        <v>1171</v>
      </c>
      <c r="E958" s="657" t="s">
        <v>1197</v>
      </c>
      <c r="F958" s="659">
        <v>-7865550</v>
      </c>
      <c r="G958" s="659">
        <v>0</v>
      </c>
      <c r="H958" s="659">
        <v>7865550</v>
      </c>
      <c r="I958" s="659">
        <v>3960480274</v>
      </c>
      <c r="J958" s="660" t="s">
        <v>1173</v>
      </c>
      <c r="L958" s="661">
        <f t="shared" si="28"/>
        <v>3960480274</v>
      </c>
      <c r="M958" s="661">
        <f t="shared" si="29"/>
        <v>0</v>
      </c>
    </row>
    <row r="959" spans="1:13">
      <c r="A959" s="657" t="s">
        <v>1354</v>
      </c>
      <c r="B959" s="658">
        <v>44523</v>
      </c>
      <c r="C959" s="657" t="s">
        <v>1170</v>
      </c>
      <c r="D959" s="657" t="s">
        <v>1171</v>
      </c>
      <c r="E959" s="657" t="s">
        <v>1223</v>
      </c>
      <c r="F959" s="659">
        <v>-7508</v>
      </c>
      <c r="G959" s="659">
        <v>0</v>
      </c>
      <c r="H959" s="659">
        <v>7508</v>
      </c>
      <c r="I959" s="659">
        <v>3960487782</v>
      </c>
      <c r="J959" s="660" t="s">
        <v>1173</v>
      </c>
      <c r="L959" s="661">
        <f t="shared" si="28"/>
        <v>3960487782</v>
      </c>
      <c r="M959" s="661">
        <f t="shared" si="29"/>
        <v>0</v>
      </c>
    </row>
    <row r="960" spans="1:13">
      <c r="A960" s="657" t="s">
        <v>1354</v>
      </c>
      <c r="B960" s="658">
        <v>44523</v>
      </c>
      <c r="C960" s="657" t="s">
        <v>1175</v>
      </c>
      <c r="D960" s="657" t="s">
        <v>1171</v>
      </c>
      <c r="E960" s="657" t="s">
        <v>1210</v>
      </c>
      <c r="F960" s="659">
        <v>-12000</v>
      </c>
      <c r="G960" s="659">
        <v>0</v>
      </c>
      <c r="H960" s="659">
        <v>12000</v>
      </c>
      <c r="I960" s="659">
        <v>3960499782</v>
      </c>
      <c r="J960" s="660" t="s">
        <v>1173</v>
      </c>
      <c r="L960" s="661">
        <f t="shared" si="28"/>
        <v>3960499782</v>
      </c>
      <c r="M960" s="661">
        <f t="shared" si="29"/>
        <v>0</v>
      </c>
    </row>
    <row r="961" spans="1:13">
      <c r="A961" s="657" t="s">
        <v>1354</v>
      </c>
      <c r="B961" s="658">
        <v>44523</v>
      </c>
      <c r="C961" s="657" t="s">
        <v>1170</v>
      </c>
      <c r="D961" s="657" t="s">
        <v>1171</v>
      </c>
      <c r="E961" s="657" t="s">
        <v>1288</v>
      </c>
      <c r="F961" s="659">
        <v>-90000</v>
      </c>
      <c r="G961" s="659">
        <v>0</v>
      </c>
      <c r="H961" s="659">
        <v>90000</v>
      </c>
      <c r="I961" s="659">
        <v>3960589782</v>
      </c>
      <c r="J961" s="660" t="s">
        <v>1173</v>
      </c>
      <c r="L961" s="661">
        <f t="shared" si="28"/>
        <v>3960589782</v>
      </c>
      <c r="M961" s="661">
        <f t="shared" si="29"/>
        <v>0</v>
      </c>
    </row>
    <row r="962" spans="1:13">
      <c r="A962" s="657" t="s">
        <v>1354</v>
      </c>
      <c r="B962" s="658">
        <v>44523</v>
      </c>
      <c r="C962" s="657" t="s">
        <v>1175</v>
      </c>
      <c r="D962" s="657" t="s">
        <v>1171</v>
      </c>
      <c r="E962" s="657" t="s">
        <v>1212</v>
      </c>
      <c r="F962" s="659">
        <v>-4680000</v>
      </c>
      <c r="G962" s="659">
        <v>0</v>
      </c>
      <c r="H962" s="659">
        <v>4680000</v>
      </c>
      <c r="I962" s="659">
        <v>3965269782</v>
      </c>
      <c r="J962" s="660" t="s">
        <v>1173</v>
      </c>
      <c r="L962" s="661">
        <f t="shared" si="28"/>
        <v>3965269782</v>
      </c>
      <c r="M962" s="661">
        <f t="shared" si="29"/>
        <v>0</v>
      </c>
    </row>
    <row r="963" spans="1:13">
      <c r="A963" s="657" t="s">
        <v>1354</v>
      </c>
      <c r="B963" s="658">
        <v>44523</v>
      </c>
      <c r="C963" s="657" t="s">
        <v>1170</v>
      </c>
      <c r="D963" s="657" t="s">
        <v>1171</v>
      </c>
      <c r="E963" s="657" t="s">
        <v>1213</v>
      </c>
      <c r="F963" s="659">
        <v>-87500</v>
      </c>
      <c r="G963" s="659">
        <v>0</v>
      </c>
      <c r="H963" s="659">
        <v>87500</v>
      </c>
      <c r="I963" s="659">
        <v>3965357282</v>
      </c>
      <c r="J963" s="660" t="s">
        <v>1173</v>
      </c>
      <c r="L963" s="661">
        <f t="shared" si="28"/>
        <v>3965357282</v>
      </c>
      <c r="M963" s="661">
        <f t="shared" si="29"/>
        <v>0</v>
      </c>
    </row>
    <row r="964" spans="1:13">
      <c r="A964" s="657" t="s">
        <v>1358</v>
      </c>
      <c r="B964" s="658">
        <v>44523</v>
      </c>
      <c r="C964" s="657" t="s">
        <v>1170</v>
      </c>
      <c r="D964" s="657" t="s">
        <v>1171</v>
      </c>
      <c r="E964" s="657" t="s">
        <v>1359</v>
      </c>
      <c r="F964" s="659">
        <v>-1500000</v>
      </c>
      <c r="G964" s="659">
        <v>0</v>
      </c>
      <c r="H964" s="659">
        <v>1500000</v>
      </c>
      <c r="I964" s="659">
        <v>3966857282</v>
      </c>
      <c r="J964" s="660" t="s">
        <v>1173</v>
      </c>
      <c r="L964" s="661">
        <f t="shared" si="28"/>
        <v>3966857282</v>
      </c>
      <c r="M964" s="661">
        <f t="shared" si="29"/>
        <v>0</v>
      </c>
    </row>
    <row r="965" spans="1:13">
      <c r="A965" s="657" t="s">
        <v>1357</v>
      </c>
      <c r="B965" s="658">
        <v>44524</v>
      </c>
      <c r="C965" s="657" t="s">
        <v>1170</v>
      </c>
      <c r="D965" s="657" t="s">
        <v>1171</v>
      </c>
      <c r="E965" s="657" t="s">
        <v>1188</v>
      </c>
      <c r="F965" s="659">
        <v>-17535900</v>
      </c>
      <c r="G965" s="659">
        <v>0</v>
      </c>
      <c r="H965" s="659">
        <v>17535900</v>
      </c>
      <c r="I965" s="659">
        <v>3984393182</v>
      </c>
      <c r="J965" s="660" t="s">
        <v>1173</v>
      </c>
      <c r="L965" s="661">
        <f t="shared" si="28"/>
        <v>3984393182</v>
      </c>
      <c r="M965" s="661">
        <f t="shared" si="29"/>
        <v>0</v>
      </c>
    </row>
    <row r="966" spans="1:13">
      <c r="A966" s="657" t="s">
        <v>1357</v>
      </c>
      <c r="B966" s="658">
        <v>44524</v>
      </c>
      <c r="C966" s="657" t="s">
        <v>1170</v>
      </c>
      <c r="D966" s="657" t="s">
        <v>1171</v>
      </c>
      <c r="E966" s="657" t="s">
        <v>1194</v>
      </c>
      <c r="F966" s="659">
        <v>-84000</v>
      </c>
      <c r="G966" s="659">
        <v>0</v>
      </c>
      <c r="H966" s="659">
        <v>84000</v>
      </c>
      <c r="I966" s="659">
        <v>3984477182</v>
      </c>
      <c r="J966" s="660" t="s">
        <v>1173</v>
      </c>
      <c r="L966" s="661">
        <f t="shared" si="28"/>
        <v>3984477182</v>
      </c>
      <c r="M966" s="661">
        <f t="shared" si="29"/>
        <v>0</v>
      </c>
    </row>
    <row r="967" spans="1:13">
      <c r="A967" s="657" t="s">
        <v>1357</v>
      </c>
      <c r="B967" s="658">
        <v>44524</v>
      </c>
      <c r="C967" s="657" t="s">
        <v>1170</v>
      </c>
      <c r="D967" s="657" t="s">
        <v>1171</v>
      </c>
      <c r="E967" s="657" t="s">
        <v>1209</v>
      </c>
      <c r="F967" s="659">
        <v>-6242000</v>
      </c>
      <c r="G967" s="659">
        <v>0</v>
      </c>
      <c r="H967" s="659">
        <v>6242000</v>
      </c>
      <c r="I967" s="659">
        <v>3990719182</v>
      </c>
      <c r="J967" s="660" t="s">
        <v>1173</v>
      </c>
      <c r="L967" s="661">
        <f t="shared" si="28"/>
        <v>3990719182</v>
      </c>
      <c r="M967" s="661">
        <f t="shared" si="29"/>
        <v>0</v>
      </c>
    </row>
    <row r="968" spans="1:13">
      <c r="A968" s="657" t="s">
        <v>1357</v>
      </c>
      <c r="B968" s="658">
        <v>44524</v>
      </c>
      <c r="C968" s="657" t="s">
        <v>1170</v>
      </c>
      <c r="D968" s="657" t="s">
        <v>1171</v>
      </c>
      <c r="E968" s="657" t="s">
        <v>1177</v>
      </c>
      <c r="F968" s="659">
        <v>-7199750</v>
      </c>
      <c r="G968" s="659">
        <v>0</v>
      </c>
      <c r="H968" s="659">
        <v>7199750</v>
      </c>
      <c r="I968" s="659">
        <v>3997918932</v>
      </c>
      <c r="J968" s="660" t="s">
        <v>1173</v>
      </c>
      <c r="L968" s="661">
        <f t="shared" ref="L968:L1031" si="30">I967+H968</f>
        <v>3997918932</v>
      </c>
      <c r="M968" s="661">
        <f t="shared" ref="M968:M1031" si="31">I968-L968</f>
        <v>0</v>
      </c>
    </row>
    <row r="969" spans="1:13">
      <c r="A969" s="657" t="s">
        <v>1357</v>
      </c>
      <c r="B969" s="658">
        <v>44524</v>
      </c>
      <c r="C969" s="657" t="s">
        <v>1170</v>
      </c>
      <c r="D969" s="657" t="s">
        <v>1171</v>
      </c>
      <c r="E969" s="657" t="s">
        <v>1174</v>
      </c>
      <c r="F969" s="659">
        <v>-5618398</v>
      </c>
      <c r="G969" s="659">
        <v>0</v>
      </c>
      <c r="H969" s="659">
        <v>5618398</v>
      </c>
      <c r="I969" s="659">
        <v>4003537330</v>
      </c>
      <c r="J969" s="660" t="s">
        <v>1173</v>
      </c>
      <c r="L969" s="661">
        <f t="shared" si="30"/>
        <v>4003537330</v>
      </c>
      <c r="M969" s="661">
        <f t="shared" si="31"/>
        <v>0</v>
      </c>
    </row>
    <row r="970" spans="1:13">
      <c r="A970" s="657" t="s">
        <v>1357</v>
      </c>
      <c r="B970" s="658">
        <v>44524</v>
      </c>
      <c r="C970" s="657" t="s">
        <v>1170</v>
      </c>
      <c r="D970" s="657" t="s">
        <v>1171</v>
      </c>
      <c r="E970" s="657" t="s">
        <v>1172</v>
      </c>
      <c r="F970" s="659">
        <v>-1244000</v>
      </c>
      <c r="G970" s="659">
        <v>0</v>
      </c>
      <c r="H970" s="659">
        <v>1244000</v>
      </c>
      <c r="I970" s="659">
        <v>4004781330</v>
      </c>
      <c r="J970" s="660" t="s">
        <v>1173</v>
      </c>
      <c r="L970" s="661">
        <f t="shared" si="30"/>
        <v>4004781330</v>
      </c>
      <c r="M970" s="661">
        <f t="shared" si="31"/>
        <v>0</v>
      </c>
    </row>
    <row r="971" spans="1:13">
      <c r="A971" s="657" t="s">
        <v>1357</v>
      </c>
      <c r="B971" s="658">
        <v>44524</v>
      </c>
      <c r="C971" s="657" t="s">
        <v>1170</v>
      </c>
      <c r="D971" s="657" t="s">
        <v>1171</v>
      </c>
      <c r="E971" s="657" t="s">
        <v>1191</v>
      </c>
      <c r="F971" s="659">
        <v>-4580400</v>
      </c>
      <c r="G971" s="659">
        <v>0</v>
      </c>
      <c r="H971" s="659">
        <v>4580400</v>
      </c>
      <c r="I971" s="659">
        <v>4009361730</v>
      </c>
      <c r="J971" s="660" t="s">
        <v>1173</v>
      </c>
      <c r="L971" s="661">
        <f t="shared" si="30"/>
        <v>4009361730</v>
      </c>
      <c r="M971" s="661">
        <f t="shared" si="31"/>
        <v>0</v>
      </c>
    </row>
    <row r="972" spans="1:13">
      <c r="A972" s="657" t="s">
        <v>1357</v>
      </c>
      <c r="B972" s="658">
        <v>44524</v>
      </c>
      <c r="C972" s="657" t="s">
        <v>1170</v>
      </c>
      <c r="D972" s="657" t="s">
        <v>1171</v>
      </c>
      <c r="E972" s="657" t="s">
        <v>1204</v>
      </c>
      <c r="F972" s="659">
        <v>-4323000</v>
      </c>
      <c r="G972" s="659">
        <v>0</v>
      </c>
      <c r="H972" s="659">
        <v>4323000</v>
      </c>
      <c r="I972" s="659">
        <v>4013684730</v>
      </c>
      <c r="J972" s="660" t="s">
        <v>1173</v>
      </c>
      <c r="L972" s="661">
        <f t="shared" si="30"/>
        <v>4013684730</v>
      </c>
      <c r="M972" s="661">
        <f t="shared" si="31"/>
        <v>0</v>
      </c>
    </row>
    <row r="973" spans="1:13">
      <c r="A973" s="657" t="s">
        <v>1357</v>
      </c>
      <c r="B973" s="658">
        <v>44524</v>
      </c>
      <c r="C973" s="657" t="s">
        <v>1170</v>
      </c>
      <c r="D973" s="657" t="s">
        <v>1171</v>
      </c>
      <c r="E973" s="657" t="s">
        <v>1178</v>
      </c>
      <c r="F973" s="659">
        <v>-3083400</v>
      </c>
      <c r="G973" s="659">
        <v>0</v>
      </c>
      <c r="H973" s="659">
        <v>3083400</v>
      </c>
      <c r="I973" s="659">
        <v>4016768130</v>
      </c>
      <c r="J973" s="660" t="s">
        <v>1173</v>
      </c>
      <c r="L973" s="661">
        <f t="shared" si="30"/>
        <v>4016768130</v>
      </c>
      <c r="M973" s="661">
        <f t="shared" si="31"/>
        <v>0</v>
      </c>
    </row>
    <row r="974" spans="1:13">
      <c r="A974" s="657" t="s">
        <v>1357</v>
      </c>
      <c r="B974" s="658">
        <v>44524</v>
      </c>
      <c r="C974" s="657" t="s">
        <v>1170</v>
      </c>
      <c r="D974" s="657" t="s">
        <v>1171</v>
      </c>
      <c r="E974" s="657" t="s">
        <v>1178</v>
      </c>
      <c r="F974" s="659">
        <v>-10056</v>
      </c>
      <c r="G974" s="659">
        <v>0</v>
      </c>
      <c r="H974" s="659">
        <v>10056</v>
      </c>
      <c r="I974" s="659">
        <v>4016778186</v>
      </c>
      <c r="J974" s="660" t="s">
        <v>1173</v>
      </c>
      <c r="L974" s="661">
        <f t="shared" si="30"/>
        <v>4016778186</v>
      </c>
      <c r="M974" s="661">
        <f t="shared" si="31"/>
        <v>0</v>
      </c>
    </row>
    <row r="975" spans="1:13">
      <c r="A975" s="657" t="s">
        <v>1357</v>
      </c>
      <c r="B975" s="658">
        <v>44524</v>
      </c>
      <c r="C975" s="657" t="s">
        <v>1170</v>
      </c>
      <c r="D975" s="657" t="s">
        <v>1171</v>
      </c>
      <c r="E975" s="657" t="s">
        <v>1190</v>
      </c>
      <c r="F975" s="659">
        <v>-3230500</v>
      </c>
      <c r="G975" s="659">
        <v>0</v>
      </c>
      <c r="H975" s="659">
        <v>3230500</v>
      </c>
      <c r="I975" s="659">
        <v>4020008686</v>
      </c>
      <c r="J975" s="660" t="s">
        <v>1173</v>
      </c>
      <c r="L975" s="661">
        <f t="shared" si="30"/>
        <v>4020008686</v>
      </c>
      <c r="M975" s="661">
        <f t="shared" si="31"/>
        <v>0</v>
      </c>
    </row>
    <row r="976" spans="1:13">
      <c r="A976" s="657" t="s">
        <v>1357</v>
      </c>
      <c r="B976" s="658">
        <v>44524</v>
      </c>
      <c r="C976" s="657" t="s">
        <v>1170</v>
      </c>
      <c r="D976" s="657" t="s">
        <v>1171</v>
      </c>
      <c r="E976" s="657" t="s">
        <v>1199</v>
      </c>
      <c r="F976" s="659">
        <v>-3595500</v>
      </c>
      <c r="G976" s="659">
        <v>0</v>
      </c>
      <c r="H976" s="659">
        <v>3595500</v>
      </c>
      <c r="I976" s="659">
        <v>4023604186</v>
      </c>
      <c r="J976" s="660" t="s">
        <v>1173</v>
      </c>
      <c r="L976" s="661">
        <f t="shared" si="30"/>
        <v>4023604186</v>
      </c>
      <c r="M976" s="661">
        <f t="shared" si="31"/>
        <v>0</v>
      </c>
    </row>
    <row r="977" spans="1:13">
      <c r="A977" s="657" t="s">
        <v>1357</v>
      </c>
      <c r="B977" s="658">
        <v>44524</v>
      </c>
      <c r="C977" s="657" t="s">
        <v>1170</v>
      </c>
      <c r="D977" s="657" t="s">
        <v>1171</v>
      </c>
      <c r="E977" s="657" t="s">
        <v>1195</v>
      </c>
      <c r="F977" s="659">
        <v>-3980500</v>
      </c>
      <c r="G977" s="659">
        <v>0</v>
      </c>
      <c r="H977" s="659">
        <v>3980500</v>
      </c>
      <c r="I977" s="659">
        <v>4027584686</v>
      </c>
      <c r="J977" s="660" t="s">
        <v>1173</v>
      </c>
      <c r="L977" s="661">
        <f t="shared" si="30"/>
        <v>4027584686</v>
      </c>
      <c r="M977" s="661">
        <f t="shared" si="31"/>
        <v>0</v>
      </c>
    </row>
    <row r="978" spans="1:13">
      <c r="A978" s="657" t="s">
        <v>1357</v>
      </c>
      <c r="B978" s="658">
        <v>44524</v>
      </c>
      <c r="C978" s="657" t="s">
        <v>1170</v>
      </c>
      <c r="D978" s="657" t="s">
        <v>1171</v>
      </c>
      <c r="E978" s="657" t="s">
        <v>1232</v>
      </c>
      <c r="F978" s="659">
        <v>-36400</v>
      </c>
      <c r="G978" s="659">
        <v>0</v>
      </c>
      <c r="H978" s="659">
        <v>36400</v>
      </c>
      <c r="I978" s="659">
        <v>4027621086</v>
      </c>
      <c r="J978" s="660" t="s">
        <v>1173</v>
      </c>
      <c r="L978" s="661">
        <f t="shared" si="30"/>
        <v>4027621086</v>
      </c>
      <c r="M978" s="661">
        <f t="shared" si="31"/>
        <v>0</v>
      </c>
    </row>
    <row r="979" spans="1:13">
      <c r="A979" s="657" t="s">
        <v>1357</v>
      </c>
      <c r="B979" s="658">
        <v>44524</v>
      </c>
      <c r="C979" s="657" t="s">
        <v>1170</v>
      </c>
      <c r="D979" s="657" t="s">
        <v>1171</v>
      </c>
      <c r="E979" s="657" t="s">
        <v>1207</v>
      </c>
      <c r="F979" s="659">
        <v>-3663000</v>
      </c>
      <c r="G979" s="659">
        <v>0</v>
      </c>
      <c r="H979" s="659">
        <v>3663000</v>
      </c>
      <c r="I979" s="659">
        <v>4031284086</v>
      </c>
      <c r="J979" s="660" t="s">
        <v>1173</v>
      </c>
      <c r="L979" s="661">
        <f t="shared" si="30"/>
        <v>4031284086</v>
      </c>
      <c r="M979" s="661">
        <f t="shared" si="31"/>
        <v>0</v>
      </c>
    </row>
    <row r="980" spans="1:13">
      <c r="A980" s="657" t="s">
        <v>1357</v>
      </c>
      <c r="B980" s="658">
        <v>44524</v>
      </c>
      <c r="C980" s="657" t="s">
        <v>1170</v>
      </c>
      <c r="D980" s="657" t="s">
        <v>1171</v>
      </c>
      <c r="E980" s="657" t="s">
        <v>1193</v>
      </c>
      <c r="F980" s="659">
        <v>-3724500</v>
      </c>
      <c r="G980" s="659">
        <v>0</v>
      </c>
      <c r="H980" s="659">
        <v>3724500</v>
      </c>
      <c r="I980" s="659">
        <v>4035008586</v>
      </c>
      <c r="J980" s="660" t="s">
        <v>1173</v>
      </c>
      <c r="L980" s="661">
        <f t="shared" si="30"/>
        <v>4035008586</v>
      </c>
      <c r="M980" s="661">
        <f t="shared" si="31"/>
        <v>0</v>
      </c>
    </row>
    <row r="981" spans="1:13">
      <c r="A981" s="657" t="s">
        <v>1357</v>
      </c>
      <c r="B981" s="658">
        <v>44524</v>
      </c>
      <c r="C981" s="657" t="s">
        <v>1170</v>
      </c>
      <c r="D981" s="657" t="s">
        <v>1171</v>
      </c>
      <c r="E981" s="657" t="s">
        <v>1180</v>
      </c>
      <c r="F981" s="659">
        <v>-2864000</v>
      </c>
      <c r="G981" s="659">
        <v>0</v>
      </c>
      <c r="H981" s="659">
        <v>2864000</v>
      </c>
      <c r="I981" s="659">
        <v>4037872586</v>
      </c>
      <c r="J981" s="660" t="s">
        <v>1173</v>
      </c>
      <c r="L981" s="661">
        <f t="shared" si="30"/>
        <v>4037872586</v>
      </c>
      <c r="M981" s="661">
        <f t="shared" si="31"/>
        <v>0</v>
      </c>
    </row>
    <row r="982" spans="1:13">
      <c r="A982" s="657" t="s">
        <v>1357</v>
      </c>
      <c r="B982" s="658">
        <v>44524</v>
      </c>
      <c r="C982" s="657" t="s">
        <v>1170</v>
      </c>
      <c r="D982" s="657" t="s">
        <v>1171</v>
      </c>
      <c r="E982" s="657" t="s">
        <v>1187</v>
      </c>
      <c r="F982" s="659">
        <v>-2932000</v>
      </c>
      <c r="G982" s="659">
        <v>0</v>
      </c>
      <c r="H982" s="659">
        <v>2932000</v>
      </c>
      <c r="I982" s="659">
        <v>4040804586</v>
      </c>
      <c r="J982" s="660" t="s">
        <v>1173</v>
      </c>
      <c r="L982" s="661">
        <f t="shared" si="30"/>
        <v>4040804586</v>
      </c>
      <c r="M982" s="661">
        <f t="shared" si="31"/>
        <v>0</v>
      </c>
    </row>
    <row r="983" spans="1:13">
      <c r="A983" s="657" t="s">
        <v>1357</v>
      </c>
      <c r="B983" s="658">
        <v>44524</v>
      </c>
      <c r="C983" s="657" t="s">
        <v>1170</v>
      </c>
      <c r="D983" s="657" t="s">
        <v>1171</v>
      </c>
      <c r="E983" s="657" t="s">
        <v>1197</v>
      </c>
      <c r="F983" s="659">
        <v>-7243674</v>
      </c>
      <c r="G983" s="659">
        <v>0</v>
      </c>
      <c r="H983" s="659">
        <v>7243674</v>
      </c>
      <c r="I983" s="659">
        <v>4048048260</v>
      </c>
      <c r="J983" s="660" t="s">
        <v>1173</v>
      </c>
      <c r="L983" s="661">
        <f t="shared" si="30"/>
        <v>4048048260</v>
      </c>
      <c r="M983" s="661">
        <f t="shared" si="31"/>
        <v>0</v>
      </c>
    </row>
    <row r="984" spans="1:13">
      <c r="A984" s="657" t="s">
        <v>1357</v>
      </c>
      <c r="B984" s="658">
        <v>44524</v>
      </c>
      <c r="C984" s="657" t="s">
        <v>1170</v>
      </c>
      <c r="D984" s="657" t="s">
        <v>1171</v>
      </c>
      <c r="E984" s="657" t="s">
        <v>1186</v>
      </c>
      <c r="F984" s="659">
        <v>-2887500</v>
      </c>
      <c r="G984" s="659">
        <v>0</v>
      </c>
      <c r="H984" s="659">
        <v>2887500</v>
      </c>
      <c r="I984" s="659">
        <v>4050935760</v>
      </c>
      <c r="J984" s="660" t="s">
        <v>1173</v>
      </c>
      <c r="L984" s="661">
        <f t="shared" si="30"/>
        <v>4050935760</v>
      </c>
      <c r="M984" s="661">
        <f t="shared" si="31"/>
        <v>0</v>
      </c>
    </row>
    <row r="985" spans="1:13">
      <c r="A985" s="657" t="s">
        <v>1357</v>
      </c>
      <c r="B985" s="658">
        <v>44524</v>
      </c>
      <c r="C985" s="657" t="s">
        <v>1170</v>
      </c>
      <c r="D985" s="657" t="s">
        <v>1171</v>
      </c>
      <c r="E985" s="657" t="s">
        <v>1189</v>
      </c>
      <c r="F985" s="659">
        <v>-10211800</v>
      </c>
      <c r="G985" s="659">
        <v>0</v>
      </c>
      <c r="H985" s="659">
        <v>10211800</v>
      </c>
      <c r="I985" s="659">
        <v>4061147560</v>
      </c>
      <c r="J985" s="660" t="s">
        <v>1173</v>
      </c>
      <c r="L985" s="661">
        <f t="shared" si="30"/>
        <v>4061147560</v>
      </c>
      <c r="M985" s="661">
        <f t="shared" si="31"/>
        <v>0</v>
      </c>
    </row>
    <row r="986" spans="1:13">
      <c r="A986" s="657" t="s">
        <v>1357</v>
      </c>
      <c r="B986" s="658">
        <v>44524</v>
      </c>
      <c r="C986" s="657" t="s">
        <v>1170</v>
      </c>
      <c r="D986" s="657" t="s">
        <v>1171</v>
      </c>
      <c r="E986" s="657" t="s">
        <v>1306</v>
      </c>
      <c r="F986" s="659">
        <v>-750550</v>
      </c>
      <c r="G986" s="659">
        <v>0</v>
      </c>
      <c r="H986" s="659">
        <v>750550</v>
      </c>
      <c r="I986" s="659">
        <v>4061898110</v>
      </c>
      <c r="J986" s="660" t="s">
        <v>1173</v>
      </c>
      <c r="L986" s="661">
        <f t="shared" si="30"/>
        <v>4061898110</v>
      </c>
      <c r="M986" s="661">
        <f t="shared" si="31"/>
        <v>0</v>
      </c>
    </row>
    <row r="987" spans="1:13">
      <c r="A987" s="657" t="s">
        <v>1357</v>
      </c>
      <c r="B987" s="658">
        <v>44524</v>
      </c>
      <c r="C987" s="657" t="s">
        <v>1170</v>
      </c>
      <c r="D987" s="657" t="s">
        <v>1171</v>
      </c>
      <c r="E987" s="657" t="s">
        <v>1208</v>
      </c>
      <c r="F987" s="659">
        <v>-2764332</v>
      </c>
      <c r="G987" s="659">
        <v>0</v>
      </c>
      <c r="H987" s="659">
        <v>2764332</v>
      </c>
      <c r="I987" s="659">
        <v>4064662442</v>
      </c>
      <c r="J987" s="660" t="s">
        <v>1173</v>
      </c>
      <c r="L987" s="661">
        <f t="shared" si="30"/>
        <v>4064662442</v>
      </c>
      <c r="M987" s="661">
        <f t="shared" si="31"/>
        <v>0</v>
      </c>
    </row>
    <row r="988" spans="1:13">
      <c r="A988" s="657" t="s">
        <v>1357</v>
      </c>
      <c r="B988" s="658">
        <v>44524</v>
      </c>
      <c r="C988" s="657" t="s">
        <v>1170</v>
      </c>
      <c r="D988" s="657" t="s">
        <v>1171</v>
      </c>
      <c r="E988" s="657" t="s">
        <v>1322</v>
      </c>
      <c r="F988" s="659">
        <v>-150000</v>
      </c>
      <c r="G988" s="659">
        <v>0</v>
      </c>
      <c r="H988" s="659">
        <v>150000</v>
      </c>
      <c r="I988" s="659">
        <v>4064812442</v>
      </c>
      <c r="J988" s="660" t="s">
        <v>1173</v>
      </c>
      <c r="L988" s="661">
        <f t="shared" si="30"/>
        <v>4064812442</v>
      </c>
      <c r="M988" s="661">
        <f t="shared" si="31"/>
        <v>0</v>
      </c>
    </row>
    <row r="989" spans="1:13">
      <c r="A989" s="657" t="s">
        <v>1357</v>
      </c>
      <c r="B989" s="658">
        <v>44524</v>
      </c>
      <c r="C989" s="657" t="s">
        <v>1170</v>
      </c>
      <c r="D989" s="657" t="s">
        <v>1171</v>
      </c>
      <c r="E989" s="657" t="s">
        <v>1182</v>
      </c>
      <c r="F989" s="659">
        <v>-3356900</v>
      </c>
      <c r="G989" s="659">
        <v>0</v>
      </c>
      <c r="H989" s="659">
        <v>3356900</v>
      </c>
      <c r="I989" s="659">
        <v>4068169342</v>
      </c>
      <c r="J989" s="660" t="s">
        <v>1173</v>
      </c>
      <c r="L989" s="661">
        <f t="shared" si="30"/>
        <v>4068169342</v>
      </c>
      <c r="M989" s="661">
        <f t="shared" si="31"/>
        <v>0</v>
      </c>
    </row>
    <row r="990" spans="1:13">
      <c r="A990" s="657" t="s">
        <v>1360</v>
      </c>
      <c r="B990" s="658">
        <v>44525</v>
      </c>
      <c r="C990" s="657" t="s">
        <v>1170</v>
      </c>
      <c r="D990" s="657" t="s">
        <v>1171</v>
      </c>
      <c r="E990" s="657" t="s">
        <v>1172</v>
      </c>
      <c r="F990" s="659">
        <v>-1275500</v>
      </c>
      <c r="G990" s="659">
        <v>0</v>
      </c>
      <c r="H990" s="659">
        <v>1275500</v>
      </c>
      <c r="I990" s="659">
        <v>4069444842</v>
      </c>
      <c r="J990" s="660" t="s">
        <v>1173</v>
      </c>
      <c r="L990" s="661">
        <f t="shared" si="30"/>
        <v>4069444842</v>
      </c>
      <c r="M990" s="661">
        <f t="shared" si="31"/>
        <v>0</v>
      </c>
    </row>
    <row r="991" spans="1:13">
      <c r="A991" s="657" t="s">
        <v>1357</v>
      </c>
      <c r="B991" s="658">
        <v>44524</v>
      </c>
      <c r="C991" s="657" t="s">
        <v>1170</v>
      </c>
      <c r="D991" s="657" t="s">
        <v>1171</v>
      </c>
      <c r="E991" s="657" t="s">
        <v>1181</v>
      </c>
      <c r="F991" s="659">
        <v>-1019600</v>
      </c>
      <c r="G991" s="659">
        <v>0</v>
      </c>
      <c r="H991" s="659">
        <v>1019600</v>
      </c>
      <c r="I991" s="659">
        <v>4070464442</v>
      </c>
      <c r="J991" s="660" t="s">
        <v>1173</v>
      </c>
      <c r="L991" s="661">
        <f t="shared" si="30"/>
        <v>4070464442</v>
      </c>
      <c r="M991" s="661">
        <f t="shared" si="31"/>
        <v>0</v>
      </c>
    </row>
    <row r="992" spans="1:13">
      <c r="A992" s="657" t="s">
        <v>1357</v>
      </c>
      <c r="B992" s="658">
        <v>44524</v>
      </c>
      <c r="C992" s="657" t="s">
        <v>1170</v>
      </c>
      <c r="D992" s="657" t="s">
        <v>1171</v>
      </c>
      <c r="E992" s="657" t="s">
        <v>1183</v>
      </c>
      <c r="F992" s="659">
        <v>-5466200</v>
      </c>
      <c r="G992" s="659">
        <v>0</v>
      </c>
      <c r="H992" s="659">
        <v>5466200</v>
      </c>
      <c r="I992" s="659">
        <v>4075930642</v>
      </c>
      <c r="J992" s="660" t="s">
        <v>1173</v>
      </c>
      <c r="L992" s="661">
        <f t="shared" si="30"/>
        <v>4075930642</v>
      </c>
      <c r="M992" s="661">
        <f t="shared" si="31"/>
        <v>0</v>
      </c>
    </row>
    <row r="993" spans="1:13">
      <c r="A993" s="657" t="s">
        <v>1357</v>
      </c>
      <c r="B993" s="658">
        <v>44524</v>
      </c>
      <c r="C993" s="657" t="s">
        <v>1170</v>
      </c>
      <c r="D993" s="657" t="s">
        <v>1171</v>
      </c>
      <c r="E993" s="657" t="s">
        <v>1185</v>
      </c>
      <c r="F993" s="659">
        <v>-2391000</v>
      </c>
      <c r="G993" s="659">
        <v>0</v>
      </c>
      <c r="H993" s="659">
        <v>2391000</v>
      </c>
      <c r="I993" s="659">
        <v>4078321642</v>
      </c>
      <c r="J993" s="660" t="s">
        <v>1173</v>
      </c>
      <c r="L993" s="661">
        <f t="shared" si="30"/>
        <v>4078321642</v>
      </c>
      <c r="M993" s="661">
        <f t="shared" si="31"/>
        <v>0</v>
      </c>
    </row>
    <row r="994" spans="1:13">
      <c r="A994" s="657" t="s">
        <v>1357</v>
      </c>
      <c r="B994" s="658">
        <v>44524</v>
      </c>
      <c r="C994" s="657" t="s">
        <v>1170</v>
      </c>
      <c r="D994" s="657" t="s">
        <v>1171</v>
      </c>
      <c r="E994" s="657" t="s">
        <v>1266</v>
      </c>
      <c r="F994" s="659">
        <v>-353000</v>
      </c>
      <c r="G994" s="659">
        <v>0</v>
      </c>
      <c r="H994" s="659">
        <v>353000</v>
      </c>
      <c r="I994" s="659">
        <v>4078674642</v>
      </c>
      <c r="J994" s="660" t="s">
        <v>1173</v>
      </c>
      <c r="L994" s="661">
        <f t="shared" si="30"/>
        <v>4078674642</v>
      </c>
      <c r="M994" s="661">
        <f t="shared" si="31"/>
        <v>0</v>
      </c>
    </row>
    <row r="995" spans="1:13">
      <c r="A995" s="657" t="s">
        <v>1357</v>
      </c>
      <c r="B995" s="658">
        <v>44524</v>
      </c>
      <c r="C995" s="657" t="s">
        <v>1170</v>
      </c>
      <c r="D995" s="657" t="s">
        <v>1171</v>
      </c>
      <c r="E995" s="657" t="s">
        <v>1206</v>
      </c>
      <c r="F995" s="659">
        <v>-1133000</v>
      </c>
      <c r="G995" s="659">
        <v>0</v>
      </c>
      <c r="H995" s="659">
        <v>1133000</v>
      </c>
      <c r="I995" s="659">
        <v>4079807642</v>
      </c>
      <c r="J995" s="660" t="s">
        <v>1173</v>
      </c>
      <c r="L995" s="661">
        <f t="shared" si="30"/>
        <v>4079807642</v>
      </c>
      <c r="M995" s="661">
        <f t="shared" si="31"/>
        <v>0</v>
      </c>
    </row>
    <row r="996" spans="1:13">
      <c r="A996" s="657" t="s">
        <v>1357</v>
      </c>
      <c r="B996" s="658">
        <v>44524</v>
      </c>
      <c r="C996" s="657" t="s">
        <v>1170</v>
      </c>
      <c r="D996" s="657" t="s">
        <v>1171</v>
      </c>
      <c r="E996" s="657" t="s">
        <v>1196</v>
      </c>
      <c r="F996" s="659">
        <v>-1060300</v>
      </c>
      <c r="G996" s="659">
        <v>0</v>
      </c>
      <c r="H996" s="659">
        <v>1060300</v>
      </c>
      <c r="I996" s="659">
        <v>4080867942</v>
      </c>
      <c r="J996" s="660" t="s">
        <v>1173</v>
      </c>
      <c r="L996" s="661">
        <f t="shared" si="30"/>
        <v>4080867942</v>
      </c>
      <c r="M996" s="661">
        <f t="shared" si="31"/>
        <v>0</v>
      </c>
    </row>
    <row r="997" spans="1:13">
      <c r="A997" s="657" t="s">
        <v>1357</v>
      </c>
      <c r="B997" s="658">
        <v>44524</v>
      </c>
      <c r="C997" s="657" t="s">
        <v>1170</v>
      </c>
      <c r="D997" s="657" t="s">
        <v>1171</v>
      </c>
      <c r="E997" s="657" t="s">
        <v>1205</v>
      </c>
      <c r="F997" s="659">
        <v>-30000</v>
      </c>
      <c r="G997" s="659">
        <v>0</v>
      </c>
      <c r="H997" s="659">
        <v>30000</v>
      </c>
      <c r="I997" s="659">
        <v>4080897942</v>
      </c>
      <c r="J997" s="660" t="s">
        <v>1173</v>
      </c>
      <c r="L997" s="661">
        <f t="shared" si="30"/>
        <v>4080897942</v>
      </c>
      <c r="M997" s="661">
        <f t="shared" si="31"/>
        <v>0</v>
      </c>
    </row>
    <row r="998" spans="1:13">
      <c r="A998" s="657" t="s">
        <v>1357</v>
      </c>
      <c r="B998" s="658">
        <v>44524</v>
      </c>
      <c r="C998" s="657" t="s">
        <v>1170</v>
      </c>
      <c r="D998" s="657" t="s">
        <v>1171</v>
      </c>
      <c r="E998" s="657" t="s">
        <v>1183</v>
      </c>
      <c r="F998" s="659">
        <v>-53040</v>
      </c>
      <c r="G998" s="659">
        <v>0</v>
      </c>
      <c r="H998" s="659">
        <v>53040</v>
      </c>
      <c r="I998" s="659">
        <v>4080950982</v>
      </c>
      <c r="J998" s="660" t="s">
        <v>1173</v>
      </c>
      <c r="L998" s="661">
        <f t="shared" si="30"/>
        <v>4080950982</v>
      </c>
      <c r="M998" s="661">
        <f t="shared" si="31"/>
        <v>0</v>
      </c>
    </row>
    <row r="999" spans="1:13">
      <c r="A999" s="657" t="s">
        <v>1357</v>
      </c>
      <c r="B999" s="658">
        <v>44524</v>
      </c>
      <c r="C999" s="657" t="s">
        <v>1170</v>
      </c>
      <c r="D999" s="657" t="s">
        <v>1171</v>
      </c>
      <c r="E999" s="657" t="s">
        <v>1202</v>
      </c>
      <c r="F999" s="659">
        <v>-40000</v>
      </c>
      <c r="G999" s="659">
        <v>0</v>
      </c>
      <c r="H999" s="659">
        <v>40000</v>
      </c>
      <c r="I999" s="659">
        <v>4080990982</v>
      </c>
      <c r="J999" s="660" t="s">
        <v>1173</v>
      </c>
      <c r="L999" s="661">
        <f t="shared" si="30"/>
        <v>4080990982</v>
      </c>
      <c r="M999" s="661">
        <f t="shared" si="31"/>
        <v>0</v>
      </c>
    </row>
    <row r="1000" spans="1:13">
      <c r="A1000" s="657" t="s">
        <v>1357</v>
      </c>
      <c r="B1000" s="658">
        <v>44524</v>
      </c>
      <c r="C1000" s="657" t="s">
        <v>1175</v>
      </c>
      <c r="D1000" s="657" t="s">
        <v>1171</v>
      </c>
      <c r="E1000" s="657" t="s">
        <v>1278</v>
      </c>
      <c r="F1000" s="659">
        <v>-25959993</v>
      </c>
      <c r="G1000" s="659">
        <v>0</v>
      </c>
      <c r="H1000" s="659">
        <v>25959993</v>
      </c>
      <c r="I1000" s="659">
        <v>4106950975</v>
      </c>
      <c r="J1000" s="660" t="s">
        <v>1173</v>
      </c>
      <c r="L1000" s="661">
        <f t="shared" si="30"/>
        <v>4106950975</v>
      </c>
      <c r="M1000" s="661">
        <f t="shared" si="31"/>
        <v>0</v>
      </c>
    </row>
    <row r="1001" spans="1:13">
      <c r="A1001" s="657" t="s">
        <v>1357</v>
      </c>
      <c r="B1001" s="658">
        <v>44524</v>
      </c>
      <c r="C1001" s="657" t="s">
        <v>1170</v>
      </c>
      <c r="D1001" s="657" t="s">
        <v>1171</v>
      </c>
      <c r="E1001" s="657" t="s">
        <v>1202</v>
      </c>
      <c r="F1001" s="659">
        <v>-29000</v>
      </c>
      <c r="G1001" s="659">
        <v>0</v>
      </c>
      <c r="H1001" s="659">
        <v>29000</v>
      </c>
      <c r="I1001" s="659">
        <v>4106979975</v>
      </c>
      <c r="J1001" s="660" t="s">
        <v>1173</v>
      </c>
      <c r="L1001" s="661">
        <f t="shared" si="30"/>
        <v>4106979975</v>
      </c>
      <c r="M1001" s="661">
        <f t="shared" si="31"/>
        <v>0</v>
      </c>
    </row>
    <row r="1002" spans="1:13">
      <c r="A1002" s="657" t="s">
        <v>1357</v>
      </c>
      <c r="B1002" s="658">
        <v>44524</v>
      </c>
      <c r="C1002" s="657" t="s">
        <v>1170</v>
      </c>
      <c r="D1002" s="657" t="s">
        <v>1171</v>
      </c>
      <c r="E1002" s="657" t="s">
        <v>1203</v>
      </c>
      <c r="F1002" s="659">
        <v>-13308</v>
      </c>
      <c r="G1002" s="659">
        <v>0</v>
      </c>
      <c r="H1002" s="659">
        <v>13308</v>
      </c>
      <c r="I1002" s="659">
        <v>4106993283</v>
      </c>
      <c r="J1002" s="660" t="s">
        <v>1173</v>
      </c>
      <c r="L1002" s="661">
        <f t="shared" si="30"/>
        <v>4106993283</v>
      </c>
      <c r="M1002" s="661">
        <f t="shared" si="31"/>
        <v>0</v>
      </c>
    </row>
    <row r="1003" spans="1:13">
      <c r="A1003" s="657" t="s">
        <v>1357</v>
      </c>
      <c r="B1003" s="658">
        <v>44524</v>
      </c>
      <c r="C1003" s="657" t="s">
        <v>1170</v>
      </c>
      <c r="D1003" s="657" t="s">
        <v>1171</v>
      </c>
      <c r="E1003" s="657" t="s">
        <v>1189</v>
      </c>
      <c r="F1003" s="659">
        <v>-38516</v>
      </c>
      <c r="G1003" s="659">
        <v>0</v>
      </c>
      <c r="H1003" s="659">
        <v>38516</v>
      </c>
      <c r="I1003" s="659">
        <v>4107031799</v>
      </c>
      <c r="J1003" s="660" t="s">
        <v>1173</v>
      </c>
      <c r="L1003" s="661">
        <f t="shared" si="30"/>
        <v>4107031799</v>
      </c>
      <c r="M1003" s="661">
        <f t="shared" si="31"/>
        <v>0</v>
      </c>
    </row>
    <row r="1004" spans="1:13">
      <c r="A1004" s="657" t="s">
        <v>1357</v>
      </c>
      <c r="B1004" s="658">
        <v>44524</v>
      </c>
      <c r="C1004" s="657" t="s">
        <v>1175</v>
      </c>
      <c r="D1004" s="657" t="s">
        <v>1171</v>
      </c>
      <c r="E1004" s="657" t="s">
        <v>1210</v>
      </c>
      <c r="F1004" s="659">
        <v>-30000</v>
      </c>
      <c r="G1004" s="659">
        <v>0</v>
      </c>
      <c r="H1004" s="659">
        <v>30000</v>
      </c>
      <c r="I1004" s="659">
        <v>4107061799</v>
      </c>
      <c r="J1004" s="660" t="s">
        <v>1173</v>
      </c>
      <c r="L1004" s="661">
        <f t="shared" si="30"/>
        <v>4107061799</v>
      </c>
      <c r="M1004" s="661">
        <f t="shared" si="31"/>
        <v>0</v>
      </c>
    </row>
    <row r="1005" spans="1:13">
      <c r="A1005" s="657" t="s">
        <v>1357</v>
      </c>
      <c r="B1005" s="658">
        <v>44524</v>
      </c>
      <c r="C1005" s="657" t="s">
        <v>1175</v>
      </c>
      <c r="D1005" s="657" t="s">
        <v>1171</v>
      </c>
      <c r="E1005" s="657" t="s">
        <v>1212</v>
      </c>
      <c r="F1005" s="659">
        <v>-1800000</v>
      </c>
      <c r="G1005" s="659">
        <v>0</v>
      </c>
      <c r="H1005" s="659">
        <v>1800000</v>
      </c>
      <c r="I1005" s="659">
        <v>4108861799</v>
      </c>
      <c r="J1005" s="660" t="s">
        <v>1173</v>
      </c>
      <c r="L1005" s="661">
        <f t="shared" si="30"/>
        <v>4108861799</v>
      </c>
      <c r="M1005" s="661">
        <f t="shared" si="31"/>
        <v>0</v>
      </c>
    </row>
    <row r="1006" spans="1:13">
      <c r="A1006" s="657" t="s">
        <v>1357</v>
      </c>
      <c r="B1006" s="658">
        <v>44524</v>
      </c>
      <c r="C1006" s="657" t="s">
        <v>1170</v>
      </c>
      <c r="D1006" s="657" t="s">
        <v>1171</v>
      </c>
      <c r="E1006" s="657" t="s">
        <v>1213</v>
      </c>
      <c r="F1006" s="659">
        <v>-118900</v>
      </c>
      <c r="G1006" s="659">
        <v>0</v>
      </c>
      <c r="H1006" s="659">
        <v>118900</v>
      </c>
      <c r="I1006" s="659">
        <v>4108980699</v>
      </c>
      <c r="J1006" s="660" t="s">
        <v>1173</v>
      </c>
      <c r="L1006" s="661">
        <f t="shared" si="30"/>
        <v>4108980699</v>
      </c>
      <c r="M1006" s="661">
        <f t="shared" si="31"/>
        <v>0</v>
      </c>
    </row>
    <row r="1007" spans="1:13">
      <c r="A1007" s="657" t="s">
        <v>1361</v>
      </c>
      <c r="B1007" s="658">
        <v>44524</v>
      </c>
      <c r="C1007" s="657" t="s">
        <v>1170</v>
      </c>
      <c r="D1007" s="657" t="s">
        <v>1171</v>
      </c>
      <c r="E1007" s="657" t="s">
        <v>1260</v>
      </c>
      <c r="F1007" s="659">
        <v>-28500</v>
      </c>
      <c r="G1007" s="659">
        <v>0</v>
      </c>
      <c r="H1007" s="659">
        <v>28500</v>
      </c>
      <c r="I1007" s="659">
        <v>4109009199</v>
      </c>
      <c r="J1007" s="660" t="s">
        <v>1173</v>
      </c>
      <c r="L1007" s="661">
        <f t="shared" si="30"/>
        <v>4109009199</v>
      </c>
      <c r="M1007" s="661">
        <f t="shared" si="31"/>
        <v>0</v>
      </c>
    </row>
    <row r="1008" spans="1:13">
      <c r="A1008" s="657" t="s">
        <v>1360</v>
      </c>
      <c r="B1008" s="658">
        <v>44525</v>
      </c>
      <c r="C1008" s="657" t="s">
        <v>1175</v>
      </c>
      <c r="D1008" s="657" t="s">
        <v>1171</v>
      </c>
      <c r="E1008" s="657" t="s">
        <v>1362</v>
      </c>
      <c r="F1008" s="659">
        <v>-2183700</v>
      </c>
      <c r="G1008" s="659">
        <v>0</v>
      </c>
      <c r="H1008" s="659">
        <v>2183700</v>
      </c>
      <c r="I1008" s="659">
        <v>4111192899</v>
      </c>
      <c r="J1008" s="660" t="s">
        <v>1173</v>
      </c>
      <c r="L1008" s="661">
        <f t="shared" si="30"/>
        <v>4111192899</v>
      </c>
      <c r="M1008" s="661">
        <f t="shared" si="31"/>
        <v>0</v>
      </c>
    </row>
    <row r="1009" spans="1:13">
      <c r="A1009" s="657" t="s">
        <v>1360</v>
      </c>
      <c r="B1009" s="658">
        <v>44525</v>
      </c>
      <c r="C1009" s="657" t="s">
        <v>1175</v>
      </c>
      <c r="D1009" s="657" t="s">
        <v>1171</v>
      </c>
      <c r="E1009" s="657" t="s">
        <v>1363</v>
      </c>
      <c r="F1009" s="659">
        <v>-2547500</v>
      </c>
      <c r="G1009" s="659">
        <v>0</v>
      </c>
      <c r="H1009" s="659">
        <v>2547500</v>
      </c>
      <c r="I1009" s="659">
        <v>4113740399</v>
      </c>
      <c r="J1009" s="660" t="s">
        <v>1173</v>
      </c>
      <c r="L1009" s="661">
        <f t="shared" si="30"/>
        <v>4113740399</v>
      </c>
      <c r="M1009" s="661">
        <f t="shared" si="31"/>
        <v>0</v>
      </c>
    </row>
    <row r="1010" spans="1:13">
      <c r="A1010" s="657" t="s">
        <v>1360</v>
      </c>
      <c r="B1010" s="658">
        <v>44525</v>
      </c>
      <c r="C1010" s="657" t="s">
        <v>1170</v>
      </c>
      <c r="D1010" s="657" t="s">
        <v>1171</v>
      </c>
      <c r="E1010" s="657" t="s">
        <v>1202</v>
      </c>
      <c r="F1010" s="659">
        <v>-3839208</v>
      </c>
      <c r="G1010" s="659">
        <v>0</v>
      </c>
      <c r="H1010" s="659">
        <v>3839208</v>
      </c>
      <c r="I1010" s="659">
        <v>4117579607</v>
      </c>
      <c r="J1010" s="660" t="s">
        <v>1173</v>
      </c>
      <c r="L1010" s="661">
        <f t="shared" si="30"/>
        <v>4117579607</v>
      </c>
      <c r="M1010" s="661">
        <f t="shared" si="31"/>
        <v>0</v>
      </c>
    </row>
    <row r="1011" spans="1:13">
      <c r="A1011" s="657" t="s">
        <v>1360</v>
      </c>
      <c r="B1011" s="658">
        <v>44525</v>
      </c>
      <c r="C1011" s="657" t="s">
        <v>1170</v>
      </c>
      <c r="D1011" s="657" t="s">
        <v>1171</v>
      </c>
      <c r="E1011" s="657" t="s">
        <v>1191</v>
      </c>
      <c r="F1011" s="659">
        <v>-3488100</v>
      </c>
      <c r="G1011" s="659">
        <v>0</v>
      </c>
      <c r="H1011" s="659">
        <v>3488100</v>
      </c>
      <c r="I1011" s="659">
        <v>4121067707</v>
      </c>
      <c r="J1011" s="660" t="s">
        <v>1173</v>
      </c>
      <c r="L1011" s="661">
        <f t="shared" si="30"/>
        <v>4121067707</v>
      </c>
      <c r="M1011" s="661">
        <f t="shared" si="31"/>
        <v>0</v>
      </c>
    </row>
    <row r="1012" spans="1:13">
      <c r="A1012" s="657" t="s">
        <v>1360</v>
      </c>
      <c r="B1012" s="658">
        <v>44525</v>
      </c>
      <c r="C1012" s="657" t="s">
        <v>1170</v>
      </c>
      <c r="D1012" s="657" t="s">
        <v>1171</v>
      </c>
      <c r="E1012" s="657" t="s">
        <v>1204</v>
      </c>
      <c r="F1012" s="659">
        <v>-3243500</v>
      </c>
      <c r="G1012" s="659">
        <v>0</v>
      </c>
      <c r="H1012" s="659">
        <v>3243500</v>
      </c>
      <c r="I1012" s="659">
        <v>4124311207</v>
      </c>
      <c r="J1012" s="660" t="s">
        <v>1173</v>
      </c>
      <c r="L1012" s="661">
        <f t="shared" si="30"/>
        <v>4124311207</v>
      </c>
      <c r="M1012" s="661">
        <f t="shared" si="31"/>
        <v>0</v>
      </c>
    </row>
    <row r="1013" spans="1:13">
      <c r="A1013" s="657" t="s">
        <v>1360</v>
      </c>
      <c r="B1013" s="658">
        <v>44525</v>
      </c>
      <c r="C1013" s="657" t="s">
        <v>1170</v>
      </c>
      <c r="D1013" s="657" t="s">
        <v>1171</v>
      </c>
      <c r="E1013" s="657" t="s">
        <v>1174</v>
      </c>
      <c r="F1013" s="659">
        <v>-3795816</v>
      </c>
      <c r="G1013" s="659">
        <v>0</v>
      </c>
      <c r="H1013" s="659">
        <v>3795816</v>
      </c>
      <c r="I1013" s="659">
        <v>4128107023</v>
      </c>
      <c r="J1013" s="660" t="s">
        <v>1173</v>
      </c>
      <c r="L1013" s="661">
        <f t="shared" si="30"/>
        <v>4128107023</v>
      </c>
      <c r="M1013" s="661">
        <f t="shared" si="31"/>
        <v>0</v>
      </c>
    </row>
    <row r="1014" spans="1:13">
      <c r="A1014" s="657" t="s">
        <v>1360</v>
      </c>
      <c r="B1014" s="658">
        <v>44525</v>
      </c>
      <c r="C1014" s="657" t="s">
        <v>1170</v>
      </c>
      <c r="D1014" s="657" t="s">
        <v>1171</v>
      </c>
      <c r="E1014" s="657" t="s">
        <v>1177</v>
      </c>
      <c r="F1014" s="659">
        <v>-4418700</v>
      </c>
      <c r="G1014" s="659">
        <v>0</v>
      </c>
      <c r="H1014" s="659">
        <v>4418700</v>
      </c>
      <c r="I1014" s="659">
        <v>4132525723</v>
      </c>
      <c r="J1014" s="660" t="s">
        <v>1173</v>
      </c>
      <c r="L1014" s="661">
        <f t="shared" si="30"/>
        <v>4132525723</v>
      </c>
      <c r="M1014" s="661">
        <f t="shared" si="31"/>
        <v>0</v>
      </c>
    </row>
    <row r="1015" spans="1:13">
      <c r="A1015" s="657" t="s">
        <v>1360</v>
      </c>
      <c r="B1015" s="658">
        <v>44525</v>
      </c>
      <c r="C1015" s="657" t="s">
        <v>1279</v>
      </c>
      <c r="D1015" s="657" t="s">
        <v>1171</v>
      </c>
      <c r="E1015" s="657" t="s">
        <v>1364</v>
      </c>
      <c r="F1015" s="659">
        <v>-42000</v>
      </c>
      <c r="G1015" s="659">
        <v>0</v>
      </c>
      <c r="H1015" s="659">
        <v>42000</v>
      </c>
      <c r="I1015" s="659">
        <v>4132567723</v>
      </c>
      <c r="J1015" s="660" t="s">
        <v>1173</v>
      </c>
      <c r="L1015" s="661">
        <f t="shared" si="30"/>
        <v>4132567723</v>
      </c>
      <c r="M1015" s="661">
        <f t="shared" si="31"/>
        <v>0</v>
      </c>
    </row>
    <row r="1016" spans="1:13">
      <c r="A1016" s="657" t="s">
        <v>1360</v>
      </c>
      <c r="B1016" s="658">
        <v>44525</v>
      </c>
      <c r="C1016" s="657" t="s">
        <v>1170</v>
      </c>
      <c r="D1016" s="657" t="s">
        <v>1171</v>
      </c>
      <c r="E1016" s="657" t="s">
        <v>1189</v>
      </c>
      <c r="F1016" s="659">
        <v>-5621208</v>
      </c>
      <c r="G1016" s="659">
        <v>0</v>
      </c>
      <c r="H1016" s="659">
        <v>5621208</v>
      </c>
      <c r="I1016" s="659">
        <v>4138188931</v>
      </c>
      <c r="J1016" s="660" t="s">
        <v>1173</v>
      </c>
      <c r="L1016" s="661">
        <f t="shared" si="30"/>
        <v>4138188931</v>
      </c>
      <c r="M1016" s="661">
        <f t="shared" si="31"/>
        <v>0</v>
      </c>
    </row>
    <row r="1017" spans="1:13">
      <c r="A1017" s="657" t="s">
        <v>1360</v>
      </c>
      <c r="B1017" s="658">
        <v>44525</v>
      </c>
      <c r="C1017" s="657" t="s">
        <v>1170</v>
      </c>
      <c r="D1017" s="657" t="s">
        <v>1171</v>
      </c>
      <c r="E1017" s="657" t="s">
        <v>1180</v>
      </c>
      <c r="F1017" s="659">
        <v>-2376000</v>
      </c>
      <c r="G1017" s="659">
        <v>0</v>
      </c>
      <c r="H1017" s="659">
        <v>2376000</v>
      </c>
      <c r="I1017" s="659">
        <v>4140564931</v>
      </c>
      <c r="J1017" s="660" t="s">
        <v>1173</v>
      </c>
      <c r="L1017" s="661">
        <f t="shared" si="30"/>
        <v>4140564931</v>
      </c>
      <c r="M1017" s="661">
        <f t="shared" si="31"/>
        <v>0</v>
      </c>
    </row>
    <row r="1018" spans="1:13">
      <c r="A1018" s="657" t="s">
        <v>1360</v>
      </c>
      <c r="B1018" s="658">
        <v>44525</v>
      </c>
      <c r="C1018" s="657" t="s">
        <v>1170</v>
      </c>
      <c r="D1018" s="657" t="s">
        <v>1171</v>
      </c>
      <c r="E1018" s="657" t="s">
        <v>1186</v>
      </c>
      <c r="F1018" s="659">
        <v>-3305000</v>
      </c>
      <c r="G1018" s="659">
        <v>0</v>
      </c>
      <c r="H1018" s="659">
        <v>3305000</v>
      </c>
      <c r="I1018" s="659">
        <v>4143869931</v>
      </c>
      <c r="J1018" s="660" t="s">
        <v>1173</v>
      </c>
      <c r="L1018" s="661">
        <f t="shared" si="30"/>
        <v>4143869931</v>
      </c>
      <c r="M1018" s="661">
        <f t="shared" si="31"/>
        <v>0</v>
      </c>
    </row>
    <row r="1019" spans="1:13">
      <c r="A1019" s="657" t="s">
        <v>1360</v>
      </c>
      <c r="B1019" s="658">
        <v>44525</v>
      </c>
      <c r="C1019" s="657" t="s">
        <v>1170</v>
      </c>
      <c r="D1019" s="657" t="s">
        <v>1171</v>
      </c>
      <c r="E1019" s="657" t="s">
        <v>1193</v>
      </c>
      <c r="F1019" s="659">
        <v>-3406500</v>
      </c>
      <c r="G1019" s="659">
        <v>0</v>
      </c>
      <c r="H1019" s="659">
        <v>3406500</v>
      </c>
      <c r="I1019" s="659">
        <v>4147276431</v>
      </c>
      <c r="J1019" s="660" t="s">
        <v>1173</v>
      </c>
      <c r="L1019" s="661">
        <f t="shared" si="30"/>
        <v>4147276431</v>
      </c>
      <c r="M1019" s="661">
        <f t="shared" si="31"/>
        <v>0</v>
      </c>
    </row>
    <row r="1020" spans="1:13">
      <c r="A1020" s="657" t="s">
        <v>1360</v>
      </c>
      <c r="B1020" s="658">
        <v>44525</v>
      </c>
      <c r="C1020" s="657" t="s">
        <v>1170</v>
      </c>
      <c r="D1020" s="657" t="s">
        <v>1171</v>
      </c>
      <c r="E1020" s="657" t="s">
        <v>1274</v>
      </c>
      <c r="F1020" s="659">
        <v>-5705700</v>
      </c>
      <c r="G1020" s="659">
        <v>0</v>
      </c>
      <c r="H1020" s="659">
        <v>5705700</v>
      </c>
      <c r="I1020" s="659">
        <v>4152982131</v>
      </c>
      <c r="J1020" s="660" t="s">
        <v>1173</v>
      </c>
      <c r="L1020" s="661">
        <f t="shared" si="30"/>
        <v>4152982131</v>
      </c>
      <c r="M1020" s="661">
        <f t="shared" si="31"/>
        <v>0</v>
      </c>
    </row>
    <row r="1021" spans="1:13">
      <c r="A1021" s="657" t="s">
        <v>1360</v>
      </c>
      <c r="B1021" s="658">
        <v>44525</v>
      </c>
      <c r="C1021" s="657" t="s">
        <v>1170</v>
      </c>
      <c r="D1021" s="657" t="s">
        <v>1171</v>
      </c>
      <c r="E1021" s="657" t="s">
        <v>1195</v>
      </c>
      <c r="F1021" s="659">
        <v>-6321300</v>
      </c>
      <c r="G1021" s="659">
        <v>0</v>
      </c>
      <c r="H1021" s="659">
        <v>6321300</v>
      </c>
      <c r="I1021" s="659">
        <v>4159303431</v>
      </c>
      <c r="J1021" s="660" t="s">
        <v>1173</v>
      </c>
      <c r="L1021" s="661">
        <f t="shared" si="30"/>
        <v>4159303431</v>
      </c>
      <c r="M1021" s="661">
        <f t="shared" si="31"/>
        <v>0</v>
      </c>
    </row>
    <row r="1022" spans="1:13">
      <c r="A1022" s="657" t="s">
        <v>1360</v>
      </c>
      <c r="B1022" s="658">
        <v>44525</v>
      </c>
      <c r="C1022" s="657" t="s">
        <v>1170</v>
      </c>
      <c r="D1022" s="657" t="s">
        <v>1171</v>
      </c>
      <c r="E1022" s="657" t="s">
        <v>1209</v>
      </c>
      <c r="F1022" s="659">
        <v>-8259300</v>
      </c>
      <c r="G1022" s="659">
        <v>0</v>
      </c>
      <c r="H1022" s="659">
        <v>8259300</v>
      </c>
      <c r="I1022" s="659">
        <v>4167562731</v>
      </c>
      <c r="J1022" s="660" t="s">
        <v>1173</v>
      </c>
      <c r="L1022" s="661">
        <f t="shared" si="30"/>
        <v>4167562731</v>
      </c>
      <c r="M1022" s="661">
        <f t="shared" si="31"/>
        <v>0</v>
      </c>
    </row>
    <row r="1023" spans="1:13">
      <c r="A1023" s="657" t="s">
        <v>1360</v>
      </c>
      <c r="B1023" s="658">
        <v>44525</v>
      </c>
      <c r="C1023" s="657" t="s">
        <v>1170</v>
      </c>
      <c r="D1023" s="657" t="s">
        <v>1171</v>
      </c>
      <c r="E1023" s="657" t="s">
        <v>1181</v>
      </c>
      <c r="F1023" s="659">
        <v>-905000</v>
      </c>
      <c r="G1023" s="659">
        <v>0</v>
      </c>
      <c r="H1023" s="659">
        <v>905000</v>
      </c>
      <c r="I1023" s="659">
        <v>4168467731</v>
      </c>
      <c r="J1023" s="660" t="s">
        <v>1173</v>
      </c>
      <c r="L1023" s="661">
        <f t="shared" si="30"/>
        <v>4168467731</v>
      </c>
      <c r="M1023" s="661">
        <f t="shared" si="31"/>
        <v>0</v>
      </c>
    </row>
    <row r="1024" spans="1:13">
      <c r="A1024" s="657" t="s">
        <v>1360</v>
      </c>
      <c r="B1024" s="658">
        <v>44525</v>
      </c>
      <c r="C1024" s="657" t="s">
        <v>1170</v>
      </c>
      <c r="D1024" s="657" t="s">
        <v>1171</v>
      </c>
      <c r="E1024" s="657" t="s">
        <v>1194</v>
      </c>
      <c r="F1024" s="659">
        <v>-93300</v>
      </c>
      <c r="G1024" s="659">
        <v>0</v>
      </c>
      <c r="H1024" s="659">
        <v>93300</v>
      </c>
      <c r="I1024" s="659">
        <v>4168561031</v>
      </c>
      <c r="J1024" s="660" t="s">
        <v>1173</v>
      </c>
      <c r="L1024" s="661">
        <f t="shared" si="30"/>
        <v>4168561031</v>
      </c>
      <c r="M1024" s="661">
        <f t="shared" si="31"/>
        <v>0</v>
      </c>
    </row>
    <row r="1025" spans="1:13">
      <c r="A1025" s="657" t="s">
        <v>1360</v>
      </c>
      <c r="B1025" s="658">
        <v>44525</v>
      </c>
      <c r="C1025" s="657" t="s">
        <v>1170</v>
      </c>
      <c r="D1025" s="657" t="s">
        <v>1171</v>
      </c>
      <c r="E1025" s="657" t="s">
        <v>1187</v>
      </c>
      <c r="F1025" s="659">
        <v>-2295000</v>
      </c>
      <c r="G1025" s="659">
        <v>0</v>
      </c>
      <c r="H1025" s="659">
        <v>2295000</v>
      </c>
      <c r="I1025" s="659">
        <v>4170856031</v>
      </c>
      <c r="J1025" s="660" t="s">
        <v>1173</v>
      </c>
      <c r="L1025" s="661">
        <f t="shared" si="30"/>
        <v>4170856031</v>
      </c>
      <c r="M1025" s="661">
        <f t="shared" si="31"/>
        <v>0</v>
      </c>
    </row>
    <row r="1026" spans="1:13">
      <c r="A1026" s="657" t="s">
        <v>1360</v>
      </c>
      <c r="B1026" s="658">
        <v>44525</v>
      </c>
      <c r="C1026" s="657" t="s">
        <v>1170</v>
      </c>
      <c r="D1026" s="657" t="s">
        <v>1171</v>
      </c>
      <c r="E1026" s="657" t="s">
        <v>1266</v>
      </c>
      <c r="F1026" s="659">
        <v>-755000</v>
      </c>
      <c r="G1026" s="659">
        <v>0</v>
      </c>
      <c r="H1026" s="659">
        <v>755000</v>
      </c>
      <c r="I1026" s="659">
        <v>4171611031</v>
      </c>
      <c r="J1026" s="660" t="s">
        <v>1173</v>
      </c>
      <c r="L1026" s="661">
        <f t="shared" si="30"/>
        <v>4171611031</v>
      </c>
      <c r="M1026" s="661">
        <f t="shared" si="31"/>
        <v>0</v>
      </c>
    </row>
    <row r="1027" spans="1:13">
      <c r="A1027" s="657" t="s">
        <v>1360</v>
      </c>
      <c r="B1027" s="658">
        <v>44525</v>
      </c>
      <c r="C1027" s="657" t="s">
        <v>1170</v>
      </c>
      <c r="D1027" s="657" t="s">
        <v>1171</v>
      </c>
      <c r="E1027" s="657" t="s">
        <v>1185</v>
      </c>
      <c r="F1027" s="659">
        <v>-2904000</v>
      </c>
      <c r="G1027" s="659">
        <v>0</v>
      </c>
      <c r="H1027" s="659">
        <v>2904000</v>
      </c>
      <c r="I1027" s="659">
        <v>4174515031</v>
      </c>
      <c r="J1027" s="660" t="s">
        <v>1173</v>
      </c>
      <c r="L1027" s="661">
        <f t="shared" si="30"/>
        <v>4174515031</v>
      </c>
      <c r="M1027" s="661">
        <f t="shared" si="31"/>
        <v>0</v>
      </c>
    </row>
    <row r="1028" spans="1:13">
      <c r="A1028" s="657" t="s">
        <v>1360</v>
      </c>
      <c r="B1028" s="658">
        <v>44525</v>
      </c>
      <c r="C1028" s="657" t="s">
        <v>1170</v>
      </c>
      <c r="D1028" s="657" t="s">
        <v>1171</v>
      </c>
      <c r="E1028" s="657" t="s">
        <v>1207</v>
      </c>
      <c r="F1028" s="659">
        <v>-3789100</v>
      </c>
      <c r="G1028" s="659">
        <v>0</v>
      </c>
      <c r="H1028" s="659">
        <v>3789100</v>
      </c>
      <c r="I1028" s="659">
        <v>4178304131</v>
      </c>
      <c r="J1028" s="660" t="s">
        <v>1173</v>
      </c>
      <c r="L1028" s="661">
        <f t="shared" si="30"/>
        <v>4178304131</v>
      </c>
      <c r="M1028" s="661">
        <f t="shared" si="31"/>
        <v>0</v>
      </c>
    </row>
    <row r="1029" spans="1:13">
      <c r="A1029" s="657" t="s">
        <v>1360</v>
      </c>
      <c r="B1029" s="658">
        <v>44525</v>
      </c>
      <c r="C1029" s="657" t="s">
        <v>1170</v>
      </c>
      <c r="D1029" s="657" t="s">
        <v>1171</v>
      </c>
      <c r="E1029" s="657" t="s">
        <v>1196</v>
      </c>
      <c r="F1029" s="659">
        <v>-1824700</v>
      </c>
      <c r="G1029" s="659">
        <v>0</v>
      </c>
      <c r="H1029" s="659">
        <v>1824700</v>
      </c>
      <c r="I1029" s="659">
        <v>4180128831</v>
      </c>
      <c r="J1029" s="660" t="s">
        <v>1173</v>
      </c>
      <c r="L1029" s="661">
        <f t="shared" si="30"/>
        <v>4180128831</v>
      </c>
      <c r="M1029" s="661">
        <f t="shared" si="31"/>
        <v>0</v>
      </c>
    </row>
    <row r="1030" spans="1:13">
      <c r="A1030" s="657" t="s">
        <v>1360</v>
      </c>
      <c r="B1030" s="658">
        <v>44525</v>
      </c>
      <c r="C1030" s="657" t="s">
        <v>1170</v>
      </c>
      <c r="D1030" s="657" t="s">
        <v>1171</v>
      </c>
      <c r="E1030" s="657" t="s">
        <v>1182</v>
      </c>
      <c r="F1030" s="659">
        <v>-3784300</v>
      </c>
      <c r="G1030" s="659">
        <v>0</v>
      </c>
      <c r="H1030" s="659">
        <v>3784300</v>
      </c>
      <c r="I1030" s="659">
        <v>4183913131</v>
      </c>
      <c r="J1030" s="660" t="s">
        <v>1173</v>
      </c>
      <c r="L1030" s="661">
        <f t="shared" si="30"/>
        <v>4183913131</v>
      </c>
      <c r="M1030" s="661">
        <f t="shared" si="31"/>
        <v>0</v>
      </c>
    </row>
    <row r="1031" spans="1:13">
      <c r="A1031" s="657" t="s">
        <v>1360</v>
      </c>
      <c r="B1031" s="658">
        <v>44525</v>
      </c>
      <c r="C1031" s="657" t="s">
        <v>1170</v>
      </c>
      <c r="D1031" s="657" t="s">
        <v>1171</v>
      </c>
      <c r="E1031" s="657" t="s">
        <v>1197</v>
      </c>
      <c r="F1031" s="659">
        <v>-5375000</v>
      </c>
      <c r="G1031" s="659">
        <v>0</v>
      </c>
      <c r="H1031" s="659">
        <v>5375000</v>
      </c>
      <c r="I1031" s="659">
        <v>4189288131</v>
      </c>
      <c r="J1031" s="660" t="s">
        <v>1173</v>
      </c>
      <c r="L1031" s="661">
        <f t="shared" si="30"/>
        <v>4189288131</v>
      </c>
      <c r="M1031" s="661">
        <f t="shared" si="31"/>
        <v>0</v>
      </c>
    </row>
    <row r="1032" spans="1:13">
      <c r="A1032" s="657" t="s">
        <v>1360</v>
      </c>
      <c r="B1032" s="658">
        <v>44525</v>
      </c>
      <c r="C1032" s="657" t="s">
        <v>1170</v>
      </c>
      <c r="D1032" s="657" t="s">
        <v>1171</v>
      </c>
      <c r="E1032" s="657" t="s">
        <v>1195</v>
      </c>
      <c r="F1032" s="659">
        <v>-15540</v>
      </c>
      <c r="G1032" s="659">
        <v>0</v>
      </c>
      <c r="H1032" s="659">
        <v>15540</v>
      </c>
      <c r="I1032" s="659">
        <v>4189303671</v>
      </c>
      <c r="J1032" s="660" t="s">
        <v>1173</v>
      </c>
      <c r="L1032" s="661">
        <f t="shared" ref="L1032:L1095" si="32">I1031+H1032</f>
        <v>4189303671</v>
      </c>
      <c r="M1032" s="661">
        <f t="shared" ref="M1032:M1095" si="33">I1032-L1032</f>
        <v>0</v>
      </c>
    </row>
    <row r="1033" spans="1:13">
      <c r="A1033" s="657" t="s">
        <v>1360</v>
      </c>
      <c r="B1033" s="658">
        <v>44525</v>
      </c>
      <c r="C1033" s="657" t="s">
        <v>1170</v>
      </c>
      <c r="D1033" s="657" t="s">
        <v>1171</v>
      </c>
      <c r="E1033" s="657" t="s">
        <v>1206</v>
      </c>
      <c r="F1033" s="659">
        <v>-453000</v>
      </c>
      <c r="G1033" s="659">
        <v>0</v>
      </c>
      <c r="H1033" s="659">
        <v>453000</v>
      </c>
      <c r="I1033" s="659">
        <v>4189756671</v>
      </c>
      <c r="J1033" s="660" t="s">
        <v>1173</v>
      </c>
      <c r="L1033" s="661">
        <f t="shared" si="32"/>
        <v>4189756671</v>
      </c>
      <c r="M1033" s="661">
        <f t="shared" si="33"/>
        <v>0</v>
      </c>
    </row>
    <row r="1034" spans="1:13">
      <c r="A1034" s="657" t="s">
        <v>1360</v>
      </c>
      <c r="B1034" s="658">
        <v>44525</v>
      </c>
      <c r="C1034" s="657" t="s">
        <v>1170</v>
      </c>
      <c r="D1034" s="657" t="s">
        <v>1171</v>
      </c>
      <c r="E1034" s="657" t="s">
        <v>1177</v>
      </c>
      <c r="F1034" s="659">
        <v>-543000</v>
      </c>
      <c r="G1034" s="659">
        <v>0</v>
      </c>
      <c r="H1034" s="659">
        <v>543000</v>
      </c>
      <c r="I1034" s="659">
        <v>4190299671</v>
      </c>
      <c r="J1034" s="660" t="s">
        <v>1173</v>
      </c>
      <c r="L1034" s="661">
        <f t="shared" si="32"/>
        <v>4190299671</v>
      </c>
      <c r="M1034" s="661">
        <f t="shared" si="33"/>
        <v>0</v>
      </c>
    </row>
    <row r="1035" spans="1:13">
      <c r="A1035" s="657" t="s">
        <v>1360</v>
      </c>
      <c r="B1035" s="658">
        <v>44525</v>
      </c>
      <c r="C1035" s="657" t="s">
        <v>1170</v>
      </c>
      <c r="D1035" s="657" t="s">
        <v>1171</v>
      </c>
      <c r="E1035" s="657" t="s">
        <v>1199</v>
      </c>
      <c r="F1035" s="659">
        <v>-7336800</v>
      </c>
      <c r="G1035" s="659">
        <v>0</v>
      </c>
      <c r="H1035" s="659">
        <v>7336800</v>
      </c>
      <c r="I1035" s="659">
        <v>4197636471</v>
      </c>
      <c r="J1035" s="660" t="s">
        <v>1173</v>
      </c>
      <c r="L1035" s="661">
        <f t="shared" si="32"/>
        <v>4197636471</v>
      </c>
      <c r="M1035" s="661">
        <f t="shared" si="33"/>
        <v>0</v>
      </c>
    </row>
    <row r="1036" spans="1:13">
      <c r="A1036" s="657" t="s">
        <v>1360</v>
      </c>
      <c r="B1036" s="658">
        <v>44525</v>
      </c>
      <c r="C1036" s="657" t="s">
        <v>1170</v>
      </c>
      <c r="D1036" s="657" t="s">
        <v>1171</v>
      </c>
      <c r="E1036" s="657" t="s">
        <v>1177</v>
      </c>
      <c r="F1036" s="659">
        <v>-51040</v>
      </c>
      <c r="G1036" s="659">
        <v>0</v>
      </c>
      <c r="H1036" s="659">
        <v>51040</v>
      </c>
      <c r="I1036" s="659">
        <v>4197687511</v>
      </c>
      <c r="J1036" s="660" t="s">
        <v>1173</v>
      </c>
      <c r="L1036" s="661">
        <f t="shared" si="32"/>
        <v>4197687511</v>
      </c>
      <c r="M1036" s="661">
        <f t="shared" si="33"/>
        <v>0</v>
      </c>
    </row>
    <row r="1037" spans="1:13">
      <c r="A1037" s="657" t="s">
        <v>1360</v>
      </c>
      <c r="B1037" s="658">
        <v>44525</v>
      </c>
      <c r="C1037" s="657" t="s">
        <v>1170</v>
      </c>
      <c r="D1037" s="657" t="s">
        <v>1171</v>
      </c>
      <c r="E1037" s="657" t="s">
        <v>1197</v>
      </c>
      <c r="F1037" s="659">
        <v>-120064</v>
      </c>
      <c r="G1037" s="659">
        <v>0</v>
      </c>
      <c r="H1037" s="659">
        <v>120064</v>
      </c>
      <c r="I1037" s="659">
        <v>4197807575</v>
      </c>
      <c r="J1037" s="660" t="s">
        <v>1173</v>
      </c>
      <c r="L1037" s="661">
        <f t="shared" si="32"/>
        <v>4197807575</v>
      </c>
      <c r="M1037" s="661">
        <f t="shared" si="33"/>
        <v>0</v>
      </c>
    </row>
    <row r="1038" spans="1:13">
      <c r="A1038" s="657" t="s">
        <v>1360</v>
      </c>
      <c r="B1038" s="658">
        <v>44525</v>
      </c>
      <c r="C1038" s="657" t="s">
        <v>1170</v>
      </c>
      <c r="D1038" s="657" t="s">
        <v>1171</v>
      </c>
      <c r="E1038" s="657" t="s">
        <v>1206</v>
      </c>
      <c r="F1038" s="659">
        <v>-84000</v>
      </c>
      <c r="G1038" s="659">
        <v>0</v>
      </c>
      <c r="H1038" s="659">
        <v>84000</v>
      </c>
      <c r="I1038" s="659">
        <v>4197891575</v>
      </c>
      <c r="J1038" s="660" t="s">
        <v>1173</v>
      </c>
      <c r="L1038" s="661">
        <f t="shared" si="32"/>
        <v>4197891575</v>
      </c>
      <c r="M1038" s="661">
        <f t="shared" si="33"/>
        <v>0</v>
      </c>
    </row>
    <row r="1039" spans="1:13">
      <c r="A1039" s="657" t="s">
        <v>1360</v>
      </c>
      <c r="B1039" s="658">
        <v>44525</v>
      </c>
      <c r="C1039" s="657" t="s">
        <v>1170</v>
      </c>
      <c r="D1039" s="657" t="s">
        <v>1171</v>
      </c>
      <c r="E1039" s="657" t="s">
        <v>1183</v>
      </c>
      <c r="F1039" s="659">
        <v>-70048</v>
      </c>
      <c r="G1039" s="659">
        <v>0</v>
      </c>
      <c r="H1039" s="659">
        <v>70048</v>
      </c>
      <c r="I1039" s="659">
        <v>4197961623</v>
      </c>
      <c r="J1039" s="660" t="s">
        <v>1173</v>
      </c>
      <c r="L1039" s="661">
        <f t="shared" si="32"/>
        <v>4197961623</v>
      </c>
      <c r="M1039" s="661">
        <f t="shared" si="33"/>
        <v>0</v>
      </c>
    </row>
    <row r="1040" spans="1:13">
      <c r="A1040" s="657" t="s">
        <v>1360</v>
      </c>
      <c r="B1040" s="658">
        <v>44525</v>
      </c>
      <c r="C1040" s="657" t="s">
        <v>1170</v>
      </c>
      <c r="D1040" s="657" t="s">
        <v>1171</v>
      </c>
      <c r="E1040" s="657" t="s">
        <v>1183</v>
      </c>
      <c r="F1040" s="659">
        <v>-7547850</v>
      </c>
      <c r="G1040" s="659">
        <v>0</v>
      </c>
      <c r="H1040" s="659">
        <v>7547850</v>
      </c>
      <c r="I1040" s="659">
        <v>4205509473</v>
      </c>
      <c r="J1040" s="660" t="s">
        <v>1173</v>
      </c>
      <c r="L1040" s="661">
        <f t="shared" si="32"/>
        <v>4205509473</v>
      </c>
      <c r="M1040" s="661">
        <f t="shared" si="33"/>
        <v>0</v>
      </c>
    </row>
    <row r="1041" spans="1:13">
      <c r="A1041" s="657" t="s">
        <v>1365</v>
      </c>
      <c r="B1041" s="658">
        <v>44526</v>
      </c>
      <c r="C1041" s="657" t="s">
        <v>1170</v>
      </c>
      <c r="D1041" s="657" t="s">
        <v>1171</v>
      </c>
      <c r="E1041" s="657" t="s">
        <v>1172</v>
      </c>
      <c r="F1041" s="659">
        <v>-2710700</v>
      </c>
      <c r="G1041" s="659">
        <v>0</v>
      </c>
      <c r="H1041" s="659">
        <v>2710700</v>
      </c>
      <c r="I1041" s="659">
        <v>4208220173</v>
      </c>
      <c r="J1041" s="660" t="s">
        <v>1173</v>
      </c>
      <c r="L1041" s="661">
        <f t="shared" si="32"/>
        <v>4208220173</v>
      </c>
      <c r="M1041" s="661">
        <f t="shared" si="33"/>
        <v>0</v>
      </c>
    </row>
    <row r="1042" spans="1:13">
      <c r="A1042" s="657" t="s">
        <v>1360</v>
      </c>
      <c r="B1042" s="658">
        <v>44525</v>
      </c>
      <c r="C1042" s="657" t="s">
        <v>1170</v>
      </c>
      <c r="D1042" s="657" t="s">
        <v>1171</v>
      </c>
      <c r="E1042" s="657" t="s">
        <v>1322</v>
      </c>
      <c r="F1042" s="659">
        <v>-60000</v>
      </c>
      <c r="G1042" s="659">
        <v>0</v>
      </c>
      <c r="H1042" s="659">
        <v>60000</v>
      </c>
      <c r="I1042" s="659">
        <v>4208280173</v>
      </c>
      <c r="J1042" s="660" t="s">
        <v>1173</v>
      </c>
      <c r="L1042" s="661">
        <f t="shared" si="32"/>
        <v>4208280173</v>
      </c>
      <c r="M1042" s="661">
        <f t="shared" si="33"/>
        <v>0</v>
      </c>
    </row>
    <row r="1043" spans="1:13">
      <c r="A1043" s="657" t="s">
        <v>1360</v>
      </c>
      <c r="B1043" s="658">
        <v>44525</v>
      </c>
      <c r="C1043" s="657" t="s">
        <v>1170</v>
      </c>
      <c r="D1043" s="657" t="s">
        <v>1171</v>
      </c>
      <c r="E1043" s="657" t="s">
        <v>1322</v>
      </c>
      <c r="F1043" s="659">
        <v>-433600</v>
      </c>
      <c r="G1043" s="659">
        <v>0</v>
      </c>
      <c r="H1043" s="659">
        <v>433600</v>
      </c>
      <c r="I1043" s="659">
        <v>4208713773</v>
      </c>
      <c r="J1043" s="660" t="s">
        <v>1173</v>
      </c>
      <c r="L1043" s="661">
        <f t="shared" si="32"/>
        <v>4208713773</v>
      </c>
      <c r="M1043" s="661">
        <f t="shared" si="33"/>
        <v>0</v>
      </c>
    </row>
    <row r="1044" spans="1:13">
      <c r="A1044" s="657" t="s">
        <v>1360</v>
      </c>
      <c r="B1044" s="658">
        <v>44525</v>
      </c>
      <c r="C1044" s="657" t="s">
        <v>1319</v>
      </c>
      <c r="D1044" s="657" t="s">
        <v>1171</v>
      </c>
      <c r="E1044" s="657" t="s">
        <v>1366</v>
      </c>
      <c r="F1044" s="659">
        <v>-49800</v>
      </c>
      <c r="G1044" s="659">
        <v>0</v>
      </c>
      <c r="H1044" s="659">
        <v>49800</v>
      </c>
      <c r="I1044" s="659">
        <v>4208763573</v>
      </c>
      <c r="J1044" s="660" t="s">
        <v>1173</v>
      </c>
      <c r="L1044" s="661">
        <f t="shared" si="32"/>
        <v>4208763573</v>
      </c>
      <c r="M1044" s="661">
        <f t="shared" si="33"/>
        <v>0</v>
      </c>
    </row>
    <row r="1045" spans="1:13">
      <c r="A1045" s="657" t="s">
        <v>1360</v>
      </c>
      <c r="B1045" s="658">
        <v>44525</v>
      </c>
      <c r="C1045" s="657" t="s">
        <v>1170</v>
      </c>
      <c r="D1045" s="657" t="s">
        <v>1171</v>
      </c>
      <c r="E1045" s="657" t="s">
        <v>1208</v>
      </c>
      <c r="F1045" s="659">
        <v>-2126598</v>
      </c>
      <c r="G1045" s="659">
        <v>0</v>
      </c>
      <c r="H1045" s="659">
        <v>2126598</v>
      </c>
      <c r="I1045" s="659">
        <v>4210890171</v>
      </c>
      <c r="J1045" s="660" t="s">
        <v>1173</v>
      </c>
      <c r="L1045" s="661">
        <f t="shared" si="32"/>
        <v>4210890171</v>
      </c>
      <c r="M1045" s="661">
        <f t="shared" si="33"/>
        <v>0</v>
      </c>
    </row>
    <row r="1046" spans="1:13">
      <c r="A1046" s="657" t="s">
        <v>1360</v>
      </c>
      <c r="B1046" s="658">
        <v>44525</v>
      </c>
      <c r="C1046" s="657" t="s">
        <v>1170</v>
      </c>
      <c r="D1046" s="657" t="s">
        <v>1171</v>
      </c>
      <c r="E1046" s="657" t="s">
        <v>1214</v>
      </c>
      <c r="F1046" s="659">
        <v>-13200000</v>
      </c>
      <c r="G1046" s="659">
        <v>0</v>
      </c>
      <c r="H1046" s="659">
        <v>13200000</v>
      </c>
      <c r="I1046" s="659">
        <v>4224090171</v>
      </c>
      <c r="J1046" s="660" t="s">
        <v>1173</v>
      </c>
      <c r="L1046" s="661">
        <f t="shared" si="32"/>
        <v>4224090171</v>
      </c>
      <c r="M1046" s="661">
        <f t="shared" si="33"/>
        <v>0</v>
      </c>
    </row>
    <row r="1047" spans="1:13">
      <c r="A1047" s="657" t="s">
        <v>1360</v>
      </c>
      <c r="B1047" s="658">
        <v>44525</v>
      </c>
      <c r="C1047" s="657" t="s">
        <v>1170</v>
      </c>
      <c r="D1047" s="657" t="s">
        <v>1171</v>
      </c>
      <c r="E1047" s="657" t="s">
        <v>1306</v>
      </c>
      <c r="F1047" s="659">
        <v>-552950</v>
      </c>
      <c r="G1047" s="659">
        <v>0</v>
      </c>
      <c r="H1047" s="659">
        <v>552950</v>
      </c>
      <c r="I1047" s="659">
        <v>4224643121</v>
      </c>
      <c r="J1047" s="660" t="s">
        <v>1173</v>
      </c>
      <c r="L1047" s="661">
        <f t="shared" si="32"/>
        <v>4224643121</v>
      </c>
      <c r="M1047" s="661">
        <f t="shared" si="33"/>
        <v>0</v>
      </c>
    </row>
    <row r="1048" spans="1:13">
      <c r="A1048" s="657" t="s">
        <v>1360</v>
      </c>
      <c r="B1048" s="658">
        <v>44525</v>
      </c>
      <c r="C1048" s="657" t="s">
        <v>1175</v>
      </c>
      <c r="D1048" s="657" t="s">
        <v>1171</v>
      </c>
      <c r="E1048" s="657" t="s">
        <v>1367</v>
      </c>
      <c r="F1048" s="659">
        <v>-2028038</v>
      </c>
      <c r="G1048" s="659">
        <v>0</v>
      </c>
      <c r="H1048" s="659">
        <v>2028038</v>
      </c>
      <c r="I1048" s="659">
        <v>4226671159</v>
      </c>
      <c r="J1048" s="660" t="s">
        <v>1173</v>
      </c>
      <c r="L1048" s="661">
        <f t="shared" si="32"/>
        <v>4226671159</v>
      </c>
      <c r="M1048" s="661">
        <f t="shared" si="33"/>
        <v>0</v>
      </c>
    </row>
    <row r="1049" spans="1:13">
      <c r="A1049" s="657" t="s">
        <v>1360</v>
      </c>
      <c r="B1049" s="658">
        <v>44525</v>
      </c>
      <c r="C1049" s="657" t="s">
        <v>1175</v>
      </c>
      <c r="D1049" s="657" t="s">
        <v>1171</v>
      </c>
      <c r="E1049" s="657" t="s">
        <v>1212</v>
      </c>
      <c r="F1049" s="659">
        <v>-900000</v>
      </c>
      <c r="G1049" s="659">
        <v>0</v>
      </c>
      <c r="H1049" s="659">
        <v>900000</v>
      </c>
      <c r="I1049" s="659">
        <v>4227571159</v>
      </c>
      <c r="J1049" s="660" t="s">
        <v>1173</v>
      </c>
      <c r="L1049" s="661">
        <f t="shared" si="32"/>
        <v>4227571159</v>
      </c>
      <c r="M1049" s="661">
        <f t="shared" si="33"/>
        <v>0</v>
      </c>
    </row>
    <row r="1050" spans="1:13">
      <c r="A1050" s="657" t="s">
        <v>1360</v>
      </c>
      <c r="B1050" s="658">
        <v>44525</v>
      </c>
      <c r="C1050" s="657" t="s">
        <v>1170</v>
      </c>
      <c r="D1050" s="657" t="s">
        <v>1171</v>
      </c>
      <c r="E1050" s="657" t="s">
        <v>1213</v>
      </c>
      <c r="F1050" s="659">
        <v>-137500</v>
      </c>
      <c r="G1050" s="659">
        <v>0</v>
      </c>
      <c r="H1050" s="659">
        <v>137500</v>
      </c>
      <c r="I1050" s="659">
        <v>4227708659</v>
      </c>
      <c r="J1050" s="660" t="s">
        <v>1173</v>
      </c>
      <c r="L1050" s="661">
        <f t="shared" si="32"/>
        <v>4227708659</v>
      </c>
      <c r="M1050" s="661">
        <f t="shared" si="33"/>
        <v>0</v>
      </c>
    </row>
    <row r="1051" spans="1:13">
      <c r="A1051" s="657" t="s">
        <v>1365</v>
      </c>
      <c r="B1051" s="658">
        <v>44526</v>
      </c>
      <c r="C1051" s="657" t="s">
        <v>1170</v>
      </c>
      <c r="D1051" s="657" t="s">
        <v>1171</v>
      </c>
      <c r="E1051" s="657" t="s">
        <v>1194</v>
      </c>
      <c r="F1051" s="659">
        <v>-72000</v>
      </c>
      <c r="G1051" s="659">
        <v>0</v>
      </c>
      <c r="H1051" s="659">
        <v>72000</v>
      </c>
      <c r="I1051" s="659">
        <v>4227780659</v>
      </c>
      <c r="J1051" s="660" t="s">
        <v>1173</v>
      </c>
      <c r="L1051" s="661">
        <f t="shared" si="32"/>
        <v>4227780659</v>
      </c>
      <c r="M1051" s="661">
        <f t="shared" si="33"/>
        <v>0</v>
      </c>
    </row>
    <row r="1052" spans="1:13">
      <c r="A1052" s="657" t="s">
        <v>1365</v>
      </c>
      <c r="B1052" s="658">
        <v>44526</v>
      </c>
      <c r="C1052" s="657" t="s">
        <v>1170</v>
      </c>
      <c r="D1052" s="657" t="s">
        <v>1171</v>
      </c>
      <c r="E1052" s="657" t="s">
        <v>1368</v>
      </c>
      <c r="F1052" s="659">
        <v>-4439400</v>
      </c>
      <c r="G1052" s="659">
        <v>0</v>
      </c>
      <c r="H1052" s="659">
        <v>4439400</v>
      </c>
      <c r="I1052" s="659">
        <v>4232220059</v>
      </c>
      <c r="J1052" s="660" t="s">
        <v>1173</v>
      </c>
      <c r="L1052" s="661">
        <f t="shared" si="32"/>
        <v>4232220059</v>
      </c>
      <c r="M1052" s="661">
        <f t="shared" si="33"/>
        <v>0</v>
      </c>
    </row>
    <row r="1053" spans="1:13">
      <c r="A1053" s="657" t="s">
        <v>1365</v>
      </c>
      <c r="B1053" s="658">
        <v>44526</v>
      </c>
      <c r="C1053" s="657" t="s">
        <v>1170</v>
      </c>
      <c r="D1053" s="657" t="s">
        <v>1171</v>
      </c>
      <c r="E1053" s="657" t="s">
        <v>1178</v>
      </c>
      <c r="F1053" s="659">
        <v>-6417840</v>
      </c>
      <c r="G1053" s="659">
        <v>0</v>
      </c>
      <c r="H1053" s="659">
        <v>6417840</v>
      </c>
      <c r="I1053" s="659">
        <v>4238637899</v>
      </c>
      <c r="J1053" s="660" t="s">
        <v>1173</v>
      </c>
      <c r="L1053" s="661">
        <f t="shared" si="32"/>
        <v>4238637899</v>
      </c>
      <c r="M1053" s="661">
        <f t="shared" si="33"/>
        <v>0</v>
      </c>
    </row>
    <row r="1054" spans="1:13">
      <c r="A1054" s="657" t="s">
        <v>1365</v>
      </c>
      <c r="B1054" s="658">
        <v>44526</v>
      </c>
      <c r="C1054" s="657" t="s">
        <v>1175</v>
      </c>
      <c r="D1054" s="657" t="s">
        <v>1171</v>
      </c>
      <c r="E1054" s="657" t="s">
        <v>1278</v>
      </c>
      <c r="F1054" s="659">
        <v>-1575000</v>
      </c>
      <c r="G1054" s="659">
        <v>0</v>
      </c>
      <c r="H1054" s="659">
        <v>1575000</v>
      </c>
      <c r="I1054" s="659">
        <v>4240212899</v>
      </c>
      <c r="J1054" s="660" t="s">
        <v>1173</v>
      </c>
      <c r="L1054" s="661">
        <f t="shared" si="32"/>
        <v>4240212899</v>
      </c>
      <c r="M1054" s="661">
        <f t="shared" si="33"/>
        <v>0</v>
      </c>
    </row>
    <row r="1055" spans="1:13">
      <c r="A1055" s="657" t="s">
        <v>1365</v>
      </c>
      <c r="B1055" s="658">
        <v>44526</v>
      </c>
      <c r="C1055" s="657" t="s">
        <v>1170</v>
      </c>
      <c r="D1055" s="657" t="s">
        <v>1171</v>
      </c>
      <c r="E1055" s="657" t="s">
        <v>1209</v>
      </c>
      <c r="F1055" s="659">
        <v>-4536000</v>
      </c>
      <c r="G1055" s="659">
        <v>0</v>
      </c>
      <c r="H1055" s="659">
        <v>4536000</v>
      </c>
      <c r="I1055" s="659">
        <v>4244748899</v>
      </c>
      <c r="J1055" s="660" t="s">
        <v>1173</v>
      </c>
      <c r="L1055" s="661">
        <f t="shared" si="32"/>
        <v>4244748899</v>
      </c>
      <c r="M1055" s="661">
        <f t="shared" si="33"/>
        <v>0</v>
      </c>
    </row>
    <row r="1056" spans="1:13">
      <c r="A1056" s="657" t="s">
        <v>1365</v>
      </c>
      <c r="B1056" s="658">
        <v>44526</v>
      </c>
      <c r="C1056" s="657" t="s">
        <v>1170</v>
      </c>
      <c r="D1056" s="657" t="s">
        <v>1171</v>
      </c>
      <c r="E1056" s="657" t="s">
        <v>1174</v>
      </c>
      <c r="F1056" s="659">
        <v>-4337956</v>
      </c>
      <c r="G1056" s="659">
        <v>0</v>
      </c>
      <c r="H1056" s="659">
        <v>4337956</v>
      </c>
      <c r="I1056" s="659">
        <v>4249086855</v>
      </c>
      <c r="J1056" s="660" t="s">
        <v>1173</v>
      </c>
      <c r="L1056" s="661">
        <f t="shared" si="32"/>
        <v>4249086855</v>
      </c>
      <c r="M1056" s="661">
        <f t="shared" si="33"/>
        <v>0</v>
      </c>
    </row>
    <row r="1057" spans="1:13">
      <c r="A1057" s="657" t="s">
        <v>1365</v>
      </c>
      <c r="B1057" s="658">
        <v>44526</v>
      </c>
      <c r="C1057" s="657" t="s">
        <v>1170</v>
      </c>
      <c r="D1057" s="657" t="s">
        <v>1171</v>
      </c>
      <c r="E1057" s="657" t="s">
        <v>1177</v>
      </c>
      <c r="F1057" s="659">
        <v>-6619300</v>
      </c>
      <c r="G1057" s="659">
        <v>0</v>
      </c>
      <c r="H1057" s="659">
        <v>6619300</v>
      </c>
      <c r="I1057" s="659">
        <v>4255706155</v>
      </c>
      <c r="J1057" s="660" t="s">
        <v>1173</v>
      </c>
      <c r="L1057" s="661">
        <f t="shared" si="32"/>
        <v>4255706155</v>
      </c>
      <c r="M1057" s="661">
        <f t="shared" si="33"/>
        <v>0</v>
      </c>
    </row>
    <row r="1058" spans="1:13">
      <c r="A1058" s="657" t="s">
        <v>1365</v>
      </c>
      <c r="B1058" s="658">
        <v>44526</v>
      </c>
      <c r="C1058" s="657" t="s">
        <v>1170</v>
      </c>
      <c r="D1058" s="657" t="s">
        <v>1171</v>
      </c>
      <c r="E1058" s="657" t="s">
        <v>1214</v>
      </c>
      <c r="F1058" s="659">
        <v>-1716000</v>
      </c>
      <c r="G1058" s="659">
        <v>0</v>
      </c>
      <c r="H1058" s="659">
        <v>1716000</v>
      </c>
      <c r="I1058" s="659">
        <v>4257422155</v>
      </c>
      <c r="J1058" s="660" t="s">
        <v>1173</v>
      </c>
      <c r="L1058" s="661">
        <f t="shared" si="32"/>
        <v>4257422155</v>
      </c>
      <c r="M1058" s="661">
        <f t="shared" si="33"/>
        <v>0</v>
      </c>
    </row>
    <row r="1059" spans="1:13">
      <c r="A1059" s="657" t="s">
        <v>1365</v>
      </c>
      <c r="B1059" s="658">
        <v>44526</v>
      </c>
      <c r="C1059" s="657" t="s">
        <v>1170</v>
      </c>
      <c r="D1059" s="657" t="s">
        <v>1171</v>
      </c>
      <c r="E1059" s="657" t="s">
        <v>1204</v>
      </c>
      <c r="F1059" s="659">
        <v>-3777000</v>
      </c>
      <c r="G1059" s="659">
        <v>0</v>
      </c>
      <c r="H1059" s="659">
        <v>3777000</v>
      </c>
      <c r="I1059" s="659">
        <v>4261199155</v>
      </c>
      <c r="J1059" s="660" t="s">
        <v>1173</v>
      </c>
      <c r="L1059" s="661">
        <f t="shared" si="32"/>
        <v>4261199155</v>
      </c>
      <c r="M1059" s="661">
        <f t="shared" si="33"/>
        <v>0</v>
      </c>
    </row>
    <row r="1060" spans="1:13">
      <c r="A1060" s="657" t="s">
        <v>1365</v>
      </c>
      <c r="B1060" s="658">
        <v>44526</v>
      </c>
      <c r="C1060" s="657" t="s">
        <v>1170</v>
      </c>
      <c r="D1060" s="657" t="s">
        <v>1171</v>
      </c>
      <c r="E1060" s="657" t="s">
        <v>1180</v>
      </c>
      <c r="F1060" s="659">
        <v>-2699000</v>
      </c>
      <c r="G1060" s="659">
        <v>0</v>
      </c>
      <c r="H1060" s="659">
        <v>2699000</v>
      </c>
      <c r="I1060" s="659">
        <v>4263898155</v>
      </c>
      <c r="J1060" s="660" t="s">
        <v>1173</v>
      </c>
      <c r="L1060" s="661">
        <f t="shared" si="32"/>
        <v>4263898155</v>
      </c>
      <c r="M1060" s="661">
        <f t="shared" si="33"/>
        <v>0</v>
      </c>
    </row>
    <row r="1061" spans="1:13">
      <c r="A1061" s="657" t="s">
        <v>1365</v>
      </c>
      <c r="B1061" s="658">
        <v>44526</v>
      </c>
      <c r="C1061" s="657" t="s">
        <v>1170</v>
      </c>
      <c r="D1061" s="657" t="s">
        <v>1171</v>
      </c>
      <c r="E1061" s="657" t="s">
        <v>1185</v>
      </c>
      <c r="F1061" s="659">
        <v>-2667000</v>
      </c>
      <c r="G1061" s="659">
        <v>0</v>
      </c>
      <c r="H1061" s="659">
        <v>2667000</v>
      </c>
      <c r="I1061" s="659">
        <v>4266565155</v>
      </c>
      <c r="J1061" s="660" t="s">
        <v>1173</v>
      </c>
      <c r="L1061" s="661">
        <f t="shared" si="32"/>
        <v>4266565155</v>
      </c>
      <c r="M1061" s="661">
        <f t="shared" si="33"/>
        <v>0</v>
      </c>
    </row>
    <row r="1062" spans="1:13">
      <c r="A1062" s="657" t="s">
        <v>1365</v>
      </c>
      <c r="B1062" s="658">
        <v>44526</v>
      </c>
      <c r="C1062" s="657" t="s">
        <v>1170</v>
      </c>
      <c r="D1062" s="657" t="s">
        <v>1171</v>
      </c>
      <c r="E1062" s="657" t="s">
        <v>1195</v>
      </c>
      <c r="F1062" s="659">
        <v>-6251700</v>
      </c>
      <c r="G1062" s="659">
        <v>0</v>
      </c>
      <c r="H1062" s="659">
        <v>6251700</v>
      </c>
      <c r="I1062" s="659">
        <v>4272816855</v>
      </c>
      <c r="J1062" s="660" t="s">
        <v>1173</v>
      </c>
      <c r="L1062" s="661">
        <f t="shared" si="32"/>
        <v>4272816855</v>
      </c>
      <c r="M1062" s="661">
        <f t="shared" si="33"/>
        <v>0</v>
      </c>
    </row>
    <row r="1063" spans="1:13">
      <c r="A1063" s="657" t="s">
        <v>1365</v>
      </c>
      <c r="B1063" s="658">
        <v>44526</v>
      </c>
      <c r="C1063" s="657" t="s">
        <v>1170</v>
      </c>
      <c r="D1063" s="657" t="s">
        <v>1171</v>
      </c>
      <c r="E1063" s="657" t="s">
        <v>1199</v>
      </c>
      <c r="F1063" s="659">
        <v>-7775800</v>
      </c>
      <c r="G1063" s="659">
        <v>0</v>
      </c>
      <c r="H1063" s="659">
        <v>7775800</v>
      </c>
      <c r="I1063" s="659">
        <v>4280592655</v>
      </c>
      <c r="J1063" s="660" t="s">
        <v>1173</v>
      </c>
      <c r="L1063" s="661">
        <f t="shared" si="32"/>
        <v>4280592655</v>
      </c>
      <c r="M1063" s="661">
        <f t="shared" si="33"/>
        <v>0</v>
      </c>
    </row>
    <row r="1064" spans="1:13">
      <c r="A1064" s="657" t="s">
        <v>1365</v>
      </c>
      <c r="B1064" s="658">
        <v>44526</v>
      </c>
      <c r="C1064" s="657" t="s">
        <v>1170</v>
      </c>
      <c r="D1064" s="657" t="s">
        <v>1171</v>
      </c>
      <c r="E1064" s="657" t="s">
        <v>1186</v>
      </c>
      <c r="F1064" s="659">
        <v>-3380500</v>
      </c>
      <c r="G1064" s="659">
        <v>0</v>
      </c>
      <c r="H1064" s="659">
        <v>3380500</v>
      </c>
      <c r="I1064" s="659">
        <v>4283973155</v>
      </c>
      <c r="J1064" s="660" t="s">
        <v>1173</v>
      </c>
      <c r="L1064" s="661">
        <f t="shared" si="32"/>
        <v>4283973155</v>
      </c>
      <c r="M1064" s="661">
        <f t="shared" si="33"/>
        <v>0</v>
      </c>
    </row>
    <row r="1065" spans="1:13">
      <c r="A1065" s="657" t="s">
        <v>1365</v>
      </c>
      <c r="B1065" s="658">
        <v>44526</v>
      </c>
      <c r="C1065" s="657" t="s">
        <v>1170</v>
      </c>
      <c r="D1065" s="657" t="s">
        <v>1171</v>
      </c>
      <c r="E1065" s="657" t="s">
        <v>1193</v>
      </c>
      <c r="F1065" s="659">
        <v>-3825000</v>
      </c>
      <c r="G1065" s="659">
        <v>0</v>
      </c>
      <c r="H1065" s="659">
        <v>3825000</v>
      </c>
      <c r="I1065" s="659">
        <v>4287798155</v>
      </c>
      <c r="J1065" s="660" t="s">
        <v>1173</v>
      </c>
      <c r="L1065" s="661">
        <f t="shared" si="32"/>
        <v>4287798155</v>
      </c>
      <c r="M1065" s="661">
        <f t="shared" si="33"/>
        <v>0</v>
      </c>
    </row>
    <row r="1066" spans="1:13">
      <c r="A1066" s="657" t="s">
        <v>1365</v>
      </c>
      <c r="B1066" s="658">
        <v>44526</v>
      </c>
      <c r="C1066" s="657" t="s">
        <v>1170</v>
      </c>
      <c r="D1066" s="657" t="s">
        <v>1171</v>
      </c>
      <c r="E1066" s="657" t="s">
        <v>1197</v>
      </c>
      <c r="F1066" s="659">
        <v>-6880166</v>
      </c>
      <c r="G1066" s="659">
        <v>0</v>
      </c>
      <c r="H1066" s="659">
        <v>6880166</v>
      </c>
      <c r="I1066" s="659">
        <v>4294678321</v>
      </c>
      <c r="J1066" s="660" t="s">
        <v>1173</v>
      </c>
      <c r="L1066" s="661">
        <f t="shared" si="32"/>
        <v>4294678321</v>
      </c>
      <c r="M1066" s="661">
        <f t="shared" si="33"/>
        <v>0</v>
      </c>
    </row>
    <row r="1067" spans="1:13">
      <c r="A1067" s="657" t="s">
        <v>1365</v>
      </c>
      <c r="B1067" s="658">
        <v>44526</v>
      </c>
      <c r="C1067" s="657" t="s">
        <v>1170</v>
      </c>
      <c r="D1067" s="657" t="s">
        <v>1171</v>
      </c>
      <c r="E1067" s="657" t="s">
        <v>1187</v>
      </c>
      <c r="F1067" s="659">
        <v>-2471500</v>
      </c>
      <c r="G1067" s="659">
        <v>0</v>
      </c>
      <c r="H1067" s="659">
        <v>2471500</v>
      </c>
      <c r="I1067" s="659">
        <v>4297149821</v>
      </c>
      <c r="J1067" s="660" t="s">
        <v>1173</v>
      </c>
      <c r="L1067" s="661">
        <f t="shared" si="32"/>
        <v>4297149821</v>
      </c>
      <c r="M1067" s="661">
        <f t="shared" si="33"/>
        <v>0</v>
      </c>
    </row>
    <row r="1068" spans="1:13">
      <c r="A1068" s="657" t="s">
        <v>1365</v>
      </c>
      <c r="B1068" s="658">
        <v>44526</v>
      </c>
      <c r="C1068" s="657" t="s">
        <v>1170</v>
      </c>
      <c r="D1068" s="657" t="s">
        <v>1171</v>
      </c>
      <c r="E1068" s="657" t="s">
        <v>1274</v>
      </c>
      <c r="F1068" s="659">
        <v>-6395000</v>
      </c>
      <c r="G1068" s="659">
        <v>0</v>
      </c>
      <c r="H1068" s="659">
        <v>6395000</v>
      </c>
      <c r="I1068" s="659">
        <v>4303544821</v>
      </c>
      <c r="J1068" s="660" t="s">
        <v>1173</v>
      </c>
      <c r="L1068" s="661">
        <f t="shared" si="32"/>
        <v>4303544821</v>
      </c>
      <c r="M1068" s="661">
        <f t="shared" si="33"/>
        <v>0</v>
      </c>
    </row>
    <row r="1069" spans="1:13">
      <c r="A1069" s="657" t="s">
        <v>1369</v>
      </c>
      <c r="B1069" s="658">
        <v>44527</v>
      </c>
      <c r="C1069" s="657" t="s">
        <v>1170</v>
      </c>
      <c r="D1069" s="657" t="s">
        <v>1171</v>
      </c>
      <c r="E1069" s="657" t="s">
        <v>1172</v>
      </c>
      <c r="F1069" s="659">
        <v>-1088500</v>
      </c>
      <c r="G1069" s="659">
        <v>0</v>
      </c>
      <c r="H1069" s="659">
        <v>1088500</v>
      </c>
      <c r="I1069" s="659">
        <v>4304633321</v>
      </c>
      <c r="J1069" s="660" t="s">
        <v>1173</v>
      </c>
      <c r="L1069" s="661">
        <f t="shared" si="32"/>
        <v>4304633321</v>
      </c>
      <c r="M1069" s="661">
        <f t="shared" si="33"/>
        <v>0</v>
      </c>
    </row>
    <row r="1070" spans="1:13">
      <c r="A1070" s="657" t="s">
        <v>1365</v>
      </c>
      <c r="B1070" s="658">
        <v>44526</v>
      </c>
      <c r="C1070" s="657" t="s">
        <v>1170</v>
      </c>
      <c r="D1070" s="657" t="s">
        <v>1171</v>
      </c>
      <c r="E1070" s="657" t="s">
        <v>1183</v>
      </c>
      <c r="F1070" s="659">
        <v>-8285766</v>
      </c>
      <c r="G1070" s="659">
        <v>0</v>
      </c>
      <c r="H1070" s="659">
        <v>8285766</v>
      </c>
      <c r="I1070" s="659">
        <v>4312919087</v>
      </c>
      <c r="J1070" s="660" t="s">
        <v>1173</v>
      </c>
      <c r="L1070" s="661">
        <f t="shared" si="32"/>
        <v>4312919087</v>
      </c>
      <c r="M1070" s="661">
        <f t="shared" si="33"/>
        <v>0</v>
      </c>
    </row>
    <row r="1071" spans="1:13">
      <c r="A1071" s="657" t="s">
        <v>1365</v>
      </c>
      <c r="B1071" s="658">
        <v>44526</v>
      </c>
      <c r="C1071" s="657" t="s">
        <v>1170</v>
      </c>
      <c r="D1071" s="657" t="s">
        <v>1171</v>
      </c>
      <c r="E1071" s="657" t="s">
        <v>1195</v>
      </c>
      <c r="F1071" s="659">
        <v>-49000</v>
      </c>
      <c r="G1071" s="659">
        <v>0</v>
      </c>
      <c r="H1071" s="659">
        <v>49000</v>
      </c>
      <c r="I1071" s="659">
        <v>4312968087</v>
      </c>
      <c r="J1071" s="660" t="s">
        <v>1173</v>
      </c>
      <c r="L1071" s="661">
        <f t="shared" si="32"/>
        <v>4312968087</v>
      </c>
      <c r="M1071" s="661">
        <f t="shared" si="33"/>
        <v>0</v>
      </c>
    </row>
    <row r="1072" spans="1:13">
      <c r="A1072" s="657" t="s">
        <v>1365</v>
      </c>
      <c r="B1072" s="658">
        <v>44526</v>
      </c>
      <c r="C1072" s="657" t="s">
        <v>1170</v>
      </c>
      <c r="D1072" s="657" t="s">
        <v>1171</v>
      </c>
      <c r="E1072" s="657" t="s">
        <v>1177</v>
      </c>
      <c r="F1072" s="659">
        <v>-31000</v>
      </c>
      <c r="G1072" s="659">
        <v>0</v>
      </c>
      <c r="H1072" s="659">
        <v>31000</v>
      </c>
      <c r="I1072" s="659">
        <v>4312999087</v>
      </c>
      <c r="J1072" s="660" t="s">
        <v>1173</v>
      </c>
      <c r="L1072" s="661">
        <f t="shared" si="32"/>
        <v>4312999087</v>
      </c>
      <c r="M1072" s="661">
        <f t="shared" si="33"/>
        <v>0</v>
      </c>
    </row>
    <row r="1073" spans="1:13">
      <c r="A1073" s="657" t="s">
        <v>1365</v>
      </c>
      <c r="B1073" s="658">
        <v>44526</v>
      </c>
      <c r="C1073" s="657" t="s">
        <v>1170</v>
      </c>
      <c r="D1073" s="657" t="s">
        <v>1171</v>
      </c>
      <c r="E1073" s="657" t="s">
        <v>1197</v>
      </c>
      <c r="F1073" s="659">
        <v>-10000</v>
      </c>
      <c r="G1073" s="659">
        <v>0</v>
      </c>
      <c r="H1073" s="659">
        <v>10000</v>
      </c>
      <c r="I1073" s="659">
        <v>4313009087</v>
      </c>
      <c r="J1073" s="660" t="s">
        <v>1173</v>
      </c>
      <c r="L1073" s="661">
        <f t="shared" si="32"/>
        <v>4313009087</v>
      </c>
      <c r="M1073" s="661">
        <f t="shared" si="33"/>
        <v>0</v>
      </c>
    </row>
    <row r="1074" spans="1:13">
      <c r="A1074" s="657" t="s">
        <v>1365</v>
      </c>
      <c r="B1074" s="658">
        <v>44526</v>
      </c>
      <c r="C1074" s="657" t="s">
        <v>1170</v>
      </c>
      <c r="D1074" s="657" t="s">
        <v>1171</v>
      </c>
      <c r="E1074" s="657" t="s">
        <v>1206</v>
      </c>
      <c r="F1074" s="659">
        <v>-1806500</v>
      </c>
      <c r="G1074" s="659">
        <v>0</v>
      </c>
      <c r="H1074" s="659">
        <v>1806500</v>
      </c>
      <c r="I1074" s="659">
        <v>4314815587</v>
      </c>
      <c r="J1074" s="660" t="s">
        <v>1173</v>
      </c>
      <c r="L1074" s="661">
        <f t="shared" si="32"/>
        <v>4314815587</v>
      </c>
      <c r="M1074" s="661">
        <f t="shared" si="33"/>
        <v>0</v>
      </c>
    </row>
    <row r="1075" spans="1:13">
      <c r="A1075" s="657" t="s">
        <v>1365</v>
      </c>
      <c r="B1075" s="658">
        <v>44526</v>
      </c>
      <c r="C1075" s="657" t="s">
        <v>1170</v>
      </c>
      <c r="D1075" s="657" t="s">
        <v>1171</v>
      </c>
      <c r="E1075" s="657" t="s">
        <v>1206</v>
      </c>
      <c r="F1075" s="659">
        <v>-664400</v>
      </c>
      <c r="G1075" s="659">
        <v>0</v>
      </c>
      <c r="H1075" s="659">
        <v>664400</v>
      </c>
      <c r="I1075" s="659">
        <v>4315479987</v>
      </c>
      <c r="J1075" s="660" t="s">
        <v>1173</v>
      </c>
      <c r="L1075" s="661">
        <f t="shared" si="32"/>
        <v>4315479987</v>
      </c>
      <c r="M1075" s="661">
        <f t="shared" si="33"/>
        <v>0</v>
      </c>
    </row>
    <row r="1076" spans="1:13">
      <c r="A1076" s="657" t="s">
        <v>1365</v>
      </c>
      <c r="B1076" s="658">
        <v>44526</v>
      </c>
      <c r="C1076" s="657" t="s">
        <v>1170</v>
      </c>
      <c r="D1076" s="657" t="s">
        <v>1171</v>
      </c>
      <c r="E1076" s="657" t="s">
        <v>1208</v>
      </c>
      <c r="F1076" s="659">
        <v>-3402624</v>
      </c>
      <c r="G1076" s="659">
        <v>0</v>
      </c>
      <c r="H1076" s="659">
        <v>3402624</v>
      </c>
      <c r="I1076" s="659">
        <v>4318882611</v>
      </c>
      <c r="J1076" s="660" t="s">
        <v>1173</v>
      </c>
      <c r="L1076" s="661">
        <f t="shared" si="32"/>
        <v>4318882611</v>
      </c>
      <c r="M1076" s="661">
        <f t="shared" si="33"/>
        <v>0</v>
      </c>
    </row>
    <row r="1077" spans="1:13">
      <c r="A1077" s="657" t="s">
        <v>1365</v>
      </c>
      <c r="B1077" s="658">
        <v>44526</v>
      </c>
      <c r="C1077" s="657" t="s">
        <v>1170</v>
      </c>
      <c r="D1077" s="657" t="s">
        <v>1171</v>
      </c>
      <c r="E1077" s="657" t="s">
        <v>1197</v>
      </c>
      <c r="F1077" s="659">
        <v>-59000</v>
      </c>
      <c r="G1077" s="659">
        <v>0</v>
      </c>
      <c r="H1077" s="659">
        <v>59000</v>
      </c>
      <c r="I1077" s="659">
        <v>4318941611</v>
      </c>
      <c r="J1077" s="660" t="s">
        <v>1173</v>
      </c>
      <c r="L1077" s="661">
        <f t="shared" si="32"/>
        <v>4318941611</v>
      </c>
      <c r="M1077" s="661">
        <f t="shared" si="33"/>
        <v>0</v>
      </c>
    </row>
    <row r="1078" spans="1:13">
      <c r="A1078" s="657" t="s">
        <v>1365</v>
      </c>
      <c r="B1078" s="658">
        <v>44526</v>
      </c>
      <c r="C1078" s="657" t="s">
        <v>1170</v>
      </c>
      <c r="D1078" s="657" t="s">
        <v>1171</v>
      </c>
      <c r="E1078" s="657" t="s">
        <v>1186</v>
      </c>
      <c r="F1078" s="659">
        <v>-40000</v>
      </c>
      <c r="G1078" s="659">
        <v>0</v>
      </c>
      <c r="H1078" s="659">
        <v>40000</v>
      </c>
      <c r="I1078" s="659">
        <v>4318981611</v>
      </c>
      <c r="J1078" s="660" t="s">
        <v>1173</v>
      </c>
      <c r="L1078" s="661">
        <f t="shared" si="32"/>
        <v>4318981611</v>
      </c>
      <c r="M1078" s="661">
        <f t="shared" si="33"/>
        <v>0</v>
      </c>
    </row>
    <row r="1079" spans="1:13">
      <c r="A1079" s="657" t="s">
        <v>1365</v>
      </c>
      <c r="B1079" s="658">
        <v>44526</v>
      </c>
      <c r="C1079" s="657" t="s">
        <v>1170</v>
      </c>
      <c r="D1079" s="657" t="s">
        <v>1171</v>
      </c>
      <c r="E1079" s="657" t="s">
        <v>1208</v>
      </c>
      <c r="F1079" s="659">
        <v>-196800</v>
      </c>
      <c r="G1079" s="659">
        <v>0</v>
      </c>
      <c r="H1079" s="659">
        <v>196800</v>
      </c>
      <c r="I1079" s="659">
        <v>4319178411</v>
      </c>
      <c r="J1079" s="660" t="s">
        <v>1173</v>
      </c>
      <c r="L1079" s="661">
        <f t="shared" si="32"/>
        <v>4319178411</v>
      </c>
      <c r="M1079" s="661">
        <f t="shared" si="33"/>
        <v>0</v>
      </c>
    </row>
    <row r="1080" spans="1:13">
      <c r="A1080" s="657" t="s">
        <v>1365</v>
      </c>
      <c r="B1080" s="658">
        <v>44526</v>
      </c>
      <c r="C1080" s="657" t="s">
        <v>1170</v>
      </c>
      <c r="D1080" s="657" t="s">
        <v>1171</v>
      </c>
      <c r="E1080" s="657" t="s">
        <v>1195</v>
      </c>
      <c r="F1080" s="659">
        <v>-50000</v>
      </c>
      <c r="G1080" s="659">
        <v>0</v>
      </c>
      <c r="H1080" s="659">
        <v>50000</v>
      </c>
      <c r="I1080" s="659">
        <v>4319228411</v>
      </c>
      <c r="J1080" s="660" t="s">
        <v>1173</v>
      </c>
      <c r="L1080" s="661">
        <f t="shared" si="32"/>
        <v>4319228411</v>
      </c>
      <c r="M1080" s="661">
        <f t="shared" si="33"/>
        <v>0</v>
      </c>
    </row>
    <row r="1081" spans="1:13">
      <c r="A1081" s="657" t="s">
        <v>1365</v>
      </c>
      <c r="B1081" s="658">
        <v>44526</v>
      </c>
      <c r="C1081" s="657" t="s">
        <v>1170</v>
      </c>
      <c r="D1081" s="657" t="s">
        <v>1171</v>
      </c>
      <c r="E1081" s="657" t="s">
        <v>1215</v>
      </c>
      <c r="F1081" s="659">
        <v>-4056</v>
      </c>
      <c r="G1081" s="659">
        <v>0</v>
      </c>
      <c r="H1081" s="659">
        <v>4056</v>
      </c>
      <c r="I1081" s="659">
        <v>4319232467</v>
      </c>
      <c r="J1081" s="660" t="s">
        <v>1173</v>
      </c>
      <c r="L1081" s="661">
        <f t="shared" si="32"/>
        <v>4319232467</v>
      </c>
      <c r="M1081" s="661">
        <f t="shared" si="33"/>
        <v>0</v>
      </c>
    </row>
    <row r="1082" spans="1:13">
      <c r="A1082" s="657" t="s">
        <v>1365</v>
      </c>
      <c r="B1082" s="658">
        <v>44526</v>
      </c>
      <c r="C1082" s="657" t="s">
        <v>1170</v>
      </c>
      <c r="D1082" s="657" t="s">
        <v>1171</v>
      </c>
      <c r="E1082" s="657" t="s">
        <v>1322</v>
      </c>
      <c r="F1082" s="659">
        <v>-30000</v>
      </c>
      <c r="G1082" s="659">
        <v>0</v>
      </c>
      <c r="H1082" s="659">
        <v>30000</v>
      </c>
      <c r="I1082" s="659">
        <v>4319262467</v>
      </c>
      <c r="J1082" s="660" t="s">
        <v>1173</v>
      </c>
      <c r="L1082" s="661">
        <f t="shared" si="32"/>
        <v>4319262467</v>
      </c>
      <c r="M1082" s="661">
        <f t="shared" si="33"/>
        <v>0</v>
      </c>
    </row>
    <row r="1083" spans="1:13">
      <c r="A1083" s="657" t="s">
        <v>1365</v>
      </c>
      <c r="B1083" s="658">
        <v>44526</v>
      </c>
      <c r="C1083" s="657" t="s">
        <v>1170</v>
      </c>
      <c r="D1083" s="657" t="s">
        <v>1171</v>
      </c>
      <c r="E1083" s="657" t="s">
        <v>1183</v>
      </c>
      <c r="F1083" s="659">
        <v>-40000</v>
      </c>
      <c r="G1083" s="659">
        <v>0</v>
      </c>
      <c r="H1083" s="659">
        <v>40000</v>
      </c>
      <c r="I1083" s="659">
        <v>4319302467</v>
      </c>
      <c r="J1083" s="660" t="s">
        <v>1173</v>
      </c>
      <c r="L1083" s="661">
        <f t="shared" si="32"/>
        <v>4319302467</v>
      </c>
      <c r="M1083" s="661">
        <f t="shared" si="33"/>
        <v>0</v>
      </c>
    </row>
    <row r="1084" spans="1:13">
      <c r="A1084" s="657" t="s">
        <v>1365</v>
      </c>
      <c r="B1084" s="658">
        <v>44526</v>
      </c>
      <c r="C1084" s="657" t="s">
        <v>1170</v>
      </c>
      <c r="D1084" s="657" t="s">
        <v>1171</v>
      </c>
      <c r="E1084" s="657" t="s">
        <v>1182</v>
      </c>
      <c r="F1084" s="659">
        <v>-4239750</v>
      </c>
      <c r="G1084" s="659">
        <v>0</v>
      </c>
      <c r="H1084" s="659">
        <v>4239750</v>
      </c>
      <c r="I1084" s="659">
        <v>4323542217</v>
      </c>
      <c r="J1084" s="660" t="s">
        <v>1173</v>
      </c>
      <c r="L1084" s="661">
        <f t="shared" si="32"/>
        <v>4323542217</v>
      </c>
      <c r="M1084" s="661">
        <f t="shared" si="33"/>
        <v>0</v>
      </c>
    </row>
    <row r="1085" spans="1:13">
      <c r="A1085" s="657" t="s">
        <v>1365</v>
      </c>
      <c r="B1085" s="658">
        <v>44526</v>
      </c>
      <c r="C1085" s="657" t="s">
        <v>1170</v>
      </c>
      <c r="D1085" s="657" t="s">
        <v>1171</v>
      </c>
      <c r="E1085" s="657" t="s">
        <v>1202</v>
      </c>
      <c r="F1085" s="659">
        <v>-6679850</v>
      </c>
      <c r="G1085" s="659">
        <v>0</v>
      </c>
      <c r="H1085" s="659">
        <v>6679850</v>
      </c>
      <c r="I1085" s="659">
        <v>4330222067</v>
      </c>
      <c r="J1085" s="660" t="s">
        <v>1173</v>
      </c>
      <c r="L1085" s="661">
        <f t="shared" si="32"/>
        <v>4330222067</v>
      </c>
      <c r="M1085" s="661">
        <f t="shared" si="33"/>
        <v>0</v>
      </c>
    </row>
    <row r="1086" spans="1:13">
      <c r="A1086" s="657" t="s">
        <v>1365</v>
      </c>
      <c r="B1086" s="658">
        <v>44526</v>
      </c>
      <c r="C1086" s="657" t="s">
        <v>1170</v>
      </c>
      <c r="D1086" s="657" t="s">
        <v>1171</v>
      </c>
      <c r="E1086" s="657" t="s">
        <v>1181</v>
      </c>
      <c r="F1086" s="659">
        <v>-1951450</v>
      </c>
      <c r="G1086" s="659">
        <v>0</v>
      </c>
      <c r="H1086" s="659">
        <v>1951450</v>
      </c>
      <c r="I1086" s="659">
        <v>4332173517</v>
      </c>
      <c r="J1086" s="660" t="s">
        <v>1173</v>
      </c>
      <c r="L1086" s="661">
        <f t="shared" si="32"/>
        <v>4332173517</v>
      </c>
      <c r="M1086" s="661">
        <f t="shared" si="33"/>
        <v>0</v>
      </c>
    </row>
    <row r="1087" spans="1:13">
      <c r="A1087" s="657" t="s">
        <v>1365</v>
      </c>
      <c r="B1087" s="658">
        <v>44526</v>
      </c>
      <c r="C1087" s="657" t="s">
        <v>1170</v>
      </c>
      <c r="D1087" s="657" t="s">
        <v>1171</v>
      </c>
      <c r="E1087" s="657" t="s">
        <v>1196</v>
      </c>
      <c r="F1087" s="659">
        <v>-382000</v>
      </c>
      <c r="G1087" s="659">
        <v>0</v>
      </c>
      <c r="H1087" s="659">
        <v>382000</v>
      </c>
      <c r="I1087" s="659">
        <v>4332555517</v>
      </c>
      <c r="J1087" s="660" t="s">
        <v>1173</v>
      </c>
      <c r="L1087" s="661">
        <f t="shared" si="32"/>
        <v>4332555517</v>
      </c>
      <c r="M1087" s="661">
        <f t="shared" si="33"/>
        <v>0</v>
      </c>
    </row>
    <row r="1088" spans="1:13">
      <c r="A1088" s="657" t="s">
        <v>1365</v>
      </c>
      <c r="B1088" s="658">
        <v>44526</v>
      </c>
      <c r="C1088" s="657" t="s">
        <v>1170</v>
      </c>
      <c r="D1088" s="657" t="s">
        <v>1171</v>
      </c>
      <c r="E1088" s="657" t="s">
        <v>1266</v>
      </c>
      <c r="F1088" s="659">
        <v>-333000</v>
      </c>
      <c r="G1088" s="659">
        <v>0</v>
      </c>
      <c r="H1088" s="659">
        <v>333000</v>
      </c>
      <c r="I1088" s="659">
        <v>4332888517</v>
      </c>
      <c r="J1088" s="660" t="s">
        <v>1173</v>
      </c>
      <c r="L1088" s="661">
        <f t="shared" si="32"/>
        <v>4332888517</v>
      </c>
      <c r="M1088" s="661">
        <f t="shared" si="33"/>
        <v>0</v>
      </c>
    </row>
    <row r="1089" spans="1:13">
      <c r="A1089" s="657" t="s">
        <v>1365</v>
      </c>
      <c r="B1089" s="658">
        <v>44526</v>
      </c>
      <c r="C1089" s="657" t="s">
        <v>1170</v>
      </c>
      <c r="D1089" s="657" t="s">
        <v>1171</v>
      </c>
      <c r="E1089" s="657" t="s">
        <v>1207</v>
      </c>
      <c r="F1089" s="659">
        <v>-3445000</v>
      </c>
      <c r="G1089" s="659">
        <v>0</v>
      </c>
      <c r="H1089" s="659">
        <v>3445000</v>
      </c>
      <c r="I1089" s="659">
        <v>4336333517</v>
      </c>
      <c r="J1089" s="660" t="s">
        <v>1173</v>
      </c>
      <c r="L1089" s="661">
        <f t="shared" si="32"/>
        <v>4336333517</v>
      </c>
      <c r="M1089" s="661">
        <f t="shared" si="33"/>
        <v>0</v>
      </c>
    </row>
    <row r="1090" spans="1:13">
      <c r="A1090" s="657" t="s">
        <v>1365</v>
      </c>
      <c r="B1090" s="658">
        <v>44526</v>
      </c>
      <c r="C1090" s="657" t="s">
        <v>1170</v>
      </c>
      <c r="D1090" s="657" t="s">
        <v>1171</v>
      </c>
      <c r="E1090" s="657" t="s">
        <v>1189</v>
      </c>
      <c r="F1090" s="659">
        <v>-155850</v>
      </c>
      <c r="G1090" s="659">
        <v>0</v>
      </c>
      <c r="H1090" s="659">
        <v>155850</v>
      </c>
      <c r="I1090" s="659">
        <v>4336489367</v>
      </c>
      <c r="J1090" s="660" t="s">
        <v>1173</v>
      </c>
      <c r="L1090" s="661">
        <f t="shared" si="32"/>
        <v>4336489367</v>
      </c>
      <c r="M1090" s="661">
        <f t="shared" si="33"/>
        <v>0</v>
      </c>
    </row>
    <row r="1091" spans="1:13">
      <c r="A1091" s="657" t="s">
        <v>1365</v>
      </c>
      <c r="B1091" s="658">
        <v>44526</v>
      </c>
      <c r="C1091" s="657" t="s">
        <v>1170</v>
      </c>
      <c r="D1091" s="657" t="s">
        <v>1171</v>
      </c>
      <c r="E1091" s="657" t="s">
        <v>1177</v>
      </c>
      <c r="F1091" s="659">
        <v>-219500</v>
      </c>
      <c r="G1091" s="659">
        <v>0</v>
      </c>
      <c r="H1091" s="659">
        <v>219500</v>
      </c>
      <c r="I1091" s="659">
        <v>4336708867</v>
      </c>
      <c r="J1091" s="660" t="s">
        <v>1173</v>
      </c>
      <c r="L1091" s="661">
        <f t="shared" si="32"/>
        <v>4336708867</v>
      </c>
      <c r="M1091" s="661">
        <f t="shared" si="33"/>
        <v>0</v>
      </c>
    </row>
    <row r="1092" spans="1:13">
      <c r="A1092" s="657" t="s">
        <v>1365</v>
      </c>
      <c r="B1092" s="658">
        <v>44526</v>
      </c>
      <c r="C1092" s="657" t="s">
        <v>1170</v>
      </c>
      <c r="D1092" s="657" t="s">
        <v>1171</v>
      </c>
      <c r="E1092" s="657" t="s">
        <v>1202</v>
      </c>
      <c r="F1092" s="659">
        <v>-361000</v>
      </c>
      <c r="G1092" s="659">
        <v>0</v>
      </c>
      <c r="H1092" s="659">
        <v>361000</v>
      </c>
      <c r="I1092" s="659">
        <v>4337069867</v>
      </c>
      <c r="J1092" s="660" t="s">
        <v>1173</v>
      </c>
      <c r="L1092" s="661">
        <f t="shared" si="32"/>
        <v>4337069867</v>
      </c>
      <c r="M1092" s="661">
        <f t="shared" si="33"/>
        <v>0</v>
      </c>
    </row>
    <row r="1093" spans="1:13">
      <c r="A1093" s="657" t="s">
        <v>1365</v>
      </c>
      <c r="B1093" s="658">
        <v>44526</v>
      </c>
      <c r="C1093" s="657" t="s">
        <v>1170</v>
      </c>
      <c r="D1093" s="657" t="s">
        <v>1171</v>
      </c>
      <c r="E1093" s="657" t="s">
        <v>1203</v>
      </c>
      <c r="F1093" s="659">
        <v>-4572</v>
      </c>
      <c r="G1093" s="659">
        <v>0</v>
      </c>
      <c r="H1093" s="659">
        <v>4572</v>
      </c>
      <c r="I1093" s="659">
        <v>4337074439</v>
      </c>
      <c r="J1093" s="660" t="s">
        <v>1173</v>
      </c>
      <c r="L1093" s="661">
        <f t="shared" si="32"/>
        <v>4337074439</v>
      </c>
      <c r="M1093" s="661">
        <f t="shared" si="33"/>
        <v>0</v>
      </c>
    </row>
    <row r="1094" spans="1:13">
      <c r="A1094" s="657" t="s">
        <v>1365</v>
      </c>
      <c r="B1094" s="658">
        <v>44526</v>
      </c>
      <c r="C1094" s="657" t="s">
        <v>1170</v>
      </c>
      <c r="D1094" s="657" t="s">
        <v>1171</v>
      </c>
      <c r="E1094" s="657" t="s">
        <v>1213</v>
      </c>
      <c r="F1094" s="659">
        <v>-87500</v>
      </c>
      <c r="G1094" s="659">
        <v>0</v>
      </c>
      <c r="H1094" s="659">
        <v>87500</v>
      </c>
      <c r="I1094" s="659">
        <v>4337161939</v>
      </c>
      <c r="J1094" s="660" t="s">
        <v>1173</v>
      </c>
      <c r="L1094" s="661">
        <f t="shared" si="32"/>
        <v>4337161939</v>
      </c>
      <c r="M1094" s="661">
        <f t="shared" si="33"/>
        <v>0</v>
      </c>
    </row>
    <row r="1095" spans="1:13">
      <c r="A1095" s="657" t="s">
        <v>1365</v>
      </c>
      <c r="B1095" s="658">
        <v>44526</v>
      </c>
      <c r="C1095" s="657" t="s">
        <v>1175</v>
      </c>
      <c r="D1095" s="657" t="s">
        <v>1171</v>
      </c>
      <c r="E1095" s="657" t="s">
        <v>1210</v>
      </c>
      <c r="F1095" s="659">
        <v>-4000</v>
      </c>
      <c r="G1095" s="659">
        <v>0</v>
      </c>
      <c r="H1095" s="659">
        <v>4000</v>
      </c>
      <c r="I1095" s="659">
        <v>4337165939</v>
      </c>
      <c r="J1095" s="660" t="s">
        <v>1173</v>
      </c>
      <c r="L1095" s="661">
        <f t="shared" si="32"/>
        <v>4337165939</v>
      </c>
      <c r="M1095" s="661">
        <f t="shared" si="33"/>
        <v>0</v>
      </c>
    </row>
    <row r="1096" spans="1:13">
      <c r="A1096" s="657" t="s">
        <v>1365</v>
      </c>
      <c r="B1096" s="658">
        <v>44526</v>
      </c>
      <c r="C1096" s="657" t="s">
        <v>1175</v>
      </c>
      <c r="D1096" s="657" t="s">
        <v>1171</v>
      </c>
      <c r="E1096" s="657" t="s">
        <v>1212</v>
      </c>
      <c r="F1096" s="659">
        <v>-1710000</v>
      </c>
      <c r="G1096" s="659">
        <v>0</v>
      </c>
      <c r="H1096" s="659">
        <v>1710000</v>
      </c>
      <c r="I1096" s="659">
        <v>4338875939</v>
      </c>
      <c r="J1096" s="660" t="s">
        <v>1173</v>
      </c>
      <c r="L1096" s="661">
        <f t="shared" ref="L1096:L1159" si="34">I1095+H1096</f>
        <v>4338875939</v>
      </c>
      <c r="M1096" s="661">
        <f t="shared" ref="M1096:M1159" si="35">I1096-L1096</f>
        <v>0</v>
      </c>
    </row>
    <row r="1097" spans="1:13">
      <c r="A1097" s="657" t="s">
        <v>1365</v>
      </c>
      <c r="B1097" s="658">
        <v>44526</v>
      </c>
      <c r="C1097" s="657" t="s">
        <v>1170</v>
      </c>
      <c r="D1097" s="657" t="s">
        <v>1171</v>
      </c>
      <c r="E1097" s="657" t="s">
        <v>1249</v>
      </c>
      <c r="F1097" s="659">
        <v>-160648</v>
      </c>
      <c r="G1097" s="659">
        <v>0</v>
      </c>
      <c r="H1097" s="659">
        <v>160648</v>
      </c>
      <c r="I1097" s="659">
        <v>4339036587</v>
      </c>
      <c r="J1097" s="660" t="s">
        <v>1173</v>
      </c>
      <c r="L1097" s="661">
        <f t="shared" si="34"/>
        <v>4339036587</v>
      </c>
      <c r="M1097" s="661">
        <f t="shared" si="35"/>
        <v>0</v>
      </c>
    </row>
    <row r="1098" spans="1:13">
      <c r="A1098" s="657" t="s">
        <v>1369</v>
      </c>
      <c r="B1098" s="658">
        <v>44527</v>
      </c>
      <c r="C1098" s="657" t="s">
        <v>1175</v>
      </c>
      <c r="D1098" s="657" t="s">
        <v>1171</v>
      </c>
      <c r="E1098" s="657" t="s">
        <v>1370</v>
      </c>
      <c r="F1098" s="659">
        <v>-750000</v>
      </c>
      <c r="G1098" s="659">
        <v>0</v>
      </c>
      <c r="H1098" s="659">
        <v>750000</v>
      </c>
      <c r="I1098" s="659">
        <v>4339786587</v>
      </c>
      <c r="J1098" s="660" t="s">
        <v>1173</v>
      </c>
      <c r="L1098" s="661">
        <f t="shared" si="34"/>
        <v>4339786587</v>
      </c>
      <c r="M1098" s="661">
        <f t="shared" si="35"/>
        <v>0</v>
      </c>
    </row>
    <row r="1099" spans="1:13">
      <c r="A1099" s="657" t="s">
        <v>1365</v>
      </c>
      <c r="B1099" s="658">
        <v>44526</v>
      </c>
      <c r="C1099" s="657" t="s">
        <v>1175</v>
      </c>
      <c r="D1099" s="657" t="s">
        <v>1171</v>
      </c>
      <c r="E1099" s="657" t="s">
        <v>1212</v>
      </c>
      <c r="F1099" s="659">
        <v>-150000</v>
      </c>
      <c r="G1099" s="659">
        <v>0</v>
      </c>
      <c r="H1099" s="659">
        <v>150000</v>
      </c>
      <c r="I1099" s="659">
        <v>4339936587</v>
      </c>
      <c r="J1099" s="660" t="s">
        <v>1173</v>
      </c>
      <c r="L1099" s="661">
        <f t="shared" si="34"/>
        <v>4339936587</v>
      </c>
      <c r="M1099" s="661">
        <f t="shared" si="35"/>
        <v>0</v>
      </c>
    </row>
    <row r="1100" spans="1:13">
      <c r="A1100" s="657" t="s">
        <v>1369</v>
      </c>
      <c r="B1100" s="658">
        <v>44527</v>
      </c>
      <c r="C1100" s="657" t="s">
        <v>1170</v>
      </c>
      <c r="D1100" s="657" t="s">
        <v>1171</v>
      </c>
      <c r="E1100" s="657" t="s">
        <v>1287</v>
      </c>
      <c r="F1100" s="659">
        <v>-8600000</v>
      </c>
      <c r="G1100" s="659">
        <v>0</v>
      </c>
      <c r="H1100" s="659">
        <v>8600000</v>
      </c>
      <c r="I1100" s="659">
        <v>4348536587</v>
      </c>
      <c r="J1100" s="660" t="s">
        <v>1173</v>
      </c>
      <c r="L1100" s="661">
        <f t="shared" si="34"/>
        <v>4348536587</v>
      </c>
      <c r="M1100" s="661">
        <f t="shared" si="35"/>
        <v>0</v>
      </c>
    </row>
    <row r="1101" spans="1:13">
      <c r="A1101" s="657" t="s">
        <v>1369</v>
      </c>
      <c r="B1101" s="658">
        <v>44527</v>
      </c>
      <c r="C1101" s="657" t="s">
        <v>1170</v>
      </c>
      <c r="D1101" s="657" t="s">
        <v>1171</v>
      </c>
      <c r="E1101" s="657" t="s">
        <v>1172</v>
      </c>
      <c r="F1101" s="659">
        <v>-1555000</v>
      </c>
      <c r="G1101" s="659">
        <v>0</v>
      </c>
      <c r="H1101" s="659">
        <v>1555000</v>
      </c>
      <c r="I1101" s="659">
        <v>4350091587</v>
      </c>
      <c r="J1101" s="660" t="s">
        <v>1173</v>
      </c>
      <c r="L1101" s="661">
        <f t="shared" si="34"/>
        <v>4350091587</v>
      </c>
      <c r="M1101" s="661">
        <f t="shared" si="35"/>
        <v>0</v>
      </c>
    </row>
    <row r="1102" spans="1:13">
      <c r="A1102" s="657" t="s">
        <v>1369</v>
      </c>
      <c r="B1102" s="658">
        <v>44527</v>
      </c>
      <c r="C1102" s="657" t="s">
        <v>1170</v>
      </c>
      <c r="D1102" s="657" t="s">
        <v>1171</v>
      </c>
      <c r="E1102" s="657" t="s">
        <v>1177</v>
      </c>
      <c r="F1102" s="659">
        <v>-4328250</v>
      </c>
      <c r="G1102" s="659">
        <v>0</v>
      </c>
      <c r="H1102" s="659">
        <v>4328250</v>
      </c>
      <c r="I1102" s="659">
        <v>4354419837</v>
      </c>
      <c r="J1102" s="660" t="s">
        <v>1173</v>
      </c>
      <c r="L1102" s="661">
        <f t="shared" si="34"/>
        <v>4354419837</v>
      </c>
      <c r="M1102" s="661">
        <f t="shared" si="35"/>
        <v>0</v>
      </c>
    </row>
    <row r="1103" spans="1:13">
      <c r="A1103" s="657" t="s">
        <v>1369</v>
      </c>
      <c r="B1103" s="658">
        <v>44527</v>
      </c>
      <c r="C1103" s="657" t="s">
        <v>1170</v>
      </c>
      <c r="D1103" s="657" t="s">
        <v>1171</v>
      </c>
      <c r="E1103" s="657" t="s">
        <v>1209</v>
      </c>
      <c r="F1103" s="659">
        <v>-5878500</v>
      </c>
      <c r="G1103" s="659">
        <v>0</v>
      </c>
      <c r="H1103" s="659">
        <v>5878500</v>
      </c>
      <c r="I1103" s="659">
        <v>4360298337</v>
      </c>
      <c r="J1103" s="660" t="s">
        <v>1173</v>
      </c>
      <c r="L1103" s="661">
        <f t="shared" si="34"/>
        <v>4360298337</v>
      </c>
      <c r="M1103" s="661">
        <f t="shared" si="35"/>
        <v>0</v>
      </c>
    </row>
    <row r="1104" spans="1:13">
      <c r="A1104" s="657" t="s">
        <v>1369</v>
      </c>
      <c r="B1104" s="658">
        <v>44527</v>
      </c>
      <c r="C1104" s="657" t="s">
        <v>1170</v>
      </c>
      <c r="D1104" s="657" t="s">
        <v>1171</v>
      </c>
      <c r="E1104" s="657" t="s">
        <v>1195</v>
      </c>
      <c r="F1104" s="659">
        <v>-7777044</v>
      </c>
      <c r="G1104" s="659">
        <v>0</v>
      </c>
      <c r="H1104" s="659">
        <v>7777044</v>
      </c>
      <c r="I1104" s="659">
        <v>4368075381</v>
      </c>
      <c r="J1104" s="660" t="s">
        <v>1173</v>
      </c>
      <c r="L1104" s="661">
        <f t="shared" si="34"/>
        <v>4368075381</v>
      </c>
      <c r="M1104" s="661">
        <f t="shared" si="35"/>
        <v>0</v>
      </c>
    </row>
    <row r="1105" spans="1:13">
      <c r="A1105" s="657" t="s">
        <v>1369</v>
      </c>
      <c r="B1105" s="658">
        <v>44527</v>
      </c>
      <c r="C1105" s="657" t="s">
        <v>1170</v>
      </c>
      <c r="D1105" s="657" t="s">
        <v>1171</v>
      </c>
      <c r="E1105" s="657" t="s">
        <v>1191</v>
      </c>
      <c r="F1105" s="659">
        <v>-4530000</v>
      </c>
      <c r="G1105" s="659">
        <v>0</v>
      </c>
      <c r="H1105" s="659">
        <v>4530000</v>
      </c>
      <c r="I1105" s="659">
        <v>4372605381</v>
      </c>
      <c r="J1105" s="660" t="s">
        <v>1173</v>
      </c>
      <c r="L1105" s="661">
        <f t="shared" si="34"/>
        <v>4372605381</v>
      </c>
      <c r="M1105" s="661">
        <f t="shared" si="35"/>
        <v>0</v>
      </c>
    </row>
    <row r="1106" spans="1:13">
      <c r="A1106" s="657" t="s">
        <v>1369</v>
      </c>
      <c r="B1106" s="658">
        <v>44527</v>
      </c>
      <c r="C1106" s="657" t="s">
        <v>1170</v>
      </c>
      <c r="D1106" s="657" t="s">
        <v>1171</v>
      </c>
      <c r="E1106" s="657" t="s">
        <v>1187</v>
      </c>
      <c r="F1106" s="659">
        <v>-2656500</v>
      </c>
      <c r="G1106" s="659">
        <v>0</v>
      </c>
      <c r="H1106" s="659">
        <v>2656500</v>
      </c>
      <c r="I1106" s="659">
        <v>4375261881</v>
      </c>
      <c r="J1106" s="660" t="s">
        <v>1173</v>
      </c>
      <c r="L1106" s="661">
        <f t="shared" si="34"/>
        <v>4375261881</v>
      </c>
      <c r="M1106" s="661">
        <f t="shared" si="35"/>
        <v>0</v>
      </c>
    </row>
    <row r="1107" spans="1:13">
      <c r="A1107" s="657" t="s">
        <v>1369</v>
      </c>
      <c r="B1107" s="658">
        <v>44527</v>
      </c>
      <c r="C1107" s="657" t="s">
        <v>1170</v>
      </c>
      <c r="D1107" s="657" t="s">
        <v>1171</v>
      </c>
      <c r="E1107" s="657" t="s">
        <v>1180</v>
      </c>
      <c r="F1107" s="659">
        <v>-2277000</v>
      </c>
      <c r="G1107" s="659">
        <v>0</v>
      </c>
      <c r="H1107" s="659">
        <v>2277000</v>
      </c>
      <c r="I1107" s="659">
        <v>4377538881</v>
      </c>
      <c r="J1107" s="660" t="s">
        <v>1173</v>
      </c>
      <c r="L1107" s="661">
        <f t="shared" si="34"/>
        <v>4377538881</v>
      </c>
      <c r="M1107" s="661">
        <f t="shared" si="35"/>
        <v>0</v>
      </c>
    </row>
    <row r="1108" spans="1:13">
      <c r="A1108" s="657" t="s">
        <v>1369</v>
      </c>
      <c r="B1108" s="658">
        <v>44527</v>
      </c>
      <c r="C1108" s="657" t="s">
        <v>1170</v>
      </c>
      <c r="D1108" s="657" t="s">
        <v>1171</v>
      </c>
      <c r="E1108" s="657" t="s">
        <v>1193</v>
      </c>
      <c r="F1108" s="659">
        <v>-3165000</v>
      </c>
      <c r="G1108" s="659">
        <v>0</v>
      </c>
      <c r="H1108" s="659">
        <v>3165000</v>
      </c>
      <c r="I1108" s="659">
        <v>4380703881</v>
      </c>
      <c r="J1108" s="660" t="s">
        <v>1173</v>
      </c>
      <c r="L1108" s="661">
        <f t="shared" si="34"/>
        <v>4380703881</v>
      </c>
      <c r="M1108" s="661">
        <f t="shared" si="35"/>
        <v>0</v>
      </c>
    </row>
    <row r="1109" spans="1:13">
      <c r="A1109" s="657" t="s">
        <v>1369</v>
      </c>
      <c r="B1109" s="658">
        <v>44527</v>
      </c>
      <c r="C1109" s="657" t="s">
        <v>1170</v>
      </c>
      <c r="D1109" s="657" t="s">
        <v>1171</v>
      </c>
      <c r="E1109" s="657" t="s">
        <v>1186</v>
      </c>
      <c r="F1109" s="659">
        <v>-3210000</v>
      </c>
      <c r="G1109" s="659">
        <v>0</v>
      </c>
      <c r="H1109" s="659">
        <v>3210000</v>
      </c>
      <c r="I1109" s="659">
        <v>4383913881</v>
      </c>
      <c r="J1109" s="660" t="s">
        <v>1173</v>
      </c>
      <c r="L1109" s="661">
        <f t="shared" si="34"/>
        <v>4383913881</v>
      </c>
      <c r="M1109" s="661">
        <f t="shared" si="35"/>
        <v>0</v>
      </c>
    </row>
    <row r="1110" spans="1:13">
      <c r="A1110" s="657" t="s">
        <v>1369</v>
      </c>
      <c r="B1110" s="658">
        <v>44527</v>
      </c>
      <c r="C1110" s="657" t="s">
        <v>1170</v>
      </c>
      <c r="D1110" s="657" t="s">
        <v>1171</v>
      </c>
      <c r="E1110" s="657" t="s">
        <v>1214</v>
      </c>
      <c r="F1110" s="659">
        <v>-8179500</v>
      </c>
      <c r="G1110" s="659">
        <v>0</v>
      </c>
      <c r="H1110" s="659">
        <v>8179500</v>
      </c>
      <c r="I1110" s="659">
        <v>4392093381</v>
      </c>
      <c r="J1110" s="660" t="s">
        <v>1173</v>
      </c>
      <c r="L1110" s="661">
        <f t="shared" si="34"/>
        <v>4392093381</v>
      </c>
      <c r="M1110" s="661">
        <f t="shared" si="35"/>
        <v>0</v>
      </c>
    </row>
    <row r="1111" spans="1:13">
      <c r="A1111" s="657" t="s">
        <v>1369</v>
      </c>
      <c r="B1111" s="658">
        <v>44527</v>
      </c>
      <c r="C1111" s="657" t="s">
        <v>1170</v>
      </c>
      <c r="D1111" s="657" t="s">
        <v>1171</v>
      </c>
      <c r="E1111" s="657" t="s">
        <v>1202</v>
      </c>
      <c r="F1111" s="659">
        <v>-5098000</v>
      </c>
      <c r="G1111" s="659">
        <v>0</v>
      </c>
      <c r="H1111" s="659">
        <v>5098000</v>
      </c>
      <c r="I1111" s="659">
        <v>4397191381</v>
      </c>
      <c r="J1111" s="660" t="s">
        <v>1173</v>
      </c>
      <c r="L1111" s="661">
        <f t="shared" si="34"/>
        <v>4397191381</v>
      </c>
      <c r="M1111" s="661">
        <f t="shared" si="35"/>
        <v>0</v>
      </c>
    </row>
    <row r="1112" spans="1:13">
      <c r="A1112" s="657" t="s">
        <v>1369</v>
      </c>
      <c r="B1112" s="658">
        <v>44527</v>
      </c>
      <c r="C1112" s="657" t="s">
        <v>1170</v>
      </c>
      <c r="D1112" s="657" t="s">
        <v>1171</v>
      </c>
      <c r="E1112" s="657" t="s">
        <v>1206</v>
      </c>
      <c r="F1112" s="659">
        <v>-838100</v>
      </c>
      <c r="G1112" s="659">
        <v>0</v>
      </c>
      <c r="H1112" s="659">
        <v>838100</v>
      </c>
      <c r="I1112" s="659">
        <v>4398029481</v>
      </c>
      <c r="J1112" s="660" t="s">
        <v>1173</v>
      </c>
      <c r="L1112" s="661">
        <f t="shared" si="34"/>
        <v>4398029481</v>
      </c>
      <c r="M1112" s="661">
        <f t="shared" si="35"/>
        <v>0</v>
      </c>
    </row>
    <row r="1113" spans="1:13">
      <c r="A1113" s="657" t="s">
        <v>1369</v>
      </c>
      <c r="B1113" s="658">
        <v>44527</v>
      </c>
      <c r="C1113" s="657" t="s">
        <v>1175</v>
      </c>
      <c r="D1113" s="657" t="s">
        <v>1171</v>
      </c>
      <c r="E1113" s="657" t="s">
        <v>1371</v>
      </c>
      <c r="F1113" s="659">
        <v>-450000</v>
      </c>
      <c r="G1113" s="659">
        <v>0</v>
      </c>
      <c r="H1113" s="659">
        <v>450000</v>
      </c>
      <c r="I1113" s="659">
        <v>4398479481</v>
      </c>
      <c r="J1113" s="660" t="s">
        <v>1173</v>
      </c>
      <c r="L1113" s="661">
        <f t="shared" si="34"/>
        <v>4398479481</v>
      </c>
      <c r="M1113" s="661">
        <f t="shared" si="35"/>
        <v>0</v>
      </c>
    </row>
    <row r="1114" spans="1:13">
      <c r="A1114" s="657" t="s">
        <v>1369</v>
      </c>
      <c r="B1114" s="658">
        <v>44527</v>
      </c>
      <c r="C1114" s="657" t="s">
        <v>1175</v>
      </c>
      <c r="D1114" s="657" t="s">
        <v>1171</v>
      </c>
      <c r="E1114" s="657" t="s">
        <v>1282</v>
      </c>
      <c r="F1114" s="659">
        <v>-13327600</v>
      </c>
      <c r="G1114" s="659">
        <v>0</v>
      </c>
      <c r="H1114" s="659">
        <v>13327600</v>
      </c>
      <c r="I1114" s="659">
        <v>4411807081</v>
      </c>
      <c r="J1114" s="660" t="s">
        <v>1173</v>
      </c>
      <c r="L1114" s="661">
        <f t="shared" si="34"/>
        <v>4411807081</v>
      </c>
      <c r="M1114" s="661">
        <f t="shared" si="35"/>
        <v>0</v>
      </c>
    </row>
    <row r="1115" spans="1:13">
      <c r="A1115" s="657" t="s">
        <v>1369</v>
      </c>
      <c r="B1115" s="658">
        <v>44527</v>
      </c>
      <c r="C1115" s="657" t="s">
        <v>1170</v>
      </c>
      <c r="D1115" s="657" t="s">
        <v>1171</v>
      </c>
      <c r="E1115" s="657" t="s">
        <v>1174</v>
      </c>
      <c r="F1115" s="659">
        <v>-5854914</v>
      </c>
      <c r="G1115" s="659">
        <v>0</v>
      </c>
      <c r="H1115" s="659">
        <v>5854914</v>
      </c>
      <c r="I1115" s="659">
        <v>4417661995</v>
      </c>
      <c r="J1115" s="660" t="s">
        <v>1173</v>
      </c>
      <c r="L1115" s="661">
        <f t="shared" si="34"/>
        <v>4417661995</v>
      </c>
      <c r="M1115" s="661">
        <f t="shared" si="35"/>
        <v>0</v>
      </c>
    </row>
    <row r="1116" spans="1:13">
      <c r="A1116" s="657" t="s">
        <v>1369</v>
      </c>
      <c r="B1116" s="658">
        <v>44527</v>
      </c>
      <c r="C1116" s="657" t="s">
        <v>1170</v>
      </c>
      <c r="D1116" s="657" t="s">
        <v>1171</v>
      </c>
      <c r="E1116" s="657" t="s">
        <v>1181</v>
      </c>
      <c r="F1116" s="659">
        <v>-1132900</v>
      </c>
      <c r="G1116" s="659">
        <v>0</v>
      </c>
      <c r="H1116" s="659">
        <v>1132900</v>
      </c>
      <c r="I1116" s="659">
        <v>4418794895</v>
      </c>
      <c r="J1116" s="660" t="s">
        <v>1173</v>
      </c>
      <c r="L1116" s="661">
        <f t="shared" si="34"/>
        <v>4418794895</v>
      </c>
      <c r="M1116" s="661">
        <f t="shared" si="35"/>
        <v>0</v>
      </c>
    </row>
    <row r="1117" spans="1:13">
      <c r="A1117" s="657" t="s">
        <v>1369</v>
      </c>
      <c r="B1117" s="658">
        <v>44527</v>
      </c>
      <c r="C1117" s="657" t="s">
        <v>1170</v>
      </c>
      <c r="D1117" s="657" t="s">
        <v>1171</v>
      </c>
      <c r="E1117" s="657" t="s">
        <v>1197</v>
      </c>
      <c r="F1117" s="659">
        <v>-9633500</v>
      </c>
      <c r="G1117" s="659">
        <v>0</v>
      </c>
      <c r="H1117" s="659">
        <v>9633500</v>
      </c>
      <c r="I1117" s="659">
        <v>4428428395</v>
      </c>
      <c r="J1117" s="660" t="s">
        <v>1173</v>
      </c>
      <c r="L1117" s="661">
        <f t="shared" si="34"/>
        <v>4428428395</v>
      </c>
      <c r="M1117" s="661">
        <f t="shared" si="35"/>
        <v>0</v>
      </c>
    </row>
    <row r="1118" spans="1:13">
      <c r="A1118" s="657" t="s">
        <v>1372</v>
      </c>
      <c r="B1118" s="658">
        <v>44529</v>
      </c>
      <c r="C1118" s="657" t="s">
        <v>1170</v>
      </c>
      <c r="D1118" s="657" t="s">
        <v>1171</v>
      </c>
      <c r="E1118" s="657" t="s">
        <v>1172</v>
      </c>
      <c r="F1118" s="659">
        <v>-2277750</v>
      </c>
      <c r="G1118" s="659">
        <v>0</v>
      </c>
      <c r="H1118" s="659">
        <v>2277750</v>
      </c>
      <c r="I1118" s="659">
        <v>4430706145</v>
      </c>
      <c r="J1118" s="660" t="s">
        <v>1173</v>
      </c>
      <c r="L1118" s="661">
        <f t="shared" si="34"/>
        <v>4430706145</v>
      </c>
      <c r="M1118" s="661">
        <f t="shared" si="35"/>
        <v>0</v>
      </c>
    </row>
    <row r="1119" spans="1:13">
      <c r="A1119" s="657" t="s">
        <v>1369</v>
      </c>
      <c r="B1119" s="658">
        <v>44527</v>
      </c>
      <c r="C1119" s="657" t="s">
        <v>1170</v>
      </c>
      <c r="D1119" s="657" t="s">
        <v>1171</v>
      </c>
      <c r="E1119" s="657" t="s">
        <v>1202</v>
      </c>
      <c r="F1119" s="659">
        <v>-15000</v>
      </c>
      <c r="G1119" s="659">
        <v>0</v>
      </c>
      <c r="H1119" s="659">
        <v>15000</v>
      </c>
      <c r="I1119" s="659">
        <v>4430721145</v>
      </c>
      <c r="J1119" s="660" t="s">
        <v>1173</v>
      </c>
      <c r="L1119" s="661">
        <f t="shared" si="34"/>
        <v>4430721145</v>
      </c>
      <c r="M1119" s="661">
        <f t="shared" si="35"/>
        <v>0</v>
      </c>
    </row>
    <row r="1120" spans="1:13">
      <c r="A1120" s="657" t="s">
        <v>1369</v>
      </c>
      <c r="B1120" s="658">
        <v>44527</v>
      </c>
      <c r="C1120" s="657" t="s">
        <v>1170</v>
      </c>
      <c r="D1120" s="657" t="s">
        <v>1171</v>
      </c>
      <c r="E1120" s="657" t="s">
        <v>1202</v>
      </c>
      <c r="F1120" s="659">
        <v>-5032</v>
      </c>
      <c r="G1120" s="659">
        <v>0</v>
      </c>
      <c r="H1120" s="659">
        <v>5032</v>
      </c>
      <c r="I1120" s="659">
        <v>4430726177</v>
      </c>
      <c r="J1120" s="660" t="s">
        <v>1173</v>
      </c>
      <c r="L1120" s="661">
        <f t="shared" si="34"/>
        <v>4430726177</v>
      </c>
      <c r="M1120" s="661">
        <f t="shared" si="35"/>
        <v>0</v>
      </c>
    </row>
    <row r="1121" spans="1:13">
      <c r="A1121" s="657" t="s">
        <v>1369</v>
      </c>
      <c r="B1121" s="658">
        <v>44527</v>
      </c>
      <c r="C1121" s="657" t="s">
        <v>1170</v>
      </c>
      <c r="D1121" s="657" t="s">
        <v>1171</v>
      </c>
      <c r="E1121" s="657" t="s">
        <v>1197</v>
      </c>
      <c r="F1121" s="659">
        <v>-249000</v>
      </c>
      <c r="G1121" s="659">
        <v>0</v>
      </c>
      <c r="H1121" s="659">
        <v>249000</v>
      </c>
      <c r="I1121" s="659">
        <v>4430975177</v>
      </c>
      <c r="J1121" s="660" t="s">
        <v>1173</v>
      </c>
      <c r="L1121" s="661">
        <f t="shared" si="34"/>
        <v>4430975177</v>
      </c>
      <c r="M1121" s="661">
        <f t="shared" si="35"/>
        <v>0</v>
      </c>
    </row>
    <row r="1122" spans="1:13">
      <c r="A1122" s="657" t="s">
        <v>1369</v>
      </c>
      <c r="B1122" s="658">
        <v>44527</v>
      </c>
      <c r="C1122" s="657" t="s">
        <v>1170</v>
      </c>
      <c r="D1122" s="657" t="s">
        <v>1171</v>
      </c>
      <c r="E1122" s="657" t="s">
        <v>1183</v>
      </c>
      <c r="F1122" s="659">
        <v>-5919800</v>
      </c>
      <c r="G1122" s="659">
        <v>0</v>
      </c>
      <c r="H1122" s="659">
        <v>5919800</v>
      </c>
      <c r="I1122" s="659">
        <v>4436894977</v>
      </c>
      <c r="J1122" s="660" t="s">
        <v>1173</v>
      </c>
      <c r="L1122" s="661">
        <f t="shared" si="34"/>
        <v>4436894977</v>
      </c>
      <c r="M1122" s="661">
        <f t="shared" si="35"/>
        <v>0</v>
      </c>
    </row>
    <row r="1123" spans="1:13">
      <c r="A1123" s="657" t="s">
        <v>1369</v>
      </c>
      <c r="B1123" s="658">
        <v>44527</v>
      </c>
      <c r="C1123" s="657" t="s">
        <v>1170</v>
      </c>
      <c r="D1123" s="657" t="s">
        <v>1171</v>
      </c>
      <c r="E1123" s="657" t="s">
        <v>1208</v>
      </c>
      <c r="F1123" s="659">
        <v>-2904200</v>
      </c>
      <c r="G1123" s="659">
        <v>0</v>
      </c>
      <c r="H1123" s="659">
        <v>2904200</v>
      </c>
      <c r="I1123" s="659">
        <v>4439799177</v>
      </c>
      <c r="J1123" s="660" t="s">
        <v>1173</v>
      </c>
      <c r="L1123" s="661">
        <f t="shared" si="34"/>
        <v>4439799177</v>
      </c>
      <c r="M1123" s="661">
        <f t="shared" si="35"/>
        <v>0</v>
      </c>
    </row>
    <row r="1124" spans="1:13">
      <c r="A1124" s="657" t="s">
        <v>1369</v>
      </c>
      <c r="B1124" s="658">
        <v>44527</v>
      </c>
      <c r="C1124" s="657" t="s">
        <v>1170</v>
      </c>
      <c r="D1124" s="657" t="s">
        <v>1171</v>
      </c>
      <c r="E1124" s="657" t="s">
        <v>1177</v>
      </c>
      <c r="F1124" s="659">
        <v>-359500</v>
      </c>
      <c r="G1124" s="659">
        <v>0</v>
      </c>
      <c r="H1124" s="659">
        <v>359500</v>
      </c>
      <c r="I1124" s="659">
        <v>4440158677</v>
      </c>
      <c r="J1124" s="660" t="s">
        <v>1173</v>
      </c>
      <c r="L1124" s="661">
        <f t="shared" si="34"/>
        <v>4440158677</v>
      </c>
      <c r="M1124" s="661">
        <f t="shared" si="35"/>
        <v>0</v>
      </c>
    </row>
    <row r="1125" spans="1:13">
      <c r="A1125" s="657" t="s">
        <v>1369</v>
      </c>
      <c r="B1125" s="658">
        <v>44527</v>
      </c>
      <c r="C1125" s="657" t="s">
        <v>1170</v>
      </c>
      <c r="D1125" s="657" t="s">
        <v>1171</v>
      </c>
      <c r="E1125" s="657" t="s">
        <v>1177</v>
      </c>
      <c r="F1125" s="659">
        <v>-93958</v>
      </c>
      <c r="G1125" s="659">
        <v>0</v>
      </c>
      <c r="H1125" s="659">
        <v>93958</v>
      </c>
      <c r="I1125" s="659">
        <v>4440252635</v>
      </c>
      <c r="J1125" s="660" t="s">
        <v>1173</v>
      </c>
      <c r="L1125" s="661">
        <f t="shared" si="34"/>
        <v>4440252635</v>
      </c>
      <c r="M1125" s="661">
        <f t="shared" si="35"/>
        <v>0</v>
      </c>
    </row>
    <row r="1126" spans="1:13">
      <c r="A1126" s="657" t="s">
        <v>1369</v>
      </c>
      <c r="B1126" s="658">
        <v>44527</v>
      </c>
      <c r="C1126" s="657" t="s">
        <v>1170</v>
      </c>
      <c r="D1126" s="657" t="s">
        <v>1171</v>
      </c>
      <c r="E1126" s="657" t="s">
        <v>1205</v>
      </c>
      <c r="F1126" s="659">
        <v>-30000</v>
      </c>
      <c r="G1126" s="659">
        <v>0</v>
      </c>
      <c r="H1126" s="659">
        <v>30000</v>
      </c>
      <c r="I1126" s="659">
        <v>4440282635</v>
      </c>
      <c r="J1126" s="660" t="s">
        <v>1173</v>
      </c>
      <c r="L1126" s="661">
        <f t="shared" si="34"/>
        <v>4440282635</v>
      </c>
      <c r="M1126" s="661">
        <f t="shared" si="35"/>
        <v>0</v>
      </c>
    </row>
    <row r="1127" spans="1:13">
      <c r="A1127" s="657" t="s">
        <v>1369</v>
      </c>
      <c r="B1127" s="658">
        <v>44527</v>
      </c>
      <c r="C1127" s="657" t="s">
        <v>1175</v>
      </c>
      <c r="D1127" s="657" t="s">
        <v>1171</v>
      </c>
      <c r="E1127" s="657" t="s">
        <v>1176</v>
      </c>
      <c r="F1127" s="659">
        <v>-450000</v>
      </c>
      <c r="G1127" s="659">
        <v>0</v>
      </c>
      <c r="H1127" s="659">
        <v>450000</v>
      </c>
      <c r="I1127" s="659">
        <v>4440732635</v>
      </c>
      <c r="J1127" s="660" t="s">
        <v>1173</v>
      </c>
      <c r="L1127" s="661">
        <f t="shared" si="34"/>
        <v>4440732635</v>
      </c>
      <c r="M1127" s="661">
        <f t="shared" si="35"/>
        <v>0</v>
      </c>
    </row>
    <row r="1128" spans="1:13">
      <c r="A1128" s="657" t="s">
        <v>1369</v>
      </c>
      <c r="B1128" s="658">
        <v>44527</v>
      </c>
      <c r="C1128" s="657" t="s">
        <v>1175</v>
      </c>
      <c r="D1128" s="657" t="s">
        <v>1171</v>
      </c>
      <c r="E1128" s="657" t="s">
        <v>1176</v>
      </c>
      <c r="F1128" s="659">
        <v>-13250000</v>
      </c>
      <c r="G1128" s="659">
        <v>0</v>
      </c>
      <c r="H1128" s="659">
        <v>13250000</v>
      </c>
      <c r="I1128" s="659">
        <v>4453982635</v>
      </c>
      <c r="J1128" s="660" t="s">
        <v>1173</v>
      </c>
      <c r="L1128" s="661">
        <f t="shared" si="34"/>
        <v>4453982635</v>
      </c>
      <c r="M1128" s="661">
        <f t="shared" si="35"/>
        <v>0</v>
      </c>
    </row>
    <row r="1129" spans="1:13">
      <c r="A1129" s="657" t="s">
        <v>1369</v>
      </c>
      <c r="B1129" s="658">
        <v>44527</v>
      </c>
      <c r="C1129" s="657" t="s">
        <v>1170</v>
      </c>
      <c r="D1129" s="657" t="s">
        <v>1171</v>
      </c>
      <c r="E1129" s="657" t="s">
        <v>1232</v>
      </c>
      <c r="F1129" s="659">
        <v>-102800</v>
      </c>
      <c r="G1129" s="659">
        <v>0</v>
      </c>
      <c r="H1129" s="659">
        <v>102800</v>
      </c>
      <c r="I1129" s="659">
        <v>4454085435</v>
      </c>
      <c r="J1129" s="660" t="s">
        <v>1173</v>
      </c>
      <c r="L1129" s="661">
        <f t="shared" si="34"/>
        <v>4454085435</v>
      </c>
      <c r="M1129" s="661">
        <f t="shared" si="35"/>
        <v>0</v>
      </c>
    </row>
    <row r="1130" spans="1:13">
      <c r="A1130" s="657" t="s">
        <v>1369</v>
      </c>
      <c r="B1130" s="658">
        <v>44527</v>
      </c>
      <c r="C1130" s="657" t="s">
        <v>1170</v>
      </c>
      <c r="D1130" s="657" t="s">
        <v>1171</v>
      </c>
      <c r="E1130" s="657" t="s">
        <v>1190</v>
      </c>
      <c r="F1130" s="659">
        <v>-3560700</v>
      </c>
      <c r="G1130" s="659">
        <v>0</v>
      </c>
      <c r="H1130" s="659">
        <v>3560700</v>
      </c>
      <c r="I1130" s="659">
        <v>4457646135</v>
      </c>
      <c r="J1130" s="660" t="s">
        <v>1173</v>
      </c>
      <c r="L1130" s="661">
        <f t="shared" si="34"/>
        <v>4457646135</v>
      </c>
      <c r="M1130" s="661">
        <f t="shared" si="35"/>
        <v>0</v>
      </c>
    </row>
    <row r="1131" spans="1:13">
      <c r="A1131" s="657" t="s">
        <v>1369</v>
      </c>
      <c r="B1131" s="658">
        <v>44527</v>
      </c>
      <c r="C1131" s="657" t="s">
        <v>1170</v>
      </c>
      <c r="D1131" s="657" t="s">
        <v>1171</v>
      </c>
      <c r="E1131" s="657" t="s">
        <v>1322</v>
      </c>
      <c r="F1131" s="659">
        <v>-394500</v>
      </c>
      <c r="G1131" s="659">
        <v>0</v>
      </c>
      <c r="H1131" s="659">
        <v>394500</v>
      </c>
      <c r="I1131" s="659">
        <v>4458040635</v>
      </c>
      <c r="J1131" s="660" t="s">
        <v>1173</v>
      </c>
      <c r="L1131" s="661">
        <f t="shared" si="34"/>
        <v>4458040635</v>
      </c>
      <c r="M1131" s="661">
        <f t="shared" si="35"/>
        <v>0</v>
      </c>
    </row>
    <row r="1132" spans="1:13">
      <c r="A1132" s="657" t="s">
        <v>1369</v>
      </c>
      <c r="B1132" s="658">
        <v>44527</v>
      </c>
      <c r="C1132" s="657" t="s">
        <v>1170</v>
      </c>
      <c r="D1132" s="657" t="s">
        <v>1171</v>
      </c>
      <c r="E1132" s="657" t="s">
        <v>1199</v>
      </c>
      <c r="F1132" s="659">
        <v>-8376700</v>
      </c>
      <c r="G1132" s="659">
        <v>0</v>
      </c>
      <c r="H1132" s="659">
        <v>8376700</v>
      </c>
      <c r="I1132" s="659">
        <v>4466417335</v>
      </c>
      <c r="J1132" s="660" t="s">
        <v>1173</v>
      </c>
      <c r="L1132" s="661">
        <f t="shared" si="34"/>
        <v>4466417335</v>
      </c>
      <c r="M1132" s="661">
        <f t="shared" si="35"/>
        <v>0</v>
      </c>
    </row>
    <row r="1133" spans="1:13">
      <c r="A1133" s="657" t="s">
        <v>1369</v>
      </c>
      <c r="B1133" s="658">
        <v>44527</v>
      </c>
      <c r="C1133" s="657" t="s">
        <v>1170</v>
      </c>
      <c r="D1133" s="657" t="s">
        <v>1171</v>
      </c>
      <c r="E1133" s="657" t="s">
        <v>1197</v>
      </c>
      <c r="F1133" s="659">
        <v>-160000</v>
      </c>
      <c r="G1133" s="659">
        <v>0</v>
      </c>
      <c r="H1133" s="659">
        <v>160000</v>
      </c>
      <c r="I1133" s="659">
        <v>4466577335</v>
      </c>
      <c r="J1133" s="660" t="s">
        <v>1173</v>
      </c>
      <c r="L1133" s="661">
        <f t="shared" si="34"/>
        <v>4466577335</v>
      </c>
      <c r="M1133" s="661">
        <f t="shared" si="35"/>
        <v>0</v>
      </c>
    </row>
    <row r="1134" spans="1:13">
      <c r="A1134" s="657" t="s">
        <v>1369</v>
      </c>
      <c r="B1134" s="658">
        <v>44527</v>
      </c>
      <c r="C1134" s="657" t="s">
        <v>1170</v>
      </c>
      <c r="D1134" s="657" t="s">
        <v>1171</v>
      </c>
      <c r="E1134" s="657" t="s">
        <v>1196</v>
      </c>
      <c r="F1134" s="659">
        <v>-1916800</v>
      </c>
      <c r="G1134" s="659">
        <v>0</v>
      </c>
      <c r="H1134" s="659">
        <v>1916800</v>
      </c>
      <c r="I1134" s="659">
        <v>4468494135</v>
      </c>
      <c r="J1134" s="660" t="s">
        <v>1173</v>
      </c>
      <c r="L1134" s="661">
        <f t="shared" si="34"/>
        <v>4468494135</v>
      </c>
      <c r="M1134" s="661">
        <f t="shared" si="35"/>
        <v>0</v>
      </c>
    </row>
    <row r="1135" spans="1:13">
      <c r="A1135" s="657" t="s">
        <v>1369</v>
      </c>
      <c r="B1135" s="658">
        <v>44527</v>
      </c>
      <c r="C1135" s="657" t="s">
        <v>1170</v>
      </c>
      <c r="D1135" s="657" t="s">
        <v>1171</v>
      </c>
      <c r="E1135" s="657" t="s">
        <v>1197</v>
      </c>
      <c r="F1135" s="659">
        <v>-94800</v>
      </c>
      <c r="G1135" s="659">
        <v>0</v>
      </c>
      <c r="H1135" s="659">
        <v>94800</v>
      </c>
      <c r="I1135" s="659">
        <v>4468588935</v>
      </c>
      <c r="J1135" s="660" t="s">
        <v>1173</v>
      </c>
      <c r="L1135" s="661">
        <f t="shared" si="34"/>
        <v>4468588935</v>
      </c>
      <c r="M1135" s="661">
        <f t="shared" si="35"/>
        <v>0</v>
      </c>
    </row>
    <row r="1136" spans="1:13">
      <c r="A1136" s="657" t="s">
        <v>1369</v>
      </c>
      <c r="B1136" s="658">
        <v>44527</v>
      </c>
      <c r="C1136" s="657" t="s">
        <v>1170</v>
      </c>
      <c r="D1136" s="657" t="s">
        <v>1171</v>
      </c>
      <c r="E1136" s="657" t="s">
        <v>1197</v>
      </c>
      <c r="F1136" s="659">
        <v>-2090</v>
      </c>
      <c r="G1136" s="659">
        <v>0</v>
      </c>
      <c r="H1136" s="659">
        <v>2090</v>
      </c>
      <c r="I1136" s="659">
        <v>4468591025</v>
      </c>
      <c r="J1136" s="660" t="s">
        <v>1173</v>
      </c>
      <c r="L1136" s="661">
        <f t="shared" si="34"/>
        <v>4468591025</v>
      </c>
      <c r="M1136" s="661">
        <f t="shared" si="35"/>
        <v>0</v>
      </c>
    </row>
    <row r="1137" spans="1:13">
      <c r="A1137" s="657" t="s">
        <v>1369</v>
      </c>
      <c r="B1137" s="658">
        <v>44527</v>
      </c>
      <c r="C1137" s="657" t="s">
        <v>1170</v>
      </c>
      <c r="D1137" s="657" t="s">
        <v>1171</v>
      </c>
      <c r="E1137" s="657" t="s">
        <v>1182</v>
      </c>
      <c r="F1137" s="659">
        <v>-2145900</v>
      </c>
      <c r="G1137" s="659">
        <v>0</v>
      </c>
      <c r="H1137" s="659">
        <v>2145900</v>
      </c>
      <c r="I1137" s="659">
        <v>4470736925</v>
      </c>
      <c r="J1137" s="660" t="s">
        <v>1173</v>
      </c>
      <c r="L1137" s="661">
        <f t="shared" si="34"/>
        <v>4470736925</v>
      </c>
      <c r="M1137" s="661">
        <f t="shared" si="35"/>
        <v>0</v>
      </c>
    </row>
    <row r="1138" spans="1:13">
      <c r="A1138" s="657" t="s">
        <v>1369</v>
      </c>
      <c r="B1138" s="658">
        <v>44527</v>
      </c>
      <c r="C1138" s="657" t="s">
        <v>1170</v>
      </c>
      <c r="D1138" s="657" t="s">
        <v>1171</v>
      </c>
      <c r="E1138" s="657" t="s">
        <v>1178</v>
      </c>
      <c r="F1138" s="659">
        <v>-270750</v>
      </c>
      <c r="G1138" s="659">
        <v>0</v>
      </c>
      <c r="H1138" s="659">
        <v>270750</v>
      </c>
      <c r="I1138" s="659">
        <v>4471007675</v>
      </c>
      <c r="J1138" s="660" t="s">
        <v>1173</v>
      </c>
      <c r="L1138" s="661">
        <f t="shared" si="34"/>
        <v>4471007675</v>
      </c>
      <c r="M1138" s="661">
        <f t="shared" si="35"/>
        <v>0</v>
      </c>
    </row>
    <row r="1139" spans="1:13">
      <c r="A1139" s="657" t="s">
        <v>1369</v>
      </c>
      <c r="B1139" s="658">
        <v>44527</v>
      </c>
      <c r="C1139" s="657" t="s">
        <v>1170</v>
      </c>
      <c r="D1139" s="657" t="s">
        <v>1171</v>
      </c>
      <c r="E1139" s="657" t="s">
        <v>1189</v>
      </c>
      <c r="F1139" s="659">
        <v>-2781400</v>
      </c>
      <c r="G1139" s="659">
        <v>0</v>
      </c>
      <c r="H1139" s="659">
        <v>2781400</v>
      </c>
      <c r="I1139" s="659">
        <v>4473789075</v>
      </c>
      <c r="J1139" s="660" t="s">
        <v>1173</v>
      </c>
      <c r="L1139" s="661">
        <f t="shared" si="34"/>
        <v>4473789075</v>
      </c>
      <c r="M1139" s="661">
        <f t="shared" si="35"/>
        <v>0</v>
      </c>
    </row>
    <row r="1140" spans="1:13">
      <c r="A1140" s="657" t="s">
        <v>1373</v>
      </c>
      <c r="B1140" s="658">
        <v>44528</v>
      </c>
      <c r="C1140" s="657" t="s">
        <v>1170</v>
      </c>
      <c r="D1140" s="657" t="s">
        <v>1171</v>
      </c>
      <c r="E1140" s="657" t="s">
        <v>1374</v>
      </c>
      <c r="F1140" s="659">
        <v>-2359500</v>
      </c>
      <c r="G1140" s="659">
        <v>0</v>
      </c>
      <c r="H1140" s="659">
        <v>2359500</v>
      </c>
      <c r="I1140" s="659">
        <v>4476148575</v>
      </c>
      <c r="J1140" s="660" t="s">
        <v>1173</v>
      </c>
      <c r="L1140" s="661">
        <f t="shared" si="34"/>
        <v>4476148575</v>
      </c>
      <c r="M1140" s="661">
        <f t="shared" si="35"/>
        <v>0</v>
      </c>
    </row>
    <row r="1141" spans="1:13">
      <c r="A1141" s="657" t="s">
        <v>1369</v>
      </c>
      <c r="B1141" s="658">
        <v>44527</v>
      </c>
      <c r="C1141" s="657" t="s">
        <v>1170</v>
      </c>
      <c r="D1141" s="657" t="s">
        <v>1171</v>
      </c>
      <c r="E1141" s="657" t="s">
        <v>1261</v>
      </c>
      <c r="F1141" s="659">
        <v>-6920000</v>
      </c>
      <c r="G1141" s="659">
        <v>0</v>
      </c>
      <c r="H1141" s="659">
        <v>6920000</v>
      </c>
      <c r="I1141" s="659">
        <v>4483068575</v>
      </c>
      <c r="J1141" s="660" t="s">
        <v>1173</v>
      </c>
      <c r="L1141" s="661">
        <f t="shared" si="34"/>
        <v>4483068575</v>
      </c>
      <c r="M1141" s="661">
        <f t="shared" si="35"/>
        <v>0</v>
      </c>
    </row>
    <row r="1142" spans="1:13">
      <c r="A1142" s="657" t="s">
        <v>1369</v>
      </c>
      <c r="B1142" s="658">
        <v>44527</v>
      </c>
      <c r="C1142" s="657" t="s">
        <v>1170</v>
      </c>
      <c r="D1142" s="657" t="s">
        <v>1171</v>
      </c>
      <c r="E1142" s="657" t="s">
        <v>1322</v>
      </c>
      <c r="F1142" s="659">
        <v>-90000</v>
      </c>
      <c r="G1142" s="659">
        <v>0</v>
      </c>
      <c r="H1142" s="659">
        <v>90000</v>
      </c>
      <c r="I1142" s="659">
        <v>4483158575</v>
      </c>
      <c r="J1142" s="660" t="s">
        <v>1173</v>
      </c>
      <c r="L1142" s="661">
        <f t="shared" si="34"/>
        <v>4483158575</v>
      </c>
      <c r="M1142" s="661">
        <f t="shared" si="35"/>
        <v>0</v>
      </c>
    </row>
    <row r="1143" spans="1:13">
      <c r="A1143" s="657" t="s">
        <v>1369</v>
      </c>
      <c r="B1143" s="658">
        <v>44527</v>
      </c>
      <c r="C1143" s="657" t="s">
        <v>1279</v>
      </c>
      <c r="D1143" s="657" t="s">
        <v>1171</v>
      </c>
      <c r="E1143" s="657" t="s">
        <v>1375</v>
      </c>
      <c r="F1143" s="659">
        <v>-200000</v>
      </c>
      <c r="G1143" s="659">
        <v>0</v>
      </c>
      <c r="H1143" s="659">
        <v>200000</v>
      </c>
      <c r="I1143" s="659">
        <v>4483358575</v>
      </c>
      <c r="J1143" s="660" t="s">
        <v>1173</v>
      </c>
      <c r="L1143" s="661">
        <f t="shared" si="34"/>
        <v>4483358575</v>
      </c>
      <c r="M1143" s="661">
        <f t="shared" si="35"/>
        <v>0</v>
      </c>
    </row>
    <row r="1144" spans="1:13">
      <c r="A1144" s="657" t="s">
        <v>1373</v>
      </c>
      <c r="B1144" s="658">
        <v>44528</v>
      </c>
      <c r="C1144" s="657" t="s">
        <v>1170</v>
      </c>
      <c r="D1144" s="657" t="s">
        <v>1171</v>
      </c>
      <c r="E1144" s="657" t="s">
        <v>1207</v>
      </c>
      <c r="F1144" s="659">
        <v>-2343000</v>
      </c>
      <c r="G1144" s="659">
        <v>0</v>
      </c>
      <c r="H1144" s="659">
        <v>2343000</v>
      </c>
      <c r="I1144" s="659">
        <v>4485701575</v>
      </c>
      <c r="J1144" s="660" t="s">
        <v>1173</v>
      </c>
      <c r="L1144" s="661">
        <f t="shared" si="34"/>
        <v>4485701575</v>
      </c>
      <c r="M1144" s="661">
        <f t="shared" si="35"/>
        <v>0</v>
      </c>
    </row>
    <row r="1145" spans="1:13">
      <c r="A1145" s="657" t="s">
        <v>1373</v>
      </c>
      <c r="B1145" s="658">
        <v>44528</v>
      </c>
      <c r="C1145" s="657" t="s">
        <v>1170</v>
      </c>
      <c r="D1145" s="657" t="s">
        <v>1171</v>
      </c>
      <c r="E1145" s="657" t="s">
        <v>1187</v>
      </c>
      <c r="F1145" s="659">
        <v>-1584000</v>
      </c>
      <c r="G1145" s="659">
        <v>0</v>
      </c>
      <c r="H1145" s="659">
        <v>1584000</v>
      </c>
      <c r="I1145" s="659">
        <v>4487285575</v>
      </c>
      <c r="J1145" s="660" t="s">
        <v>1173</v>
      </c>
      <c r="L1145" s="661">
        <f t="shared" si="34"/>
        <v>4487285575</v>
      </c>
      <c r="M1145" s="661">
        <f t="shared" si="35"/>
        <v>0</v>
      </c>
    </row>
    <row r="1146" spans="1:13">
      <c r="A1146" s="657" t="s">
        <v>1369</v>
      </c>
      <c r="B1146" s="658">
        <v>44527</v>
      </c>
      <c r="C1146" s="657" t="s">
        <v>1170</v>
      </c>
      <c r="D1146" s="657" t="s">
        <v>1171</v>
      </c>
      <c r="E1146" s="657" t="s">
        <v>1207</v>
      </c>
      <c r="F1146" s="659">
        <v>-3399500</v>
      </c>
      <c r="G1146" s="659">
        <v>0</v>
      </c>
      <c r="H1146" s="659">
        <v>3399500</v>
      </c>
      <c r="I1146" s="659">
        <v>4490685075</v>
      </c>
      <c r="J1146" s="660" t="s">
        <v>1173</v>
      </c>
      <c r="L1146" s="661">
        <f t="shared" si="34"/>
        <v>4490685075</v>
      </c>
      <c r="M1146" s="661">
        <f t="shared" si="35"/>
        <v>0</v>
      </c>
    </row>
    <row r="1147" spans="1:13">
      <c r="A1147" s="657" t="s">
        <v>1373</v>
      </c>
      <c r="B1147" s="658">
        <v>44528</v>
      </c>
      <c r="C1147" s="657" t="s">
        <v>1170</v>
      </c>
      <c r="D1147" s="657" t="s">
        <v>1171</v>
      </c>
      <c r="E1147" s="657" t="s">
        <v>1199</v>
      </c>
      <c r="F1147" s="659">
        <v>-6493000</v>
      </c>
      <c r="G1147" s="659">
        <v>0</v>
      </c>
      <c r="H1147" s="659">
        <v>6493000</v>
      </c>
      <c r="I1147" s="659">
        <v>4497178075</v>
      </c>
      <c r="J1147" s="660" t="s">
        <v>1173</v>
      </c>
      <c r="L1147" s="661">
        <f t="shared" si="34"/>
        <v>4497178075</v>
      </c>
      <c r="M1147" s="661">
        <f t="shared" si="35"/>
        <v>0</v>
      </c>
    </row>
    <row r="1148" spans="1:13">
      <c r="A1148" s="657" t="s">
        <v>1373</v>
      </c>
      <c r="B1148" s="658">
        <v>44528</v>
      </c>
      <c r="C1148" s="657" t="s">
        <v>1170</v>
      </c>
      <c r="D1148" s="657" t="s">
        <v>1171</v>
      </c>
      <c r="E1148" s="657" t="s">
        <v>1186</v>
      </c>
      <c r="F1148" s="659">
        <v>-1675000</v>
      </c>
      <c r="G1148" s="659">
        <v>0</v>
      </c>
      <c r="H1148" s="659">
        <v>1675000</v>
      </c>
      <c r="I1148" s="659">
        <v>4498853075</v>
      </c>
      <c r="J1148" s="660" t="s">
        <v>1173</v>
      </c>
      <c r="L1148" s="661">
        <f t="shared" si="34"/>
        <v>4498853075</v>
      </c>
      <c r="M1148" s="661">
        <f t="shared" si="35"/>
        <v>0</v>
      </c>
    </row>
    <row r="1149" spans="1:13">
      <c r="A1149" s="657" t="s">
        <v>1373</v>
      </c>
      <c r="B1149" s="658">
        <v>44528</v>
      </c>
      <c r="C1149" s="657" t="s">
        <v>1170</v>
      </c>
      <c r="D1149" s="657" t="s">
        <v>1171</v>
      </c>
      <c r="E1149" s="657" t="s">
        <v>1191</v>
      </c>
      <c r="F1149" s="659">
        <v>-2944500</v>
      </c>
      <c r="G1149" s="659">
        <v>0</v>
      </c>
      <c r="H1149" s="659">
        <v>2944500</v>
      </c>
      <c r="I1149" s="659">
        <v>4501797575</v>
      </c>
      <c r="J1149" s="660" t="s">
        <v>1173</v>
      </c>
      <c r="L1149" s="661">
        <f t="shared" si="34"/>
        <v>4501797575</v>
      </c>
      <c r="M1149" s="661">
        <f t="shared" si="35"/>
        <v>0</v>
      </c>
    </row>
    <row r="1150" spans="1:13">
      <c r="A1150" s="657" t="s">
        <v>1369</v>
      </c>
      <c r="B1150" s="658">
        <v>44527</v>
      </c>
      <c r="C1150" s="657" t="s">
        <v>1170</v>
      </c>
      <c r="D1150" s="657" t="s">
        <v>1171</v>
      </c>
      <c r="E1150" s="657" t="s">
        <v>1266</v>
      </c>
      <c r="F1150" s="659">
        <v>-647350</v>
      </c>
      <c r="G1150" s="659">
        <v>0</v>
      </c>
      <c r="H1150" s="659">
        <v>647350</v>
      </c>
      <c r="I1150" s="659">
        <v>4502444925</v>
      </c>
      <c r="J1150" s="660" t="s">
        <v>1173</v>
      </c>
      <c r="L1150" s="661">
        <f t="shared" si="34"/>
        <v>4502444925</v>
      </c>
      <c r="M1150" s="661">
        <f t="shared" si="35"/>
        <v>0</v>
      </c>
    </row>
    <row r="1151" spans="1:13">
      <c r="A1151" s="657" t="s">
        <v>1369</v>
      </c>
      <c r="B1151" s="658">
        <v>44527</v>
      </c>
      <c r="C1151" s="657" t="s">
        <v>1170</v>
      </c>
      <c r="D1151" s="657" t="s">
        <v>1171</v>
      </c>
      <c r="E1151" s="657" t="s">
        <v>1243</v>
      </c>
      <c r="F1151" s="659">
        <v>-2764500</v>
      </c>
      <c r="G1151" s="659">
        <v>0</v>
      </c>
      <c r="H1151" s="659">
        <v>2764500</v>
      </c>
      <c r="I1151" s="659">
        <v>4505209425</v>
      </c>
      <c r="J1151" s="660" t="s">
        <v>1173</v>
      </c>
      <c r="L1151" s="661">
        <f t="shared" si="34"/>
        <v>4505209425</v>
      </c>
      <c r="M1151" s="661">
        <f t="shared" si="35"/>
        <v>0</v>
      </c>
    </row>
    <row r="1152" spans="1:13">
      <c r="A1152" s="657" t="s">
        <v>1369</v>
      </c>
      <c r="B1152" s="658">
        <v>44527</v>
      </c>
      <c r="C1152" s="657" t="s">
        <v>1170</v>
      </c>
      <c r="D1152" s="657" t="s">
        <v>1171</v>
      </c>
      <c r="E1152" s="657" t="s">
        <v>1183</v>
      </c>
      <c r="F1152" s="659">
        <v>-103524</v>
      </c>
      <c r="G1152" s="659">
        <v>0</v>
      </c>
      <c r="H1152" s="659">
        <v>103524</v>
      </c>
      <c r="I1152" s="659">
        <v>4505312949</v>
      </c>
      <c r="J1152" s="660" t="s">
        <v>1173</v>
      </c>
      <c r="L1152" s="661">
        <f t="shared" si="34"/>
        <v>4505312949</v>
      </c>
      <c r="M1152" s="661">
        <f t="shared" si="35"/>
        <v>0</v>
      </c>
    </row>
    <row r="1153" spans="1:13">
      <c r="A1153" s="657" t="s">
        <v>1369</v>
      </c>
      <c r="B1153" s="658">
        <v>44527</v>
      </c>
      <c r="C1153" s="657" t="s">
        <v>1170</v>
      </c>
      <c r="D1153" s="657" t="s">
        <v>1171</v>
      </c>
      <c r="E1153" s="657" t="s">
        <v>1178</v>
      </c>
      <c r="F1153" s="659">
        <v>-7716086</v>
      </c>
      <c r="G1153" s="659">
        <v>0</v>
      </c>
      <c r="H1153" s="659">
        <v>7716086</v>
      </c>
      <c r="I1153" s="659">
        <v>4513029035</v>
      </c>
      <c r="J1153" s="660" t="s">
        <v>1173</v>
      </c>
      <c r="L1153" s="661">
        <f t="shared" si="34"/>
        <v>4513029035</v>
      </c>
      <c r="M1153" s="661">
        <f t="shared" si="35"/>
        <v>0</v>
      </c>
    </row>
    <row r="1154" spans="1:13">
      <c r="A1154" s="657" t="s">
        <v>1369</v>
      </c>
      <c r="B1154" s="658">
        <v>44527</v>
      </c>
      <c r="C1154" s="657" t="s">
        <v>1170</v>
      </c>
      <c r="D1154" s="657" t="s">
        <v>1171</v>
      </c>
      <c r="E1154" s="657" t="s">
        <v>1204</v>
      </c>
      <c r="F1154" s="659">
        <v>-3480500</v>
      </c>
      <c r="G1154" s="659">
        <v>0</v>
      </c>
      <c r="H1154" s="659">
        <v>3480500</v>
      </c>
      <c r="I1154" s="659">
        <v>4516509535</v>
      </c>
      <c r="J1154" s="660" t="s">
        <v>1173</v>
      </c>
      <c r="L1154" s="661">
        <f t="shared" si="34"/>
        <v>4516509535</v>
      </c>
      <c r="M1154" s="661">
        <f t="shared" si="35"/>
        <v>0</v>
      </c>
    </row>
    <row r="1155" spans="1:13">
      <c r="A1155" s="657" t="s">
        <v>1369</v>
      </c>
      <c r="B1155" s="658">
        <v>44527</v>
      </c>
      <c r="C1155" s="657" t="s">
        <v>1170</v>
      </c>
      <c r="D1155" s="657" t="s">
        <v>1171</v>
      </c>
      <c r="E1155" s="657" t="s">
        <v>1376</v>
      </c>
      <c r="F1155" s="659">
        <v>-216000</v>
      </c>
      <c r="G1155" s="659">
        <v>0</v>
      </c>
      <c r="H1155" s="659">
        <v>216000</v>
      </c>
      <c r="I1155" s="659">
        <v>4516725535</v>
      </c>
      <c r="J1155" s="660" t="s">
        <v>1173</v>
      </c>
      <c r="L1155" s="661">
        <f t="shared" si="34"/>
        <v>4516725535</v>
      </c>
      <c r="M1155" s="661">
        <f t="shared" si="35"/>
        <v>0</v>
      </c>
    </row>
    <row r="1156" spans="1:13">
      <c r="A1156" s="657" t="s">
        <v>1369</v>
      </c>
      <c r="B1156" s="658">
        <v>44527</v>
      </c>
      <c r="C1156" s="657" t="s">
        <v>1170</v>
      </c>
      <c r="D1156" s="657" t="s">
        <v>1171</v>
      </c>
      <c r="E1156" s="657" t="s">
        <v>1213</v>
      </c>
      <c r="F1156" s="659">
        <v>-75000</v>
      </c>
      <c r="G1156" s="659">
        <v>0</v>
      </c>
      <c r="H1156" s="659">
        <v>75000</v>
      </c>
      <c r="I1156" s="659">
        <v>4516800535</v>
      </c>
      <c r="J1156" s="660" t="s">
        <v>1173</v>
      </c>
      <c r="L1156" s="661">
        <f t="shared" si="34"/>
        <v>4516800535</v>
      </c>
      <c r="M1156" s="661">
        <f t="shared" si="35"/>
        <v>0</v>
      </c>
    </row>
    <row r="1157" spans="1:13">
      <c r="A1157" s="657" t="s">
        <v>1369</v>
      </c>
      <c r="B1157" s="658">
        <v>44527</v>
      </c>
      <c r="C1157" s="657" t="s">
        <v>1175</v>
      </c>
      <c r="D1157" s="657" t="s">
        <v>1171</v>
      </c>
      <c r="E1157" s="657" t="s">
        <v>1212</v>
      </c>
      <c r="F1157" s="659">
        <v>-16964400</v>
      </c>
      <c r="G1157" s="659">
        <v>0</v>
      </c>
      <c r="H1157" s="659">
        <v>16964400</v>
      </c>
      <c r="I1157" s="659">
        <v>4533764935</v>
      </c>
      <c r="J1157" s="660" t="s">
        <v>1173</v>
      </c>
      <c r="L1157" s="661">
        <f t="shared" si="34"/>
        <v>4533764935</v>
      </c>
      <c r="M1157" s="661">
        <f t="shared" si="35"/>
        <v>0</v>
      </c>
    </row>
    <row r="1158" spans="1:13">
      <c r="A1158" s="657" t="s">
        <v>1372</v>
      </c>
      <c r="B1158" s="658">
        <v>44529</v>
      </c>
      <c r="C1158" s="657" t="s">
        <v>1170</v>
      </c>
      <c r="D1158" s="657" t="s">
        <v>1171</v>
      </c>
      <c r="E1158" s="657" t="s">
        <v>1206</v>
      </c>
      <c r="F1158" s="659">
        <v>-58500</v>
      </c>
      <c r="G1158" s="659">
        <v>0</v>
      </c>
      <c r="H1158" s="659">
        <v>58500</v>
      </c>
      <c r="I1158" s="659">
        <v>4533823435</v>
      </c>
      <c r="J1158" s="660" t="s">
        <v>1173</v>
      </c>
      <c r="L1158" s="661">
        <f t="shared" si="34"/>
        <v>4533823435</v>
      </c>
      <c r="M1158" s="661">
        <f t="shared" si="35"/>
        <v>0</v>
      </c>
    </row>
    <row r="1159" spans="1:13">
      <c r="A1159" s="657" t="s">
        <v>1372</v>
      </c>
      <c r="B1159" s="658">
        <v>44529</v>
      </c>
      <c r="C1159" s="657" t="s">
        <v>1170</v>
      </c>
      <c r="D1159" s="657" t="s">
        <v>1171</v>
      </c>
      <c r="E1159" s="657" t="s">
        <v>1207</v>
      </c>
      <c r="F1159" s="659">
        <v>-3382500</v>
      </c>
      <c r="G1159" s="659">
        <v>0</v>
      </c>
      <c r="H1159" s="659">
        <v>3382500</v>
      </c>
      <c r="I1159" s="659">
        <v>4537205935</v>
      </c>
      <c r="J1159" s="660" t="s">
        <v>1173</v>
      </c>
      <c r="L1159" s="661">
        <f t="shared" si="34"/>
        <v>4537205935</v>
      </c>
      <c r="M1159" s="661">
        <f t="shared" si="35"/>
        <v>0</v>
      </c>
    </row>
    <row r="1160" spans="1:13">
      <c r="A1160" s="657" t="s">
        <v>1372</v>
      </c>
      <c r="B1160" s="658">
        <v>44529</v>
      </c>
      <c r="C1160" s="657" t="s">
        <v>1170</v>
      </c>
      <c r="D1160" s="657" t="s">
        <v>1171</v>
      </c>
      <c r="E1160" s="657" t="s">
        <v>1202</v>
      </c>
      <c r="F1160" s="659">
        <v>-2164800</v>
      </c>
      <c r="G1160" s="659">
        <v>0</v>
      </c>
      <c r="H1160" s="659">
        <v>2164800</v>
      </c>
      <c r="I1160" s="659">
        <v>4539370735</v>
      </c>
      <c r="J1160" s="660" t="s">
        <v>1173</v>
      </c>
      <c r="L1160" s="661">
        <f t="shared" ref="L1160:L1223" si="36">I1159+H1160</f>
        <v>4539370735</v>
      </c>
      <c r="M1160" s="661">
        <f t="shared" ref="M1160:M1223" si="37">I1160-L1160</f>
        <v>0</v>
      </c>
    </row>
    <row r="1161" spans="1:13">
      <c r="A1161" s="657" t="s">
        <v>1372</v>
      </c>
      <c r="B1161" s="658">
        <v>44529</v>
      </c>
      <c r="C1161" s="657" t="s">
        <v>1170</v>
      </c>
      <c r="D1161" s="657" t="s">
        <v>1171</v>
      </c>
      <c r="E1161" s="657" t="s">
        <v>1209</v>
      </c>
      <c r="F1161" s="659">
        <v>-5979600</v>
      </c>
      <c r="G1161" s="659">
        <v>0</v>
      </c>
      <c r="H1161" s="659">
        <v>5979600</v>
      </c>
      <c r="I1161" s="659">
        <v>4545350335</v>
      </c>
      <c r="J1161" s="660" t="s">
        <v>1173</v>
      </c>
      <c r="L1161" s="661">
        <f t="shared" si="36"/>
        <v>4545350335</v>
      </c>
      <c r="M1161" s="661">
        <f t="shared" si="37"/>
        <v>0</v>
      </c>
    </row>
    <row r="1162" spans="1:13">
      <c r="A1162" s="657" t="s">
        <v>1372</v>
      </c>
      <c r="B1162" s="658">
        <v>44529</v>
      </c>
      <c r="C1162" s="657" t="s">
        <v>1170</v>
      </c>
      <c r="D1162" s="657" t="s">
        <v>1171</v>
      </c>
      <c r="E1162" s="657" t="s">
        <v>1274</v>
      </c>
      <c r="F1162" s="659">
        <v>-5200000</v>
      </c>
      <c r="G1162" s="659">
        <v>0</v>
      </c>
      <c r="H1162" s="659">
        <v>5200000</v>
      </c>
      <c r="I1162" s="659">
        <v>4550550335</v>
      </c>
      <c r="J1162" s="660" t="s">
        <v>1173</v>
      </c>
      <c r="L1162" s="661">
        <f t="shared" si="36"/>
        <v>4550550335</v>
      </c>
      <c r="M1162" s="661">
        <f t="shared" si="37"/>
        <v>0</v>
      </c>
    </row>
    <row r="1163" spans="1:13">
      <c r="A1163" s="657" t="s">
        <v>1372</v>
      </c>
      <c r="B1163" s="658">
        <v>44529</v>
      </c>
      <c r="C1163" s="657" t="s">
        <v>1170</v>
      </c>
      <c r="D1163" s="657" t="s">
        <v>1171</v>
      </c>
      <c r="E1163" s="657" t="s">
        <v>1204</v>
      </c>
      <c r="F1163" s="659">
        <v>-3973500</v>
      </c>
      <c r="G1163" s="659">
        <v>0</v>
      </c>
      <c r="H1163" s="659">
        <v>3973500</v>
      </c>
      <c r="I1163" s="659">
        <v>4554523835</v>
      </c>
      <c r="J1163" s="660" t="s">
        <v>1173</v>
      </c>
      <c r="L1163" s="661">
        <f t="shared" si="36"/>
        <v>4554523835</v>
      </c>
      <c r="M1163" s="661">
        <f t="shared" si="37"/>
        <v>0</v>
      </c>
    </row>
    <row r="1164" spans="1:13">
      <c r="A1164" s="657" t="s">
        <v>1372</v>
      </c>
      <c r="B1164" s="658">
        <v>44529</v>
      </c>
      <c r="C1164" s="657" t="s">
        <v>1170</v>
      </c>
      <c r="D1164" s="657" t="s">
        <v>1171</v>
      </c>
      <c r="E1164" s="657" t="s">
        <v>1178</v>
      </c>
      <c r="F1164" s="659">
        <v>-4505950</v>
      </c>
      <c r="G1164" s="659">
        <v>0</v>
      </c>
      <c r="H1164" s="659">
        <v>4505950</v>
      </c>
      <c r="I1164" s="659">
        <v>4559029785</v>
      </c>
      <c r="J1164" s="660" t="s">
        <v>1173</v>
      </c>
      <c r="L1164" s="661">
        <f t="shared" si="36"/>
        <v>4559029785</v>
      </c>
      <c r="M1164" s="661">
        <f t="shared" si="37"/>
        <v>0</v>
      </c>
    </row>
    <row r="1165" spans="1:13">
      <c r="A1165" s="657" t="s">
        <v>1372</v>
      </c>
      <c r="B1165" s="658">
        <v>44529</v>
      </c>
      <c r="C1165" s="657" t="s">
        <v>1170</v>
      </c>
      <c r="D1165" s="657" t="s">
        <v>1171</v>
      </c>
      <c r="E1165" s="657" t="s">
        <v>1199</v>
      </c>
      <c r="F1165" s="659">
        <v>-4658100</v>
      </c>
      <c r="G1165" s="659">
        <v>0</v>
      </c>
      <c r="H1165" s="659">
        <v>4658100</v>
      </c>
      <c r="I1165" s="659">
        <v>4563687885</v>
      </c>
      <c r="J1165" s="660" t="s">
        <v>1173</v>
      </c>
      <c r="L1165" s="661">
        <f t="shared" si="36"/>
        <v>4563687885</v>
      </c>
      <c r="M1165" s="661">
        <f t="shared" si="37"/>
        <v>0</v>
      </c>
    </row>
    <row r="1166" spans="1:13">
      <c r="A1166" s="657" t="s">
        <v>1372</v>
      </c>
      <c r="B1166" s="658">
        <v>44529</v>
      </c>
      <c r="C1166" s="657" t="s">
        <v>1170</v>
      </c>
      <c r="D1166" s="657" t="s">
        <v>1171</v>
      </c>
      <c r="E1166" s="657" t="s">
        <v>1377</v>
      </c>
      <c r="F1166" s="659">
        <v>-1400</v>
      </c>
      <c r="G1166" s="659">
        <v>0</v>
      </c>
      <c r="H1166" s="659">
        <v>1400</v>
      </c>
      <c r="I1166" s="659">
        <v>4563689285</v>
      </c>
      <c r="J1166" s="660" t="s">
        <v>1173</v>
      </c>
      <c r="L1166" s="661">
        <f t="shared" si="36"/>
        <v>4563689285</v>
      </c>
      <c r="M1166" s="661">
        <f t="shared" si="37"/>
        <v>0</v>
      </c>
    </row>
    <row r="1167" spans="1:13">
      <c r="A1167" s="657" t="s">
        <v>1372</v>
      </c>
      <c r="B1167" s="658">
        <v>44529</v>
      </c>
      <c r="C1167" s="657" t="s">
        <v>1170</v>
      </c>
      <c r="D1167" s="657" t="s">
        <v>1171</v>
      </c>
      <c r="E1167" s="657" t="s">
        <v>1177</v>
      </c>
      <c r="F1167" s="659">
        <v>-5280250</v>
      </c>
      <c r="G1167" s="659">
        <v>0</v>
      </c>
      <c r="H1167" s="659">
        <v>5280250</v>
      </c>
      <c r="I1167" s="659">
        <v>4568969535</v>
      </c>
      <c r="J1167" s="660" t="s">
        <v>1173</v>
      </c>
      <c r="L1167" s="661">
        <f t="shared" si="36"/>
        <v>4568969535</v>
      </c>
      <c r="M1167" s="661">
        <f t="shared" si="37"/>
        <v>0</v>
      </c>
    </row>
    <row r="1168" spans="1:13">
      <c r="A1168" s="657" t="s">
        <v>1372</v>
      </c>
      <c r="B1168" s="658">
        <v>44529</v>
      </c>
      <c r="C1168" s="657" t="s">
        <v>1170</v>
      </c>
      <c r="D1168" s="657" t="s">
        <v>1171</v>
      </c>
      <c r="E1168" s="657" t="s">
        <v>1174</v>
      </c>
      <c r="F1168" s="659">
        <v>-7364914</v>
      </c>
      <c r="G1168" s="659">
        <v>0</v>
      </c>
      <c r="H1168" s="659">
        <v>7364914</v>
      </c>
      <c r="I1168" s="659">
        <v>4576334449</v>
      </c>
      <c r="J1168" s="660" t="s">
        <v>1173</v>
      </c>
      <c r="L1168" s="661">
        <f t="shared" si="36"/>
        <v>4576334449</v>
      </c>
      <c r="M1168" s="661">
        <f t="shared" si="37"/>
        <v>0</v>
      </c>
    </row>
    <row r="1169" spans="1:13">
      <c r="A1169" s="657" t="s">
        <v>1372</v>
      </c>
      <c r="B1169" s="658">
        <v>44529</v>
      </c>
      <c r="C1169" s="657" t="s">
        <v>1170</v>
      </c>
      <c r="D1169" s="657" t="s">
        <v>1171</v>
      </c>
      <c r="E1169" s="657" t="s">
        <v>1197</v>
      </c>
      <c r="F1169" s="659">
        <v>-10266308</v>
      </c>
      <c r="G1169" s="659">
        <v>0</v>
      </c>
      <c r="H1169" s="659">
        <v>10266308</v>
      </c>
      <c r="I1169" s="659">
        <v>4586600757</v>
      </c>
      <c r="J1169" s="660" t="s">
        <v>1173</v>
      </c>
      <c r="L1169" s="661">
        <f t="shared" si="36"/>
        <v>4586600757</v>
      </c>
      <c r="M1169" s="661">
        <f t="shared" si="37"/>
        <v>0</v>
      </c>
    </row>
    <row r="1170" spans="1:13">
      <c r="A1170" s="657" t="s">
        <v>1372</v>
      </c>
      <c r="B1170" s="658">
        <v>44529</v>
      </c>
      <c r="C1170" s="657" t="s">
        <v>1170</v>
      </c>
      <c r="D1170" s="657" t="s">
        <v>1171</v>
      </c>
      <c r="E1170" s="657" t="s">
        <v>1180</v>
      </c>
      <c r="F1170" s="659">
        <v>-2674500</v>
      </c>
      <c r="G1170" s="659">
        <v>0</v>
      </c>
      <c r="H1170" s="659">
        <v>2674500</v>
      </c>
      <c r="I1170" s="659">
        <v>4589275257</v>
      </c>
      <c r="J1170" s="660" t="s">
        <v>1173</v>
      </c>
      <c r="L1170" s="661">
        <f t="shared" si="36"/>
        <v>4589275257</v>
      </c>
      <c r="M1170" s="661">
        <f t="shared" si="37"/>
        <v>0</v>
      </c>
    </row>
    <row r="1171" spans="1:13">
      <c r="A1171" s="657" t="s">
        <v>1372</v>
      </c>
      <c r="B1171" s="658">
        <v>44529</v>
      </c>
      <c r="C1171" s="657" t="s">
        <v>1170</v>
      </c>
      <c r="D1171" s="657" t="s">
        <v>1171</v>
      </c>
      <c r="E1171" s="657" t="s">
        <v>1187</v>
      </c>
      <c r="F1171" s="659">
        <v>-2920500</v>
      </c>
      <c r="G1171" s="659">
        <v>0</v>
      </c>
      <c r="H1171" s="659">
        <v>2920500</v>
      </c>
      <c r="I1171" s="659">
        <v>4592195757</v>
      </c>
      <c r="J1171" s="660" t="s">
        <v>1173</v>
      </c>
      <c r="L1171" s="661">
        <f t="shared" si="36"/>
        <v>4592195757</v>
      </c>
      <c r="M1171" s="661">
        <f t="shared" si="37"/>
        <v>0</v>
      </c>
    </row>
    <row r="1172" spans="1:13">
      <c r="A1172" s="657" t="s">
        <v>1372</v>
      </c>
      <c r="B1172" s="658">
        <v>44529</v>
      </c>
      <c r="C1172" s="657" t="s">
        <v>1170</v>
      </c>
      <c r="D1172" s="657" t="s">
        <v>1171</v>
      </c>
      <c r="E1172" s="657" t="s">
        <v>1186</v>
      </c>
      <c r="F1172" s="659">
        <v>-2772000</v>
      </c>
      <c r="G1172" s="659">
        <v>0</v>
      </c>
      <c r="H1172" s="659">
        <v>2772000</v>
      </c>
      <c r="I1172" s="659">
        <v>4594967757</v>
      </c>
      <c r="J1172" s="660" t="s">
        <v>1173</v>
      </c>
      <c r="L1172" s="661">
        <f t="shared" si="36"/>
        <v>4594967757</v>
      </c>
      <c r="M1172" s="661">
        <f t="shared" si="37"/>
        <v>0</v>
      </c>
    </row>
    <row r="1173" spans="1:13">
      <c r="A1173" s="657" t="s">
        <v>1372</v>
      </c>
      <c r="B1173" s="658">
        <v>44529</v>
      </c>
      <c r="C1173" s="657" t="s">
        <v>1170</v>
      </c>
      <c r="D1173" s="657" t="s">
        <v>1171</v>
      </c>
      <c r="E1173" s="657" t="s">
        <v>1261</v>
      </c>
      <c r="F1173" s="659">
        <v>-13200000</v>
      </c>
      <c r="G1173" s="659">
        <v>0</v>
      </c>
      <c r="H1173" s="659">
        <v>13200000</v>
      </c>
      <c r="I1173" s="659">
        <v>4608167757</v>
      </c>
      <c r="J1173" s="660" t="s">
        <v>1173</v>
      </c>
      <c r="L1173" s="661">
        <f t="shared" si="36"/>
        <v>4608167757</v>
      </c>
      <c r="M1173" s="661">
        <f t="shared" si="37"/>
        <v>0</v>
      </c>
    </row>
    <row r="1174" spans="1:13">
      <c r="A1174" s="657" t="s">
        <v>1372</v>
      </c>
      <c r="B1174" s="658">
        <v>44529</v>
      </c>
      <c r="C1174" s="657" t="s">
        <v>1170</v>
      </c>
      <c r="D1174" s="657" t="s">
        <v>1171</v>
      </c>
      <c r="E1174" s="657" t="s">
        <v>1194</v>
      </c>
      <c r="F1174" s="659">
        <v>-120000</v>
      </c>
      <c r="G1174" s="659">
        <v>0</v>
      </c>
      <c r="H1174" s="659">
        <v>120000</v>
      </c>
      <c r="I1174" s="659">
        <v>4608287757</v>
      </c>
      <c r="J1174" s="660" t="s">
        <v>1173</v>
      </c>
      <c r="L1174" s="661">
        <f t="shared" si="36"/>
        <v>4608287757</v>
      </c>
      <c r="M1174" s="661">
        <f t="shared" si="37"/>
        <v>0</v>
      </c>
    </row>
    <row r="1175" spans="1:13">
      <c r="A1175" s="657" t="s">
        <v>1372</v>
      </c>
      <c r="B1175" s="658">
        <v>44529</v>
      </c>
      <c r="C1175" s="657" t="s">
        <v>1170</v>
      </c>
      <c r="D1175" s="657" t="s">
        <v>1171</v>
      </c>
      <c r="E1175" s="657" t="s">
        <v>1193</v>
      </c>
      <c r="F1175" s="659">
        <v>-2656500</v>
      </c>
      <c r="G1175" s="659">
        <v>0</v>
      </c>
      <c r="H1175" s="659">
        <v>2656500</v>
      </c>
      <c r="I1175" s="659">
        <v>4610944257</v>
      </c>
      <c r="J1175" s="660" t="s">
        <v>1173</v>
      </c>
      <c r="L1175" s="661">
        <f t="shared" si="36"/>
        <v>4610944257</v>
      </c>
      <c r="M1175" s="661">
        <f t="shared" si="37"/>
        <v>0</v>
      </c>
    </row>
    <row r="1176" spans="1:13">
      <c r="A1176" s="657" t="s">
        <v>1372</v>
      </c>
      <c r="B1176" s="658">
        <v>44529</v>
      </c>
      <c r="C1176" s="657" t="s">
        <v>1175</v>
      </c>
      <c r="D1176" s="657" t="s">
        <v>1171</v>
      </c>
      <c r="E1176" s="657" t="s">
        <v>1378</v>
      </c>
      <c r="F1176" s="659">
        <v>-2944500</v>
      </c>
      <c r="G1176" s="659">
        <v>0</v>
      </c>
      <c r="H1176" s="659">
        <v>2944500</v>
      </c>
      <c r="I1176" s="659">
        <v>4613888757</v>
      </c>
      <c r="J1176" s="660" t="s">
        <v>1173</v>
      </c>
      <c r="L1176" s="661">
        <f t="shared" si="36"/>
        <v>4613888757</v>
      </c>
      <c r="M1176" s="661">
        <f t="shared" si="37"/>
        <v>0</v>
      </c>
    </row>
    <row r="1177" spans="1:13">
      <c r="A1177" s="657" t="s">
        <v>1372</v>
      </c>
      <c r="B1177" s="658">
        <v>44529</v>
      </c>
      <c r="C1177" s="657" t="s">
        <v>1175</v>
      </c>
      <c r="D1177" s="657" t="s">
        <v>1171</v>
      </c>
      <c r="E1177" s="657" t="s">
        <v>1379</v>
      </c>
      <c r="F1177" s="659">
        <v>-240</v>
      </c>
      <c r="G1177" s="659">
        <v>0</v>
      </c>
      <c r="H1177" s="659">
        <v>240</v>
      </c>
      <c r="I1177" s="659">
        <v>4613888997</v>
      </c>
      <c r="J1177" s="660" t="s">
        <v>1173</v>
      </c>
      <c r="L1177" s="661">
        <f t="shared" si="36"/>
        <v>4613888997</v>
      </c>
      <c r="M1177" s="661">
        <f t="shared" si="37"/>
        <v>0</v>
      </c>
    </row>
    <row r="1178" spans="1:13">
      <c r="A1178" s="657" t="s">
        <v>1380</v>
      </c>
      <c r="B1178" s="658">
        <v>44530</v>
      </c>
      <c r="C1178" s="657" t="s">
        <v>1170</v>
      </c>
      <c r="D1178" s="657" t="s">
        <v>1171</v>
      </c>
      <c r="E1178" s="657" t="s">
        <v>1172</v>
      </c>
      <c r="F1178" s="659">
        <v>-1088500</v>
      </c>
      <c r="G1178" s="659">
        <v>0</v>
      </c>
      <c r="H1178" s="659">
        <v>1088500</v>
      </c>
      <c r="I1178" s="659">
        <v>4614977497</v>
      </c>
      <c r="J1178" s="660" t="s">
        <v>1173</v>
      </c>
      <c r="L1178" s="661">
        <f t="shared" si="36"/>
        <v>4614977497</v>
      </c>
      <c r="M1178" s="661">
        <f t="shared" si="37"/>
        <v>0</v>
      </c>
    </row>
    <row r="1179" spans="1:13">
      <c r="A1179" s="657" t="s">
        <v>1372</v>
      </c>
      <c r="B1179" s="658">
        <v>44529</v>
      </c>
      <c r="C1179" s="657" t="s">
        <v>1170</v>
      </c>
      <c r="D1179" s="657" t="s">
        <v>1171</v>
      </c>
      <c r="E1179" s="657" t="s">
        <v>1208</v>
      </c>
      <c r="F1179" s="659">
        <v>-2935766</v>
      </c>
      <c r="G1179" s="659">
        <v>0</v>
      </c>
      <c r="H1179" s="659">
        <v>2935766</v>
      </c>
      <c r="I1179" s="659">
        <v>4617913263</v>
      </c>
      <c r="J1179" s="660" t="s">
        <v>1173</v>
      </c>
      <c r="L1179" s="661">
        <f t="shared" si="36"/>
        <v>4617913263</v>
      </c>
      <c r="M1179" s="661">
        <f t="shared" si="37"/>
        <v>0</v>
      </c>
    </row>
    <row r="1180" spans="1:13">
      <c r="A1180" s="657" t="s">
        <v>1372</v>
      </c>
      <c r="B1180" s="658">
        <v>44529</v>
      </c>
      <c r="C1180" s="657" t="s">
        <v>1170</v>
      </c>
      <c r="D1180" s="657" t="s">
        <v>1171</v>
      </c>
      <c r="E1180" s="657" t="s">
        <v>1214</v>
      </c>
      <c r="F1180" s="659">
        <v>-1080000</v>
      </c>
      <c r="G1180" s="659">
        <v>0</v>
      </c>
      <c r="H1180" s="659">
        <v>1080000</v>
      </c>
      <c r="I1180" s="659">
        <v>4618993263</v>
      </c>
      <c r="J1180" s="660" t="s">
        <v>1173</v>
      </c>
      <c r="L1180" s="661">
        <f t="shared" si="36"/>
        <v>4618993263</v>
      </c>
      <c r="M1180" s="661">
        <f t="shared" si="37"/>
        <v>0</v>
      </c>
    </row>
    <row r="1181" spans="1:13">
      <c r="A1181" s="657" t="s">
        <v>1372</v>
      </c>
      <c r="B1181" s="658">
        <v>44529</v>
      </c>
      <c r="C1181" s="657" t="s">
        <v>1170</v>
      </c>
      <c r="D1181" s="657" t="s">
        <v>1171</v>
      </c>
      <c r="E1181" s="657" t="s">
        <v>1195</v>
      </c>
      <c r="F1181" s="659">
        <v>-4473700</v>
      </c>
      <c r="G1181" s="659">
        <v>0</v>
      </c>
      <c r="H1181" s="659">
        <v>4473700</v>
      </c>
      <c r="I1181" s="659">
        <v>4623466963</v>
      </c>
      <c r="J1181" s="660" t="s">
        <v>1173</v>
      </c>
      <c r="L1181" s="661">
        <f t="shared" si="36"/>
        <v>4623466963</v>
      </c>
      <c r="M1181" s="661">
        <f t="shared" si="37"/>
        <v>0</v>
      </c>
    </row>
    <row r="1182" spans="1:13">
      <c r="A1182" s="657" t="s">
        <v>1372</v>
      </c>
      <c r="B1182" s="658">
        <v>44529</v>
      </c>
      <c r="C1182" s="657" t="s">
        <v>1170</v>
      </c>
      <c r="D1182" s="657" t="s">
        <v>1171</v>
      </c>
      <c r="E1182" s="657" t="s">
        <v>1195</v>
      </c>
      <c r="F1182" s="659">
        <v>-1532</v>
      </c>
      <c r="G1182" s="659">
        <v>0</v>
      </c>
      <c r="H1182" s="659">
        <v>1532</v>
      </c>
      <c r="I1182" s="659">
        <v>4623468495</v>
      </c>
      <c r="J1182" s="660" t="s">
        <v>1173</v>
      </c>
      <c r="L1182" s="661">
        <f t="shared" si="36"/>
        <v>4623468495</v>
      </c>
      <c r="M1182" s="661">
        <f t="shared" si="37"/>
        <v>0</v>
      </c>
    </row>
    <row r="1183" spans="1:13">
      <c r="A1183" s="657" t="s">
        <v>1372</v>
      </c>
      <c r="B1183" s="658">
        <v>44529</v>
      </c>
      <c r="C1183" s="657" t="s">
        <v>1170</v>
      </c>
      <c r="D1183" s="657" t="s">
        <v>1171</v>
      </c>
      <c r="E1183" s="657" t="s">
        <v>1178</v>
      </c>
      <c r="F1183" s="659">
        <v>-94808</v>
      </c>
      <c r="G1183" s="659">
        <v>0</v>
      </c>
      <c r="H1183" s="659">
        <v>94808</v>
      </c>
      <c r="I1183" s="659">
        <v>4623563303</v>
      </c>
      <c r="J1183" s="660" t="s">
        <v>1173</v>
      </c>
      <c r="L1183" s="661">
        <f t="shared" si="36"/>
        <v>4623563303</v>
      </c>
      <c r="M1183" s="661">
        <f t="shared" si="37"/>
        <v>0</v>
      </c>
    </row>
    <row r="1184" spans="1:13">
      <c r="A1184" s="657" t="s">
        <v>1372</v>
      </c>
      <c r="B1184" s="658">
        <v>44529</v>
      </c>
      <c r="C1184" s="657" t="s">
        <v>1170</v>
      </c>
      <c r="D1184" s="657" t="s">
        <v>1171</v>
      </c>
      <c r="E1184" s="657" t="s">
        <v>1191</v>
      </c>
      <c r="F1184" s="659">
        <v>-6538300</v>
      </c>
      <c r="G1184" s="659">
        <v>0</v>
      </c>
      <c r="H1184" s="659">
        <v>6538300</v>
      </c>
      <c r="I1184" s="659">
        <v>4630101603</v>
      </c>
      <c r="J1184" s="660" t="s">
        <v>1173</v>
      </c>
      <c r="L1184" s="661">
        <f t="shared" si="36"/>
        <v>4630101603</v>
      </c>
      <c r="M1184" s="661">
        <f t="shared" si="37"/>
        <v>0</v>
      </c>
    </row>
    <row r="1185" spans="1:13">
      <c r="A1185" s="657" t="s">
        <v>1372</v>
      </c>
      <c r="B1185" s="658">
        <v>44529</v>
      </c>
      <c r="C1185" s="657" t="s">
        <v>1170</v>
      </c>
      <c r="D1185" s="657" t="s">
        <v>1171</v>
      </c>
      <c r="E1185" s="657" t="s">
        <v>1183</v>
      </c>
      <c r="F1185" s="659">
        <v>-4931200</v>
      </c>
      <c r="G1185" s="659">
        <v>0</v>
      </c>
      <c r="H1185" s="659">
        <v>4931200</v>
      </c>
      <c r="I1185" s="659">
        <v>4635032803</v>
      </c>
      <c r="J1185" s="660" t="s">
        <v>1173</v>
      </c>
      <c r="L1185" s="661">
        <f t="shared" si="36"/>
        <v>4635032803</v>
      </c>
      <c r="M1185" s="661">
        <f t="shared" si="37"/>
        <v>0</v>
      </c>
    </row>
    <row r="1186" spans="1:13">
      <c r="A1186" s="657" t="s">
        <v>1372</v>
      </c>
      <c r="B1186" s="658">
        <v>44529</v>
      </c>
      <c r="C1186" s="657" t="s">
        <v>1170</v>
      </c>
      <c r="D1186" s="657" t="s">
        <v>1171</v>
      </c>
      <c r="E1186" s="657" t="s">
        <v>1183</v>
      </c>
      <c r="F1186" s="659">
        <v>-15000</v>
      </c>
      <c r="G1186" s="659">
        <v>0</v>
      </c>
      <c r="H1186" s="659">
        <v>15000</v>
      </c>
      <c r="I1186" s="659">
        <v>4635047803</v>
      </c>
      <c r="J1186" s="660" t="s">
        <v>1173</v>
      </c>
      <c r="L1186" s="661">
        <f t="shared" si="36"/>
        <v>4635047803</v>
      </c>
      <c r="M1186" s="661">
        <f t="shared" si="37"/>
        <v>0</v>
      </c>
    </row>
    <row r="1187" spans="1:13">
      <c r="A1187" s="657" t="s">
        <v>1372</v>
      </c>
      <c r="B1187" s="658">
        <v>44529</v>
      </c>
      <c r="C1187" s="657" t="s">
        <v>1170</v>
      </c>
      <c r="D1187" s="657" t="s">
        <v>1171</v>
      </c>
      <c r="E1187" s="657" t="s">
        <v>1196</v>
      </c>
      <c r="F1187" s="659">
        <v>-866000</v>
      </c>
      <c r="G1187" s="659">
        <v>0</v>
      </c>
      <c r="H1187" s="659">
        <v>866000</v>
      </c>
      <c r="I1187" s="659">
        <v>4635913803</v>
      </c>
      <c r="J1187" s="660" t="s">
        <v>1173</v>
      </c>
      <c r="L1187" s="661">
        <f t="shared" si="36"/>
        <v>4635913803</v>
      </c>
      <c r="M1187" s="661">
        <f t="shared" si="37"/>
        <v>0</v>
      </c>
    </row>
    <row r="1188" spans="1:13">
      <c r="A1188" s="657" t="s">
        <v>1372</v>
      </c>
      <c r="B1188" s="658">
        <v>44529</v>
      </c>
      <c r="C1188" s="657" t="s">
        <v>1170</v>
      </c>
      <c r="D1188" s="657" t="s">
        <v>1171</v>
      </c>
      <c r="E1188" s="657" t="s">
        <v>1182</v>
      </c>
      <c r="F1188" s="659">
        <v>-1368400</v>
      </c>
      <c r="G1188" s="659">
        <v>0</v>
      </c>
      <c r="H1188" s="659">
        <v>1368400</v>
      </c>
      <c r="I1188" s="659">
        <v>4637282203</v>
      </c>
      <c r="J1188" s="660" t="s">
        <v>1173</v>
      </c>
      <c r="L1188" s="661">
        <f t="shared" si="36"/>
        <v>4637282203</v>
      </c>
      <c r="M1188" s="661">
        <f t="shared" si="37"/>
        <v>0</v>
      </c>
    </row>
    <row r="1189" spans="1:13">
      <c r="A1189" s="657" t="s">
        <v>1372</v>
      </c>
      <c r="B1189" s="658">
        <v>44529</v>
      </c>
      <c r="C1189" s="657" t="s">
        <v>1170</v>
      </c>
      <c r="D1189" s="657" t="s">
        <v>1171</v>
      </c>
      <c r="E1189" s="657" t="s">
        <v>1183</v>
      </c>
      <c r="F1189" s="659">
        <v>-88908</v>
      </c>
      <c r="G1189" s="659">
        <v>0</v>
      </c>
      <c r="H1189" s="659">
        <v>88908</v>
      </c>
      <c r="I1189" s="659">
        <v>4637371111</v>
      </c>
      <c r="J1189" s="660" t="s">
        <v>1173</v>
      </c>
      <c r="L1189" s="661">
        <f t="shared" si="36"/>
        <v>4637371111</v>
      </c>
      <c r="M1189" s="661">
        <f t="shared" si="37"/>
        <v>0</v>
      </c>
    </row>
    <row r="1190" spans="1:13">
      <c r="A1190" s="657" t="s">
        <v>1372</v>
      </c>
      <c r="B1190" s="658">
        <v>44529</v>
      </c>
      <c r="C1190" s="657" t="s">
        <v>1170</v>
      </c>
      <c r="D1190" s="657" t="s">
        <v>1171</v>
      </c>
      <c r="E1190" s="657" t="s">
        <v>1185</v>
      </c>
      <c r="F1190" s="659">
        <v>-2541000</v>
      </c>
      <c r="G1190" s="659">
        <v>0</v>
      </c>
      <c r="H1190" s="659">
        <v>2541000</v>
      </c>
      <c r="I1190" s="659">
        <v>4639912111</v>
      </c>
      <c r="J1190" s="660" t="s">
        <v>1173</v>
      </c>
      <c r="L1190" s="661">
        <f t="shared" si="36"/>
        <v>4639912111</v>
      </c>
      <c r="M1190" s="661">
        <f t="shared" si="37"/>
        <v>0</v>
      </c>
    </row>
    <row r="1191" spans="1:13">
      <c r="A1191" s="657" t="s">
        <v>1372</v>
      </c>
      <c r="B1191" s="658">
        <v>44529</v>
      </c>
      <c r="C1191" s="657" t="s">
        <v>1170</v>
      </c>
      <c r="D1191" s="657" t="s">
        <v>1171</v>
      </c>
      <c r="E1191" s="657" t="s">
        <v>1202</v>
      </c>
      <c r="F1191" s="659">
        <v>-5000</v>
      </c>
      <c r="G1191" s="659">
        <v>0</v>
      </c>
      <c r="H1191" s="659">
        <v>5000</v>
      </c>
      <c r="I1191" s="659">
        <v>4639917111</v>
      </c>
      <c r="J1191" s="660" t="s">
        <v>1173</v>
      </c>
      <c r="L1191" s="661">
        <f t="shared" si="36"/>
        <v>4639917111</v>
      </c>
      <c r="M1191" s="661">
        <f t="shared" si="37"/>
        <v>0</v>
      </c>
    </row>
    <row r="1192" spans="1:13">
      <c r="A1192" s="657" t="s">
        <v>1372</v>
      </c>
      <c r="B1192" s="658">
        <v>44529</v>
      </c>
      <c r="C1192" s="657" t="s">
        <v>1170</v>
      </c>
      <c r="D1192" s="657" t="s">
        <v>1171</v>
      </c>
      <c r="E1192" s="657" t="s">
        <v>1181</v>
      </c>
      <c r="F1192" s="659">
        <v>-1333700</v>
      </c>
      <c r="G1192" s="659">
        <v>0</v>
      </c>
      <c r="H1192" s="659">
        <v>1333700</v>
      </c>
      <c r="I1192" s="659">
        <v>4641250811</v>
      </c>
      <c r="J1192" s="660" t="s">
        <v>1173</v>
      </c>
      <c r="L1192" s="661">
        <f t="shared" si="36"/>
        <v>4641250811</v>
      </c>
      <c r="M1192" s="661">
        <f t="shared" si="37"/>
        <v>0</v>
      </c>
    </row>
    <row r="1193" spans="1:13">
      <c r="A1193" s="657" t="s">
        <v>1372</v>
      </c>
      <c r="B1193" s="658">
        <v>44529</v>
      </c>
      <c r="C1193" s="657" t="s">
        <v>1170</v>
      </c>
      <c r="D1193" s="657" t="s">
        <v>1171</v>
      </c>
      <c r="E1193" s="657" t="s">
        <v>1266</v>
      </c>
      <c r="F1193" s="659">
        <v>-374600</v>
      </c>
      <c r="G1193" s="659">
        <v>0</v>
      </c>
      <c r="H1193" s="659">
        <v>374600</v>
      </c>
      <c r="I1193" s="659">
        <v>4641625411</v>
      </c>
      <c r="J1193" s="660" t="s">
        <v>1173</v>
      </c>
      <c r="L1193" s="661">
        <f t="shared" si="36"/>
        <v>4641625411</v>
      </c>
      <c r="M1193" s="661">
        <f t="shared" si="37"/>
        <v>0</v>
      </c>
    </row>
    <row r="1194" spans="1:13">
      <c r="A1194" s="657" t="s">
        <v>1372</v>
      </c>
      <c r="B1194" s="658">
        <v>44529</v>
      </c>
      <c r="C1194" s="657" t="s">
        <v>1170</v>
      </c>
      <c r="D1194" s="657" t="s">
        <v>1171</v>
      </c>
      <c r="E1194" s="657" t="s">
        <v>1214</v>
      </c>
      <c r="F1194" s="659">
        <v>-20814000</v>
      </c>
      <c r="G1194" s="659">
        <v>0</v>
      </c>
      <c r="H1194" s="659">
        <v>20814000</v>
      </c>
      <c r="I1194" s="659">
        <v>4662439411</v>
      </c>
      <c r="J1194" s="660" t="s">
        <v>1173</v>
      </c>
      <c r="L1194" s="661">
        <f t="shared" si="36"/>
        <v>4662439411</v>
      </c>
      <c r="M1194" s="661">
        <f t="shared" si="37"/>
        <v>0</v>
      </c>
    </row>
    <row r="1195" spans="1:13">
      <c r="A1195" s="657" t="s">
        <v>1372</v>
      </c>
      <c r="B1195" s="658">
        <v>44529</v>
      </c>
      <c r="C1195" s="657" t="s">
        <v>1170</v>
      </c>
      <c r="D1195" s="657" t="s">
        <v>1171</v>
      </c>
      <c r="E1195" s="657" t="s">
        <v>1206</v>
      </c>
      <c r="F1195" s="659">
        <v>-755000</v>
      </c>
      <c r="G1195" s="659">
        <v>0</v>
      </c>
      <c r="H1195" s="659">
        <v>755000</v>
      </c>
      <c r="I1195" s="659">
        <v>4663194411</v>
      </c>
      <c r="J1195" s="660" t="s">
        <v>1173</v>
      </c>
      <c r="L1195" s="661">
        <f t="shared" si="36"/>
        <v>4663194411</v>
      </c>
      <c r="M1195" s="661">
        <f t="shared" si="37"/>
        <v>0</v>
      </c>
    </row>
    <row r="1196" spans="1:13">
      <c r="A1196" s="657" t="s">
        <v>1372</v>
      </c>
      <c r="B1196" s="658">
        <v>44529</v>
      </c>
      <c r="C1196" s="657" t="s">
        <v>1170</v>
      </c>
      <c r="D1196" s="657" t="s">
        <v>1171</v>
      </c>
      <c r="E1196" s="657" t="s">
        <v>1177</v>
      </c>
      <c r="F1196" s="659">
        <v>-42000</v>
      </c>
      <c r="G1196" s="659">
        <v>0</v>
      </c>
      <c r="H1196" s="659">
        <v>42000</v>
      </c>
      <c r="I1196" s="659">
        <v>4663236411</v>
      </c>
      <c r="J1196" s="660" t="s">
        <v>1173</v>
      </c>
      <c r="L1196" s="661">
        <f t="shared" si="36"/>
        <v>4663236411</v>
      </c>
      <c r="M1196" s="661">
        <f t="shared" si="37"/>
        <v>0</v>
      </c>
    </row>
    <row r="1197" spans="1:13">
      <c r="A1197" s="657" t="s">
        <v>1372</v>
      </c>
      <c r="B1197" s="658">
        <v>44529</v>
      </c>
      <c r="C1197" s="657" t="s">
        <v>1170</v>
      </c>
      <c r="D1197" s="657" t="s">
        <v>1171</v>
      </c>
      <c r="E1197" s="657" t="s">
        <v>1177</v>
      </c>
      <c r="F1197" s="659">
        <v>-878000</v>
      </c>
      <c r="G1197" s="659">
        <v>0</v>
      </c>
      <c r="H1197" s="659">
        <v>878000</v>
      </c>
      <c r="I1197" s="659">
        <v>4664114411</v>
      </c>
      <c r="J1197" s="660" t="s">
        <v>1173</v>
      </c>
      <c r="L1197" s="661">
        <f t="shared" si="36"/>
        <v>4664114411</v>
      </c>
      <c r="M1197" s="661">
        <f t="shared" si="37"/>
        <v>0</v>
      </c>
    </row>
    <row r="1198" spans="1:13">
      <c r="A1198" s="657" t="s">
        <v>1372</v>
      </c>
      <c r="B1198" s="658">
        <v>44529</v>
      </c>
      <c r="C1198" s="657" t="s">
        <v>1170</v>
      </c>
      <c r="D1198" s="657" t="s">
        <v>1171</v>
      </c>
      <c r="E1198" s="657" t="s">
        <v>1234</v>
      </c>
      <c r="F1198" s="659">
        <v>-11940</v>
      </c>
      <c r="G1198" s="659">
        <v>0</v>
      </c>
      <c r="H1198" s="659">
        <v>11940</v>
      </c>
      <c r="I1198" s="659">
        <v>4664126351</v>
      </c>
      <c r="J1198" s="660" t="s">
        <v>1173</v>
      </c>
      <c r="L1198" s="661">
        <f t="shared" si="36"/>
        <v>4664126351</v>
      </c>
      <c r="M1198" s="661">
        <f t="shared" si="37"/>
        <v>0</v>
      </c>
    </row>
    <row r="1199" spans="1:13">
      <c r="A1199" s="657" t="s">
        <v>1372</v>
      </c>
      <c r="B1199" s="658">
        <v>44529</v>
      </c>
      <c r="C1199" s="657" t="s">
        <v>1170</v>
      </c>
      <c r="D1199" s="657" t="s">
        <v>1171</v>
      </c>
      <c r="E1199" s="657" t="s">
        <v>1205</v>
      </c>
      <c r="F1199" s="659">
        <v>-300000</v>
      </c>
      <c r="G1199" s="659">
        <v>0</v>
      </c>
      <c r="H1199" s="659">
        <v>300000</v>
      </c>
      <c r="I1199" s="659">
        <v>4664426351</v>
      </c>
      <c r="J1199" s="660" t="s">
        <v>1173</v>
      </c>
      <c r="L1199" s="661">
        <f t="shared" si="36"/>
        <v>4664426351</v>
      </c>
      <c r="M1199" s="661">
        <f t="shared" si="37"/>
        <v>0</v>
      </c>
    </row>
    <row r="1200" spans="1:13">
      <c r="A1200" s="657" t="s">
        <v>1372</v>
      </c>
      <c r="B1200" s="658">
        <v>44529</v>
      </c>
      <c r="C1200" s="657" t="s">
        <v>1175</v>
      </c>
      <c r="D1200" s="657" t="s">
        <v>1171</v>
      </c>
      <c r="E1200" s="657" t="s">
        <v>1210</v>
      </c>
      <c r="F1200" s="659">
        <v>-8000</v>
      </c>
      <c r="G1200" s="659">
        <v>0</v>
      </c>
      <c r="H1200" s="659">
        <v>8000</v>
      </c>
      <c r="I1200" s="659">
        <v>4664434351</v>
      </c>
      <c r="J1200" s="660" t="s">
        <v>1173</v>
      </c>
      <c r="L1200" s="661">
        <f t="shared" si="36"/>
        <v>4664434351</v>
      </c>
      <c r="M1200" s="661">
        <f t="shared" si="37"/>
        <v>0</v>
      </c>
    </row>
    <row r="1201" spans="1:13">
      <c r="A1201" s="657" t="s">
        <v>1372</v>
      </c>
      <c r="B1201" s="658">
        <v>44529</v>
      </c>
      <c r="C1201" s="657" t="s">
        <v>1175</v>
      </c>
      <c r="D1201" s="657" t="s">
        <v>1171</v>
      </c>
      <c r="E1201" s="657" t="s">
        <v>1381</v>
      </c>
      <c r="F1201" s="659">
        <v>-2900</v>
      </c>
      <c r="G1201" s="659">
        <v>0</v>
      </c>
      <c r="H1201" s="659">
        <v>2900</v>
      </c>
      <c r="I1201" s="659">
        <v>4664437251</v>
      </c>
      <c r="J1201" s="660" t="s">
        <v>1173</v>
      </c>
      <c r="L1201" s="661">
        <f t="shared" si="36"/>
        <v>4664437251</v>
      </c>
      <c r="M1201" s="661">
        <f t="shared" si="37"/>
        <v>0</v>
      </c>
    </row>
    <row r="1202" spans="1:13">
      <c r="A1202" s="657" t="s">
        <v>1372</v>
      </c>
      <c r="B1202" s="658">
        <v>44529</v>
      </c>
      <c r="C1202" s="657" t="s">
        <v>1170</v>
      </c>
      <c r="D1202" s="657" t="s">
        <v>1171</v>
      </c>
      <c r="E1202" s="657" t="s">
        <v>1213</v>
      </c>
      <c r="F1202" s="659">
        <v>-87500</v>
      </c>
      <c r="G1202" s="659">
        <v>0</v>
      </c>
      <c r="H1202" s="659">
        <v>87500</v>
      </c>
      <c r="I1202" s="659">
        <v>4664524751</v>
      </c>
      <c r="J1202" s="660" t="s">
        <v>1173</v>
      </c>
      <c r="L1202" s="661">
        <f t="shared" si="36"/>
        <v>4664524751</v>
      </c>
      <c r="M1202" s="661">
        <f t="shared" si="37"/>
        <v>0</v>
      </c>
    </row>
    <row r="1203" spans="1:13">
      <c r="A1203" s="657" t="s">
        <v>1372</v>
      </c>
      <c r="B1203" s="658">
        <v>44529</v>
      </c>
      <c r="C1203" s="657" t="s">
        <v>1175</v>
      </c>
      <c r="D1203" s="657" t="s">
        <v>1171</v>
      </c>
      <c r="E1203" s="657" t="s">
        <v>1212</v>
      </c>
      <c r="F1203" s="659">
        <v>-1500000</v>
      </c>
      <c r="G1203" s="659">
        <v>0</v>
      </c>
      <c r="H1203" s="659">
        <v>1500000</v>
      </c>
      <c r="I1203" s="659">
        <v>4666024751</v>
      </c>
      <c r="J1203" s="660" t="s">
        <v>1173</v>
      </c>
      <c r="L1203" s="661">
        <f t="shared" si="36"/>
        <v>4666024751</v>
      </c>
      <c r="M1203" s="661">
        <f t="shared" si="37"/>
        <v>0</v>
      </c>
    </row>
    <row r="1204" spans="1:13">
      <c r="A1204" s="657" t="s">
        <v>1372</v>
      </c>
      <c r="B1204" s="658">
        <v>44529</v>
      </c>
      <c r="C1204" s="657" t="s">
        <v>1170</v>
      </c>
      <c r="D1204" s="657" t="s">
        <v>1171</v>
      </c>
      <c r="E1204" s="657" t="s">
        <v>1291</v>
      </c>
      <c r="F1204" s="659">
        <v>-30000</v>
      </c>
      <c r="G1204" s="659">
        <v>0</v>
      </c>
      <c r="H1204" s="659">
        <v>30000</v>
      </c>
      <c r="I1204" s="659">
        <v>4666054751</v>
      </c>
      <c r="J1204" s="660" t="s">
        <v>1173</v>
      </c>
      <c r="L1204" s="661">
        <f t="shared" si="36"/>
        <v>4666054751</v>
      </c>
      <c r="M1204" s="661">
        <f t="shared" si="37"/>
        <v>0</v>
      </c>
    </row>
    <row r="1205" spans="1:13">
      <c r="A1205" s="657" t="s">
        <v>1380</v>
      </c>
      <c r="B1205" s="658">
        <v>44530</v>
      </c>
      <c r="C1205" s="657" t="s">
        <v>1170</v>
      </c>
      <c r="D1205" s="657" t="s">
        <v>1171</v>
      </c>
      <c r="E1205" s="657" t="s">
        <v>1309</v>
      </c>
      <c r="F1205" s="659">
        <v>-41000</v>
      </c>
      <c r="G1205" s="659">
        <v>0</v>
      </c>
      <c r="H1205" s="659">
        <v>41000</v>
      </c>
      <c r="I1205" s="659">
        <v>4666095751</v>
      </c>
      <c r="J1205" s="660" t="s">
        <v>1173</v>
      </c>
      <c r="L1205" s="661">
        <f t="shared" si="36"/>
        <v>4666095751</v>
      </c>
      <c r="M1205" s="661">
        <f t="shared" si="37"/>
        <v>0</v>
      </c>
    </row>
    <row r="1206" spans="1:13">
      <c r="A1206" s="657" t="s">
        <v>1380</v>
      </c>
      <c r="B1206" s="658">
        <v>44530</v>
      </c>
      <c r="C1206" s="657" t="s">
        <v>1175</v>
      </c>
      <c r="D1206" s="657" t="s">
        <v>1171</v>
      </c>
      <c r="E1206" s="657" t="s">
        <v>1382</v>
      </c>
      <c r="F1206" s="659">
        <v>-225000</v>
      </c>
      <c r="G1206" s="659">
        <v>0</v>
      </c>
      <c r="H1206" s="659">
        <v>225000</v>
      </c>
      <c r="I1206" s="659">
        <v>4666320751</v>
      </c>
      <c r="J1206" s="660" t="s">
        <v>1173</v>
      </c>
      <c r="L1206" s="661">
        <f t="shared" si="36"/>
        <v>4666320751</v>
      </c>
      <c r="M1206" s="661">
        <f t="shared" si="37"/>
        <v>0</v>
      </c>
    </row>
    <row r="1207" spans="1:13">
      <c r="A1207" s="657" t="s">
        <v>1383</v>
      </c>
      <c r="B1207" s="658">
        <v>44527</v>
      </c>
      <c r="C1207" s="657" t="s">
        <v>1175</v>
      </c>
      <c r="D1207" s="657" t="s">
        <v>1171</v>
      </c>
      <c r="E1207" s="657" t="s">
        <v>1212</v>
      </c>
      <c r="F1207" s="659">
        <v>-16700000</v>
      </c>
      <c r="G1207" s="659">
        <v>0</v>
      </c>
      <c r="H1207" s="659">
        <v>16700000</v>
      </c>
      <c r="I1207" s="659">
        <v>4683020751</v>
      </c>
      <c r="J1207" s="660" t="s">
        <v>1173</v>
      </c>
      <c r="L1207" s="661">
        <f t="shared" si="36"/>
        <v>4683020751</v>
      </c>
      <c r="M1207" s="661">
        <f t="shared" si="37"/>
        <v>0</v>
      </c>
    </row>
    <row r="1208" spans="1:13">
      <c r="A1208" s="657" t="s">
        <v>1380</v>
      </c>
      <c r="B1208" s="658">
        <v>44530</v>
      </c>
      <c r="C1208" s="657" t="s">
        <v>1170</v>
      </c>
      <c r="D1208" s="657" t="s">
        <v>1171</v>
      </c>
      <c r="E1208" s="657" t="s">
        <v>1209</v>
      </c>
      <c r="F1208" s="659">
        <v>-7740900</v>
      </c>
      <c r="G1208" s="659">
        <v>0</v>
      </c>
      <c r="H1208" s="659">
        <v>7740900</v>
      </c>
      <c r="I1208" s="659">
        <v>4690761651</v>
      </c>
      <c r="J1208" s="660" t="s">
        <v>1173</v>
      </c>
      <c r="L1208" s="661">
        <f t="shared" si="36"/>
        <v>4690761651</v>
      </c>
      <c r="M1208" s="661">
        <f t="shared" si="37"/>
        <v>0</v>
      </c>
    </row>
    <row r="1209" spans="1:13">
      <c r="A1209" s="657" t="s">
        <v>1380</v>
      </c>
      <c r="B1209" s="658">
        <v>44530</v>
      </c>
      <c r="C1209" s="657" t="s">
        <v>1170</v>
      </c>
      <c r="D1209" s="657" t="s">
        <v>1171</v>
      </c>
      <c r="E1209" s="657" t="s">
        <v>1204</v>
      </c>
      <c r="F1209" s="659">
        <v>-3843000</v>
      </c>
      <c r="G1209" s="659">
        <v>0</v>
      </c>
      <c r="H1209" s="659">
        <v>3843000</v>
      </c>
      <c r="I1209" s="659">
        <v>4694604651</v>
      </c>
      <c r="J1209" s="660" t="s">
        <v>1173</v>
      </c>
      <c r="L1209" s="661">
        <f t="shared" si="36"/>
        <v>4694604651</v>
      </c>
      <c r="M1209" s="661">
        <f t="shared" si="37"/>
        <v>0</v>
      </c>
    </row>
    <row r="1210" spans="1:13">
      <c r="A1210" s="657" t="s">
        <v>1380</v>
      </c>
      <c r="B1210" s="658">
        <v>44530</v>
      </c>
      <c r="C1210" s="657" t="s">
        <v>1170</v>
      </c>
      <c r="D1210" s="657" t="s">
        <v>1171</v>
      </c>
      <c r="E1210" s="657" t="s">
        <v>1174</v>
      </c>
      <c r="F1210" s="659">
        <v>-6553066</v>
      </c>
      <c r="G1210" s="659">
        <v>0</v>
      </c>
      <c r="H1210" s="659">
        <v>6553066</v>
      </c>
      <c r="I1210" s="659">
        <v>4701157717</v>
      </c>
      <c r="J1210" s="660" t="s">
        <v>1173</v>
      </c>
      <c r="L1210" s="661">
        <f t="shared" si="36"/>
        <v>4701157717</v>
      </c>
      <c r="M1210" s="661">
        <f t="shared" si="37"/>
        <v>0</v>
      </c>
    </row>
    <row r="1211" spans="1:13">
      <c r="A1211" s="657" t="s">
        <v>1380</v>
      </c>
      <c r="B1211" s="658">
        <v>44530</v>
      </c>
      <c r="C1211" s="657" t="s">
        <v>1170</v>
      </c>
      <c r="D1211" s="657" t="s">
        <v>1171</v>
      </c>
      <c r="E1211" s="657" t="s">
        <v>1178</v>
      </c>
      <c r="F1211" s="659">
        <v>-7234450</v>
      </c>
      <c r="G1211" s="659">
        <v>0</v>
      </c>
      <c r="H1211" s="659">
        <v>7234450</v>
      </c>
      <c r="I1211" s="659">
        <v>4708392167</v>
      </c>
      <c r="J1211" s="660" t="s">
        <v>1173</v>
      </c>
      <c r="L1211" s="661">
        <f t="shared" si="36"/>
        <v>4708392167</v>
      </c>
      <c r="M1211" s="661">
        <f t="shared" si="37"/>
        <v>0</v>
      </c>
    </row>
    <row r="1212" spans="1:13">
      <c r="A1212" s="657" t="s">
        <v>1380</v>
      </c>
      <c r="B1212" s="658">
        <v>44530</v>
      </c>
      <c r="C1212" s="657" t="s">
        <v>1170</v>
      </c>
      <c r="D1212" s="657" t="s">
        <v>1171</v>
      </c>
      <c r="E1212" s="657" t="s">
        <v>1191</v>
      </c>
      <c r="F1212" s="659">
        <v>-6148000</v>
      </c>
      <c r="G1212" s="659">
        <v>0</v>
      </c>
      <c r="H1212" s="659">
        <v>6148000</v>
      </c>
      <c r="I1212" s="659">
        <v>4714540167</v>
      </c>
      <c r="J1212" s="660" t="s">
        <v>1173</v>
      </c>
      <c r="L1212" s="661">
        <f t="shared" si="36"/>
        <v>4714540167</v>
      </c>
      <c r="M1212" s="661">
        <f t="shared" si="37"/>
        <v>0</v>
      </c>
    </row>
    <row r="1213" spans="1:13">
      <c r="A1213" s="657" t="s">
        <v>1380</v>
      </c>
      <c r="B1213" s="658">
        <v>44530</v>
      </c>
      <c r="C1213" s="657" t="s">
        <v>1170</v>
      </c>
      <c r="D1213" s="657" t="s">
        <v>1171</v>
      </c>
      <c r="E1213" s="657" t="s">
        <v>1194</v>
      </c>
      <c r="F1213" s="659">
        <v>-60000</v>
      </c>
      <c r="G1213" s="659">
        <v>0</v>
      </c>
      <c r="H1213" s="659">
        <v>60000</v>
      </c>
      <c r="I1213" s="659">
        <v>4714600167</v>
      </c>
      <c r="J1213" s="660" t="s">
        <v>1173</v>
      </c>
      <c r="L1213" s="661">
        <f t="shared" si="36"/>
        <v>4714600167</v>
      </c>
      <c r="M1213" s="661">
        <f t="shared" si="37"/>
        <v>0</v>
      </c>
    </row>
    <row r="1214" spans="1:13">
      <c r="A1214" s="657" t="s">
        <v>1380</v>
      </c>
      <c r="B1214" s="658">
        <v>44530</v>
      </c>
      <c r="C1214" s="657" t="s">
        <v>1170</v>
      </c>
      <c r="D1214" s="657" t="s">
        <v>1171</v>
      </c>
      <c r="E1214" s="657" t="s">
        <v>1214</v>
      </c>
      <c r="F1214" s="659">
        <v>-2150000</v>
      </c>
      <c r="G1214" s="659">
        <v>0</v>
      </c>
      <c r="H1214" s="659">
        <v>2150000</v>
      </c>
      <c r="I1214" s="659">
        <v>4716750167</v>
      </c>
      <c r="J1214" s="660" t="s">
        <v>1173</v>
      </c>
      <c r="L1214" s="661">
        <f t="shared" si="36"/>
        <v>4716750167</v>
      </c>
      <c r="M1214" s="661">
        <f t="shared" si="37"/>
        <v>0</v>
      </c>
    </row>
    <row r="1215" spans="1:13">
      <c r="A1215" s="657" t="s">
        <v>1380</v>
      </c>
      <c r="B1215" s="658">
        <v>44530</v>
      </c>
      <c r="C1215" s="657" t="s">
        <v>1170</v>
      </c>
      <c r="D1215" s="657" t="s">
        <v>1171</v>
      </c>
      <c r="E1215" s="657" t="s">
        <v>1202</v>
      </c>
      <c r="F1215" s="659">
        <v>-6636658</v>
      </c>
      <c r="G1215" s="659">
        <v>0</v>
      </c>
      <c r="H1215" s="659">
        <v>6636658</v>
      </c>
      <c r="I1215" s="659">
        <v>4723386825</v>
      </c>
      <c r="J1215" s="660" t="s">
        <v>1173</v>
      </c>
      <c r="L1215" s="661">
        <f t="shared" si="36"/>
        <v>4723386825</v>
      </c>
      <c r="M1215" s="661">
        <f t="shared" si="37"/>
        <v>0</v>
      </c>
    </row>
    <row r="1216" spans="1:13">
      <c r="A1216" s="657" t="s">
        <v>1380</v>
      </c>
      <c r="B1216" s="658">
        <v>44530</v>
      </c>
      <c r="C1216" s="657" t="s">
        <v>1170</v>
      </c>
      <c r="D1216" s="657" t="s">
        <v>1171</v>
      </c>
      <c r="E1216" s="657" t="s">
        <v>1177</v>
      </c>
      <c r="F1216" s="659">
        <v>-7170000</v>
      </c>
      <c r="G1216" s="659">
        <v>0</v>
      </c>
      <c r="H1216" s="659">
        <v>7170000</v>
      </c>
      <c r="I1216" s="659">
        <v>4730556825</v>
      </c>
      <c r="J1216" s="660" t="s">
        <v>1173</v>
      </c>
      <c r="L1216" s="661">
        <f t="shared" si="36"/>
        <v>4730556825</v>
      </c>
      <c r="M1216" s="661">
        <f t="shared" si="37"/>
        <v>0</v>
      </c>
    </row>
    <row r="1217" spans="1:13">
      <c r="A1217" s="657" t="s">
        <v>1380</v>
      </c>
      <c r="B1217" s="658">
        <v>44530</v>
      </c>
      <c r="C1217" s="657" t="s">
        <v>1170</v>
      </c>
      <c r="D1217" s="657" t="s">
        <v>1171</v>
      </c>
      <c r="E1217" s="657" t="s">
        <v>1172</v>
      </c>
      <c r="F1217" s="659">
        <v>-1943750</v>
      </c>
      <c r="G1217" s="659">
        <v>0</v>
      </c>
      <c r="H1217" s="659">
        <v>1943750</v>
      </c>
      <c r="I1217" s="659">
        <v>4732500575</v>
      </c>
      <c r="J1217" s="660" t="s">
        <v>1173</v>
      </c>
      <c r="L1217" s="661">
        <f t="shared" si="36"/>
        <v>4732500575</v>
      </c>
      <c r="M1217" s="661">
        <f t="shared" si="37"/>
        <v>0</v>
      </c>
    </row>
    <row r="1218" spans="1:13">
      <c r="A1218" s="657" t="s">
        <v>1380</v>
      </c>
      <c r="B1218" s="658">
        <v>44530</v>
      </c>
      <c r="C1218" s="657" t="s">
        <v>1170</v>
      </c>
      <c r="D1218" s="657" t="s">
        <v>1171</v>
      </c>
      <c r="E1218" s="657" t="s">
        <v>1199</v>
      </c>
      <c r="F1218" s="659">
        <v>-7890100</v>
      </c>
      <c r="G1218" s="659">
        <v>0</v>
      </c>
      <c r="H1218" s="659">
        <v>7890100</v>
      </c>
      <c r="I1218" s="659">
        <v>4740390675</v>
      </c>
      <c r="J1218" s="660" t="s">
        <v>1173</v>
      </c>
      <c r="L1218" s="661">
        <f t="shared" si="36"/>
        <v>4740390675</v>
      </c>
      <c r="M1218" s="661">
        <f t="shared" si="37"/>
        <v>0</v>
      </c>
    </row>
    <row r="1219" spans="1:13">
      <c r="A1219" s="657" t="s">
        <v>1380</v>
      </c>
      <c r="B1219" s="658">
        <v>44530</v>
      </c>
      <c r="C1219" s="657" t="s">
        <v>1170</v>
      </c>
      <c r="D1219" s="657" t="s">
        <v>1171</v>
      </c>
      <c r="E1219" s="657" t="s">
        <v>1186</v>
      </c>
      <c r="F1219" s="659">
        <v>-3380000</v>
      </c>
      <c r="G1219" s="659">
        <v>0</v>
      </c>
      <c r="H1219" s="659">
        <v>3380000</v>
      </c>
      <c r="I1219" s="659">
        <v>4743770675</v>
      </c>
      <c r="J1219" s="660" t="s">
        <v>1173</v>
      </c>
      <c r="L1219" s="661">
        <f t="shared" si="36"/>
        <v>4743770675</v>
      </c>
      <c r="M1219" s="661">
        <f t="shared" si="37"/>
        <v>0</v>
      </c>
    </row>
    <row r="1220" spans="1:13">
      <c r="A1220" s="657" t="s">
        <v>1380</v>
      </c>
      <c r="B1220" s="658">
        <v>44530</v>
      </c>
      <c r="C1220" s="657" t="s">
        <v>1170</v>
      </c>
      <c r="D1220" s="657" t="s">
        <v>1171</v>
      </c>
      <c r="E1220" s="657" t="s">
        <v>1185</v>
      </c>
      <c r="F1220" s="659">
        <v>-1815000</v>
      </c>
      <c r="G1220" s="659">
        <v>0</v>
      </c>
      <c r="H1220" s="659">
        <v>1815000</v>
      </c>
      <c r="I1220" s="659">
        <v>4745585675</v>
      </c>
      <c r="J1220" s="660" t="s">
        <v>1173</v>
      </c>
      <c r="L1220" s="661">
        <f t="shared" si="36"/>
        <v>4745585675</v>
      </c>
      <c r="M1220" s="661">
        <f t="shared" si="37"/>
        <v>0</v>
      </c>
    </row>
    <row r="1221" spans="1:13">
      <c r="A1221" s="657" t="s">
        <v>1380</v>
      </c>
      <c r="B1221" s="658">
        <v>44530</v>
      </c>
      <c r="C1221" s="657" t="s">
        <v>1170</v>
      </c>
      <c r="D1221" s="657" t="s">
        <v>1171</v>
      </c>
      <c r="E1221" s="657" t="s">
        <v>1209</v>
      </c>
      <c r="F1221" s="659">
        <v>-68998</v>
      </c>
      <c r="G1221" s="659">
        <v>0</v>
      </c>
      <c r="H1221" s="659">
        <v>68998</v>
      </c>
      <c r="I1221" s="659">
        <v>4745654673</v>
      </c>
      <c r="J1221" s="660" t="s">
        <v>1173</v>
      </c>
      <c r="L1221" s="661">
        <f t="shared" si="36"/>
        <v>4745654673</v>
      </c>
      <c r="M1221" s="661">
        <f t="shared" si="37"/>
        <v>0</v>
      </c>
    </row>
    <row r="1222" spans="1:13">
      <c r="A1222" s="657" t="s">
        <v>1380</v>
      </c>
      <c r="B1222" s="658">
        <v>44530</v>
      </c>
      <c r="C1222" s="657" t="s">
        <v>1170</v>
      </c>
      <c r="D1222" s="657" t="s">
        <v>1171</v>
      </c>
      <c r="E1222" s="657" t="s">
        <v>1180</v>
      </c>
      <c r="F1222" s="659">
        <v>-2656500</v>
      </c>
      <c r="G1222" s="659">
        <v>0</v>
      </c>
      <c r="H1222" s="659">
        <v>2656500</v>
      </c>
      <c r="I1222" s="659">
        <v>4748311173</v>
      </c>
      <c r="J1222" s="660" t="s">
        <v>1173</v>
      </c>
      <c r="L1222" s="661">
        <f t="shared" si="36"/>
        <v>4748311173</v>
      </c>
      <c r="M1222" s="661">
        <f t="shared" si="37"/>
        <v>0</v>
      </c>
    </row>
    <row r="1223" spans="1:13">
      <c r="A1223" s="657" t="s">
        <v>1380</v>
      </c>
      <c r="B1223" s="658">
        <v>44530</v>
      </c>
      <c r="C1223" s="657" t="s">
        <v>1170</v>
      </c>
      <c r="D1223" s="657" t="s">
        <v>1171</v>
      </c>
      <c r="E1223" s="657" t="s">
        <v>1181</v>
      </c>
      <c r="F1223" s="659">
        <v>-1565900</v>
      </c>
      <c r="G1223" s="659">
        <v>0</v>
      </c>
      <c r="H1223" s="659">
        <v>1565900</v>
      </c>
      <c r="I1223" s="659">
        <v>4749877073</v>
      </c>
      <c r="J1223" s="660" t="s">
        <v>1173</v>
      </c>
      <c r="L1223" s="661">
        <f t="shared" si="36"/>
        <v>4749877073</v>
      </c>
      <c r="M1223" s="661">
        <f t="shared" si="37"/>
        <v>0</v>
      </c>
    </row>
    <row r="1224" spans="1:13">
      <c r="A1224" s="657" t="s">
        <v>1380</v>
      </c>
      <c r="B1224" s="658">
        <v>44530</v>
      </c>
      <c r="C1224" s="657" t="s">
        <v>1170</v>
      </c>
      <c r="D1224" s="657" t="s">
        <v>1171</v>
      </c>
      <c r="E1224" s="657" t="s">
        <v>1196</v>
      </c>
      <c r="F1224" s="659">
        <v>-86000</v>
      </c>
      <c r="G1224" s="659">
        <v>0</v>
      </c>
      <c r="H1224" s="659">
        <v>86000</v>
      </c>
      <c r="I1224" s="659">
        <v>4749963073</v>
      </c>
      <c r="J1224" s="660" t="s">
        <v>1173</v>
      </c>
      <c r="L1224" s="661">
        <f t="shared" ref="L1224:L1254" si="38">I1223+H1224</f>
        <v>4749963073</v>
      </c>
      <c r="M1224" s="661">
        <f t="shared" ref="M1224:M1287" si="39">I1224-L1224</f>
        <v>0</v>
      </c>
    </row>
    <row r="1225" spans="1:13">
      <c r="A1225" s="657" t="s">
        <v>1380</v>
      </c>
      <c r="B1225" s="658">
        <v>44530</v>
      </c>
      <c r="C1225" s="657" t="s">
        <v>1170</v>
      </c>
      <c r="D1225" s="657" t="s">
        <v>1171</v>
      </c>
      <c r="E1225" s="657" t="s">
        <v>1384</v>
      </c>
      <c r="F1225" s="659">
        <v>-2300</v>
      </c>
      <c r="G1225" s="659">
        <v>0</v>
      </c>
      <c r="H1225" s="659">
        <v>2300</v>
      </c>
      <c r="I1225" s="659">
        <v>4749965373</v>
      </c>
      <c r="J1225" s="660" t="s">
        <v>1173</v>
      </c>
      <c r="L1225" s="661">
        <f t="shared" si="38"/>
        <v>4749965373</v>
      </c>
      <c r="M1225" s="661">
        <f t="shared" si="39"/>
        <v>0</v>
      </c>
    </row>
    <row r="1226" spans="1:13">
      <c r="A1226" s="657" t="s">
        <v>1380</v>
      </c>
      <c r="B1226" s="658">
        <v>44530</v>
      </c>
      <c r="C1226" s="657" t="s">
        <v>1170</v>
      </c>
      <c r="D1226" s="657" t="s">
        <v>1171</v>
      </c>
      <c r="E1226" s="657" t="s">
        <v>1193</v>
      </c>
      <c r="F1226" s="659">
        <v>-3168000</v>
      </c>
      <c r="G1226" s="659">
        <v>0</v>
      </c>
      <c r="H1226" s="659">
        <v>3168000</v>
      </c>
      <c r="I1226" s="659">
        <v>4753133373</v>
      </c>
      <c r="J1226" s="660" t="s">
        <v>1173</v>
      </c>
      <c r="L1226" s="661">
        <f t="shared" si="38"/>
        <v>4753133373</v>
      </c>
      <c r="M1226" s="661">
        <f t="shared" si="39"/>
        <v>0</v>
      </c>
    </row>
    <row r="1227" spans="1:13">
      <c r="A1227" s="657" t="s">
        <v>1380</v>
      </c>
      <c r="B1227" s="658">
        <v>44530</v>
      </c>
      <c r="C1227" s="657" t="s">
        <v>1170</v>
      </c>
      <c r="D1227" s="657" t="s">
        <v>1171</v>
      </c>
      <c r="E1227" s="657" t="s">
        <v>1207</v>
      </c>
      <c r="F1227" s="659">
        <v>-3861000</v>
      </c>
      <c r="G1227" s="659">
        <v>0</v>
      </c>
      <c r="H1227" s="659">
        <v>3861000</v>
      </c>
      <c r="I1227" s="659">
        <v>4756994373</v>
      </c>
      <c r="J1227" s="660" t="s">
        <v>1173</v>
      </c>
      <c r="L1227" s="661">
        <f t="shared" si="38"/>
        <v>4756994373</v>
      </c>
      <c r="M1227" s="661">
        <f t="shared" si="39"/>
        <v>0</v>
      </c>
    </row>
    <row r="1228" spans="1:13">
      <c r="A1228" s="657" t="s">
        <v>1380</v>
      </c>
      <c r="B1228" s="658">
        <v>44530</v>
      </c>
      <c r="C1228" s="657" t="s">
        <v>1170</v>
      </c>
      <c r="D1228" s="657" t="s">
        <v>1171</v>
      </c>
      <c r="E1228" s="657" t="s">
        <v>1190</v>
      </c>
      <c r="F1228" s="659">
        <v>-21025000</v>
      </c>
      <c r="G1228" s="659">
        <v>0</v>
      </c>
      <c r="H1228" s="659">
        <v>21025000</v>
      </c>
      <c r="I1228" s="659">
        <v>4778019373</v>
      </c>
      <c r="J1228" s="660" t="s">
        <v>1173</v>
      </c>
      <c r="L1228" s="661">
        <f t="shared" si="38"/>
        <v>4778019373</v>
      </c>
      <c r="M1228" s="661">
        <f t="shared" si="39"/>
        <v>0</v>
      </c>
    </row>
    <row r="1229" spans="1:13">
      <c r="A1229" s="657" t="s">
        <v>1380</v>
      </c>
      <c r="B1229" s="658">
        <v>44530</v>
      </c>
      <c r="C1229" s="657" t="s">
        <v>1170</v>
      </c>
      <c r="D1229" s="657" t="s">
        <v>1171</v>
      </c>
      <c r="E1229" s="657" t="s">
        <v>1187</v>
      </c>
      <c r="F1229" s="659">
        <v>-2583000</v>
      </c>
      <c r="G1229" s="659">
        <v>0</v>
      </c>
      <c r="H1229" s="659">
        <v>2583000</v>
      </c>
      <c r="I1229" s="659">
        <v>4780602373</v>
      </c>
      <c r="J1229" s="660" t="s">
        <v>1173</v>
      </c>
      <c r="L1229" s="661">
        <f t="shared" si="38"/>
        <v>4780602373</v>
      </c>
      <c r="M1229" s="661">
        <f t="shared" si="39"/>
        <v>0</v>
      </c>
    </row>
    <row r="1230" spans="1:13">
      <c r="A1230" s="657" t="s">
        <v>1380</v>
      </c>
      <c r="B1230" s="658">
        <v>44530</v>
      </c>
      <c r="C1230" s="657" t="s">
        <v>1170</v>
      </c>
      <c r="D1230" s="657" t="s">
        <v>1171</v>
      </c>
      <c r="E1230" s="657" t="s">
        <v>1312</v>
      </c>
      <c r="F1230" s="659">
        <v>-30000</v>
      </c>
      <c r="G1230" s="659">
        <v>0</v>
      </c>
      <c r="H1230" s="659">
        <v>30000</v>
      </c>
      <c r="I1230" s="659">
        <v>4780632373</v>
      </c>
      <c r="J1230" s="660" t="s">
        <v>1173</v>
      </c>
      <c r="L1230" s="661">
        <f t="shared" si="38"/>
        <v>4780632373</v>
      </c>
      <c r="M1230" s="661">
        <f t="shared" si="39"/>
        <v>0</v>
      </c>
    </row>
    <row r="1231" spans="1:13">
      <c r="A1231" s="657" t="s">
        <v>1380</v>
      </c>
      <c r="B1231" s="658">
        <v>44530</v>
      </c>
      <c r="C1231" s="657" t="s">
        <v>1170</v>
      </c>
      <c r="D1231" s="657" t="s">
        <v>1171</v>
      </c>
      <c r="E1231" s="657" t="s">
        <v>1249</v>
      </c>
      <c r="F1231" s="659">
        <v>-593100</v>
      </c>
      <c r="G1231" s="659">
        <v>0</v>
      </c>
      <c r="H1231" s="659">
        <v>593100</v>
      </c>
      <c r="I1231" s="659">
        <v>4781225473</v>
      </c>
      <c r="J1231" s="660" t="s">
        <v>1173</v>
      </c>
      <c r="L1231" s="661">
        <f t="shared" si="38"/>
        <v>4781225473</v>
      </c>
      <c r="M1231" s="661">
        <f t="shared" si="39"/>
        <v>0</v>
      </c>
    </row>
    <row r="1232" spans="1:13">
      <c r="A1232" s="657" t="s">
        <v>1380</v>
      </c>
      <c r="B1232" s="658">
        <v>44530</v>
      </c>
      <c r="C1232" s="657" t="s">
        <v>1170</v>
      </c>
      <c r="D1232" s="657" t="s">
        <v>1171</v>
      </c>
      <c r="E1232" s="657" t="s">
        <v>1208</v>
      </c>
      <c r="F1232" s="659">
        <v>-2510500</v>
      </c>
      <c r="G1232" s="659">
        <v>0</v>
      </c>
      <c r="H1232" s="659">
        <v>2510500</v>
      </c>
      <c r="I1232" s="659">
        <v>4783735973</v>
      </c>
      <c r="J1232" s="660" t="s">
        <v>1173</v>
      </c>
      <c r="L1232" s="661">
        <f t="shared" si="38"/>
        <v>4783735973</v>
      </c>
      <c r="M1232" s="661">
        <f t="shared" si="39"/>
        <v>0</v>
      </c>
    </row>
    <row r="1233" spans="1:13">
      <c r="A1233" s="657" t="s">
        <v>1380</v>
      </c>
      <c r="B1233" s="658">
        <v>44530</v>
      </c>
      <c r="C1233" s="657" t="s">
        <v>1170</v>
      </c>
      <c r="D1233" s="657" t="s">
        <v>1171</v>
      </c>
      <c r="E1233" s="657" t="s">
        <v>1195</v>
      </c>
      <c r="F1233" s="659">
        <v>-7524240</v>
      </c>
      <c r="G1233" s="659">
        <v>0</v>
      </c>
      <c r="H1233" s="659">
        <v>7524240</v>
      </c>
      <c r="I1233" s="659">
        <v>4791260213</v>
      </c>
      <c r="J1233" s="660" t="s">
        <v>1173</v>
      </c>
      <c r="L1233" s="661">
        <f t="shared" si="38"/>
        <v>4791260213</v>
      </c>
      <c r="M1233" s="661">
        <f t="shared" si="39"/>
        <v>0</v>
      </c>
    </row>
    <row r="1234" spans="1:13">
      <c r="A1234" s="657" t="s">
        <v>1380</v>
      </c>
      <c r="B1234" s="658">
        <v>44530</v>
      </c>
      <c r="C1234" s="657" t="s">
        <v>1170</v>
      </c>
      <c r="D1234" s="657" t="s">
        <v>1171</v>
      </c>
      <c r="E1234" s="657" t="s">
        <v>1197</v>
      </c>
      <c r="F1234" s="659">
        <v>-19950000</v>
      </c>
      <c r="G1234" s="659">
        <v>0</v>
      </c>
      <c r="H1234" s="659">
        <v>19950000</v>
      </c>
      <c r="I1234" s="659">
        <v>4811210213</v>
      </c>
      <c r="J1234" s="660" t="s">
        <v>1173</v>
      </c>
      <c r="L1234" s="661">
        <f t="shared" si="38"/>
        <v>4811210213</v>
      </c>
      <c r="M1234" s="661">
        <f t="shared" si="39"/>
        <v>0</v>
      </c>
    </row>
    <row r="1235" spans="1:13">
      <c r="A1235" s="657" t="s">
        <v>1380</v>
      </c>
      <c r="B1235" s="658">
        <v>44530</v>
      </c>
      <c r="C1235" s="657" t="s">
        <v>1170</v>
      </c>
      <c r="D1235" s="657" t="s">
        <v>1171</v>
      </c>
      <c r="E1235" s="657" t="s">
        <v>1188</v>
      </c>
      <c r="F1235" s="659">
        <v>-17644000</v>
      </c>
      <c r="G1235" s="659">
        <v>0</v>
      </c>
      <c r="H1235" s="659">
        <v>17644000</v>
      </c>
      <c r="I1235" s="659">
        <v>4828854213</v>
      </c>
      <c r="J1235" s="660" t="s">
        <v>1173</v>
      </c>
      <c r="L1235" s="661">
        <f t="shared" si="38"/>
        <v>4828854213</v>
      </c>
      <c r="M1235" s="661">
        <f t="shared" si="39"/>
        <v>0</v>
      </c>
    </row>
    <row r="1236" spans="1:13">
      <c r="A1236" s="657" t="s">
        <v>1380</v>
      </c>
      <c r="B1236" s="658">
        <v>44530</v>
      </c>
      <c r="C1236" s="657" t="s">
        <v>1170</v>
      </c>
      <c r="D1236" s="657" t="s">
        <v>1171</v>
      </c>
      <c r="E1236" s="657" t="s">
        <v>1178</v>
      </c>
      <c r="F1236" s="659">
        <v>-695208</v>
      </c>
      <c r="G1236" s="659">
        <v>0</v>
      </c>
      <c r="H1236" s="659">
        <v>695208</v>
      </c>
      <c r="I1236" s="659">
        <v>4829549421</v>
      </c>
      <c r="J1236" s="660" t="s">
        <v>1173</v>
      </c>
      <c r="L1236" s="661">
        <f t="shared" si="38"/>
        <v>4829549421</v>
      </c>
      <c r="M1236" s="661">
        <f t="shared" si="39"/>
        <v>0</v>
      </c>
    </row>
    <row r="1237" spans="1:13">
      <c r="A1237" s="657" t="s">
        <v>1380</v>
      </c>
      <c r="B1237" s="658">
        <v>44530</v>
      </c>
      <c r="C1237" s="657" t="s">
        <v>1170</v>
      </c>
      <c r="D1237" s="657" t="s">
        <v>1171</v>
      </c>
      <c r="E1237" s="657" t="s">
        <v>1190</v>
      </c>
      <c r="F1237" s="659">
        <v>-16863900</v>
      </c>
      <c r="G1237" s="659">
        <v>0</v>
      </c>
      <c r="H1237" s="659">
        <v>16863900</v>
      </c>
      <c r="I1237" s="659">
        <v>4846413321</v>
      </c>
      <c r="J1237" s="660" t="s">
        <v>1173</v>
      </c>
      <c r="L1237" s="661">
        <f t="shared" si="38"/>
        <v>4846413321</v>
      </c>
      <c r="M1237" s="661">
        <f t="shared" si="39"/>
        <v>0</v>
      </c>
    </row>
    <row r="1238" spans="1:13">
      <c r="A1238" s="657" t="s">
        <v>1380</v>
      </c>
      <c r="B1238" s="658">
        <v>44530</v>
      </c>
      <c r="C1238" s="657" t="s">
        <v>1170</v>
      </c>
      <c r="D1238" s="657" t="s">
        <v>1171</v>
      </c>
      <c r="E1238" s="657" t="s">
        <v>1385</v>
      </c>
      <c r="F1238" s="659">
        <v>-46650</v>
      </c>
      <c r="G1238" s="659">
        <v>0</v>
      </c>
      <c r="H1238" s="659">
        <v>46650</v>
      </c>
      <c r="I1238" s="659">
        <v>4846459971</v>
      </c>
      <c r="J1238" s="660" t="s">
        <v>1173</v>
      </c>
      <c r="L1238" s="661">
        <f t="shared" si="38"/>
        <v>4846459971</v>
      </c>
      <c r="M1238" s="661">
        <f t="shared" si="39"/>
        <v>0</v>
      </c>
    </row>
    <row r="1239" spans="1:13">
      <c r="A1239" s="657" t="s">
        <v>1380</v>
      </c>
      <c r="B1239" s="658">
        <v>44530</v>
      </c>
      <c r="C1239" s="657" t="s">
        <v>1170</v>
      </c>
      <c r="D1239" s="657" t="s">
        <v>1171</v>
      </c>
      <c r="E1239" s="657" t="s">
        <v>1182</v>
      </c>
      <c r="F1239" s="659">
        <v>-3513400</v>
      </c>
      <c r="G1239" s="659">
        <v>0</v>
      </c>
      <c r="H1239" s="659">
        <v>3513400</v>
      </c>
      <c r="I1239" s="659">
        <v>4849973371</v>
      </c>
      <c r="J1239" s="660" t="s">
        <v>1173</v>
      </c>
      <c r="L1239" s="661">
        <f t="shared" si="38"/>
        <v>4849973371</v>
      </c>
      <c r="M1239" s="661">
        <f t="shared" si="39"/>
        <v>0</v>
      </c>
    </row>
    <row r="1240" spans="1:13">
      <c r="A1240" s="657" t="s">
        <v>1380</v>
      </c>
      <c r="B1240" s="658">
        <v>44530</v>
      </c>
      <c r="C1240" s="657" t="s">
        <v>1170</v>
      </c>
      <c r="D1240" s="657" t="s">
        <v>1171</v>
      </c>
      <c r="E1240" s="657" t="s">
        <v>1183</v>
      </c>
      <c r="F1240" s="659">
        <v>-3730082</v>
      </c>
      <c r="G1240" s="659">
        <v>0</v>
      </c>
      <c r="H1240" s="659">
        <v>3730082</v>
      </c>
      <c r="I1240" s="659">
        <v>4853703453</v>
      </c>
      <c r="J1240" s="660" t="s">
        <v>1173</v>
      </c>
      <c r="L1240" s="661">
        <f t="shared" si="38"/>
        <v>4853703453</v>
      </c>
      <c r="M1240" s="661">
        <f t="shared" si="39"/>
        <v>0</v>
      </c>
    </row>
    <row r="1241" spans="1:13">
      <c r="A1241" s="657" t="s">
        <v>1380</v>
      </c>
      <c r="B1241" s="658">
        <v>44530</v>
      </c>
      <c r="C1241" s="657" t="s">
        <v>1170</v>
      </c>
      <c r="D1241" s="657" t="s">
        <v>1171</v>
      </c>
      <c r="E1241" s="657" t="s">
        <v>1266</v>
      </c>
      <c r="F1241" s="659">
        <v>-755000</v>
      </c>
      <c r="G1241" s="659">
        <v>0</v>
      </c>
      <c r="H1241" s="659">
        <v>755000</v>
      </c>
      <c r="I1241" s="659">
        <v>4854458453</v>
      </c>
      <c r="J1241" s="660" t="s">
        <v>1173</v>
      </c>
      <c r="L1241" s="661">
        <f t="shared" si="38"/>
        <v>4854458453</v>
      </c>
      <c r="M1241" s="661">
        <f t="shared" si="39"/>
        <v>0</v>
      </c>
    </row>
    <row r="1242" spans="1:13">
      <c r="A1242" s="657" t="s">
        <v>1380</v>
      </c>
      <c r="B1242" s="658">
        <v>44530</v>
      </c>
      <c r="C1242" s="657" t="s">
        <v>1170</v>
      </c>
      <c r="D1242" s="657" t="s">
        <v>1171</v>
      </c>
      <c r="E1242" s="657" t="s">
        <v>1304</v>
      </c>
      <c r="F1242" s="659">
        <v>-1510000</v>
      </c>
      <c r="G1242" s="659">
        <v>0</v>
      </c>
      <c r="H1242" s="659">
        <v>1510000</v>
      </c>
      <c r="I1242" s="659">
        <v>4855968453</v>
      </c>
      <c r="J1242" s="660" t="s">
        <v>1173</v>
      </c>
      <c r="L1242" s="661">
        <f t="shared" si="38"/>
        <v>4855968453</v>
      </c>
      <c r="M1242" s="661">
        <f t="shared" si="39"/>
        <v>0</v>
      </c>
    </row>
    <row r="1243" spans="1:13">
      <c r="A1243" s="657" t="s">
        <v>1380</v>
      </c>
      <c r="B1243" s="658">
        <v>44530</v>
      </c>
      <c r="C1243" s="657" t="s">
        <v>1170</v>
      </c>
      <c r="D1243" s="657" t="s">
        <v>1171</v>
      </c>
      <c r="E1243" s="657" t="s">
        <v>1182</v>
      </c>
      <c r="F1243" s="659">
        <v>-1008000</v>
      </c>
      <c r="G1243" s="659">
        <v>0</v>
      </c>
      <c r="H1243" s="659">
        <v>1008000</v>
      </c>
      <c r="I1243" s="659">
        <v>4856976453</v>
      </c>
      <c r="J1243" s="660" t="s">
        <v>1173</v>
      </c>
      <c r="L1243" s="661">
        <f t="shared" si="38"/>
        <v>4856976453</v>
      </c>
      <c r="M1243" s="661">
        <f t="shared" si="39"/>
        <v>0</v>
      </c>
    </row>
    <row r="1244" spans="1:13">
      <c r="A1244" s="657" t="s">
        <v>1380</v>
      </c>
      <c r="B1244" s="658">
        <v>44530</v>
      </c>
      <c r="C1244" s="657" t="s">
        <v>1170</v>
      </c>
      <c r="D1244" s="657" t="s">
        <v>1171</v>
      </c>
      <c r="E1244" s="657" t="s">
        <v>1202</v>
      </c>
      <c r="F1244" s="659">
        <v>-5000</v>
      </c>
      <c r="G1244" s="659">
        <v>0</v>
      </c>
      <c r="H1244" s="659">
        <v>5000</v>
      </c>
      <c r="I1244" s="659">
        <v>4856981453</v>
      </c>
      <c r="J1244" s="660" t="s">
        <v>1173</v>
      </c>
      <c r="L1244" s="661">
        <f t="shared" si="38"/>
        <v>4856981453</v>
      </c>
      <c r="M1244" s="661">
        <f t="shared" si="39"/>
        <v>0</v>
      </c>
    </row>
    <row r="1245" spans="1:13">
      <c r="A1245" s="657" t="s">
        <v>1380</v>
      </c>
      <c r="B1245" s="658">
        <v>44530</v>
      </c>
      <c r="C1245" s="657" t="s">
        <v>1170</v>
      </c>
      <c r="D1245" s="657" t="s">
        <v>1171</v>
      </c>
      <c r="E1245" s="657" t="s">
        <v>1199</v>
      </c>
      <c r="F1245" s="659">
        <v>-484000</v>
      </c>
      <c r="G1245" s="659">
        <v>0</v>
      </c>
      <c r="H1245" s="659">
        <v>484000</v>
      </c>
      <c r="I1245" s="659">
        <v>4857465453</v>
      </c>
      <c r="J1245" s="660" t="s">
        <v>1173</v>
      </c>
      <c r="L1245" s="661">
        <f t="shared" si="38"/>
        <v>4857465453</v>
      </c>
      <c r="M1245" s="661">
        <f t="shared" si="39"/>
        <v>0</v>
      </c>
    </row>
    <row r="1246" spans="1:13">
      <c r="A1246" s="657" t="s">
        <v>1380</v>
      </c>
      <c r="B1246" s="658">
        <v>44530</v>
      </c>
      <c r="C1246" s="657" t="s">
        <v>1170</v>
      </c>
      <c r="D1246" s="657" t="s">
        <v>1171</v>
      </c>
      <c r="E1246" s="657" t="s">
        <v>1322</v>
      </c>
      <c r="F1246" s="659">
        <v>-210000</v>
      </c>
      <c r="G1246" s="659">
        <v>0</v>
      </c>
      <c r="H1246" s="659">
        <v>210000</v>
      </c>
      <c r="I1246" s="659">
        <v>4857675453</v>
      </c>
      <c r="J1246" s="660" t="s">
        <v>1173</v>
      </c>
      <c r="L1246" s="661">
        <f t="shared" si="38"/>
        <v>4857675453</v>
      </c>
      <c r="M1246" s="661">
        <f t="shared" si="39"/>
        <v>0</v>
      </c>
    </row>
    <row r="1247" spans="1:13">
      <c r="A1247" s="657" t="s">
        <v>1380</v>
      </c>
      <c r="B1247" s="658">
        <v>44530</v>
      </c>
      <c r="C1247" s="657" t="s">
        <v>1170</v>
      </c>
      <c r="D1247" s="657" t="s">
        <v>1171</v>
      </c>
      <c r="E1247" s="657" t="s">
        <v>1206</v>
      </c>
      <c r="F1247" s="659">
        <v>-1481900</v>
      </c>
      <c r="G1247" s="659">
        <v>0</v>
      </c>
      <c r="H1247" s="659">
        <v>1481900</v>
      </c>
      <c r="I1247" s="659">
        <v>4859157353</v>
      </c>
      <c r="J1247" s="660" t="s">
        <v>1173</v>
      </c>
      <c r="L1247" s="661">
        <f t="shared" si="38"/>
        <v>4859157353</v>
      </c>
      <c r="M1247" s="661">
        <f t="shared" si="39"/>
        <v>0</v>
      </c>
    </row>
    <row r="1248" spans="1:13">
      <c r="A1248" s="657" t="s">
        <v>1380</v>
      </c>
      <c r="B1248" s="658">
        <v>44530</v>
      </c>
      <c r="C1248" s="657" t="s">
        <v>1170</v>
      </c>
      <c r="D1248" s="657" t="s">
        <v>1171</v>
      </c>
      <c r="E1248" s="657" t="s">
        <v>1208</v>
      </c>
      <c r="F1248" s="659">
        <v>-335600</v>
      </c>
      <c r="G1248" s="659">
        <v>0</v>
      </c>
      <c r="H1248" s="659">
        <v>335600</v>
      </c>
      <c r="I1248" s="659">
        <v>4859492953</v>
      </c>
      <c r="J1248" s="660" t="s">
        <v>1173</v>
      </c>
      <c r="L1248" s="661">
        <f t="shared" si="38"/>
        <v>4859492953</v>
      </c>
      <c r="M1248" s="661">
        <f t="shared" si="39"/>
        <v>0</v>
      </c>
    </row>
    <row r="1249" spans="1:13">
      <c r="A1249" s="657" t="s">
        <v>1380</v>
      </c>
      <c r="B1249" s="658">
        <v>44530</v>
      </c>
      <c r="C1249" s="657" t="s">
        <v>1170</v>
      </c>
      <c r="D1249" s="657" t="s">
        <v>1171</v>
      </c>
      <c r="E1249" s="657" t="s">
        <v>1384</v>
      </c>
      <c r="F1249" s="659">
        <v>-10008</v>
      </c>
      <c r="G1249" s="659">
        <v>0</v>
      </c>
      <c r="H1249" s="659">
        <v>10008</v>
      </c>
      <c r="I1249" s="659">
        <v>4859502961</v>
      </c>
      <c r="J1249" s="660" t="s">
        <v>1173</v>
      </c>
      <c r="L1249" s="661">
        <f t="shared" si="38"/>
        <v>4859502961</v>
      </c>
      <c r="M1249" s="661">
        <f t="shared" si="39"/>
        <v>0</v>
      </c>
    </row>
    <row r="1250" spans="1:13">
      <c r="A1250" s="657" t="s">
        <v>1380</v>
      </c>
      <c r="B1250" s="658">
        <v>44530</v>
      </c>
      <c r="C1250" s="657" t="s">
        <v>1170</v>
      </c>
      <c r="D1250" s="657" t="s">
        <v>1171</v>
      </c>
      <c r="E1250" s="657" t="s">
        <v>1177</v>
      </c>
      <c r="F1250" s="659">
        <v>-70000</v>
      </c>
      <c r="G1250" s="659">
        <v>0</v>
      </c>
      <c r="H1250" s="659">
        <v>70000</v>
      </c>
      <c r="I1250" s="659">
        <v>4859572961</v>
      </c>
      <c r="J1250" s="660" t="s">
        <v>1173</v>
      </c>
      <c r="L1250" s="661">
        <f t="shared" si="38"/>
        <v>4859572961</v>
      </c>
      <c r="M1250" s="661">
        <f t="shared" si="39"/>
        <v>0</v>
      </c>
    </row>
    <row r="1251" spans="1:13">
      <c r="A1251" s="657" t="s">
        <v>1380</v>
      </c>
      <c r="B1251" s="658">
        <v>44530</v>
      </c>
      <c r="C1251" s="657" t="s">
        <v>1170</v>
      </c>
      <c r="D1251" s="657" t="s">
        <v>1171</v>
      </c>
      <c r="E1251" s="657" t="s">
        <v>1177</v>
      </c>
      <c r="F1251" s="659">
        <v>-89698</v>
      </c>
      <c r="G1251" s="659">
        <v>0</v>
      </c>
      <c r="H1251" s="659">
        <v>89698</v>
      </c>
      <c r="I1251" s="659">
        <v>4859662659</v>
      </c>
      <c r="J1251" s="660" t="s">
        <v>1173</v>
      </c>
      <c r="L1251" s="661">
        <f t="shared" si="38"/>
        <v>4859662659</v>
      </c>
      <c r="M1251" s="661">
        <f t="shared" si="39"/>
        <v>0</v>
      </c>
    </row>
    <row r="1252" spans="1:13">
      <c r="A1252" s="657" t="s">
        <v>1380</v>
      </c>
      <c r="B1252" s="658">
        <v>44530</v>
      </c>
      <c r="C1252" s="657" t="s">
        <v>1170</v>
      </c>
      <c r="D1252" s="657" t="s">
        <v>1171</v>
      </c>
      <c r="E1252" s="657" t="s">
        <v>1266</v>
      </c>
      <c r="F1252" s="659">
        <v>-2104000</v>
      </c>
      <c r="G1252" s="659">
        <v>0</v>
      </c>
      <c r="H1252" s="659">
        <v>2104000</v>
      </c>
      <c r="I1252" s="659">
        <v>4861766659</v>
      </c>
      <c r="J1252" s="660" t="s">
        <v>1173</v>
      </c>
      <c r="L1252" s="661">
        <f t="shared" si="38"/>
        <v>4861766659</v>
      </c>
      <c r="M1252" s="661">
        <f t="shared" si="39"/>
        <v>0</v>
      </c>
    </row>
    <row r="1253" spans="1:13">
      <c r="A1253" s="657" t="s">
        <v>1380</v>
      </c>
      <c r="B1253" s="658">
        <v>44530</v>
      </c>
      <c r="C1253" s="657" t="s">
        <v>1175</v>
      </c>
      <c r="D1253" s="657" t="s">
        <v>1171</v>
      </c>
      <c r="E1253" s="657" t="s">
        <v>1210</v>
      </c>
      <c r="F1253" s="659">
        <v>-8000</v>
      </c>
      <c r="G1253" s="659">
        <v>0</v>
      </c>
      <c r="H1253" s="659">
        <v>8000</v>
      </c>
      <c r="I1253" s="659">
        <v>4861774659</v>
      </c>
      <c r="J1253" s="660" t="s">
        <v>1173</v>
      </c>
      <c r="L1253" s="661">
        <f t="shared" si="38"/>
        <v>4861774659</v>
      </c>
      <c r="M1253" s="661">
        <f t="shared" si="39"/>
        <v>0</v>
      </c>
    </row>
    <row r="1254" spans="1:13">
      <c r="A1254" s="657" t="s">
        <v>1380</v>
      </c>
      <c r="B1254" s="658">
        <v>44530</v>
      </c>
      <c r="C1254" s="657" t="s">
        <v>1319</v>
      </c>
      <c r="D1254" s="657" t="s">
        <v>1171</v>
      </c>
      <c r="E1254" s="657" t="s">
        <v>1386</v>
      </c>
      <c r="F1254" s="659">
        <v>-1889603</v>
      </c>
      <c r="G1254" s="659">
        <v>0</v>
      </c>
      <c r="H1254" s="659">
        <v>1889603</v>
      </c>
      <c r="I1254" s="659">
        <v>4863664262</v>
      </c>
      <c r="J1254" s="660" t="s">
        <v>1173</v>
      </c>
      <c r="L1254" s="661">
        <f t="shared" si="38"/>
        <v>4863664262</v>
      </c>
      <c r="M1254" s="661">
        <f t="shared" si="39"/>
        <v>0</v>
      </c>
    </row>
    <row r="1255" spans="1:13">
      <c r="A1255" s="657" t="s">
        <v>1387</v>
      </c>
      <c r="B1255" s="658">
        <v>44501</v>
      </c>
      <c r="C1255" s="657" t="s">
        <v>1170</v>
      </c>
      <c r="D1255" s="657" t="s">
        <v>1171</v>
      </c>
      <c r="E1255" s="657" t="s">
        <v>1388</v>
      </c>
      <c r="F1255" s="659">
        <v>12500</v>
      </c>
      <c r="G1255" s="659">
        <v>12500</v>
      </c>
      <c r="H1255" s="659">
        <v>0</v>
      </c>
      <c r="I1255" s="659">
        <v>4863651762</v>
      </c>
      <c r="J1255" s="660" t="s">
        <v>1389</v>
      </c>
      <c r="L1255" s="661">
        <f>I1254+H1255-G1255</f>
        <v>4863651762</v>
      </c>
      <c r="M1255" s="661">
        <f t="shared" si="39"/>
        <v>0</v>
      </c>
    </row>
    <row r="1256" spans="1:13">
      <c r="A1256" s="657" t="s">
        <v>1390</v>
      </c>
      <c r="B1256" s="658">
        <v>44501</v>
      </c>
      <c r="C1256" s="657" t="s">
        <v>1391</v>
      </c>
      <c r="D1256" s="657" t="s">
        <v>1171</v>
      </c>
      <c r="E1256" s="657" t="s">
        <v>1392</v>
      </c>
      <c r="F1256" s="659">
        <v>-55550000</v>
      </c>
      <c r="G1256" s="659">
        <v>0</v>
      </c>
      <c r="H1256" s="659">
        <v>55550000</v>
      </c>
      <c r="I1256" s="659">
        <v>4919201762</v>
      </c>
      <c r="J1256" s="660" t="s">
        <v>1393</v>
      </c>
      <c r="L1256" s="661">
        <f t="shared" ref="L1256:L1319" si="40">I1255+H1256-G1256</f>
        <v>4919201762</v>
      </c>
      <c r="M1256" s="661">
        <f t="shared" si="39"/>
        <v>0</v>
      </c>
    </row>
    <row r="1257" spans="1:13">
      <c r="A1257" s="657" t="s">
        <v>1394</v>
      </c>
      <c r="B1257" s="658">
        <v>44527</v>
      </c>
      <c r="C1257" s="657" t="s">
        <v>1391</v>
      </c>
      <c r="D1257" s="657" t="s">
        <v>1171</v>
      </c>
      <c r="E1257" s="657" t="s">
        <v>1395</v>
      </c>
      <c r="F1257" s="659">
        <v>-5000</v>
      </c>
      <c r="G1257" s="659">
        <v>0</v>
      </c>
      <c r="H1257" s="659">
        <v>5000</v>
      </c>
      <c r="I1257" s="659">
        <v>4919206762</v>
      </c>
      <c r="J1257" s="660" t="s">
        <v>1393</v>
      </c>
      <c r="L1257" s="661">
        <f t="shared" si="40"/>
        <v>4919206762</v>
      </c>
      <c r="M1257" s="661">
        <f t="shared" si="39"/>
        <v>0</v>
      </c>
    </row>
    <row r="1258" spans="1:13">
      <c r="A1258" s="657" t="s">
        <v>1396</v>
      </c>
      <c r="B1258" s="658">
        <v>44501</v>
      </c>
      <c r="C1258" s="657" t="s">
        <v>1391</v>
      </c>
      <c r="D1258" s="657" t="s">
        <v>1171</v>
      </c>
      <c r="E1258" s="657" t="s">
        <v>1397</v>
      </c>
      <c r="F1258" s="659">
        <v>55550000</v>
      </c>
      <c r="G1258" s="659">
        <v>55550000</v>
      </c>
      <c r="H1258" s="659">
        <v>0</v>
      </c>
      <c r="I1258" s="659">
        <v>4863656762</v>
      </c>
      <c r="J1258" s="660" t="s">
        <v>1398</v>
      </c>
      <c r="L1258" s="661">
        <f t="shared" si="40"/>
        <v>4863656762</v>
      </c>
      <c r="M1258" s="661">
        <f t="shared" si="39"/>
        <v>0</v>
      </c>
    </row>
    <row r="1259" spans="1:13">
      <c r="A1259" s="657" t="s">
        <v>1399</v>
      </c>
      <c r="B1259" s="658">
        <v>44501</v>
      </c>
      <c r="C1259" s="657" t="s">
        <v>1391</v>
      </c>
      <c r="D1259" s="657" t="s">
        <v>1171</v>
      </c>
      <c r="E1259" s="657" t="s">
        <v>1400</v>
      </c>
      <c r="F1259" s="659">
        <v>365557000</v>
      </c>
      <c r="G1259" s="659">
        <v>365557000</v>
      </c>
      <c r="H1259" s="659">
        <v>0</v>
      </c>
      <c r="I1259" s="659">
        <v>4498099762</v>
      </c>
      <c r="J1259" s="660" t="s">
        <v>1398</v>
      </c>
      <c r="L1259" s="661">
        <f t="shared" si="40"/>
        <v>4498099762</v>
      </c>
      <c r="M1259" s="661">
        <f t="shared" si="39"/>
        <v>0</v>
      </c>
    </row>
    <row r="1260" spans="1:13">
      <c r="A1260" s="657" t="s">
        <v>1401</v>
      </c>
      <c r="B1260" s="658">
        <v>44501</v>
      </c>
      <c r="C1260" s="657" t="s">
        <v>1391</v>
      </c>
      <c r="D1260" s="657" t="s">
        <v>1171</v>
      </c>
      <c r="E1260" s="657" t="s">
        <v>1402</v>
      </c>
      <c r="F1260" s="659">
        <v>2284600</v>
      </c>
      <c r="G1260" s="659">
        <v>2284600</v>
      </c>
      <c r="H1260" s="659">
        <v>0</v>
      </c>
      <c r="I1260" s="659">
        <v>4495815162</v>
      </c>
      <c r="J1260" s="660" t="s">
        <v>1398</v>
      </c>
      <c r="L1260" s="661">
        <f t="shared" si="40"/>
        <v>4495815162</v>
      </c>
      <c r="M1260" s="661">
        <f t="shared" si="39"/>
        <v>0</v>
      </c>
    </row>
    <row r="1261" spans="1:13">
      <c r="A1261" s="657" t="s">
        <v>1403</v>
      </c>
      <c r="B1261" s="658">
        <v>44501</v>
      </c>
      <c r="C1261" s="657" t="s">
        <v>1391</v>
      </c>
      <c r="D1261" s="657" t="s">
        <v>1171</v>
      </c>
      <c r="E1261" s="657" t="s">
        <v>1397</v>
      </c>
      <c r="F1261" s="659">
        <v>12931446</v>
      </c>
      <c r="G1261" s="659">
        <v>12931446</v>
      </c>
      <c r="H1261" s="659">
        <v>0</v>
      </c>
      <c r="I1261" s="659">
        <v>4482883716</v>
      </c>
      <c r="J1261" s="660" t="s">
        <v>1398</v>
      </c>
      <c r="L1261" s="661">
        <f t="shared" si="40"/>
        <v>4482883716</v>
      </c>
      <c r="M1261" s="661">
        <f t="shared" si="39"/>
        <v>0</v>
      </c>
    </row>
    <row r="1262" spans="1:13">
      <c r="A1262" s="657" t="s">
        <v>1404</v>
      </c>
      <c r="B1262" s="658">
        <v>44502</v>
      </c>
      <c r="C1262" s="657" t="s">
        <v>1391</v>
      </c>
      <c r="D1262" s="657" t="s">
        <v>1171</v>
      </c>
      <c r="E1262" s="657" t="s">
        <v>1397</v>
      </c>
      <c r="F1262" s="659">
        <v>1995698</v>
      </c>
      <c r="G1262" s="659">
        <v>1995698</v>
      </c>
      <c r="H1262" s="659">
        <v>0</v>
      </c>
      <c r="I1262" s="659">
        <v>4480888018</v>
      </c>
      <c r="J1262" s="660" t="s">
        <v>1398</v>
      </c>
      <c r="L1262" s="661">
        <f t="shared" si="40"/>
        <v>4480888018</v>
      </c>
      <c r="M1262" s="661">
        <f t="shared" si="39"/>
        <v>0</v>
      </c>
    </row>
    <row r="1263" spans="1:13">
      <c r="A1263" s="657" t="s">
        <v>1405</v>
      </c>
      <c r="B1263" s="658">
        <v>44502</v>
      </c>
      <c r="C1263" s="657" t="s">
        <v>1391</v>
      </c>
      <c r="D1263" s="657" t="s">
        <v>1171</v>
      </c>
      <c r="E1263" s="657" t="s">
        <v>1400</v>
      </c>
      <c r="F1263" s="659">
        <v>148535000</v>
      </c>
      <c r="G1263" s="659">
        <v>148535000</v>
      </c>
      <c r="H1263" s="659">
        <v>0</v>
      </c>
      <c r="I1263" s="659">
        <v>4332353018</v>
      </c>
      <c r="J1263" s="660" t="s">
        <v>1398</v>
      </c>
      <c r="L1263" s="661">
        <f t="shared" si="40"/>
        <v>4332353018</v>
      </c>
      <c r="M1263" s="661">
        <f t="shared" si="39"/>
        <v>0</v>
      </c>
    </row>
    <row r="1264" spans="1:13">
      <c r="A1264" s="657" t="s">
        <v>1406</v>
      </c>
      <c r="B1264" s="658">
        <v>44503</v>
      </c>
      <c r="C1264" s="657" t="s">
        <v>1391</v>
      </c>
      <c r="D1264" s="657" t="s">
        <v>1171</v>
      </c>
      <c r="E1264" s="657" t="s">
        <v>1400</v>
      </c>
      <c r="F1264" s="659">
        <v>71776000</v>
      </c>
      <c r="G1264" s="659">
        <v>71776000</v>
      </c>
      <c r="H1264" s="659">
        <v>0</v>
      </c>
      <c r="I1264" s="659">
        <v>4260577018</v>
      </c>
      <c r="J1264" s="660" t="s">
        <v>1398</v>
      </c>
      <c r="L1264" s="661">
        <f t="shared" si="40"/>
        <v>4260577018</v>
      </c>
      <c r="M1264" s="661">
        <f t="shared" si="39"/>
        <v>0</v>
      </c>
    </row>
    <row r="1265" spans="1:13">
      <c r="A1265" s="657" t="s">
        <v>1407</v>
      </c>
      <c r="B1265" s="658">
        <v>44503</v>
      </c>
      <c r="C1265" s="657" t="s">
        <v>1391</v>
      </c>
      <c r="D1265" s="657" t="s">
        <v>1171</v>
      </c>
      <c r="E1265" s="657" t="s">
        <v>1397</v>
      </c>
      <c r="F1265" s="659">
        <v>2137500</v>
      </c>
      <c r="G1265" s="659">
        <v>2137500</v>
      </c>
      <c r="H1265" s="659">
        <v>0</v>
      </c>
      <c r="I1265" s="659">
        <v>4258439518</v>
      </c>
      <c r="J1265" s="660" t="s">
        <v>1398</v>
      </c>
      <c r="L1265" s="661">
        <f t="shared" si="40"/>
        <v>4258439518</v>
      </c>
      <c r="M1265" s="661">
        <f t="shared" si="39"/>
        <v>0</v>
      </c>
    </row>
    <row r="1266" spans="1:13">
      <c r="A1266" s="657" t="s">
        <v>1408</v>
      </c>
      <c r="B1266" s="658">
        <v>44504</v>
      </c>
      <c r="C1266" s="657" t="s">
        <v>1391</v>
      </c>
      <c r="D1266" s="657" t="s">
        <v>1171</v>
      </c>
      <c r="E1266" s="657" t="s">
        <v>1409</v>
      </c>
      <c r="F1266" s="659">
        <v>192000000</v>
      </c>
      <c r="G1266" s="659">
        <v>192000000</v>
      </c>
      <c r="H1266" s="659">
        <v>0</v>
      </c>
      <c r="I1266" s="659">
        <v>4066439518</v>
      </c>
      <c r="J1266" s="660" t="s">
        <v>1398</v>
      </c>
      <c r="L1266" s="661">
        <f t="shared" si="40"/>
        <v>4066439518</v>
      </c>
      <c r="M1266" s="661">
        <f t="shared" si="39"/>
        <v>0</v>
      </c>
    </row>
    <row r="1267" spans="1:13">
      <c r="A1267" s="657" t="s">
        <v>1410</v>
      </c>
      <c r="B1267" s="658">
        <v>44504</v>
      </c>
      <c r="C1267" s="657" t="s">
        <v>1391</v>
      </c>
      <c r="D1267" s="657" t="s">
        <v>1171</v>
      </c>
      <c r="E1267" s="657" t="s">
        <v>1400</v>
      </c>
      <c r="F1267" s="659">
        <v>160001000</v>
      </c>
      <c r="G1267" s="659">
        <v>160001000</v>
      </c>
      <c r="H1267" s="659">
        <v>0</v>
      </c>
      <c r="I1267" s="659">
        <v>3906438518</v>
      </c>
      <c r="J1267" s="660" t="s">
        <v>1398</v>
      </c>
      <c r="L1267" s="661">
        <f t="shared" si="40"/>
        <v>3906438518</v>
      </c>
      <c r="M1267" s="661">
        <f t="shared" si="39"/>
        <v>0</v>
      </c>
    </row>
    <row r="1268" spans="1:13">
      <c r="A1268" s="657" t="s">
        <v>1411</v>
      </c>
      <c r="B1268" s="658">
        <v>44504</v>
      </c>
      <c r="C1268" s="657" t="s">
        <v>1391</v>
      </c>
      <c r="D1268" s="657" t="s">
        <v>1171</v>
      </c>
      <c r="E1268" s="657" t="s">
        <v>1397</v>
      </c>
      <c r="F1268" s="659">
        <v>3413000</v>
      </c>
      <c r="G1268" s="659">
        <v>3413000</v>
      </c>
      <c r="H1268" s="659">
        <v>0</v>
      </c>
      <c r="I1268" s="659">
        <v>3903025518</v>
      </c>
      <c r="J1268" s="660" t="s">
        <v>1398</v>
      </c>
      <c r="L1268" s="661">
        <f t="shared" si="40"/>
        <v>3903025518</v>
      </c>
      <c r="M1268" s="661">
        <f t="shared" si="39"/>
        <v>0</v>
      </c>
    </row>
    <row r="1269" spans="1:13">
      <c r="A1269" s="657" t="s">
        <v>1412</v>
      </c>
      <c r="B1269" s="658">
        <v>44505</v>
      </c>
      <c r="C1269" s="657" t="s">
        <v>1391</v>
      </c>
      <c r="D1269" s="657" t="s">
        <v>1171</v>
      </c>
      <c r="E1269" s="657" t="s">
        <v>1400</v>
      </c>
      <c r="F1269" s="659">
        <v>184175000</v>
      </c>
      <c r="G1269" s="659">
        <v>184175000</v>
      </c>
      <c r="H1269" s="659">
        <v>0</v>
      </c>
      <c r="I1269" s="659">
        <v>3718850518</v>
      </c>
      <c r="J1269" s="660" t="s">
        <v>1398</v>
      </c>
      <c r="L1269" s="661">
        <f t="shared" si="40"/>
        <v>3718850518</v>
      </c>
      <c r="M1269" s="661">
        <f t="shared" si="39"/>
        <v>0</v>
      </c>
    </row>
    <row r="1270" spans="1:13">
      <c r="A1270" s="657" t="s">
        <v>1413</v>
      </c>
      <c r="B1270" s="658">
        <v>44505</v>
      </c>
      <c r="C1270" s="657" t="s">
        <v>1391</v>
      </c>
      <c r="D1270" s="657" t="s">
        <v>1171</v>
      </c>
      <c r="E1270" s="657" t="s">
        <v>1397</v>
      </c>
      <c r="F1270" s="659">
        <v>508100</v>
      </c>
      <c r="G1270" s="659">
        <v>508100</v>
      </c>
      <c r="H1270" s="659">
        <v>0</v>
      </c>
      <c r="I1270" s="659">
        <v>3718342418</v>
      </c>
      <c r="J1270" s="660" t="s">
        <v>1398</v>
      </c>
      <c r="L1270" s="661">
        <f t="shared" si="40"/>
        <v>3718342418</v>
      </c>
      <c r="M1270" s="661">
        <f t="shared" si="39"/>
        <v>0</v>
      </c>
    </row>
    <row r="1271" spans="1:13">
      <c r="A1271" s="657" t="s">
        <v>1414</v>
      </c>
      <c r="B1271" s="658">
        <v>44506</v>
      </c>
      <c r="C1271" s="657" t="s">
        <v>1391</v>
      </c>
      <c r="D1271" s="657" t="s">
        <v>1171</v>
      </c>
      <c r="E1271" s="657" t="s">
        <v>1415</v>
      </c>
      <c r="F1271" s="659">
        <v>4000000</v>
      </c>
      <c r="G1271" s="659">
        <v>4000000</v>
      </c>
      <c r="H1271" s="659">
        <v>0</v>
      </c>
      <c r="I1271" s="659">
        <v>3714342418</v>
      </c>
      <c r="J1271" s="660" t="s">
        <v>1398</v>
      </c>
      <c r="L1271" s="661">
        <f t="shared" si="40"/>
        <v>3714342418</v>
      </c>
      <c r="M1271" s="661">
        <f t="shared" si="39"/>
        <v>0</v>
      </c>
    </row>
    <row r="1272" spans="1:13">
      <c r="A1272" s="657" t="s">
        <v>1416</v>
      </c>
      <c r="B1272" s="658">
        <v>44506</v>
      </c>
      <c r="C1272" s="657" t="s">
        <v>1391</v>
      </c>
      <c r="D1272" s="657" t="s">
        <v>1171</v>
      </c>
      <c r="E1272" s="657" t="s">
        <v>1397</v>
      </c>
      <c r="F1272" s="659">
        <v>14171770</v>
      </c>
      <c r="G1272" s="659">
        <v>14171770</v>
      </c>
      <c r="H1272" s="659">
        <v>0</v>
      </c>
      <c r="I1272" s="659">
        <v>3700170648</v>
      </c>
      <c r="J1272" s="660" t="s">
        <v>1398</v>
      </c>
      <c r="L1272" s="661">
        <f t="shared" si="40"/>
        <v>3700170648</v>
      </c>
      <c r="M1272" s="661">
        <f t="shared" si="39"/>
        <v>0</v>
      </c>
    </row>
    <row r="1273" spans="1:13">
      <c r="A1273" s="657" t="s">
        <v>1417</v>
      </c>
      <c r="B1273" s="658">
        <v>44508</v>
      </c>
      <c r="C1273" s="657" t="s">
        <v>1391</v>
      </c>
      <c r="D1273" s="657" t="s">
        <v>1171</v>
      </c>
      <c r="E1273" s="657" t="s">
        <v>1397</v>
      </c>
      <c r="F1273" s="659">
        <v>15456950</v>
      </c>
      <c r="G1273" s="659">
        <v>15456950</v>
      </c>
      <c r="H1273" s="659">
        <v>0</v>
      </c>
      <c r="I1273" s="659">
        <v>3684713698</v>
      </c>
      <c r="J1273" s="660" t="s">
        <v>1398</v>
      </c>
      <c r="L1273" s="661">
        <f t="shared" si="40"/>
        <v>3684713698</v>
      </c>
      <c r="M1273" s="661">
        <f t="shared" si="39"/>
        <v>0</v>
      </c>
    </row>
    <row r="1274" spans="1:13">
      <c r="A1274" s="657" t="s">
        <v>1418</v>
      </c>
      <c r="B1274" s="658">
        <v>44508</v>
      </c>
      <c r="C1274" s="657" t="s">
        <v>1391</v>
      </c>
      <c r="D1274" s="657" t="s">
        <v>1171</v>
      </c>
      <c r="E1274" s="657" t="s">
        <v>1400</v>
      </c>
      <c r="F1274" s="659">
        <v>387031000</v>
      </c>
      <c r="G1274" s="659">
        <v>387031000</v>
      </c>
      <c r="H1274" s="659">
        <v>0</v>
      </c>
      <c r="I1274" s="659">
        <v>3297682698</v>
      </c>
      <c r="J1274" s="660" t="s">
        <v>1398</v>
      </c>
      <c r="L1274" s="661">
        <f t="shared" si="40"/>
        <v>3297682698</v>
      </c>
      <c r="M1274" s="661">
        <f t="shared" si="39"/>
        <v>0</v>
      </c>
    </row>
    <row r="1275" spans="1:13">
      <c r="A1275" s="657" t="s">
        <v>1419</v>
      </c>
      <c r="B1275" s="658">
        <v>44508</v>
      </c>
      <c r="C1275" s="657" t="s">
        <v>1391</v>
      </c>
      <c r="D1275" s="657" t="s">
        <v>1171</v>
      </c>
      <c r="E1275" s="657" t="s">
        <v>1397</v>
      </c>
      <c r="F1275" s="659">
        <v>300000</v>
      </c>
      <c r="G1275" s="659">
        <v>300000</v>
      </c>
      <c r="H1275" s="659">
        <v>0</v>
      </c>
      <c r="I1275" s="659">
        <v>3297382698</v>
      </c>
      <c r="J1275" s="660" t="s">
        <v>1398</v>
      </c>
      <c r="L1275" s="661">
        <f t="shared" si="40"/>
        <v>3297382698</v>
      </c>
      <c r="M1275" s="661">
        <f t="shared" si="39"/>
        <v>0</v>
      </c>
    </row>
    <row r="1276" spans="1:13">
      <c r="A1276" s="657" t="s">
        <v>1420</v>
      </c>
      <c r="B1276" s="658">
        <v>44509</v>
      </c>
      <c r="C1276" s="657" t="s">
        <v>1391</v>
      </c>
      <c r="D1276" s="657" t="s">
        <v>1171</v>
      </c>
      <c r="E1276" s="657" t="s">
        <v>1402</v>
      </c>
      <c r="F1276" s="659">
        <v>1896700</v>
      </c>
      <c r="G1276" s="659">
        <v>1896700</v>
      </c>
      <c r="H1276" s="659">
        <v>0</v>
      </c>
      <c r="I1276" s="659">
        <v>3295485998</v>
      </c>
      <c r="J1276" s="660" t="s">
        <v>1398</v>
      </c>
      <c r="L1276" s="661">
        <f t="shared" si="40"/>
        <v>3295485998</v>
      </c>
      <c r="M1276" s="661">
        <f t="shared" si="39"/>
        <v>0</v>
      </c>
    </row>
    <row r="1277" spans="1:13">
      <c r="A1277" s="657" t="s">
        <v>1421</v>
      </c>
      <c r="B1277" s="658">
        <v>44509</v>
      </c>
      <c r="C1277" s="657" t="s">
        <v>1391</v>
      </c>
      <c r="D1277" s="657" t="s">
        <v>1171</v>
      </c>
      <c r="E1277" s="657" t="s">
        <v>1400</v>
      </c>
      <c r="F1277" s="659">
        <v>144395000</v>
      </c>
      <c r="G1277" s="659">
        <v>144395000</v>
      </c>
      <c r="H1277" s="659">
        <v>0</v>
      </c>
      <c r="I1277" s="659">
        <v>3151090998</v>
      </c>
      <c r="J1277" s="660" t="s">
        <v>1398</v>
      </c>
      <c r="L1277" s="661">
        <f t="shared" si="40"/>
        <v>3151090998</v>
      </c>
      <c r="M1277" s="661">
        <f t="shared" si="39"/>
        <v>0</v>
      </c>
    </row>
    <row r="1278" spans="1:13">
      <c r="A1278" s="657" t="s">
        <v>1422</v>
      </c>
      <c r="B1278" s="658">
        <v>44509</v>
      </c>
      <c r="C1278" s="657" t="s">
        <v>1391</v>
      </c>
      <c r="D1278" s="657" t="s">
        <v>1171</v>
      </c>
      <c r="E1278" s="657" t="s">
        <v>1397</v>
      </c>
      <c r="F1278" s="659">
        <v>11736486</v>
      </c>
      <c r="G1278" s="659">
        <v>11736486</v>
      </c>
      <c r="H1278" s="659">
        <v>0</v>
      </c>
      <c r="I1278" s="659">
        <v>3139354512</v>
      </c>
      <c r="J1278" s="660" t="s">
        <v>1398</v>
      </c>
      <c r="L1278" s="661">
        <f t="shared" si="40"/>
        <v>3139354512</v>
      </c>
      <c r="M1278" s="661">
        <f t="shared" si="39"/>
        <v>0</v>
      </c>
    </row>
    <row r="1279" spans="1:13">
      <c r="A1279" s="657" t="s">
        <v>1423</v>
      </c>
      <c r="B1279" s="658">
        <v>44510</v>
      </c>
      <c r="C1279" s="657" t="s">
        <v>1391</v>
      </c>
      <c r="D1279" s="657" t="s">
        <v>1171</v>
      </c>
      <c r="E1279" s="657" t="s">
        <v>1400</v>
      </c>
      <c r="F1279" s="659">
        <v>148047000</v>
      </c>
      <c r="G1279" s="659">
        <v>148047000</v>
      </c>
      <c r="H1279" s="659">
        <v>0</v>
      </c>
      <c r="I1279" s="659">
        <v>2991307512</v>
      </c>
      <c r="J1279" s="660" t="s">
        <v>1398</v>
      </c>
      <c r="L1279" s="661">
        <f t="shared" si="40"/>
        <v>2991307512</v>
      </c>
      <c r="M1279" s="661">
        <f t="shared" si="39"/>
        <v>0</v>
      </c>
    </row>
    <row r="1280" spans="1:13">
      <c r="A1280" s="657" t="s">
        <v>1424</v>
      </c>
      <c r="B1280" s="658">
        <v>44510</v>
      </c>
      <c r="C1280" s="657" t="s">
        <v>1391</v>
      </c>
      <c r="D1280" s="657" t="s">
        <v>1171</v>
      </c>
      <c r="E1280" s="657" t="s">
        <v>1397</v>
      </c>
      <c r="F1280" s="659">
        <v>1365500</v>
      </c>
      <c r="G1280" s="659">
        <v>1365500</v>
      </c>
      <c r="H1280" s="659">
        <v>0</v>
      </c>
      <c r="I1280" s="659">
        <v>2989942012</v>
      </c>
      <c r="J1280" s="660" t="s">
        <v>1398</v>
      </c>
      <c r="L1280" s="661">
        <f t="shared" si="40"/>
        <v>2989942012</v>
      </c>
      <c r="M1280" s="661">
        <f t="shared" si="39"/>
        <v>0</v>
      </c>
    </row>
    <row r="1281" spans="1:13">
      <c r="A1281" s="657" t="s">
        <v>1425</v>
      </c>
      <c r="B1281" s="658">
        <v>44510</v>
      </c>
      <c r="C1281" s="657" t="s">
        <v>1391</v>
      </c>
      <c r="D1281" s="657" t="s">
        <v>1171</v>
      </c>
      <c r="E1281" s="657" t="s">
        <v>1397</v>
      </c>
      <c r="F1281" s="659">
        <v>1500000</v>
      </c>
      <c r="G1281" s="659">
        <v>1500000</v>
      </c>
      <c r="H1281" s="659">
        <v>0</v>
      </c>
      <c r="I1281" s="659">
        <v>2988442012</v>
      </c>
      <c r="J1281" s="660" t="s">
        <v>1398</v>
      </c>
      <c r="L1281" s="661">
        <f t="shared" si="40"/>
        <v>2988442012</v>
      </c>
      <c r="M1281" s="661">
        <f t="shared" si="39"/>
        <v>0</v>
      </c>
    </row>
    <row r="1282" spans="1:13">
      <c r="A1282" s="657" t="s">
        <v>1426</v>
      </c>
      <c r="B1282" s="658">
        <v>44511</v>
      </c>
      <c r="C1282" s="657" t="s">
        <v>1391</v>
      </c>
      <c r="D1282" s="657" t="s">
        <v>1171</v>
      </c>
      <c r="E1282" s="657" t="s">
        <v>1409</v>
      </c>
      <c r="F1282" s="659">
        <v>85000000</v>
      </c>
      <c r="G1282" s="659">
        <v>85000000</v>
      </c>
      <c r="H1282" s="659">
        <v>0</v>
      </c>
      <c r="I1282" s="659">
        <v>2903442012</v>
      </c>
      <c r="J1282" s="660" t="s">
        <v>1398</v>
      </c>
      <c r="L1282" s="661">
        <f t="shared" si="40"/>
        <v>2903442012</v>
      </c>
      <c r="M1282" s="661">
        <f t="shared" si="39"/>
        <v>0</v>
      </c>
    </row>
    <row r="1283" spans="1:13">
      <c r="A1283" s="657" t="s">
        <v>1427</v>
      </c>
      <c r="B1283" s="658">
        <v>44511</v>
      </c>
      <c r="C1283" s="657" t="s">
        <v>1391</v>
      </c>
      <c r="D1283" s="657" t="s">
        <v>1171</v>
      </c>
      <c r="E1283" s="657" t="s">
        <v>1397</v>
      </c>
      <c r="F1283" s="659">
        <v>11972394</v>
      </c>
      <c r="G1283" s="659">
        <v>11972394</v>
      </c>
      <c r="H1283" s="659">
        <v>0</v>
      </c>
      <c r="I1283" s="659">
        <v>2891469618</v>
      </c>
      <c r="J1283" s="660" t="s">
        <v>1398</v>
      </c>
      <c r="L1283" s="661">
        <f t="shared" si="40"/>
        <v>2891469618</v>
      </c>
      <c r="M1283" s="661">
        <f t="shared" si="39"/>
        <v>0</v>
      </c>
    </row>
    <row r="1284" spans="1:13">
      <c r="A1284" s="657" t="s">
        <v>1428</v>
      </c>
      <c r="B1284" s="658">
        <v>44511</v>
      </c>
      <c r="C1284" s="657" t="s">
        <v>1391</v>
      </c>
      <c r="D1284" s="657" t="s">
        <v>1171</v>
      </c>
      <c r="E1284" s="657" t="s">
        <v>1400</v>
      </c>
      <c r="F1284" s="659">
        <v>137163000</v>
      </c>
      <c r="G1284" s="659">
        <v>137163000</v>
      </c>
      <c r="H1284" s="659">
        <v>0</v>
      </c>
      <c r="I1284" s="659">
        <v>2754306618</v>
      </c>
      <c r="J1284" s="660" t="s">
        <v>1398</v>
      </c>
      <c r="L1284" s="661">
        <f t="shared" si="40"/>
        <v>2754306618</v>
      </c>
      <c r="M1284" s="661">
        <f t="shared" si="39"/>
        <v>0</v>
      </c>
    </row>
    <row r="1285" spans="1:13">
      <c r="A1285" s="657" t="s">
        <v>1429</v>
      </c>
      <c r="B1285" s="658">
        <v>44512</v>
      </c>
      <c r="C1285" s="657" t="s">
        <v>1391</v>
      </c>
      <c r="D1285" s="657" t="s">
        <v>1171</v>
      </c>
      <c r="E1285" s="657" t="s">
        <v>1400</v>
      </c>
      <c r="F1285" s="659">
        <v>87138000</v>
      </c>
      <c r="G1285" s="659">
        <v>87138000</v>
      </c>
      <c r="H1285" s="659">
        <v>0</v>
      </c>
      <c r="I1285" s="659">
        <v>2667168618</v>
      </c>
      <c r="J1285" s="660" t="s">
        <v>1398</v>
      </c>
      <c r="L1285" s="661">
        <f t="shared" si="40"/>
        <v>2667168618</v>
      </c>
      <c r="M1285" s="661">
        <f t="shared" si="39"/>
        <v>0</v>
      </c>
    </row>
    <row r="1286" spans="1:13">
      <c r="A1286" s="657" t="s">
        <v>1429</v>
      </c>
      <c r="B1286" s="658">
        <v>44512</v>
      </c>
      <c r="C1286" s="657" t="s">
        <v>1391</v>
      </c>
      <c r="D1286" s="657" t="s">
        <v>1171</v>
      </c>
      <c r="E1286" s="657" t="s">
        <v>1400</v>
      </c>
      <c r="F1286" s="659">
        <v>175491000</v>
      </c>
      <c r="G1286" s="659">
        <v>175491000</v>
      </c>
      <c r="H1286" s="659">
        <v>0</v>
      </c>
      <c r="I1286" s="659">
        <v>2491677618</v>
      </c>
      <c r="J1286" s="660" t="s">
        <v>1398</v>
      </c>
      <c r="L1286" s="661">
        <f t="shared" si="40"/>
        <v>2491677618</v>
      </c>
      <c r="M1286" s="661">
        <f t="shared" si="39"/>
        <v>0</v>
      </c>
    </row>
    <row r="1287" spans="1:13">
      <c r="A1287" s="657" t="s">
        <v>1430</v>
      </c>
      <c r="B1287" s="658">
        <v>44512</v>
      </c>
      <c r="C1287" s="657" t="s">
        <v>1391</v>
      </c>
      <c r="D1287" s="657" t="s">
        <v>1171</v>
      </c>
      <c r="E1287" s="657" t="s">
        <v>1397</v>
      </c>
      <c r="F1287" s="659">
        <v>11905667</v>
      </c>
      <c r="G1287" s="659">
        <v>11905667</v>
      </c>
      <c r="H1287" s="659">
        <v>0</v>
      </c>
      <c r="I1287" s="659">
        <v>2479771951</v>
      </c>
      <c r="J1287" s="660" t="s">
        <v>1398</v>
      </c>
      <c r="L1287" s="661">
        <f t="shared" si="40"/>
        <v>2479771951</v>
      </c>
      <c r="M1287" s="661">
        <f t="shared" si="39"/>
        <v>0</v>
      </c>
    </row>
    <row r="1288" spans="1:13">
      <c r="A1288" s="657" t="s">
        <v>1431</v>
      </c>
      <c r="B1288" s="658">
        <v>44513</v>
      </c>
      <c r="C1288" s="657" t="s">
        <v>1391</v>
      </c>
      <c r="D1288" s="657" t="s">
        <v>1171</v>
      </c>
      <c r="E1288" s="657" t="s">
        <v>1415</v>
      </c>
      <c r="F1288" s="659">
        <v>4000000</v>
      </c>
      <c r="G1288" s="659">
        <v>4000000</v>
      </c>
      <c r="H1288" s="659">
        <v>0</v>
      </c>
      <c r="I1288" s="659">
        <v>2475771951</v>
      </c>
      <c r="J1288" s="660" t="s">
        <v>1398</v>
      </c>
      <c r="L1288" s="661">
        <f t="shared" si="40"/>
        <v>2475771951</v>
      </c>
      <c r="M1288" s="661">
        <f t="shared" ref="M1288:M1331" si="41">I1288-L1288</f>
        <v>0</v>
      </c>
    </row>
    <row r="1289" spans="1:13">
      <c r="A1289" s="657" t="s">
        <v>1432</v>
      </c>
      <c r="B1289" s="658">
        <v>44513</v>
      </c>
      <c r="C1289" s="657" t="s">
        <v>1391</v>
      </c>
      <c r="D1289" s="657" t="s">
        <v>1171</v>
      </c>
      <c r="E1289" s="657" t="s">
        <v>1397</v>
      </c>
      <c r="F1289" s="659">
        <v>1862050</v>
      </c>
      <c r="G1289" s="659">
        <v>1862050</v>
      </c>
      <c r="H1289" s="659">
        <v>0</v>
      </c>
      <c r="I1289" s="659">
        <v>2473909901</v>
      </c>
      <c r="J1289" s="660" t="s">
        <v>1398</v>
      </c>
      <c r="L1289" s="661">
        <f t="shared" si="40"/>
        <v>2473909901</v>
      </c>
      <c r="M1289" s="661">
        <f t="shared" si="41"/>
        <v>0</v>
      </c>
    </row>
    <row r="1290" spans="1:13">
      <c r="A1290" s="657" t="s">
        <v>1433</v>
      </c>
      <c r="B1290" s="658">
        <v>44514</v>
      </c>
      <c r="C1290" s="657" t="s">
        <v>1391</v>
      </c>
      <c r="D1290" s="657" t="s">
        <v>1171</v>
      </c>
      <c r="E1290" s="657" t="s">
        <v>1397</v>
      </c>
      <c r="F1290" s="659">
        <v>5000</v>
      </c>
      <c r="G1290" s="659">
        <v>5000</v>
      </c>
      <c r="H1290" s="659">
        <v>0</v>
      </c>
      <c r="I1290" s="659">
        <v>2473904901</v>
      </c>
      <c r="J1290" s="660" t="s">
        <v>1398</v>
      </c>
      <c r="L1290" s="661">
        <f t="shared" si="40"/>
        <v>2473904901</v>
      </c>
      <c r="M1290" s="661">
        <f t="shared" si="41"/>
        <v>0</v>
      </c>
    </row>
    <row r="1291" spans="1:13">
      <c r="A1291" s="657" t="s">
        <v>1434</v>
      </c>
      <c r="B1291" s="658">
        <v>44515</v>
      </c>
      <c r="C1291" s="657" t="s">
        <v>1391</v>
      </c>
      <c r="D1291" s="657" t="s">
        <v>1171</v>
      </c>
      <c r="E1291" s="657" t="s">
        <v>1435</v>
      </c>
      <c r="F1291" s="659">
        <v>1758000</v>
      </c>
      <c r="G1291" s="659">
        <v>1758000</v>
      </c>
      <c r="H1291" s="659">
        <v>0</v>
      </c>
      <c r="I1291" s="659">
        <v>2472146901</v>
      </c>
      <c r="J1291" s="660" t="s">
        <v>1398</v>
      </c>
      <c r="L1291" s="661">
        <f t="shared" si="40"/>
        <v>2472146901</v>
      </c>
      <c r="M1291" s="661">
        <f t="shared" si="41"/>
        <v>0</v>
      </c>
    </row>
    <row r="1292" spans="1:13">
      <c r="A1292" s="657" t="s">
        <v>1436</v>
      </c>
      <c r="B1292" s="658">
        <v>44515</v>
      </c>
      <c r="C1292" s="657" t="s">
        <v>1391</v>
      </c>
      <c r="D1292" s="657" t="s">
        <v>1171</v>
      </c>
      <c r="E1292" s="657" t="s">
        <v>1437</v>
      </c>
      <c r="F1292" s="659">
        <v>6847000</v>
      </c>
      <c r="G1292" s="659">
        <v>6847000</v>
      </c>
      <c r="H1292" s="659">
        <v>0</v>
      </c>
      <c r="I1292" s="659">
        <v>2465299901</v>
      </c>
      <c r="J1292" s="660" t="s">
        <v>1398</v>
      </c>
      <c r="L1292" s="661">
        <f t="shared" si="40"/>
        <v>2465299901</v>
      </c>
      <c r="M1292" s="661">
        <f t="shared" si="41"/>
        <v>0</v>
      </c>
    </row>
    <row r="1293" spans="1:13">
      <c r="A1293" s="657" t="s">
        <v>1438</v>
      </c>
      <c r="B1293" s="658">
        <v>44515</v>
      </c>
      <c r="C1293" s="657" t="s">
        <v>1391</v>
      </c>
      <c r="D1293" s="657" t="s">
        <v>1171</v>
      </c>
      <c r="E1293" s="657" t="s">
        <v>1402</v>
      </c>
      <c r="F1293" s="659">
        <v>25195800</v>
      </c>
      <c r="G1293" s="659">
        <v>25195800</v>
      </c>
      <c r="H1293" s="659">
        <v>0</v>
      </c>
      <c r="I1293" s="659">
        <v>2440104101</v>
      </c>
      <c r="J1293" s="660" t="s">
        <v>1398</v>
      </c>
      <c r="L1293" s="661">
        <f t="shared" si="40"/>
        <v>2440104101</v>
      </c>
      <c r="M1293" s="661">
        <f t="shared" si="41"/>
        <v>0</v>
      </c>
    </row>
    <row r="1294" spans="1:13">
      <c r="A1294" s="657" t="s">
        <v>1439</v>
      </c>
      <c r="B1294" s="658">
        <v>44515</v>
      </c>
      <c r="C1294" s="657" t="s">
        <v>1391</v>
      </c>
      <c r="D1294" s="657" t="s">
        <v>1171</v>
      </c>
      <c r="E1294" s="657" t="s">
        <v>1397</v>
      </c>
      <c r="F1294" s="659">
        <v>3012000</v>
      </c>
      <c r="G1294" s="659">
        <v>3012000</v>
      </c>
      <c r="H1294" s="659">
        <v>0</v>
      </c>
      <c r="I1294" s="659">
        <v>2437092101</v>
      </c>
      <c r="J1294" s="660" t="s">
        <v>1398</v>
      </c>
      <c r="L1294" s="661">
        <f t="shared" si="40"/>
        <v>2437092101</v>
      </c>
      <c r="M1294" s="661">
        <f t="shared" si="41"/>
        <v>0</v>
      </c>
    </row>
    <row r="1295" spans="1:13">
      <c r="A1295" s="657" t="s">
        <v>1440</v>
      </c>
      <c r="B1295" s="658">
        <v>44515</v>
      </c>
      <c r="C1295" s="657" t="s">
        <v>1391</v>
      </c>
      <c r="D1295" s="657" t="s">
        <v>1171</v>
      </c>
      <c r="E1295" s="657" t="s">
        <v>1400</v>
      </c>
      <c r="F1295" s="659">
        <v>348483540</v>
      </c>
      <c r="G1295" s="659">
        <v>348483540</v>
      </c>
      <c r="H1295" s="659">
        <v>0</v>
      </c>
      <c r="I1295" s="659">
        <v>2088608561</v>
      </c>
      <c r="J1295" s="660" t="s">
        <v>1398</v>
      </c>
      <c r="L1295" s="661">
        <f t="shared" si="40"/>
        <v>2088608561</v>
      </c>
      <c r="M1295" s="661">
        <f t="shared" si="41"/>
        <v>0</v>
      </c>
    </row>
    <row r="1296" spans="1:13">
      <c r="A1296" s="657" t="s">
        <v>1441</v>
      </c>
      <c r="B1296" s="658">
        <v>44516</v>
      </c>
      <c r="C1296" s="657" t="s">
        <v>1391</v>
      </c>
      <c r="D1296" s="657" t="s">
        <v>1171</v>
      </c>
      <c r="E1296" s="657" t="s">
        <v>1397</v>
      </c>
      <c r="F1296" s="659">
        <v>17125198</v>
      </c>
      <c r="G1296" s="659">
        <v>17125198</v>
      </c>
      <c r="H1296" s="659">
        <v>0</v>
      </c>
      <c r="I1296" s="659">
        <v>2071483363</v>
      </c>
      <c r="J1296" s="660" t="s">
        <v>1398</v>
      </c>
      <c r="L1296" s="661">
        <f t="shared" si="40"/>
        <v>2071483363</v>
      </c>
      <c r="M1296" s="661">
        <f t="shared" si="41"/>
        <v>0</v>
      </c>
    </row>
    <row r="1297" spans="1:13">
      <c r="A1297" s="657" t="s">
        <v>1442</v>
      </c>
      <c r="B1297" s="658">
        <v>44516</v>
      </c>
      <c r="C1297" s="657" t="s">
        <v>1391</v>
      </c>
      <c r="D1297" s="657" t="s">
        <v>1171</v>
      </c>
      <c r="E1297" s="657" t="s">
        <v>1400</v>
      </c>
      <c r="F1297" s="659">
        <v>163887000</v>
      </c>
      <c r="G1297" s="659">
        <v>163887000</v>
      </c>
      <c r="H1297" s="659">
        <v>0</v>
      </c>
      <c r="I1297" s="659">
        <v>1907596363</v>
      </c>
      <c r="J1297" s="660" t="s">
        <v>1398</v>
      </c>
      <c r="L1297" s="661">
        <f t="shared" si="40"/>
        <v>1907596363</v>
      </c>
      <c r="M1297" s="661">
        <f t="shared" si="41"/>
        <v>0</v>
      </c>
    </row>
    <row r="1298" spans="1:13">
      <c r="A1298" s="657" t="s">
        <v>1443</v>
      </c>
      <c r="B1298" s="658">
        <v>44517</v>
      </c>
      <c r="C1298" s="657" t="s">
        <v>1391</v>
      </c>
      <c r="D1298" s="657" t="s">
        <v>1171</v>
      </c>
      <c r="E1298" s="657" t="s">
        <v>1400</v>
      </c>
      <c r="F1298" s="659">
        <v>120602000</v>
      </c>
      <c r="G1298" s="659">
        <v>120602000</v>
      </c>
      <c r="H1298" s="659">
        <v>0</v>
      </c>
      <c r="I1298" s="659">
        <v>1786994363</v>
      </c>
      <c r="J1298" s="660" t="s">
        <v>1398</v>
      </c>
      <c r="L1298" s="661">
        <f t="shared" si="40"/>
        <v>1786994363</v>
      </c>
      <c r="M1298" s="661">
        <f t="shared" si="41"/>
        <v>0</v>
      </c>
    </row>
    <row r="1299" spans="1:13">
      <c r="A1299" s="657" t="s">
        <v>1444</v>
      </c>
      <c r="B1299" s="658">
        <v>44517</v>
      </c>
      <c r="C1299" s="657" t="s">
        <v>1391</v>
      </c>
      <c r="D1299" s="657" t="s">
        <v>1171</v>
      </c>
      <c r="E1299" s="657" t="s">
        <v>1397</v>
      </c>
      <c r="F1299" s="659">
        <v>1586250</v>
      </c>
      <c r="G1299" s="659">
        <v>1586250</v>
      </c>
      <c r="H1299" s="659">
        <v>0</v>
      </c>
      <c r="I1299" s="659">
        <v>1785408113</v>
      </c>
      <c r="J1299" s="660" t="s">
        <v>1398</v>
      </c>
      <c r="L1299" s="661">
        <f t="shared" si="40"/>
        <v>1785408113</v>
      </c>
      <c r="M1299" s="661">
        <f t="shared" si="41"/>
        <v>0</v>
      </c>
    </row>
    <row r="1300" spans="1:13">
      <c r="A1300" s="657" t="s">
        <v>1445</v>
      </c>
      <c r="B1300" s="658">
        <v>44518</v>
      </c>
      <c r="C1300" s="657" t="s">
        <v>1391</v>
      </c>
      <c r="D1300" s="657" t="s">
        <v>1171</v>
      </c>
      <c r="E1300" s="657" t="s">
        <v>1400</v>
      </c>
      <c r="F1300" s="659">
        <v>49936000</v>
      </c>
      <c r="G1300" s="659">
        <v>49936000</v>
      </c>
      <c r="H1300" s="659">
        <v>0</v>
      </c>
      <c r="I1300" s="659">
        <v>1735472113</v>
      </c>
      <c r="J1300" s="660" t="s">
        <v>1398</v>
      </c>
      <c r="L1300" s="661">
        <f t="shared" si="40"/>
        <v>1735472113</v>
      </c>
      <c r="M1300" s="661">
        <f t="shared" si="41"/>
        <v>0</v>
      </c>
    </row>
    <row r="1301" spans="1:13">
      <c r="A1301" s="657" t="s">
        <v>1446</v>
      </c>
      <c r="B1301" s="658">
        <v>44518</v>
      </c>
      <c r="C1301" s="657" t="s">
        <v>1391</v>
      </c>
      <c r="D1301" s="657" t="s">
        <v>1171</v>
      </c>
      <c r="E1301" s="657" t="s">
        <v>1409</v>
      </c>
      <c r="F1301" s="659">
        <v>83000000</v>
      </c>
      <c r="G1301" s="659">
        <v>83000000</v>
      </c>
      <c r="H1301" s="659">
        <v>0</v>
      </c>
      <c r="I1301" s="659">
        <v>1652472113</v>
      </c>
      <c r="J1301" s="660" t="s">
        <v>1398</v>
      </c>
      <c r="L1301" s="661">
        <f t="shared" si="40"/>
        <v>1652472113</v>
      </c>
      <c r="M1301" s="661">
        <f t="shared" si="41"/>
        <v>0</v>
      </c>
    </row>
    <row r="1302" spans="1:13">
      <c r="A1302" s="657" t="s">
        <v>1447</v>
      </c>
      <c r="B1302" s="658">
        <v>44518</v>
      </c>
      <c r="C1302" s="657" t="s">
        <v>1391</v>
      </c>
      <c r="D1302" s="657" t="s">
        <v>1171</v>
      </c>
      <c r="E1302" s="657" t="s">
        <v>1397</v>
      </c>
      <c r="F1302" s="659">
        <v>29983650</v>
      </c>
      <c r="G1302" s="659">
        <v>29983650</v>
      </c>
      <c r="H1302" s="659">
        <v>0</v>
      </c>
      <c r="I1302" s="659">
        <v>1622488463</v>
      </c>
      <c r="J1302" s="660" t="s">
        <v>1398</v>
      </c>
      <c r="L1302" s="661">
        <f t="shared" si="40"/>
        <v>1622488463</v>
      </c>
      <c r="M1302" s="661">
        <f t="shared" si="41"/>
        <v>0</v>
      </c>
    </row>
    <row r="1303" spans="1:13">
      <c r="A1303" s="657" t="s">
        <v>1448</v>
      </c>
      <c r="B1303" s="658">
        <v>44519</v>
      </c>
      <c r="C1303" s="657" t="s">
        <v>1391</v>
      </c>
      <c r="D1303" s="657" t="s">
        <v>1171</v>
      </c>
      <c r="E1303" s="657" t="s">
        <v>1397</v>
      </c>
      <c r="F1303" s="659">
        <v>2239000</v>
      </c>
      <c r="G1303" s="659">
        <v>2239000</v>
      </c>
      <c r="H1303" s="659">
        <v>0</v>
      </c>
      <c r="I1303" s="659">
        <v>1620249463</v>
      </c>
      <c r="J1303" s="660" t="s">
        <v>1398</v>
      </c>
      <c r="L1303" s="661">
        <f t="shared" si="40"/>
        <v>1620249463</v>
      </c>
      <c r="M1303" s="661">
        <f t="shared" si="41"/>
        <v>0</v>
      </c>
    </row>
    <row r="1304" spans="1:13">
      <c r="A1304" s="657" t="s">
        <v>1448</v>
      </c>
      <c r="B1304" s="658">
        <v>44519</v>
      </c>
      <c r="C1304" s="657" t="s">
        <v>1391</v>
      </c>
      <c r="D1304" s="657" t="s">
        <v>1171</v>
      </c>
      <c r="E1304" s="657" t="s">
        <v>1400</v>
      </c>
      <c r="F1304" s="659">
        <v>182071000</v>
      </c>
      <c r="G1304" s="659">
        <v>182071000</v>
      </c>
      <c r="H1304" s="659">
        <v>0</v>
      </c>
      <c r="I1304" s="659">
        <v>1438178463</v>
      </c>
      <c r="J1304" s="660" t="s">
        <v>1398</v>
      </c>
      <c r="L1304" s="661">
        <f t="shared" si="40"/>
        <v>1438178463</v>
      </c>
      <c r="M1304" s="661">
        <f t="shared" si="41"/>
        <v>0</v>
      </c>
    </row>
    <row r="1305" spans="1:13">
      <c r="A1305" s="657" t="s">
        <v>1449</v>
      </c>
      <c r="B1305" s="658">
        <v>44520</v>
      </c>
      <c r="C1305" s="657" t="s">
        <v>1391</v>
      </c>
      <c r="D1305" s="657" t="s">
        <v>1171</v>
      </c>
      <c r="E1305" s="657" t="s">
        <v>1415</v>
      </c>
      <c r="F1305" s="659">
        <v>4000000</v>
      </c>
      <c r="G1305" s="659">
        <v>4000000</v>
      </c>
      <c r="H1305" s="659">
        <v>0</v>
      </c>
      <c r="I1305" s="659">
        <v>1434178463</v>
      </c>
      <c r="J1305" s="660" t="s">
        <v>1398</v>
      </c>
      <c r="L1305" s="661">
        <f t="shared" si="40"/>
        <v>1434178463</v>
      </c>
      <c r="M1305" s="661">
        <f t="shared" si="41"/>
        <v>0</v>
      </c>
    </row>
    <row r="1306" spans="1:13">
      <c r="A1306" s="657" t="s">
        <v>1450</v>
      </c>
      <c r="B1306" s="658">
        <v>44520</v>
      </c>
      <c r="C1306" s="657" t="s">
        <v>1391</v>
      </c>
      <c r="D1306" s="657" t="s">
        <v>1171</v>
      </c>
      <c r="E1306" s="657" t="s">
        <v>1397</v>
      </c>
      <c r="F1306" s="659">
        <v>14516328</v>
      </c>
      <c r="G1306" s="659">
        <v>14516328</v>
      </c>
      <c r="H1306" s="659">
        <v>0</v>
      </c>
      <c r="I1306" s="659">
        <v>1419662135</v>
      </c>
      <c r="J1306" s="660" t="s">
        <v>1398</v>
      </c>
      <c r="L1306" s="661">
        <f t="shared" si="40"/>
        <v>1419662135</v>
      </c>
      <c r="M1306" s="661">
        <f t="shared" si="41"/>
        <v>0</v>
      </c>
    </row>
    <row r="1307" spans="1:13">
      <c r="A1307" s="657" t="s">
        <v>1451</v>
      </c>
      <c r="B1307" s="658">
        <v>44522</v>
      </c>
      <c r="C1307" s="657" t="s">
        <v>1391</v>
      </c>
      <c r="D1307" s="657" t="s">
        <v>1171</v>
      </c>
      <c r="E1307" s="657" t="s">
        <v>1400</v>
      </c>
      <c r="F1307" s="659">
        <v>264987000</v>
      </c>
      <c r="G1307" s="659">
        <v>264987000</v>
      </c>
      <c r="H1307" s="659">
        <v>0</v>
      </c>
      <c r="I1307" s="659">
        <v>1154675135</v>
      </c>
      <c r="J1307" s="660" t="s">
        <v>1398</v>
      </c>
      <c r="L1307" s="661">
        <f t="shared" si="40"/>
        <v>1154675135</v>
      </c>
      <c r="M1307" s="661">
        <f t="shared" si="41"/>
        <v>0</v>
      </c>
    </row>
    <row r="1308" spans="1:13">
      <c r="A1308" s="657" t="s">
        <v>1452</v>
      </c>
      <c r="B1308" s="658">
        <v>44522</v>
      </c>
      <c r="C1308" s="657" t="s">
        <v>1391</v>
      </c>
      <c r="D1308" s="657" t="s">
        <v>1171</v>
      </c>
      <c r="E1308" s="657" t="s">
        <v>1397</v>
      </c>
      <c r="F1308" s="659">
        <v>373300</v>
      </c>
      <c r="G1308" s="659">
        <v>373300</v>
      </c>
      <c r="H1308" s="659">
        <v>0</v>
      </c>
      <c r="I1308" s="659">
        <v>1154301835</v>
      </c>
      <c r="J1308" s="660" t="s">
        <v>1398</v>
      </c>
      <c r="L1308" s="661">
        <f t="shared" si="40"/>
        <v>1154301835</v>
      </c>
      <c r="M1308" s="661">
        <f t="shared" si="41"/>
        <v>0</v>
      </c>
    </row>
    <row r="1309" spans="1:13">
      <c r="A1309" s="657" t="s">
        <v>1453</v>
      </c>
      <c r="B1309" s="658">
        <v>44523</v>
      </c>
      <c r="C1309" s="657" t="s">
        <v>1391</v>
      </c>
      <c r="D1309" s="657" t="s">
        <v>1171</v>
      </c>
      <c r="E1309" s="657" t="s">
        <v>1402</v>
      </c>
      <c r="F1309" s="659">
        <v>3095500</v>
      </c>
      <c r="G1309" s="659">
        <v>3095500</v>
      </c>
      <c r="H1309" s="659">
        <v>0</v>
      </c>
      <c r="I1309" s="659">
        <v>1151206335</v>
      </c>
      <c r="J1309" s="660" t="s">
        <v>1398</v>
      </c>
      <c r="L1309" s="661">
        <f t="shared" si="40"/>
        <v>1151206335</v>
      </c>
      <c r="M1309" s="661">
        <f t="shared" si="41"/>
        <v>0</v>
      </c>
    </row>
    <row r="1310" spans="1:13">
      <c r="A1310" s="657" t="s">
        <v>1454</v>
      </c>
      <c r="B1310" s="658">
        <v>44523</v>
      </c>
      <c r="C1310" s="657" t="s">
        <v>1391</v>
      </c>
      <c r="D1310" s="657" t="s">
        <v>1171</v>
      </c>
      <c r="E1310" s="657" t="s">
        <v>1400</v>
      </c>
      <c r="F1310" s="659">
        <v>117204000</v>
      </c>
      <c r="G1310" s="659">
        <v>117204000</v>
      </c>
      <c r="H1310" s="659">
        <v>0</v>
      </c>
      <c r="I1310" s="659">
        <v>1034002335</v>
      </c>
      <c r="J1310" s="660" t="s">
        <v>1398</v>
      </c>
      <c r="L1310" s="661">
        <f t="shared" si="40"/>
        <v>1034002335</v>
      </c>
      <c r="M1310" s="661">
        <f t="shared" si="41"/>
        <v>0</v>
      </c>
    </row>
    <row r="1311" spans="1:13">
      <c r="A1311" s="657" t="s">
        <v>1455</v>
      </c>
      <c r="B1311" s="658">
        <v>44523</v>
      </c>
      <c r="C1311" s="657" t="s">
        <v>1391</v>
      </c>
      <c r="D1311" s="657" t="s">
        <v>1171</v>
      </c>
      <c r="E1311" s="657" t="s">
        <v>1397</v>
      </c>
      <c r="F1311" s="659">
        <v>5071500</v>
      </c>
      <c r="G1311" s="659">
        <v>5071500</v>
      </c>
      <c r="H1311" s="659">
        <v>0</v>
      </c>
      <c r="I1311" s="659">
        <v>1028930835</v>
      </c>
      <c r="J1311" s="660" t="s">
        <v>1398</v>
      </c>
      <c r="L1311" s="661">
        <f t="shared" si="40"/>
        <v>1028930835</v>
      </c>
      <c r="M1311" s="661">
        <f t="shared" si="41"/>
        <v>0</v>
      </c>
    </row>
    <row r="1312" spans="1:13">
      <c r="A1312" s="657" t="s">
        <v>1456</v>
      </c>
      <c r="B1312" s="658">
        <v>44523</v>
      </c>
      <c r="C1312" s="657" t="s">
        <v>1391</v>
      </c>
      <c r="D1312" s="657" t="s">
        <v>1171</v>
      </c>
      <c r="E1312" s="657" t="s">
        <v>1397</v>
      </c>
      <c r="F1312" s="659">
        <v>1500000</v>
      </c>
      <c r="G1312" s="659">
        <v>1500000</v>
      </c>
      <c r="H1312" s="659">
        <v>0</v>
      </c>
      <c r="I1312" s="659">
        <v>1027430835</v>
      </c>
      <c r="J1312" s="660" t="s">
        <v>1398</v>
      </c>
      <c r="L1312" s="661">
        <f t="shared" si="40"/>
        <v>1027430835</v>
      </c>
      <c r="M1312" s="661">
        <f t="shared" si="41"/>
        <v>0</v>
      </c>
    </row>
    <row r="1313" spans="1:13">
      <c r="A1313" s="657" t="s">
        <v>1457</v>
      </c>
      <c r="B1313" s="658">
        <v>44524</v>
      </c>
      <c r="C1313" s="657" t="s">
        <v>1391</v>
      </c>
      <c r="D1313" s="657" t="s">
        <v>1171</v>
      </c>
      <c r="E1313" s="657" t="s">
        <v>1400</v>
      </c>
      <c r="F1313" s="659">
        <v>131376000</v>
      </c>
      <c r="G1313" s="659">
        <v>131376000</v>
      </c>
      <c r="H1313" s="659">
        <v>0</v>
      </c>
      <c r="I1313" s="659">
        <v>896054835</v>
      </c>
      <c r="J1313" s="660" t="s">
        <v>1398</v>
      </c>
      <c r="L1313" s="661">
        <f t="shared" si="40"/>
        <v>896054835</v>
      </c>
      <c r="M1313" s="661">
        <f t="shared" si="41"/>
        <v>0</v>
      </c>
    </row>
    <row r="1314" spans="1:13">
      <c r="A1314" s="657" t="s">
        <v>1458</v>
      </c>
      <c r="B1314" s="658">
        <v>44524</v>
      </c>
      <c r="C1314" s="657" t="s">
        <v>1391</v>
      </c>
      <c r="D1314" s="657" t="s">
        <v>1171</v>
      </c>
      <c r="E1314" s="657" t="s">
        <v>1397</v>
      </c>
      <c r="F1314" s="659">
        <v>2162900</v>
      </c>
      <c r="G1314" s="659">
        <v>2162900</v>
      </c>
      <c r="H1314" s="659">
        <v>0</v>
      </c>
      <c r="I1314" s="659">
        <v>893891935</v>
      </c>
      <c r="J1314" s="660" t="s">
        <v>1398</v>
      </c>
      <c r="L1314" s="661">
        <f t="shared" si="40"/>
        <v>893891935</v>
      </c>
      <c r="M1314" s="661">
        <f t="shared" si="41"/>
        <v>0</v>
      </c>
    </row>
    <row r="1315" spans="1:13">
      <c r="A1315" s="657" t="s">
        <v>1459</v>
      </c>
      <c r="B1315" s="658">
        <v>44525</v>
      </c>
      <c r="C1315" s="657" t="s">
        <v>1391</v>
      </c>
      <c r="D1315" s="657" t="s">
        <v>1171</v>
      </c>
      <c r="E1315" s="657" t="s">
        <v>1400</v>
      </c>
      <c r="F1315" s="659">
        <v>55220000</v>
      </c>
      <c r="G1315" s="659">
        <v>55220000</v>
      </c>
      <c r="H1315" s="659">
        <v>0</v>
      </c>
      <c r="I1315" s="659">
        <v>838671935</v>
      </c>
      <c r="J1315" s="660" t="s">
        <v>1398</v>
      </c>
      <c r="L1315" s="661">
        <f t="shared" si="40"/>
        <v>838671935</v>
      </c>
      <c r="M1315" s="661">
        <f t="shared" si="41"/>
        <v>0</v>
      </c>
    </row>
    <row r="1316" spans="1:13">
      <c r="A1316" s="657" t="s">
        <v>1460</v>
      </c>
      <c r="B1316" s="658">
        <v>44525</v>
      </c>
      <c r="C1316" s="657" t="s">
        <v>1391</v>
      </c>
      <c r="D1316" s="657" t="s">
        <v>1171</v>
      </c>
      <c r="E1316" s="657" t="s">
        <v>1409</v>
      </c>
      <c r="F1316" s="659">
        <v>85000000</v>
      </c>
      <c r="G1316" s="659">
        <v>85000000</v>
      </c>
      <c r="H1316" s="659">
        <v>0</v>
      </c>
      <c r="I1316" s="659">
        <v>753671935</v>
      </c>
      <c r="J1316" s="660" t="s">
        <v>1398</v>
      </c>
      <c r="L1316" s="661">
        <f t="shared" si="40"/>
        <v>753671935</v>
      </c>
      <c r="M1316" s="661">
        <f t="shared" si="41"/>
        <v>0</v>
      </c>
    </row>
    <row r="1317" spans="1:13">
      <c r="A1317" s="657" t="s">
        <v>1461</v>
      </c>
      <c r="B1317" s="658">
        <v>44525</v>
      </c>
      <c r="C1317" s="657" t="s">
        <v>1391</v>
      </c>
      <c r="D1317" s="657" t="s">
        <v>1171</v>
      </c>
      <c r="E1317" s="657" t="s">
        <v>1397</v>
      </c>
      <c r="F1317" s="659">
        <v>19472987</v>
      </c>
      <c r="G1317" s="659">
        <v>19472987</v>
      </c>
      <c r="H1317" s="659">
        <v>0</v>
      </c>
      <c r="I1317" s="659">
        <v>734198948</v>
      </c>
      <c r="J1317" s="660" t="s">
        <v>1398</v>
      </c>
      <c r="L1317" s="661">
        <f t="shared" si="40"/>
        <v>734198948</v>
      </c>
      <c r="M1317" s="661">
        <f t="shared" si="41"/>
        <v>0</v>
      </c>
    </row>
    <row r="1318" spans="1:13">
      <c r="A1318" s="657" t="s">
        <v>1462</v>
      </c>
      <c r="B1318" s="658">
        <v>44526</v>
      </c>
      <c r="C1318" s="657" t="s">
        <v>1391</v>
      </c>
      <c r="D1318" s="657" t="s">
        <v>1171</v>
      </c>
      <c r="E1318" s="657" t="s">
        <v>1400</v>
      </c>
      <c r="F1318" s="659">
        <v>97852000</v>
      </c>
      <c r="G1318" s="659">
        <v>97852000</v>
      </c>
      <c r="H1318" s="659">
        <v>0</v>
      </c>
      <c r="I1318" s="659">
        <v>636346948</v>
      </c>
      <c r="J1318" s="660" t="s">
        <v>1398</v>
      </c>
      <c r="L1318" s="661">
        <f t="shared" si="40"/>
        <v>636346948</v>
      </c>
      <c r="M1318" s="661">
        <f t="shared" si="41"/>
        <v>0</v>
      </c>
    </row>
    <row r="1319" spans="1:13">
      <c r="A1319" s="657" t="s">
        <v>1463</v>
      </c>
      <c r="B1319" s="658">
        <v>44526</v>
      </c>
      <c r="C1319" s="657" t="s">
        <v>1391</v>
      </c>
      <c r="D1319" s="657" t="s">
        <v>1171</v>
      </c>
      <c r="E1319" s="657" t="s">
        <v>1397</v>
      </c>
      <c r="F1319" s="659">
        <v>2305500</v>
      </c>
      <c r="G1319" s="659">
        <v>2305500</v>
      </c>
      <c r="H1319" s="659">
        <v>0</v>
      </c>
      <c r="I1319" s="659">
        <v>634041448</v>
      </c>
      <c r="J1319" s="660" t="s">
        <v>1398</v>
      </c>
      <c r="L1319" s="661">
        <f t="shared" si="40"/>
        <v>634041448</v>
      </c>
      <c r="M1319" s="661">
        <f t="shared" si="41"/>
        <v>0</v>
      </c>
    </row>
    <row r="1320" spans="1:13">
      <c r="A1320" s="657" t="s">
        <v>1464</v>
      </c>
      <c r="B1320" s="658">
        <v>44527</v>
      </c>
      <c r="C1320" s="657" t="s">
        <v>1391</v>
      </c>
      <c r="D1320" s="657" t="s">
        <v>1171</v>
      </c>
      <c r="E1320" s="657" t="s">
        <v>1397</v>
      </c>
      <c r="F1320" s="659">
        <v>27745046</v>
      </c>
      <c r="G1320" s="659">
        <v>27745046</v>
      </c>
      <c r="H1320" s="659">
        <v>0</v>
      </c>
      <c r="I1320" s="659">
        <v>606296402</v>
      </c>
      <c r="J1320" s="660" t="s">
        <v>1398</v>
      </c>
      <c r="L1320" s="661">
        <f t="shared" ref="L1320:L1331" si="42">I1319+H1320-G1320</f>
        <v>606296402</v>
      </c>
      <c r="M1320" s="661">
        <f t="shared" si="41"/>
        <v>0</v>
      </c>
    </row>
    <row r="1321" spans="1:13">
      <c r="A1321" s="657" t="s">
        <v>1465</v>
      </c>
      <c r="B1321" s="658">
        <v>44527</v>
      </c>
      <c r="C1321" s="657" t="s">
        <v>1391</v>
      </c>
      <c r="D1321" s="657" t="s">
        <v>1171</v>
      </c>
      <c r="E1321" s="657" t="s">
        <v>1397</v>
      </c>
      <c r="F1321" s="659">
        <v>5000</v>
      </c>
      <c r="G1321" s="659">
        <v>5000</v>
      </c>
      <c r="H1321" s="659">
        <v>0</v>
      </c>
      <c r="I1321" s="659">
        <v>606291402</v>
      </c>
      <c r="J1321" s="660" t="s">
        <v>1398</v>
      </c>
      <c r="L1321" s="661">
        <f t="shared" si="42"/>
        <v>606291402</v>
      </c>
      <c r="M1321" s="661">
        <f t="shared" si="41"/>
        <v>0</v>
      </c>
    </row>
    <row r="1322" spans="1:13">
      <c r="A1322" s="657" t="s">
        <v>1466</v>
      </c>
      <c r="B1322" s="658">
        <v>44528</v>
      </c>
      <c r="C1322" s="657" t="s">
        <v>1391</v>
      </c>
      <c r="D1322" s="657" t="s">
        <v>1171</v>
      </c>
      <c r="E1322" s="657" t="s">
        <v>1397</v>
      </c>
      <c r="F1322" s="659">
        <v>5000</v>
      </c>
      <c r="G1322" s="659">
        <v>5000</v>
      </c>
      <c r="H1322" s="659">
        <v>0</v>
      </c>
      <c r="I1322" s="659">
        <v>606286402</v>
      </c>
      <c r="J1322" s="660" t="s">
        <v>1398</v>
      </c>
      <c r="L1322" s="661">
        <f t="shared" si="42"/>
        <v>606286402</v>
      </c>
      <c r="M1322" s="661">
        <f t="shared" si="41"/>
        <v>0</v>
      </c>
    </row>
    <row r="1323" spans="1:13">
      <c r="A1323" s="657" t="s">
        <v>1467</v>
      </c>
      <c r="B1323" s="658">
        <v>44527</v>
      </c>
      <c r="C1323" s="657" t="s">
        <v>1391</v>
      </c>
      <c r="D1323" s="657" t="s">
        <v>1171</v>
      </c>
      <c r="E1323" s="657" t="s">
        <v>1468</v>
      </c>
      <c r="F1323" s="659">
        <v>4000000</v>
      </c>
      <c r="G1323" s="659">
        <v>4000000</v>
      </c>
      <c r="H1323" s="659">
        <v>0</v>
      </c>
      <c r="I1323" s="659">
        <v>602286402</v>
      </c>
      <c r="J1323" s="660" t="s">
        <v>1398</v>
      </c>
      <c r="L1323" s="661">
        <f t="shared" si="42"/>
        <v>602286402</v>
      </c>
      <c r="M1323" s="661">
        <f t="shared" si="41"/>
        <v>0</v>
      </c>
    </row>
    <row r="1324" spans="1:13">
      <c r="A1324" s="657" t="s">
        <v>1469</v>
      </c>
      <c r="B1324" s="658">
        <v>44529</v>
      </c>
      <c r="C1324" s="657" t="s">
        <v>1391</v>
      </c>
      <c r="D1324" s="657" t="s">
        <v>1171</v>
      </c>
      <c r="E1324" s="657" t="s">
        <v>1402</v>
      </c>
      <c r="F1324" s="659">
        <v>2634900</v>
      </c>
      <c r="G1324" s="659">
        <v>2634900</v>
      </c>
      <c r="H1324" s="659">
        <v>0</v>
      </c>
      <c r="I1324" s="659">
        <v>599651502</v>
      </c>
      <c r="J1324" s="660" t="s">
        <v>1398</v>
      </c>
      <c r="L1324" s="661">
        <f t="shared" si="42"/>
        <v>599651502</v>
      </c>
      <c r="M1324" s="661">
        <f t="shared" si="41"/>
        <v>0</v>
      </c>
    </row>
    <row r="1325" spans="1:13">
      <c r="A1325" s="657" t="s">
        <v>1470</v>
      </c>
      <c r="B1325" s="658">
        <v>44529</v>
      </c>
      <c r="C1325" s="657" t="s">
        <v>1391</v>
      </c>
      <c r="D1325" s="657" t="s">
        <v>1171</v>
      </c>
      <c r="E1325" s="657" t="s">
        <v>1400</v>
      </c>
      <c r="F1325" s="659">
        <v>269831000</v>
      </c>
      <c r="G1325" s="659">
        <v>269831000</v>
      </c>
      <c r="H1325" s="659">
        <v>0</v>
      </c>
      <c r="I1325" s="659">
        <v>329820502</v>
      </c>
      <c r="J1325" s="660" t="s">
        <v>1398</v>
      </c>
      <c r="L1325" s="661">
        <f t="shared" si="42"/>
        <v>329820502</v>
      </c>
      <c r="M1325" s="661">
        <f t="shared" si="41"/>
        <v>0</v>
      </c>
    </row>
    <row r="1326" spans="1:13">
      <c r="A1326" s="657" t="s">
        <v>1471</v>
      </c>
      <c r="B1326" s="658">
        <v>44529</v>
      </c>
      <c r="C1326" s="657" t="s">
        <v>1391</v>
      </c>
      <c r="D1326" s="657" t="s">
        <v>1171</v>
      </c>
      <c r="E1326" s="657" t="s">
        <v>1397</v>
      </c>
      <c r="F1326" s="659">
        <v>1795400</v>
      </c>
      <c r="G1326" s="659">
        <v>1795400</v>
      </c>
      <c r="H1326" s="659">
        <v>0</v>
      </c>
      <c r="I1326" s="659">
        <v>328025102</v>
      </c>
      <c r="J1326" s="660" t="s">
        <v>1398</v>
      </c>
      <c r="L1326" s="661">
        <f t="shared" si="42"/>
        <v>328025102</v>
      </c>
      <c r="M1326" s="661">
        <f t="shared" si="41"/>
        <v>0</v>
      </c>
    </row>
    <row r="1327" spans="1:13">
      <c r="A1327" s="657" t="s">
        <v>1472</v>
      </c>
      <c r="B1327" s="658">
        <v>44527</v>
      </c>
      <c r="C1327" s="657" t="s">
        <v>1391</v>
      </c>
      <c r="D1327" s="657" t="s">
        <v>1171</v>
      </c>
      <c r="E1327" s="657" t="s">
        <v>1397</v>
      </c>
      <c r="F1327" s="659">
        <v>16700000</v>
      </c>
      <c r="G1327" s="659">
        <v>16700000</v>
      </c>
      <c r="H1327" s="659">
        <v>0</v>
      </c>
      <c r="I1327" s="659">
        <v>311325102</v>
      </c>
      <c r="J1327" s="660" t="s">
        <v>1398</v>
      </c>
      <c r="L1327" s="661">
        <f t="shared" si="42"/>
        <v>311325102</v>
      </c>
      <c r="M1327" s="661">
        <f t="shared" si="41"/>
        <v>0</v>
      </c>
    </row>
    <row r="1328" spans="1:13">
      <c r="A1328" s="657" t="s">
        <v>1473</v>
      </c>
      <c r="B1328" s="658">
        <v>44530</v>
      </c>
      <c r="C1328" s="657" t="s">
        <v>1391</v>
      </c>
      <c r="D1328" s="657" t="s">
        <v>1171</v>
      </c>
      <c r="E1328" s="657" t="s">
        <v>1409</v>
      </c>
      <c r="F1328" s="659">
        <v>10550000</v>
      </c>
      <c r="G1328" s="659">
        <v>10550000</v>
      </c>
      <c r="H1328" s="659">
        <v>0</v>
      </c>
      <c r="I1328" s="659">
        <v>300775102</v>
      </c>
      <c r="J1328" s="660" t="s">
        <v>1398</v>
      </c>
      <c r="L1328" s="661">
        <f t="shared" si="42"/>
        <v>300775102</v>
      </c>
      <c r="M1328" s="661">
        <f t="shared" si="41"/>
        <v>0</v>
      </c>
    </row>
    <row r="1329" spans="1:13">
      <c r="A1329" s="657" t="s">
        <v>1474</v>
      </c>
      <c r="B1329" s="658">
        <v>44530</v>
      </c>
      <c r="C1329" s="657" t="s">
        <v>1391</v>
      </c>
      <c r="D1329" s="657" t="s">
        <v>1171</v>
      </c>
      <c r="E1329" s="657" t="s">
        <v>1397</v>
      </c>
      <c r="F1329" s="659">
        <v>1586300</v>
      </c>
      <c r="G1329" s="659">
        <v>1586300</v>
      </c>
      <c r="H1329" s="659">
        <v>0</v>
      </c>
      <c r="I1329" s="659">
        <v>299188802</v>
      </c>
      <c r="J1329" s="660" t="s">
        <v>1398</v>
      </c>
      <c r="L1329" s="661">
        <f t="shared" si="42"/>
        <v>299188802</v>
      </c>
      <c r="M1329" s="661">
        <f t="shared" si="41"/>
        <v>0</v>
      </c>
    </row>
    <row r="1330" spans="1:13">
      <c r="A1330" s="657" t="s">
        <v>1475</v>
      </c>
      <c r="B1330" s="658">
        <v>44530</v>
      </c>
      <c r="C1330" s="657" t="s">
        <v>1391</v>
      </c>
      <c r="D1330" s="657" t="s">
        <v>1171</v>
      </c>
      <c r="E1330" s="657" t="s">
        <v>1400</v>
      </c>
      <c r="F1330" s="659">
        <v>121165000</v>
      </c>
      <c r="G1330" s="659">
        <v>121165000</v>
      </c>
      <c r="H1330" s="659">
        <v>0</v>
      </c>
      <c r="I1330" s="659">
        <v>178023802</v>
      </c>
      <c r="J1330" s="660" t="s">
        <v>1398</v>
      </c>
      <c r="L1330" s="661">
        <f t="shared" si="42"/>
        <v>178023802</v>
      </c>
      <c r="M1330" s="661">
        <f t="shared" si="41"/>
        <v>0</v>
      </c>
    </row>
    <row r="1331" spans="1:13">
      <c r="A1331" s="657" t="s">
        <v>1476</v>
      </c>
      <c r="B1331" s="658">
        <v>44530</v>
      </c>
      <c r="C1331" s="657" t="s">
        <v>1391</v>
      </c>
      <c r="D1331" s="657" t="s">
        <v>1171</v>
      </c>
      <c r="E1331" s="657" t="s">
        <v>1397</v>
      </c>
      <c r="F1331" s="659">
        <v>1889603</v>
      </c>
      <c r="G1331" s="659">
        <v>1889603</v>
      </c>
      <c r="H1331" s="659">
        <v>0</v>
      </c>
      <c r="I1331" s="659">
        <v>176134199</v>
      </c>
      <c r="J1331" s="660" t="s">
        <v>1398</v>
      </c>
      <c r="L1331" s="661">
        <f t="shared" si="42"/>
        <v>176134199</v>
      </c>
      <c r="M1331" s="661">
        <f t="shared" si="41"/>
        <v>0</v>
      </c>
    </row>
    <row r="1332" spans="1:13">
      <c r="A1332" s="662"/>
      <c r="B1332" s="663"/>
      <c r="C1332" s="662"/>
      <c r="D1332" s="662"/>
      <c r="E1332" s="662"/>
      <c r="F1332" s="664">
        <f>SUM(F6:F1331)</f>
        <v>189528579</v>
      </c>
      <c r="G1332" s="664">
        <f>SUM(G6:G1331)</f>
        <v>4743085063</v>
      </c>
      <c r="H1332" s="664">
        <f>SUM(H6:H1331)</f>
        <v>4553556484</v>
      </c>
      <c r="I1332" s="665">
        <v>176134199</v>
      </c>
      <c r="J1332" s="671">
        <f>I5-G1332+H1332</f>
        <v>176134199</v>
      </c>
      <c r="L1332" s="661">
        <f>G1332-H1332</f>
        <v>189528579</v>
      </c>
      <c r="M1332" s="661">
        <f>I5-L1332</f>
        <v>176134199</v>
      </c>
    </row>
    <row r="1333" spans="1:13">
      <c r="A1333" s="666"/>
      <c r="B1333" s="667"/>
      <c r="C1333" s="666"/>
      <c r="D1333" s="666"/>
      <c r="E1333" s="666"/>
      <c r="F1333" s="668"/>
      <c r="G1333" s="668"/>
      <c r="H1333" s="668"/>
      <c r="I1333" s="668"/>
      <c r="J1333" s="667"/>
    </row>
    <row r="1334" spans="1:13" ht="15" customHeight="1">
      <c r="A1334" s="766" t="s">
        <v>1477</v>
      </c>
      <c r="B1334" s="767"/>
      <c r="C1334" s="767"/>
      <c r="D1334" s="767"/>
      <c r="E1334" s="767"/>
      <c r="F1334" s="768"/>
      <c r="G1334" s="769"/>
      <c r="H1334" s="768"/>
      <c r="I1334" s="655">
        <v>2500000</v>
      </c>
      <c r="J1334" s="656"/>
    </row>
    <row r="1335" spans="1:13">
      <c r="A1335" s="657" t="s">
        <v>1478</v>
      </c>
      <c r="B1335" s="658">
        <v>44527</v>
      </c>
      <c r="C1335" s="657" t="s">
        <v>1479</v>
      </c>
      <c r="D1335" s="657" t="s">
        <v>1171</v>
      </c>
      <c r="E1335" s="657" t="s">
        <v>1480</v>
      </c>
      <c r="F1335" s="659">
        <v>-16700000</v>
      </c>
      <c r="G1335" s="659">
        <v>0</v>
      </c>
      <c r="H1335" s="659">
        <v>16700000</v>
      </c>
      <c r="I1335" s="659">
        <v>19200000</v>
      </c>
      <c r="J1335" s="660" t="s">
        <v>1173</v>
      </c>
    </row>
    <row r="1336" spans="1:13">
      <c r="A1336" s="657" t="s">
        <v>1481</v>
      </c>
      <c r="B1336" s="658">
        <v>44501</v>
      </c>
      <c r="C1336" s="657" t="s">
        <v>1482</v>
      </c>
      <c r="D1336" s="657" t="s">
        <v>1171</v>
      </c>
      <c r="E1336" s="657" t="s">
        <v>1483</v>
      </c>
      <c r="F1336" s="659">
        <v>145000</v>
      </c>
      <c r="G1336" s="659">
        <v>145000</v>
      </c>
      <c r="H1336" s="659">
        <v>0</v>
      </c>
      <c r="I1336" s="659">
        <v>19055000</v>
      </c>
      <c r="J1336" s="660" t="s">
        <v>1389</v>
      </c>
    </row>
    <row r="1337" spans="1:13">
      <c r="A1337" s="657" t="s">
        <v>1481</v>
      </c>
      <c r="B1337" s="658">
        <v>44501</v>
      </c>
      <c r="C1337" s="657" t="s">
        <v>1484</v>
      </c>
      <c r="D1337" s="657" t="s">
        <v>1171</v>
      </c>
      <c r="E1337" s="657" t="s">
        <v>1485</v>
      </c>
      <c r="F1337" s="659">
        <v>12500</v>
      </c>
      <c r="G1337" s="659">
        <v>12500</v>
      </c>
      <c r="H1337" s="659">
        <v>0</v>
      </c>
      <c r="I1337" s="659">
        <v>19042500</v>
      </c>
      <c r="J1337" s="660" t="s">
        <v>1389</v>
      </c>
    </row>
    <row r="1338" spans="1:13">
      <c r="A1338" s="657" t="s">
        <v>1481</v>
      </c>
      <c r="B1338" s="658">
        <v>44501</v>
      </c>
      <c r="C1338" s="657" t="s">
        <v>1484</v>
      </c>
      <c r="D1338" s="657" t="s">
        <v>1171</v>
      </c>
      <c r="E1338" s="657" t="s">
        <v>1125</v>
      </c>
      <c r="F1338" s="659">
        <v>3000</v>
      </c>
      <c r="G1338" s="659">
        <v>3000</v>
      </c>
      <c r="H1338" s="659">
        <v>0</v>
      </c>
      <c r="I1338" s="659">
        <v>19039500</v>
      </c>
      <c r="J1338" s="660" t="s">
        <v>1389</v>
      </c>
    </row>
    <row r="1339" spans="1:13">
      <c r="A1339" s="657" t="s">
        <v>1481</v>
      </c>
      <c r="B1339" s="658">
        <v>44501</v>
      </c>
      <c r="C1339" s="657" t="s">
        <v>1484</v>
      </c>
      <c r="D1339" s="657" t="s">
        <v>1171</v>
      </c>
      <c r="E1339" s="657" t="s">
        <v>1125</v>
      </c>
      <c r="F1339" s="659">
        <v>8000</v>
      </c>
      <c r="G1339" s="659">
        <v>8000</v>
      </c>
      <c r="H1339" s="659">
        <v>0</v>
      </c>
      <c r="I1339" s="659">
        <v>19031500</v>
      </c>
      <c r="J1339" s="660" t="s">
        <v>1389</v>
      </c>
    </row>
    <row r="1340" spans="1:13">
      <c r="A1340" s="657" t="s">
        <v>1481</v>
      </c>
      <c r="B1340" s="658">
        <v>44501</v>
      </c>
      <c r="C1340" s="657" t="s">
        <v>1484</v>
      </c>
      <c r="D1340" s="657" t="s">
        <v>1171</v>
      </c>
      <c r="E1340" s="657" t="s">
        <v>1125</v>
      </c>
      <c r="F1340" s="659">
        <v>5000</v>
      </c>
      <c r="G1340" s="659">
        <v>5000</v>
      </c>
      <c r="H1340" s="659">
        <v>0</v>
      </c>
      <c r="I1340" s="659">
        <v>19026500</v>
      </c>
      <c r="J1340" s="660" t="s">
        <v>1389</v>
      </c>
    </row>
    <row r="1341" spans="1:13">
      <c r="A1341" s="657" t="s">
        <v>1481</v>
      </c>
      <c r="B1341" s="658">
        <v>44501</v>
      </c>
      <c r="C1341" s="657" t="s">
        <v>1294</v>
      </c>
      <c r="D1341" s="657" t="s">
        <v>1171</v>
      </c>
      <c r="E1341" s="657" t="s">
        <v>1486</v>
      </c>
      <c r="F1341" s="659">
        <v>37100</v>
      </c>
      <c r="G1341" s="659">
        <v>37100</v>
      </c>
      <c r="H1341" s="659">
        <v>0</v>
      </c>
      <c r="I1341" s="659">
        <v>18989400</v>
      </c>
      <c r="J1341" s="660" t="s">
        <v>1389</v>
      </c>
    </row>
    <row r="1342" spans="1:13">
      <c r="A1342" s="657" t="s">
        <v>1481</v>
      </c>
      <c r="B1342" s="658">
        <v>44501</v>
      </c>
      <c r="C1342" s="657" t="s">
        <v>1484</v>
      </c>
      <c r="D1342" s="657" t="s">
        <v>1171</v>
      </c>
      <c r="E1342" s="657" t="s">
        <v>1125</v>
      </c>
      <c r="F1342" s="659">
        <v>12000</v>
      </c>
      <c r="G1342" s="659">
        <v>12000</v>
      </c>
      <c r="H1342" s="659">
        <v>0</v>
      </c>
      <c r="I1342" s="659">
        <v>18977400</v>
      </c>
      <c r="J1342" s="660" t="s">
        <v>1389</v>
      </c>
    </row>
    <row r="1343" spans="1:13">
      <c r="A1343" s="657" t="s">
        <v>1481</v>
      </c>
      <c r="B1343" s="658">
        <v>44501</v>
      </c>
      <c r="C1343" s="657" t="s">
        <v>1484</v>
      </c>
      <c r="D1343" s="657" t="s">
        <v>1171</v>
      </c>
      <c r="E1343" s="657" t="s">
        <v>1125</v>
      </c>
      <c r="F1343" s="659">
        <v>2000</v>
      </c>
      <c r="G1343" s="659">
        <v>2000</v>
      </c>
      <c r="H1343" s="659">
        <v>0</v>
      </c>
      <c r="I1343" s="659">
        <v>18975400</v>
      </c>
      <c r="J1343" s="660" t="s">
        <v>1389</v>
      </c>
    </row>
    <row r="1344" spans="1:13">
      <c r="A1344" s="657" t="s">
        <v>1481</v>
      </c>
      <c r="B1344" s="658">
        <v>44501</v>
      </c>
      <c r="C1344" s="657" t="s">
        <v>1487</v>
      </c>
      <c r="D1344" s="657" t="s">
        <v>1171</v>
      </c>
      <c r="E1344" s="657" t="s">
        <v>1134</v>
      </c>
      <c r="F1344" s="659">
        <v>10977034</v>
      </c>
      <c r="G1344" s="659">
        <v>10977034</v>
      </c>
      <c r="H1344" s="659">
        <v>0</v>
      </c>
      <c r="I1344" s="659">
        <v>7998366</v>
      </c>
      <c r="J1344" s="660" t="s">
        <v>1389</v>
      </c>
    </row>
    <row r="1345" spans="1:10">
      <c r="A1345" s="657" t="s">
        <v>1481</v>
      </c>
      <c r="B1345" s="658">
        <v>44501</v>
      </c>
      <c r="C1345" s="657" t="s">
        <v>1488</v>
      </c>
      <c r="D1345" s="657" t="s">
        <v>1171</v>
      </c>
      <c r="E1345" s="657" t="s">
        <v>1489</v>
      </c>
      <c r="F1345" s="659">
        <v>6900</v>
      </c>
      <c r="G1345" s="659">
        <v>6900</v>
      </c>
      <c r="H1345" s="659">
        <v>0</v>
      </c>
      <c r="I1345" s="659">
        <v>7991466</v>
      </c>
      <c r="J1345" s="660" t="s">
        <v>1389</v>
      </c>
    </row>
    <row r="1346" spans="1:10">
      <c r="A1346" s="657" t="s">
        <v>1481</v>
      </c>
      <c r="B1346" s="658">
        <v>44501</v>
      </c>
      <c r="C1346" s="657" t="s">
        <v>1490</v>
      </c>
      <c r="D1346" s="657" t="s">
        <v>1171</v>
      </c>
      <c r="E1346" s="657" t="s">
        <v>1491</v>
      </c>
      <c r="F1346" s="659">
        <v>62412</v>
      </c>
      <c r="G1346" s="659">
        <v>62412</v>
      </c>
      <c r="H1346" s="659">
        <v>0</v>
      </c>
      <c r="I1346" s="659">
        <v>7929054</v>
      </c>
      <c r="J1346" s="660" t="s">
        <v>1389</v>
      </c>
    </row>
    <row r="1347" spans="1:10">
      <c r="A1347" s="657" t="s">
        <v>1481</v>
      </c>
      <c r="B1347" s="658">
        <v>44501</v>
      </c>
      <c r="C1347" s="657" t="s">
        <v>1479</v>
      </c>
      <c r="D1347" s="657" t="s">
        <v>1171</v>
      </c>
      <c r="E1347" s="657" t="s">
        <v>1129</v>
      </c>
      <c r="F1347" s="659">
        <v>1585500</v>
      </c>
      <c r="G1347" s="659">
        <v>1585500</v>
      </c>
      <c r="H1347" s="659">
        <v>0</v>
      </c>
      <c r="I1347" s="659">
        <v>6343554</v>
      </c>
      <c r="J1347" s="660" t="s">
        <v>1389</v>
      </c>
    </row>
    <row r="1348" spans="1:10">
      <c r="A1348" s="657" t="s">
        <v>1481</v>
      </c>
      <c r="B1348" s="658">
        <v>44501</v>
      </c>
      <c r="C1348" s="657" t="s">
        <v>1492</v>
      </c>
      <c r="D1348" s="657" t="s">
        <v>1171</v>
      </c>
      <c r="E1348" s="657" t="s">
        <v>1493</v>
      </c>
      <c r="F1348" s="659">
        <v>75000</v>
      </c>
      <c r="G1348" s="659">
        <v>75000</v>
      </c>
      <c r="H1348" s="659">
        <v>0</v>
      </c>
      <c r="I1348" s="659">
        <v>6268554</v>
      </c>
      <c r="J1348" s="660" t="s">
        <v>1389</v>
      </c>
    </row>
    <row r="1349" spans="1:10" ht="22.5">
      <c r="A1349" s="657" t="s">
        <v>1494</v>
      </c>
      <c r="B1349" s="658">
        <v>44502</v>
      </c>
      <c r="C1349" s="657" t="s">
        <v>1495</v>
      </c>
      <c r="D1349" s="657" t="s">
        <v>1171</v>
      </c>
      <c r="E1349" s="657" t="s">
        <v>1496</v>
      </c>
      <c r="F1349" s="659">
        <v>1490000</v>
      </c>
      <c r="G1349" s="659">
        <v>1490000</v>
      </c>
      <c r="H1349" s="659">
        <v>0</v>
      </c>
      <c r="I1349" s="659">
        <v>4778554</v>
      </c>
      <c r="J1349" s="660" t="s">
        <v>1389</v>
      </c>
    </row>
    <row r="1350" spans="1:10">
      <c r="A1350" s="657" t="s">
        <v>1494</v>
      </c>
      <c r="B1350" s="658">
        <v>44502</v>
      </c>
      <c r="C1350" s="657" t="s">
        <v>1482</v>
      </c>
      <c r="D1350" s="657" t="s">
        <v>1171</v>
      </c>
      <c r="E1350" s="657" t="s">
        <v>1483</v>
      </c>
      <c r="F1350" s="659">
        <v>145000</v>
      </c>
      <c r="G1350" s="659">
        <v>145000</v>
      </c>
      <c r="H1350" s="659">
        <v>0</v>
      </c>
      <c r="I1350" s="659">
        <v>4633554</v>
      </c>
      <c r="J1350" s="660" t="s">
        <v>1389</v>
      </c>
    </row>
    <row r="1351" spans="1:10">
      <c r="A1351" s="657" t="s">
        <v>1494</v>
      </c>
      <c r="B1351" s="658">
        <v>44502</v>
      </c>
      <c r="C1351" s="657" t="s">
        <v>1497</v>
      </c>
      <c r="D1351" s="657" t="s">
        <v>1171</v>
      </c>
      <c r="E1351" s="657" t="s">
        <v>1498</v>
      </c>
      <c r="F1351" s="659">
        <v>100000</v>
      </c>
      <c r="G1351" s="659">
        <v>100000</v>
      </c>
      <c r="H1351" s="659">
        <v>0</v>
      </c>
      <c r="I1351" s="659">
        <v>4533554</v>
      </c>
      <c r="J1351" s="660" t="s">
        <v>1389</v>
      </c>
    </row>
    <row r="1352" spans="1:10">
      <c r="A1352" s="657" t="s">
        <v>1494</v>
      </c>
      <c r="B1352" s="658">
        <v>44502</v>
      </c>
      <c r="C1352" s="657" t="s">
        <v>1499</v>
      </c>
      <c r="D1352" s="657" t="s">
        <v>1171</v>
      </c>
      <c r="E1352" s="657" t="s">
        <v>1500</v>
      </c>
      <c r="F1352" s="659">
        <v>20000</v>
      </c>
      <c r="G1352" s="659">
        <v>20000</v>
      </c>
      <c r="H1352" s="659">
        <v>0</v>
      </c>
      <c r="I1352" s="659">
        <v>4513554</v>
      </c>
      <c r="J1352" s="660" t="s">
        <v>1389</v>
      </c>
    </row>
    <row r="1353" spans="1:10">
      <c r="A1353" s="657" t="s">
        <v>1494</v>
      </c>
      <c r="B1353" s="658">
        <v>44502</v>
      </c>
      <c r="C1353" s="657" t="s">
        <v>1484</v>
      </c>
      <c r="D1353" s="657" t="s">
        <v>1171</v>
      </c>
      <c r="E1353" s="657" t="s">
        <v>1125</v>
      </c>
      <c r="F1353" s="659">
        <v>5000</v>
      </c>
      <c r="G1353" s="659">
        <v>5000</v>
      </c>
      <c r="H1353" s="659">
        <v>0</v>
      </c>
      <c r="I1353" s="659">
        <v>4508554</v>
      </c>
      <c r="J1353" s="660" t="s">
        <v>1389</v>
      </c>
    </row>
    <row r="1354" spans="1:10">
      <c r="A1354" s="657" t="s">
        <v>1494</v>
      </c>
      <c r="B1354" s="658">
        <v>44502</v>
      </c>
      <c r="C1354" s="657" t="s">
        <v>1484</v>
      </c>
      <c r="D1354" s="657" t="s">
        <v>1171</v>
      </c>
      <c r="E1354" s="657" t="s">
        <v>1125</v>
      </c>
      <c r="F1354" s="659">
        <v>9000</v>
      </c>
      <c r="G1354" s="659">
        <v>9000</v>
      </c>
      <c r="H1354" s="659">
        <v>0</v>
      </c>
      <c r="I1354" s="659">
        <v>4499554</v>
      </c>
      <c r="J1354" s="660" t="s">
        <v>1389</v>
      </c>
    </row>
    <row r="1355" spans="1:10">
      <c r="A1355" s="657" t="s">
        <v>1494</v>
      </c>
      <c r="B1355" s="658">
        <v>44502</v>
      </c>
      <c r="C1355" s="657" t="s">
        <v>1501</v>
      </c>
      <c r="D1355" s="657" t="s">
        <v>1171</v>
      </c>
      <c r="E1355" s="657" t="s">
        <v>1502</v>
      </c>
      <c r="F1355" s="659">
        <v>5000</v>
      </c>
      <c r="G1355" s="659">
        <v>5000</v>
      </c>
      <c r="H1355" s="659">
        <v>0</v>
      </c>
      <c r="I1355" s="659">
        <v>4494554</v>
      </c>
      <c r="J1355" s="660" t="s">
        <v>1389</v>
      </c>
    </row>
    <row r="1356" spans="1:10">
      <c r="A1356" s="657" t="s">
        <v>1494</v>
      </c>
      <c r="B1356" s="658">
        <v>44502</v>
      </c>
      <c r="C1356" s="657" t="s">
        <v>1501</v>
      </c>
      <c r="D1356" s="657" t="s">
        <v>1171</v>
      </c>
      <c r="E1356" s="657" t="s">
        <v>1503</v>
      </c>
      <c r="F1356" s="659">
        <v>20000</v>
      </c>
      <c r="G1356" s="659">
        <v>20000</v>
      </c>
      <c r="H1356" s="659">
        <v>0</v>
      </c>
      <c r="I1356" s="659">
        <v>4474554</v>
      </c>
      <c r="J1356" s="660" t="s">
        <v>1389</v>
      </c>
    </row>
    <row r="1357" spans="1:10">
      <c r="A1357" s="657" t="s">
        <v>1494</v>
      </c>
      <c r="B1357" s="658">
        <v>44502</v>
      </c>
      <c r="C1357" s="657" t="s">
        <v>1504</v>
      </c>
      <c r="D1357" s="657" t="s">
        <v>1171</v>
      </c>
      <c r="E1357" s="657" t="s">
        <v>1505</v>
      </c>
      <c r="F1357" s="659">
        <v>114198</v>
      </c>
      <c r="G1357" s="659">
        <v>114198</v>
      </c>
      <c r="H1357" s="659">
        <v>0</v>
      </c>
      <c r="I1357" s="659">
        <v>4360356</v>
      </c>
      <c r="J1357" s="660" t="s">
        <v>1389</v>
      </c>
    </row>
    <row r="1358" spans="1:10" ht="22.5">
      <c r="A1358" s="657" t="s">
        <v>1494</v>
      </c>
      <c r="B1358" s="658">
        <v>44502</v>
      </c>
      <c r="C1358" s="657" t="s">
        <v>1506</v>
      </c>
      <c r="D1358" s="657" t="s">
        <v>1171</v>
      </c>
      <c r="E1358" s="657" t="s">
        <v>1507</v>
      </c>
      <c r="F1358" s="659">
        <v>50000</v>
      </c>
      <c r="G1358" s="659">
        <v>50000</v>
      </c>
      <c r="H1358" s="659">
        <v>0</v>
      </c>
      <c r="I1358" s="659">
        <v>4310356</v>
      </c>
      <c r="J1358" s="660" t="s">
        <v>1389</v>
      </c>
    </row>
    <row r="1359" spans="1:10">
      <c r="A1359" s="657" t="s">
        <v>1494</v>
      </c>
      <c r="B1359" s="658">
        <v>44502</v>
      </c>
      <c r="C1359" s="657" t="s">
        <v>1492</v>
      </c>
      <c r="D1359" s="657" t="s">
        <v>1171</v>
      </c>
      <c r="E1359" s="657" t="s">
        <v>1493</v>
      </c>
      <c r="F1359" s="659">
        <v>37500</v>
      </c>
      <c r="G1359" s="659">
        <v>37500</v>
      </c>
      <c r="H1359" s="659">
        <v>0</v>
      </c>
      <c r="I1359" s="659">
        <v>4272856</v>
      </c>
      <c r="J1359" s="660" t="s">
        <v>1389</v>
      </c>
    </row>
    <row r="1360" spans="1:10">
      <c r="A1360" s="657" t="s">
        <v>1508</v>
      </c>
      <c r="B1360" s="658">
        <v>44503</v>
      </c>
      <c r="C1360" s="657" t="s">
        <v>1484</v>
      </c>
      <c r="D1360" s="657" t="s">
        <v>1171</v>
      </c>
      <c r="E1360" s="657" t="s">
        <v>1125</v>
      </c>
      <c r="F1360" s="659">
        <v>5000</v>
      </c>
      <c r="G1360" s="659">
        <v>5000</v>
      </c>
      <c r="H1360" s="659">
        <v>0</v>
      </c>
      <c r="I1360" s="659">
        <v>4267856</v>
      </c>
      <c r="J1360" s="660" t="s">
        <v>1389</v>
      </c>
    </row>
    <row r="1361" spans="1:10">
      <c r="A1361" s="657" t="s">
        <v>1508</v>
      </c>
      <c r="B1361" s="658">
        <v>44503</v>
      </c>
      <c r="C1361" s="657" t="s">
        <v>1482</v>
      </c>
      <c r="D1361" s="657" t="s">
        <v>1171</v>
      </c>
      <c r="E1361" s="657" t="s">
        <v>1483</v>
      </c>
      <c r="F1361" s="659">
        <v>145000</v>
      </c>
      <c r="G1361" s="659">
        <v>145000</v>
      </c>
      <c r="H1361" s="659">
        <v>0</v>
      </c>
      <c r="I1361" s="659">
        <v>4122856</v>
      </c>
      <c r="J1361" s="660" t="s">
        <v>1389</v>
      </c>
    </row>
    <row r="1362" spans="1:10">
      <c r="A1362" s="657" t="s">
        <v>1508</v>
      </c>
      <c r="B1362" s="658">
        <v>44503</v>
      </c>
      <c r="C1362" s="657" t="s">
        <v>1484</v>
      </c>
      <c r="D1362" s="657" t="s">
        <v>1171</v>
      </c>
      <c r="E1362" s="657" t="s">
        <v>1125</v>
      </c>
      <c r="F1362" s="659">
        <v>12000</v>
      </c>
      <c r="G1362" s="659">
        <v>12000</v>
      </c>
      <c r="H1362" s="659">
        <v>0</v>
      </c>
      <c r="I1362" s="659">
        <v>4110856</v>
      </c>
      <c r="J1362" s="660" t="s">
        <v>1389</v>
      </c>
    </row>
    <row r="1363" spans="1:10">
      <c r="A1363" s="657" t="s">
        <v>1508</v>
      </c>
      <c r="B1363" s="658">
        <v>44503</v>
      </c>
      <c r="C1363" s="657" t="s">
        <v>1484</v>
      </c>
      <c r="D1363" s="657" t="s">
        <v>1171</v>
      </c>
      <c r="E1363" s="657" t="s">
        <v>1125</v>
      </c>
      <c r="F1363" s="659">
        <v>16000</v>
      </c>
      <c r="G1363" s="659">
        <v>16000</v>
      </c>
      <c r="H1363" s="659">
        <v>0</v>
      </c>
      <c r="I1363" s="659">
        <v>4094856</v>
      </c>
      <c r="J1363" s="660" t="s">
        <v>1389</v>
      </c>
    </row>
    <row r="1364" spans="1:10">
      <c r="A1364" s="657" t="s">
        <v>1508</v>
      </c>
      <c r="B1364" s="658">
        <v>44503</v>
      </c>
      <c r="C1364" s="657" t="s">
        <v>1484</v>
      </c>
      <c r="D1364" s="657" t="s">
        <v>1171</v>
      </c>
      <c r="E1364" s="657" t="s">
        <v>1125</v>
      </c>
      <c r="F1364" s="659">
        <v>5000</v>
      </c>
      <c r="G1364" s="659">
        <v>5000</v>
      </c>
      <c r="H1364" s="659">
        <v>0</v>
      </c>
      <c r="I1364" s="659">
        <v>4089856</v>
      </c>
      <c r="J1364" s="660" t="s">
        <v>1389</v>
      </c>
    </row>
    <row r="1365" spans="1:10">
      <c r="A1365" s="657" t="s">
        <v>1508</v>
      </c>
      <c r="B1365" s="658">
        <v>44503</v>
      </c>
      <c r="C1365" s="657" t="s">
        <v>1501</v>
      </c>
      <c r="D1365" s="657" t="s">
        <v>1171</v>
      </c>
      <c r="E1365" s="657" t="s">
        <v>1502</v>
      </c>
      <c r="F1365" s="659">
        <v>15000</v>
      </c>
      <c r="G1365" s="659">
        <v>15000</v>
      </c>
      <c r="H1365" s="659">
        <v>0</v>
      </c>
      <c r="I1365" s="659">
        <v>4074856</v>
      </c>
      <c r="J1365" s="660" t="s">
        <v>1389</v>
      </c>
    </row>
    <row r="1366" spans="1:10">
      <c r="A1366" s="657" t="s">
        <v>1508</v>
      </c>
      <c r="B1366" s="658">
        <v>44503</v>
      </c>
      <c r="C1366" s="657" t="s">
        <v>1484</v>
      </c>
      <c r="D1366" s="657" t="s">
        <v>1171</v>
      </c>
      <c r="E1366" s="657" t="s">
        <v>1485</v>
      </c>
      <c r="F1366" s="659">
        <v>12500</v>
      </c>
      <c r="G1366" s="659">
        <v>12500</v>
      </c>
      <c r="H1366" s="659">
        <v>0</v>
      </c>
      <c r="I1366" s="659">
        <v>4062356</v>
      </c>
      <c r="J1366" s="660" t="s">
        <v>1389</v>
      </c>
    </row>
    <row r="1367" spans="1:10">
      <c r="A1367" s="657" t="s">
        <v>1508</v>
      </c>
      <c r="B1367" s="658">
        <v>44503</v>
      </c>
      <c r="C1367" s="657" t="s">
        <v>1484</v>
      </c>
      <c r="D1367" s="657" t="s">
        <v>1171</v>
      </c>
      <c r="E1367" s="657" t="s">
        <v>1125</v>
      </c>
      <c r="F1367" s="659">
        <v>5000</v>
      </c>
      <c r="G1367" s="659">
        <v>5000</v>
      </c>
      <c r="H1367" s="659">
        <v>0</v>
      </c>
      <c r="I1367" s="659">
        <v>4057356</v>
      </c>
      <c r="J1367" s="660" t="s">
        <v>1389</v>
      </c>
    </row>
    <row r="1368" spans="1:10">
      <c r="A1368" s="657" t="s">
        <v>1508</v>
      </c>
      <c r="B1368" s="658">
        <v>44503</v>
      </c>
      <c r="C1368" s="657" t="s">
        <v>1484</v>
      </c>
      <c r="D1368" s="657" t="s">
        <v>1171</v>
      </c>
      <c r="E1368" s="657" t="s">
        <v>1125</v>
      </c>
      <c r="F1368" s="659">
        <v>5000</v>
      </c>
      <c r="G1368" s="659">
        <v>5000</v>
      </c>
      <c r="H1368" s="659">
        <v>0</v>
      </c>
      <c r="I1368" s="659">
        <v>4052356</v>
      </c>
      <c r="J1368" s="660" t="s">
        <v>1389</v>
      </c>
    </row>
    <row r="1369" spans="1:10">
      <c r="A1369" s="657" t="s">
        <v>1508</v>
      </c>
      <c r="B1369" s="658">
        <v>44503</v>
      </c>
      <c r="C1369" s="657" t="s">
        <v>1484</v>
      </c>
      <c r="D1369" s="657" t="s">
        <v>1171</v>
      </c>
      <c r="E1369" s="657" t="s">
        <v>1485</v>
      </c>
      <c r="F1369" s="659">
        <v>101500</v>
      </c>
      <c r="G1369" s="659">
        <v>101500</v>
      </c>
      <c r="H1369" s="659">
        <v>0</v>
      </c>
      <c r="I1369" s="659">
        <v>3950856</v>
      </c>
      <c r="J1369" s="660" t="s">
        <v>1389</v>
      </c>
    </row>
    <row r="1370" spans="1:10">
      <c r="A1370" s="657" t="s">
        <v>1508</v>
      </c>
      <c r="B1370" s="658">
        <v>44503</v>
      </c>
      <c r="C1370" s="657" t="s">
        <v>1484</v>
      </c>
      <c r="D1370" s="657" t="s">
        <v>1171</v>
      </c>
      <c r="E1370" s="657" t="s">
        <v>1125</v>
      </c>
      <c r="F1370" s="659">
        <v>6000</v>
      </c>
      <c r="G1370" s="659">
        <v>6000</v>
      </c>
      <c r="H1370" s="659">
        <v>0</v>
      </c>
      <c r="I1370" s="659">
        <v>3944856</v>
      </c>
      <c r="J1370" s="660" t="s">
        <v>1389</v>
      </c>
    </row>
    <row r="1371" spans="1:10">
      <c r="A1371" s="657" t="s">
        <v>1508</v>
      </c>
      <c r="B1371" s="658">
        <v>44503</v>
      </c>
      <c r="C1371" s="657" t="s">
        <v>1484</v>
      </c>
      <c r="D1371" s="657" t="s">
        <v>1171</v>
      </c>
      <c r="E1371" s="657" t="s">
        <v>1485</v>
      </c>
      <c r="F1371" s="659">
        <v>57000</v>
      </c>
      <c r="G1371" s="659">
        <v>57000</v>
      </c>
      <c r="H1371" s="659">
        <v>0</v>
      </c>
      <c r="I1371" s="659">
        <v>3887856</v>
      </c>
      <c r="J1371" s="660" t="s">
        <v>1389</v>
      </c>
    </row>
    <row r="1372" spans="1:10">
      <c r="A1372" s="657" t="s">
        <v>1508</v>
      </c>
      <c r="B1372" s="658">
        <v>44503</v>
      </c>
      <c r="C1372" s="657" t="s">
        <v>1484</v>
      </c>
      <c r="D1372" s="657" t="s">
        <v>1171</v>
      </c>
      <c r="E1372" s="657" t="s">
        <v>1125</v>
      </c>
      <c r="F1372" s="659">
        <v>5000</v>
      </c>
      <c r="G1372" s="659">
        <v>5000</v>
      </c>
      <c r="H1372" s="659">
        <v>0</v>
      </c>
      <c r="I1372" s="659">
        <v>3882856</v>
      </c>
      <c r="J1372" s="660" t="s">
        <v>1389</v>
      </c>
    </row>
    <row r="1373" spans="1:10">
      <c r="A1373" s="657" t="s">
        <v>1508</v>
      </c>
      <c r="B1373" s="658">
        <v>44503</v>
      </c>
      <c r="C1373" s="657" t="s">
        <v>1479</v>
      </c>
      <c r="D1373" s="657" t="s">
        <v>1171</v>
      </c>
      <c r="E1373" s="657" t="s">
        <v>1129</v>
      </c>
      <c r="F1373" s="659">
        <v>1560000</v>
      </c>
      <c r="G1373" s="659">
        <v>1560000</v>
      </c>
      <c r="H1373" s="659">
        <v>0</v>
      </c>
      <c r="I1373" s="659">
        <v>2322856</v>
      </c>
      <c r="J1373" s="660" t="s">
        <v>1389</v>
      </c>
    </row>
    <row r="1374" spans="1:10">
      <c r="A1374" s="657" t="s">
        <v>1508</v>
      </c>
      <c r="B1374" s="658">
        <v>44503</v>
      </c>
      <c r="C1374" s="657" t="s">
        <v>1492</v>
      </c>
      <c r="D1374" s="657" t="s">
        <v>1171</v>
      </c>
      <c r="E1374" s="657" t="s">
        <v>1493</v>
      </c>
      <c r="F1374" s="659">
        <v>187500</v>
      </c>
      <c r="G1374" s="659">
        <v>187500</v>
      </c>
      <c r="H1374" s="659">
        <v>0</v>
      </c>
      <c r="I1374" s="659">
        <v>2135356</v>
      </c>
      <c r="J1374" s="660" t="s">
        <v>1389</v>
      </c>
    </row>
    <row r="1375" spans="1:10">
      <c r="A1375" s="657" t="s">
        <v>1509</v>
      </c>
      <c r="B1375" s="658">
        <v>44504</v>
      </c>
      <c r="C1375" s="657" t="s">
        <v>1482</v>
      </c>
      <c r="D1375" s="657" t="s">
        <v>1171</v>
      </c>
      <c r="E1375" s="657" t="s">
        <v>1483</v>
      </c>
      <c r="F1375" s="659">
        <v>145000</v>
      </c>
      <c r="G1375" s="659">
        <v>145000</v>
      </c>
      <c r="H1375" s="659">
        <v>0</v>
      </c>
      <c r="I1375" s="659">
        <v>1990356</v>
      </c>
      <c r="J1375" s="660" t="s">
        <v>1389</v>
      </c>
    </row>
    <row r="1376" spans="1:10">
      <c r="A1376" s="657" t="s">
        <v>1509</v>
      </c>
      <c r="B1376" s="658">
        <v>44504</v>
      </c>
      <c r="C1376" s="657" t="s">
        <v>1484</v>
      </c>
      <c r="D1376" s="657" t="s">
        <v>1171</v>
      </c>
      <c r="E1376" s="657" t="s">
        <v>1485</v>
      </c>
      <c r="F1376" s="659">
        <v>12500</v>
      </c>
      <c r="G1376" s="659">
        <v>12500</v>
      </c>
      <c r="H1376" s="659">
        <v>0</v>
      </c>
      <c r="I1376" s="659">
        <v>1977856</v>
      </c>
      <c r="J1376" s="660" t="s">
        <v>1389</v>
      </c>
    </row>
    <row r="1377" spans="1:10">
      <c r="A1377" s="657" t="s">
        <v>1509</v>
      </c>
      <c r="B1377" s="658">
        <v>44504</v>
      </c>
      <c r="C1377" s="657" t="s">
        <v>1484</v>
      </c>
      <c r="D1377" s="657" t="s">
        <v>1171</v>
      </c>
      <c r="E1377" s="657" t="s">
        <v>1125</v>
      </c>
      <c r="F1377" s="659">
        <v>5000</v>
      </c>
      <c r="G1377" s="659">
        <v>5000</v>
      </c>
      <c r="H1377" s="659">
        <v>0</v>
      </c>
      <c r="I1377" s="659">
        <v>1972856</v>
      </c>
      <c r="J1377" s="660" t="s">
        <v>1389</v>
      </c>
    </row>
    <row r="1378" spans="1:10">
      <c r="A1378" s="657" t="s">
        <v>1509</v>
      </c>
      <c r="B1378" s="658">
        <v>44504</v>
      </c>
      <c r="C1378" s="657" t="s">
        <v>1484</v>
      </c>
      <c r="D1378" s="657" t="s">
        <v>1171</v>
      </c>
      <c r="E1378" s="657" t="s">
        <v>1125</v>
      </c>
      <c r="F1378" s="659">
        <v>2000</v>
      </c>
      <c r="G1378" s="659">
        <v>2000</v>
      </c>
      <c r="H1378" s="659">
        <v>0</v>
      </c>
      <c r="I1378" s="659">
        <v>1970856</v>
      </c>
      <c r="J1378" s="660" t="s">
        <v>1389</v>
      </c>
    </row>
    <row r="1379" spans="1:10">
      <c r="A1379" s="657" t="s">
        <v>1509</v>
      </c>
      <c r="B1379" s="658">
        <v>44504</v>
      </c>
      <c r="C1379" s="657" t="s">
        <v>1484</v>
      </c>
      <c r="D1379" s="657" t="s">
        <v>1171</v>
      </c>
      <c r="E1379" s="657" t="s">
        <v>1125</v>
      </c>
      <c r="F1379" s="659">
        <v>5000</v>
      </c>
      <c r="G1379" s="659">
        <v>5000</v>
      </c>
      <c r="H1379" s="659">
        <v>0</v>
      </c>
      <c r="I1379" s="659">
        <v>1965856</v>
      </c>
      <c r="J1379" s="660" t="s">
        <v>1389</v>
      </c>
    </row>
    <row r="1380" spans="1:10">
      <c r="A1380" s="657" t="s">
        <v>1509</v>
      </c>
      <c r="B1380" s="658">
        <v>44504</v>
      </c>
      <c r="C1380" s="657" t="s">
        <v>1484</v>
      </c>
      <c r="D1380" s="657" t="s">
        <v>1171</v>
      </c>
      <c r="E1380" s="657" t="s">
        <v>1125</v>
      </c>
      <c r="F1380" s="659">
        <v>8000</v>
      </c>
      <c r="G1380" s="659">
        <v>8000</v>
      </c>
      <c r="H1380" s="659">
        <v>0</v>
      </c>
      <c r="I1380" s="659">
        <v>1957856</v>
      </c>
      <c r="J1380" s="660" t="s">
        <v>1389</v>
      </c>
    </row>
    <row r="1381" spans="1:10">
      <c r="A1381" s="657" t="s">
        <v>1509</v>
      </c>
      <c r="B1381" s="658">
        <v>44504</v>
      </c>
      <c r="C1381" s="657" t="s">
        <v>1484</v>
      </c>
      <c r="D1381" s="657" t="s">
        <v>1171</v>
      </c>
      <c r="E1381" s="657" t="s">
        <v>1125</v>
      </c>
      <c r="F1381" s="659">
        <v>3000</v>
      </c>
      <c r="G1381" s="659">
        <v>3000</v>
      </c>
      <c r="H1381" s="659">
        <v>0</v>
      </c>
      <c r="I1381" s="659">
        <v>1954856</v>
      </c>
      <c r="J1381" s="660" t="s">
        <v>1389</v>
      </c>
    </row>
    <row r="1382" spans="1:10">
      <c r="A1382" s="657" t="s">
        <v>1509</v>
      </c>
      <c r="B1382" s="658">
        <v>44504</v>
      </c>
      <c r="C1382" s="657" t="s">
        <v>1492</v>
      </c>
      <c r="D1382" s="657" t="s">
        <v>1171</v>
      </c>
      <c r="E1382" s="657" t="s">
        <v>1493</v>
      </c>
      <c r="F1382" s="659">
        <v>112500</v>
      </c>
      <c r="G1382" s="659">
        <v>112500</v>
      </c>
      <c r="H1382" s="659">
        <v>0</v>
      </c>
      <c r="I1382" s="659">
        <v>1842356</v>
      </c>
      <c r="J1382" s="660" t="s">
        <v>1389</v>
      </c>
    </row>
    <row r="1383" spans="1:10">
      <c r="A1383" s="657" t="s">
        <v>1509</v>
      </c>
      <c r="B1383" s="658">
        <v>44504</v>
      </c>
      <c r="C1383" s="657" t="s">
        <v>1479</v>
      </c>
      <c r="D1383" s="657" t="s">
        <v>1171</v>
      </c>
      <c r="E1383" s="657" t="s">
        <v>1129</v>
      </c>
      <c r="F1383" s="659">
        <v>3120000</v>
      </c>
      <c r="G1383" s="659">
        <v>3120000</v>
      </c>
      <c r="H1383" s="659">
        <v>0</v>
      </c>
      <c r="I1383" s="659">
        <v>-1277644</v>
      </c>
      <c r="J1383" s="660" t="s">
        <v>1389</v>
      </c>
    </row>
    <row r="1384" spans="1:10">
      <c r="A1384" s="657" t="s">
        <v>1510</v>
      </c>
      <c r="B1384" s="658">
        <v>44505</v>
      </c>
      <c r="C1384" s="657" t="s">
        <v>1482</v>
      </c>
      <c r="D1384" s="657" t="s">
        <v>1171</v>
      </c>
      <c r="E1384" s="657" t="s">
        <v>1483</v>
      </c>
      <c r="F1384" s="659">
        <v>145000</v>
      </c>
      <c r="G1384" s="659">
        <v>145000</v>
      </c>
      <c r="H1384" s="659">
        <v>0</v>
      </c>
      <c r="I1384" s="659">
        <v>-1422644</v>
      </c>
      <c r="J1384" s="660" t="s">
        <v>1389</v>
      </c>
    </row>
    <row r="1385" spans="1:10">
      <c r="A1385" s="657" t="s">
        <v>1510</v>
      </c>
      <c r="B1385" s="658">
        <v>44505</v>
      </c>
      <c r="C1385" s="657" t="s">
        <v>1501</v>
      </c>
      <c r="D1385" s="657" t="s">
        <v>1171</v>
      </c>
      <c r="E1385" s="657" t="s">
        <v>1511</v>
      </c>
      <c r="F1385" s="659">
        <v>15000</v>
      </c>
      <c r="G1385" s="659">
        <v>15000</v>
      </c>
      <c r="H1385" s="659">
        <v>0</v>
      </c>
      <c r="I1385" s="659">
        <v>-1437644</v>
      </c>
      <c r="J1385" s="660" t="s">
        <v>1389</v>
      </c>
    </row>
    <row r="1386" spans="1:10">
      <c r="A1386" s="657" t="s">
        <v>1510</v>
      </c>
      <c r="B1386" s="658">
        <v>44505</v>
      </c>
      <c r="C1386" s="657" t="s">
        <v>1501</v>
      </c>
      <c r="D1386" s="657" t="s">
        <v>1171</v>
      </c>
      <c r="E1386" s="657" t="s">
        <v>1512</v>
      </c>
      <c r="F1386" s="659">
        <v>10000</v>
      </c>
      <c r="G1386" s="659">
        <v>10000</v>
      </c>
      <c r="H1386" s="659">
        <v>0</v>
      </c>
      <c r="I1386" s="659">
        <v>-1447644</v>
      </c>
      <c r="J1386" s="660" t="s">
        <v>1389</v>
      </c>
    </row>
    <row r="1387" spans="1:10">
      <c r="A1387" s="657" t="s">
        <v>1510</v>
      </c>
      <c r="B1387" s="658">
        <v>44505</v>
      </c>
      <c r="C1387" s="657" t="s">
        <v>1484</v>
      </c>
      <c r="D1387" s="657" t="s">
        <v>1171</v>
      </c>
      <c r="E1387" s="657" t="s">
        <v>1125</v>
      </c>
      <c r="F1387" s="659">
        <v>5000</v>
      </c>
      <c r="G1387" s="659">
        <v>5000</v>
      </c>
      <c r="H1387" s="659">
        <v>0</v>
      </c>
      <c r="I1387" s="659">
        <v>-1452644</v>
      </c>
      <c r="J1387" s="660" t="s">
        <v>1389</v>
      </c>
    </row>
    <row r="1388" spans="1:10">
      <c r="A1388" s="657" t="s">
        <v>1510</v>
      </c>
      <c r="B1388" s="658">
        <v>44505</v>
      </c>
      <c r="C1388" s="657" t="s">
        <v>1294</v>
      </c>
      <c r="D1388" s="657" t="s">
        <v>1171</v>
      </c>
      <c r="E1388" s="657" t="s">
        <v>1513</v>
      </c>
      <c r="F1388" s="659">
        <v>177100</v>
      </c>
      <c r="G1388" s="659">
        <v>177100</v>
      </c>
      <c r="H1388" s="659">
        <v>0</v>
      </c>
      <c r="I1388" s="659">
        <v>-1629744</v>
      </c>
      <c r="J1388" s="660" t="s">
        <v>1389</v>
      </c>
    </row>
    <row r="1389" spans="1:10">
      <c r="A1389" s="657" t="s">
        <v>1510</v>
      </c>
      <c r="B1389" s="658">
        <v>44505</v>
      </c>
      <c r="C1389" s="657" t="s">
        <v>1501</v>
      </c>
      <c r="D1389" s="657" t="s">
        <v>1171</v>
      </c>
      <c r="E1389" s="657" t="s">
        <v>1503</v>
      </c>
      <c r="F1389" s="659">
        <v>25000</v>
      </c>
      <c r="G1389" s="659">
        <v>25000</v>
      </c>
      <c r="H1389" s="659">
        <v>0</v>
      </c>
      <c r="I1389" s="659">
        <v>-1654744</v>
      </c>
      <c r="J1389" s="660" t="s">
        <v>1389</v>
      </c>
    </row>
    <row r="1390" spans="1:10">
      <c r="A1390" s="657" t="s">
        <v>1510</v>
      </c>
      <c r="B1390" s="658">
        <v>44505</v>
      </c>
      <c r="C1390" s="657" t="s">
        <v>1501</v>
      </c>
      <c r="D1390" s="657" t="s">
        <v>1171</v>
      </c>
      <c r="E1390" s="657" t="s">
        <v>1514</v>
      </c>
      <c r="F1390" s="659">
        <v>10000</v>
      </c>
      <c r="G1390" s="659">
        <v>10000</v>
      </c>
      <c r="H1390" s="659">
        <v>0</v>
      </c>
      <c r="I1390" s="659">
        <v>-1664744</v>
      </c>
      <c r="J1390" s="660" t="s">
        <v>1389</v>
      </c>
    </row>
    <row r="1391" spans="1:10">
      <c r="A1391" s="657" t="s">
        <v>1510</v>
      </c>
      <c r="B1391" s="658">
        <v>44505</v>
      </c>
      <c r="C1391" s="657" t="s">
        <v>1484</v>
      </c>
      <c r="D1391" s="657" t="s">
        <v>1171</v>
      </c>
      <c r="E1391" s="657" t="s">
        <v>1125</v>
      </c>
      <c r="F1391" s="659">
        <v>7000</v>
      </c>
      <c r="G1391" s="659">
        <v>7000</v>
      </c>
      <c r="H1391" s="659">
        <v>0</v>
      </c>
      <c r="I1391" s="659">
        <v>-1671744</v>
      </c>
      <c r="J1391" s="660" t="s">
        <v>1389</v>
      </c>
    </row>
    <row r="1392" spans="1:10">
      <c r="A1392" s="657" t="s">
        <v>1510</v>
      </c>
      <c r="B1392" s="658">
        <v>44505</v>
      </c>
      <c r="C1392" s="657" t="s">
        <v>1484</v>
      </c>
      <c r="D1392" s="657" t="s">
        <v>1171</v>
      </c>
      <c r="E1392" s="657" t="s">
        <v>1125</v>
      </c>
      <c r="F1392" s="659">
        <v>5000</v>
      </c>
      <c r="G1392" s="659">
        <v>5000</v>
      </c>
      <c r="H1392" s="659">
        <v>0</v>
      </c>
      <c r="I1392" s="659">
        <v>-1676744</v>
      </c>
      <c r="J1392" s="660" t="s">
        <v>1389</v>
      </c>
    </row>
    <row r="1393" spans="1:10">
      <c r="A1393" s="657" t="s">
        <v>1510</v>
      </c>
      <c r="B1393" s="658">
        <v>44505</v>
      </c>
      <c r="C1393" s="657" t="s">
        <v>1484</v>
      </c>
      <c r="D1393" s="657" t="s">
        <v>1171</v>
      </c>
      <c r="E1393" s="657" t="s">
        <v>1125</v>
      </c>
      <c r="F1393" s="659">
        <v>5000</v>
      </c>
      <c r="G1393" s="659">
        <v>5000</v>
      </c>
      <c r="H1393" s="659">
        <v>0</v>
      </c>
      <c r="I1393" s="659">
        <v>-1681744</v>
      </c>
      <c r="J1393" s="660" t="s">
        <v>1389</v>
      </c>
    </row>
    <row r="1394" spans="1:10">
      <c r="A1394" s="657" t="s">
        <v>1510</v>
      </c>
      <c r="B1394" s="658">
        <v>44505</v>
      </c>
      <c r="C1394" s="657" t="s">
        <v>1488</v>
      </c>
      <c r="D1394" s="657" t="s">
        <v>1171</v>
      </c>
      <c r="E1394" s="657" t="s">
        <v>1489</v>
      </c>
      <c r="F1394" s="659">
        <v>4000</v>
      </c>
      <c r="G1394" s="659">
        <v>4000</v>
      </c>
      <c r="H1394" s="659">
        <v>0</v>
      </c>
      <c r="I1394" s="659">
        <v>-1685744</v>
      </c>
      <c r="J1394" s="660" t="s">
        <v>1389</v>
      </c>
    </row>
    <row r="1395" spans="1:10">
      <c r="A1395" s="657" t="s">
        <v>1510</v>
      </c>
      <c r="B1395" s="658">
        <v>44505</v>
      </c>
      <c r="C1395" s="657" t="s">
        <v>1492</v>
      </c>
      <c r="D1395" s="657" t="s">
        <v>1171</v>
      </c>
      <c r="E1395" s="657" t="s">
        <v>1493</v>
      </c>
      <c r="F1395" s="659">
        <v>100000</v>
      </c>
      <c r="G1395" s="659">
        <v>100000</v>
      </c>
      <c r="H1395" s="659">
        <v>0</v>
      </c>
      <c r="I1395" s="659">
        <v>-1785744</v>
      </c>
      <c r="J1395" s="660" t="s">
        <v>1389</v>
      </c>
    </row>
    <row r="1396" spans="1:10">
      <c r="A1396" s="657" t="s">
        <v>1515</v>
      </c>
      <c r="B1396" s="658">
        <v>44506</v>
      </c>
      <c r="C1396" s="657" t="s">
        <v>1484</v>
      </c>
      <c r="D1396" s="657" t="s">
        <v>1171</v>
      </c>
      <c r="E1396" s="657" t="s">
        <v>1125</v>
      </c>
      <c r="F1396" s="659">
        <v>3000</v>
      </c>
      <c r="G1396" s="659">
        <v>3000</v>
      </c>
      <c r="H1396" s="659">
        <v>0</v>
      </c>
      <c r="I1396" s="659">
        <v>-1788744</v>
      </c>
      <c r="J1396" s="660" t="s">
        <v>1389</v>
      </c>
    </row>
    <row r="1397" spans="1:10">
      <c r="A1397" s="657" t="s">
        <v>1515</v>
      </c>
      <c r="B1397" s="658">
        <v>44506</v>
      </c>
      <c r="C1397" s="657" t="s">
        <v>1516</v>
      </c>
      <c r="D1397" s="657" t="s">
        <v>1171</v>
      </c>
      <c r="E1397" s="657" t="s">
        <v>1517</v>
      </c>
      <c r="F1397" s="659">
        <v>10000</v>
      </c>
      <c r="G1397" s="659">
        <v>10000</v>
      </c>
      <c r="H1397" s="659">
        <v>0</v>
      </c>
      <c r="I1397" s="659">
        <v>-1798744</v>
      </c>
      <c r="J1397" s="660" t="s">
        <v>1389</v>
      </c>
    </row>
    <row r="1398" spans="1:10">
      <c r="A1398" s="657" t="s">
        <v>1515</v>
      </c>
      <c r="B1398" s="658">
        <v>44506</v>
      </c>
      <c r="C1398" s="657" t="s">
        <v>1482</v>
      </c>
      <c r="D1398" s="657" t="s">
        <v>1171</v>
      </c>
      <c r="E1398" s="657" t="s">
        <v>1483</v>
      </c>
      <c r="F1398" s="659">
        <v>145000</v>
      </c>
      <c r="G1398" s="659">
        <v>145000</v>
      </c>
      <c r="H1398" s="659">
        <v>0</v>
      </c>
      <c r="I1398" s="659">
        <v>-1943744</v>
      </c>
      <c r="J1398" s="660" t="s">
        <v>1389</v>
      </c>
    </row>
    <row r="1399" spans="1:10">
      <c r="A1399" s="657" t="s">
        <v>1515</v>
      </c>
      <c r="B1399" s="658">
        <v>44506</v>
      </c>
      <c r="C1399" s="657" t="s">
        <v>1484</v>
      </c>
      <c r="D1399" s="657" t="s">
        <v>1171</v>
      </c>
      <c r="E1399" s="657" t="s">
        <v>1125</v>
      </c>
      <c r="F1399" s="659">
        <v>17000</v>
      </c>
      <c r="G1399" s="659">
        <v>17000</v>
      </c>
      <c r="H1399" s="659">
        <v>0</v>
      </c>
      <c r="I1399" s="659">
        <v>-1960744</v>
      </c>
      <c r="J1399" s="660" t="s">
        <v>1389</v>
      </c>
    </row>
    <row r="1400" spans="1:10">
      <c r="A1400" s="657" t="s">
        <v>1515</v>
      </c>
      <c r="B1400" s="658">
        <v>44506</v>
      </c>
      <c r="C1400" s="657" t="s">
        <v>1484</v>
      </c>
      <c r="D1400" s="657" t="s">
        <v>1171</v>
      </c>
      <c r="E1400" s="657" t="s">
        <v>1125</v>
      </c>
      <c r="F1400" s="659">
        <v>5000</v>
      </c>
      <c r="G1400" s="659">
        <v>5000</v>
      </c>
      <c r="H1400" s="659">
        <v>0</v>
      </c>
      <c r="I1400" s="659">
        <v>-1965744</v>
      </c>
      <c r="J1400" s="660" t="s">
        <v>1389</v>
      </c>
    </row>
    <row r="1401" spans="1:10">
      <c r="A1401" s="657" t="s">
        <v>1515</v>
      </c>
      <c r="B1401" s="658">
        <v>44506</v>
      </c>
      <c r="C1401" s="657" t="s">
        <v>1518</v>
      </c>
      <c r="D1401" s="657" t="s">
        <v>1171</v>
      </c>
      <c r="E1401" s="657" t="s">
        <v>1519</v>
      </c>
      <c r="F1401" s="659">
        <v>13843200</v>
      </c>
      <c r="G1401" s="659">
        <v>13843200</v>
      </c>
      <c r="H1401" s="659">
        <v>0</v>
      </c>
      <c r="I1401" s="659">
        <v>-15808944</v>
      </c>
      <c r="J1401" s="660" t="s">
        <v>1389</v>
      </c>
    </row>
    <row r="1402" spans="1:10">
      <c r="A1402" s="657" t="s">
        <v>1515</v>
      </c>
      <c r="B1402" s="658">
        <v>44506</v>
      </c>
      <c r="C1402" s="657" t="s">
        <v>1484</v>
      </c>
      <c r="D1402" s="657" t="s">
        <v>1171</v>
      </c>
      <c r="E1402" s="657" t="s">
        <v>1125</v>
      </c>
      <c r="F1402" s="659">
        <v>13000</v>
      </c>
      <c r="G1402" s="659">
        <v>13000</v>
      </c>
      <c r="H1402" s="659">
        <v>0</v>
      </c>
      <c r="I1402" s="659">
        <v>-15821944</v>
      </c>
      <c r="J1402" s="660" t="s">
        <v>1389</v>
      </c>
    </row>
    <row r="1403" spans="1:10">
      <c r="A1403" s="657" t="s">
        <v>1515</v>
      </c>
      <c r="B1403" s="658">
        <v>44506</v>
      </c>
      <c r="C1403" s="657" t="s">
        <v>1484</v>
      </c>
      <c r="D1403" s="657" t="s">
        <v>1171</v>
      </c>
      <c r="E1403" s="657" t="s">
        <v>1125</v>
      </c>
      <c r="F1403" s="659">
        <v>18000</v>
      </c>
      <c r="G1403" s="659">
        <v>18000</v>
      </c>
      <c r="H1403" s="659">
        <v>0</v>
      </c>
      <c r="I1403" s="659">
        <v>-15839944</v>
      </c>
      <c r="J1403" s="660" t="s">
        <v>1389</v>
      </c>
    </row>
    <row r="1404" spans="1:10">
      <c r="A1404" s="657" t="s">
        <v>1515</v>
      </c>
      <c r="B1404" s="658">
        <v>44506</v>
      </c>
      <c r="C1404" s="657" t="s">
        <v>1484</v>
      </c>
      <c r="D1404" s="657" t="s">
        <v>1171</v>
      </c>
      <c r="E1404" s="657" t="s">
        <v>1125</v>
      </c>
      <c r="F1404" s="659">
        <v>8000</v>
      </c>
      <c r="G1404" s="659">
        <v>8000</v>
      </c>
      <c r="H1404" s="659">
        <v>0</v>
      </c>
      <c r="I1404" s="659">
        <v>-15847944</v>
      </c>
      <c r="J1404" s="660" t="s">
        <v>1389</v>
      </c>
    </row>
    <row r="1405" spans="1:10">
      <c r="A1405" s="657" t="s">
        <v>1515</v>
      </c>
      <c r="B1405" s="658">
        <v>44506</v>
      </c>
      <c r="C1405" s="657" t="s">
        <v>1484</v>
      </c>
      <c r="D1405" s="657" t="s">
        <v>1171</v>
      </c>
      <c r="E1405" s="657" t="s">
        <v>1125</v>
      </c>
      <c r="F1405" s="659">
        <v>12000</v>
      </c>
      <c r="G1405" s="659">
        <v>12000</v>
      </c>
      <c r="H1405" s="659">
        <v>0</v>
      </c>
      <c r="I1405" s="659">
        <v>-15859944</v>
      </c>
      <c r="J1405" s="660" t="s">
        <v>1389</v>
      </c>
    </row>
    <row r="1406" spans="1:10">
      <c r="A1406" s="657" t="s">
        <v>1515</v>
      </c>
      <c r="B1406" s="658">
        <v>44506</v>
      </c>
      <c r="C1406" s="657" t="s">
        <v>1488</v>
      </c>
      <c r="D1406" s="657" t="s">
        <v>1171</v>
      </c>
      <c r="E1406" s="657" t="s">
        <v>1489</v>
      </c>
      <c r="F1406" s="659">
        <v>35070</v>
      </c>
      <c r="G1406" s="659">
        <v>35070</v>
      </c>
      <c r="H1406" s="659">
        <v>0</v>
      </c>
      <c r="I1406" s="659">
        <v>-15895014</v>
      </c>
      <c r="J1406" s="660" t="s">
        <v>1389</v>
      </c>
    </row>
    <row r="1407" spans="1:10">
      <c r="A1407" s="657" t="s">
        <v>1515</v>
      </c>
      <c r="B1407" s="658">
        <v>44506</v>
      </c>
      <c r="C1407" s="657" t="s">
        <v>1492</v>
      </c>
      <c r="D1407" s="657" t="s">
        <v>1171</v>
      </c>
      <c r="E1407" s="657" t="s">
        <v>1493</v>
      </c>
      <c r="F1407" s="659">
        <v>62500</v>
      </c>
      <c r="G1407" s="659">
        <v>62500</v>
      </c>
      <c r="H1407" s="659">
        <v>0</v>
      </c>
      <c r="I1407" s="659">
        <v>-15957514</v>
      </c>
      <c r="J1407" s="660" t="s">
        <v>1389</v>
      </c>
    </row>
    <row r="1408" spans="1:10">
      <c r="A1408" s="657" t="s">
        <v>1520</v>
      </c>
      <c r="B1408" s="658">
        <v>44508</v>
      </c>
      <c r="C1408" s="657" t="s">
        <v>1294</v>
      </c>
      <c r="D1408" s="657" t="s">
        <v>1171</v>
      </c>
      <c r="E1408" s="657" t="s">
        <v>1486</v>
      </c>
      <c r="F1408" s="659">
        <v>81550</v>
      </c>
      <c r="G1408" s="659">
        <v>81550</v>
      </c>
      <c r="H1408" s="659">
        <v>0</v>
      </c>
      <c r="I1408" s="659">
        <v>-16039064</v>
      </c>
      <c r="J1408" s="660" t="s">
        <v>1389</v>
      </c>
    </row>
    <row r="1409" spans="1:10">
      <c r="A1409" s="657" t="s">
        <v>1520</v>
      </c>
      <c r="B1409" s="658">
        <v>44508</v>
      </c>
      <c r="C1409" s="657" t="s">
        <v>1521</v>
      </c>
      <c r="D1409" s="657" t="s">
        <v>1171</v>
      </c>
      <c r="E1409" s="657" t="s">
        <v>1522</v>
      </c>
      <c r="F1409" s="659">
        <v>12969600</v>
      </c>
      <c r="G1409" s="659">
        <v>12969600</v>
      </c>
      <c r="H1409" s="659">
        <v>0</v>
      </c>
      <c r="I1409" s="659">
        <v>-29008664</v>
      </c>
      <c r="J1409" s="660" t="s">
        <v>1389</v>
      </c>
    </row>
    <row r="1410" spans="1:10">
      <c r="A1410" s="657" t="s">
        <v>1520</v>
      </c>
      <c r="B1410" s="658">
        <v>44508</v>
      </c>
      <c r="C1410" s="657" t="s">
        <v>1482</v>
      </c>
      <c r="D1410" s="657" t="s">
        <v>1171</v>
      </c>
      <c r="E1410" s="657" t="s">
        <v>1483</v>
      </c>
      <c r="F1410" s="659">
        <v>145000</v>
      </c>
      <c r="G1410" s="659">
        <v>145000</v>
      </c>
      <c r="H1410" s="659">
        <v>0</v>
      </c>
      <c r="I1410" s="659">
        <v>-29153664</v>
      </c>
      <c r="J1410" s="660" t="s">
        <v>1389</v>
      </c>
    </row>
    <row r="1411" spans="1:10">
      <c r="A1411" s="657" t="s">
        <v>1520</v>
      </c>
      <c r="B1411" s="658">
        <v>44508</v>
      </c>
      <c r="C1411" s="657" t="s">
        <v>1484</v>
      </c>
      <c r="D1411" s="657" t="s">
        <v>1171</v>
      </c>
      <c r="E1411" s="657" t="s">
        <v>1125</v>
      </c>
      <c r="F1411" s="659">
        <v>5000</v>
      </c>
      <c r="G1411" s="659">
        <v>5000</v>
      </c>
      <c r="H1411" s="659">
        <v>0</v>
      </c>
      <c r="I1411" s="659">
        <v>-29158664</v>
      </c>
      <c r="J1411" s="660" t="s">
        <v>1389</v>
      </c>
    </row>
    <row r="1412" spans="1:10">
      <c r="A1412" s="657" t="s">
        <v>1520</v>
      </c>
      <c r="B1412" s="658">
        <v>44508</v>
      </c>
      <c r="C1412" s="657" t="s">
        <v>1484</v>
      </c>
      <c r="D1412" s="657" t="s">
        <v>1171</v>
      </c>
      <c r="E1412" s="657" t="s">
        <v>1125</v>
      </c>
      <c r="F1412" s="659">
        <v>6000</v>
      </c>
      <c r="G1412" s="659">
        <v>6000</v>
      </c>
      <c r="H1412" s="659">
        <v>0</v>
      </c>
      <c r="I1412" s="659">
        <v>-29164664</v>
      </c>
      <c r="J1412" s="660" t="s">
        <v>1389</v>
      </c>
    </row>
    <row r="1413" spans="1:10">
      <c r="A1413" s="657" t="s">
        <v>1520</v>
      </c>
      <c r="B1413" s="658">
        <v>44508</v>
      </c>
      <c r="C1413" s="657" t="s">
        <v>1488</v>
      </c>
      <c r="D1413" s="657" t="s">
        <v>1171</v>
      </c>
      <c r="E1413" s="657" t="s">
        <v>1489</v>
      </c>
      <c r="F1413" s="659">
        <v>24000</v>
      </c>
      <c r="G1413" s="659">
        <v>24000</v>
      </c>
      <c r="H1413" s="659">
        <v>0</v>
      </c>
      <c r="I1413" s="659">
        <v>-29188664</v>
      </c>
      <c r="J1413" s="660" t="s">
        <v>1389</v>
      </c>
    </row>
    <row r="1414" spans="1:10">
      <c r="A1414" s="657" t="s">
        <v>1520</v>
      </c>
      <c r="B1414" s="658">
        <v>44508</v>
      </c>
      <c r="C1414" s="657" t="s">
        <v>1488</v>
      </c>
      <c r="D1414" s="657" t="s">
        <v>1171</v>
      </c>
      <c r="E1414" s="657" t="s">
        <v>1489</v>
      </c>
      <c r="F1414" s="659">
        <v>5800</v>
      </c>
      <c r="G1414" s="659">
        <v>5800</v>
      </c>
      <c r="H1414" s="659">
        <v>0</v>
      </c>
      <c r="I1414" s="659">
        <v>-29194464</v>
      </c>
      <c r="J1414" s="660" t="s">
        <v>1389</v>
      </c>
    </row>
    <row r="1415" spans="1:10">
      <c r="A1415" s="657" t="s">
        <v>1520</v>
      </c>
      <c r="B1415" s="658">
        <v>44508</v>
      </c>
      <c r="C1415" s="657" t="s">
        <v>1479</v>
      </c>
      <c r="D1415" s="657" t="s">
        <v>1171</v>
      </c>
      <c r="E1415" s="657" t="s">
        <v>1129</v>
      </c>
      <c r="F1415" s="659">
        <v>2520000</v>
      </c>
      <c r="G1415" s="659">
        <v>2520000</v>
      </c>
      <c r="H1415" s="659">
        <v>0</v>
      </c>
      <c r="I1415" s="659">
        <v>-31714464</v>
      </c>
      <c r="J1415" s="660" t="s">
        <v>1389</v>
      </c>
    </row>
    <row r="1416" spans="1:10">
      <c r="A1416" s="657" t="s">
        <v>1523</v>
      </c>
      <c r="B1416" s="658">
        <v>44509</v>
      </c>
      <c r="C1416" s="657" t="s">
        <v>1482</v>
      </c>
      <c r="D1416" s="657" t="s">
        <v>1171</v>
      </c>
      <c r="E1416" s="657" t="s">
        <v>1483</v>
      </c>
      <c r="F1416" s="659">
        <v>145000</v>
      </c>
      <c r="G1416" s="659">
        <v>145000</v>
      </c>
      <c r="H1416" s="659">
        <v>0</v>
      </c>
      <c r="I1416" s="659">
        <v>-31859464</v>
      </c>
      <c r="J1416" s="660" t="s">
        <v>1389</v>
      </c>
    </row>
    <row r="1417" spans="1:10">
      <c r="A1417" s="657" t="s">
        <v>1523</v>
      </c>
      <c r="B1417" s="658">
        <v>44509</v>
      </c>
      <c r="C1417" s="657" t="s">
        <v>1484</v>
      </c>
      <c r="D1417" s="657" t="s">
        <v>1171</v>
      </c>
      <c r="E1417" s="657" t="s">
        <v>1125</v>
      </c>
      <c r="F1417" s="659">
        <v>5000</v>
      </c>
      <c r="G1417" s="659">
        <v>5000</v>
      </c>
      <c r="H1417" s="659">
        <v>0</v>
      </c>
      <c r="I1417" s="659">
        <v>-31864464</v>
      </c>
      <c r="J1417" s="660" t="s">
        <v>1389</v>
      </c>
    </row>
    <row r="1418" spans="1:10">
      <c r="A1418" s="657" t="s">
        <v>1523</v>
      </c>
      <c r="B1418" s="658">
        <v>44509</v>
      </c>
      <c r="C1418" s="657" t="s">
        <v>1484</v>
      </c>
      <c r="D1418" s="657" t="s">
        <v>1171</v>
      </c>
      <c r="E1418" s="657" t="s">
        <v>1125</v>
      </c>
      <c r="F1418" s="659">
        <v>7000</v>
      </c>
      <c r="G1418" s="659">
        <v>7000</v>
      </c>
      <c r="H1418" s="659">
        <v>0</v>
      </c>
      <c r="I1418" s="659">
        <v>-31871464</v>
      </c>
      <c r="J1418" s="660" t="s">
        <v>1389</v>
      </c>
    </row>
    <row r="1419" spans="1:10">
      <c r="A1419" s="657" t="s">
        <v>1523</v>
      </c>
      <c r="B1419" s="658">
        <v>44509</v>
      </c>
      <c r="C1419" s="657" t="s">
        <v>1495</v>
      </c>
      <c r="D1419" s="657" t="s">
        <v>1171</v>
      </c>
      <c r="E1419" s="657" t="s">
        <v>1524</v>
      </c>
      <c r="F1419" s="659">
        <v>120000</v>
      </c>
      <c r="G1419" s="659">
        <v>120000</v>
      </c>
      <c r="H1419" s="659">
        <v>0</v>
      </c>
      <c r="I1419" s="659">
        <v>-31991464</v>
      </c>
      <c r="J1419" s="660" t="s">
        <v>1389</v>
      </c>
    </row>
    <row r="1420" spans="1:10">
      <c r="A1420" s="657" t="s">
        <v>1523</v>
      </c>
      <c r="B1420" s="658">
        <v>44509</v>
      </c>
      <c r="C1420" s="657" t="s">
        <v>1484</v>
      </c>
      <c r="D1420" s="657" t="s">
        <v>1171</v>
      </c>
      <c r="E1420" s="657" t="s">
        <v>1125</v>
      </c>
      <c r="F1420" s="659">
        <v>6000</v>
      </c>
      <c r="G1420" s="659">
        <v>6000</v>
      </c>
      <c r="H1420" s="659">
        <v>0</v>
      </c>
      <c r="I1420" s="659">
        <v>-31997464</v>
      </c>
      <c r="J1420" s="660" t="s">
        <v>1389</v>
      </c>
    </row>
    <row r="1421" spans="1:10">
      <c r="A1421" s="657" t="s">
        <v>1523</v>
      </c>
      <c r="B1421" s="658">
        <v>44509</v>
      </c>
      <c r="C1421" s="657" t="s">
        <v>1501</v>
      </c>
      <c r="D1421" s="657" t="s">
        <v>1171</v>
      </c>
      <c r="E1421" s="657" t="s">
        <v>1511</v>
      </c>
      <c r="F1421" s="659">
        <v>20000</v>
      </c>
      <c r="G1421" s="659">
        <v>20000</v>
      </c>
      <c r="H1421" s="659">
        <v>0</v>
      </c>
      <c r="I1421" s="659">
        <v>-32017464</v>
      </c>
      <c r="J1421" s="660" t="s">
        <v>1389</v>
      </c>
    </row>
    <row r="1422" spans="1:10">
      <c r="A1422" s="657" t="s">
        <v>1523</v>
      </c>
      <c r="B1422" s="658">
        <v>44509</v>
      </c>
      <c r="C1422" s="657" t="s">
        <v>1484</v>
      </c>
      <c r="D1422" s="657" t="s">
        <v>1171</v>
      </c>
      <c r="E1422" s="657" t="s">
        <v>1125</v>
      </c>
      <c r="F1422" s="659">
        <v>8000</v>
      </c>
      <c r="G1422" s="659">
        <v>8000</v>
      </c>
      <c r="H1422" s="659">
        <v>0</v>
      </c>
      <c r="I1422" s="659">
        <v>-32025464</v>
      </c>
      <c r="J1422" s="660" t="s">
        <v>1389</v>
      </c>
    </row>
    <row r="1423" spans="1:10">
      <c r="A1423" s="657" t="s">
        <v>1523</v>
      </c>
      <c r="B1423" s="658">
        <v>44509</v>
      </c>
      <c r="C1423" s="657" t="s">
        <v>1484</v>
      </c>
      <c r="D1423" s="657" t="s">
        <v>1171</v>
      </c>
      <c r="E1423" s="657" t="s">
        <v>1125</v>
      </c>
      <c r="F1423" s="659">
        <v>8000</v>
      </c>
      <c r="G1423" s="659">
        <v>8000</v>
      </c>
      <c r="H1423" s="659">
        <v>0</v>
      </c>
      <c r="I1423" s="659">
        <v>-32033464</v>
      </c>
      <c r="J1423" s="660" t="s">
        <v>1389</v>
      </c>
    </row>
    <row r="1424" spans="1:10">
      <c r="A1424" s="657" t="s">
        <v>1523</v>
      </c>
      <c r="B1424" s="658">
        <v>44509</v>
      </c>
      <c r="C1424" s="657" t="s">
        <v>1484</v>
      </c>
      <c r="D1424" s="657" t="s">
        <v>1171</v>
      </c>
      <c r="E1424" s="657" t="s">
        <v>1125</v>
      </c>
      <c r="F1424" s="659">
        <v>5000</v>
      </c>
      <c r="G1424" s="659">
        <v>5000</v>
      </c>
      <c r="H1424" s="659">
        <v>0</v>
      </c>
      <c r="I1424" s="659">
        <v>-32038464</v>
      </c>
      <c r="J1424" s="660" t="s">
        <v>1389</v>
      </c>
    </row>
    <row r="1425" spans="1:10">
      <c r="A1425" s="657" t="s">
        <v>1523</v>
      </c>
      <c r="B1425" s="658">
        <v>44509</v>
      </c>
      <c r="C1425" s="657" t="s">
        <v>1501</v>
      </c>
      <c r="D1425" s="657" t="s">
        <v>1171</v>
      </c>
      <c r="E1425" s="657" t="s">
        <v>1525</v>
      </c>
      <c r="F1425" s="659">
        <v>15000</v>
      </c>
      <c r="G1425" s="659">
        <v>15000</v>
      </c>
      <c r="H1425" s="659">
        <v>0</v>
      </c>
      <c r="I1425" s="659">
        <v>-32053464</v>
      </c>
      <c r="J1425" s="660" t="s">
        <v>1389</v>
      </c>
    </row>
    <row r="1426" spans="1:10">
      <c r="A1426" s="657" t="s">
        <v>1523</v>
      </c>
      <c r="B1426" s="658">
        <v>44509</v>
      </c>
      <c r="C1426" s="657" t="s">
        <v>1484</v>
      </c>
      <c r="D1426" s="657" t="s">
        <v>1171</v>
      </c>
      <c r="E1426" s="657" t="s">
        <v>1125</v>
      </c>
      <c r="F1426" s="659">
        <v>5000</v>
      </c>
      <c r="G1426" s="659">
        <v>5000</v>
      </c>
      <c r="H1426" s="659">
        <v>0</v>
      </c>
      <c r="I1426" s="659">
        <v>-32058464</v>
      </c>
      <c r="J1426" s="660" t="s">
        <v>1389</v>
      </c>
    </row>
    <row r="1427" spans="1:10">
      <c r="A1427" s="657" t="s">
        <v>1523</v>
      </c>
      <c r="B1427" s="658">
        <v>44509</v>
      </c>
      <c r="C1427" s="657" t="s">
        <v>1501</v>
      </c>
      <c r="D1427" s="657" t="s">
        <v>1171</v>
      </c>
      <c r="E1427" s="657" t="s">
        <v>1526</v>
      </c>
      <c r="F1427" s="659">
        <v>45000</v>
      </c>
      <c r="G1427" s="659">
        <v>45000</v>
      </c>
      <c r="H1427" s="659">
        <v>0</v>
      </c>
      <c r="I1427" s="659">
        <v>-32103464</v>
      </c>
      <c r="J1427" s="660" t="s">
        <v>1389</v>
      </c>
    </row>
    <row r="1428" spans="1:10">
      <c r="A1428" s="657" t="s">
        <v>1523</v>
      </c>
      <c r="B1428" s="658">
        <v>44509</v>
      </c>
      <c r="C1428" s="657" t="s">
        <v>1482</v>
      </c>
      <c r="D1428" s="657" t="s">
        <v>1171</v>
      </c>
      <c r="E1428" s="657" t="s">
        <v>1527</v>
      </c>
      <c r="F1428" s="659">
        <v>150000</v>
      </c>
      <c r="G1428" s="659">
        <v>150000</v>
      </c>
      <c r="H1428" s="659">
        <v>0</v>
      </c>
      <c r="I1428" s="659">
        <v>-32253464</v>
      </c>
      <c r="J1428" s="660" t="s">
        <v>1389</v>
      </c>
    </row>
    <row r="1429" spans="1:10">
      <c r="A1429" s="657" t="s">
        <v>1523</v>
      </c>
      <c r="B1429" s="658">
        <v>44509</v>
      </c>
      <c r="C1429" s="657" t="s">
        <v>1487</v>
      </c>
      <c r="D1429" s="657" t="s">
        <v>1171</v>
      </c>
      <c r="E1429" s="657" t="s">
        <v>1528</v>
      </c>
      <c r="F1429" s="659">
        <v>11062685</v>
      </c>
      <c r="G1429" s="659">
        <v>11062685</v>
      </c>
      <c r="H1429" s="659">
        <v>0</v>
      </c>
      <c r="I1429" s="659">
        <v>-43316149</v>
      </c>
      <c r="J1429" s="660" t="s">
        <v>1389</v>
      </c>
    </row>
    <row r="1430" spans="1:10">
      <c r="A1430" s="657" t="s">
        <v>1523</v>
      </c>
      <c r="B1430" s="658">
        <v>44509</v>
      </c>
      <c r="C1430" s="657" t="s">
        <v>1488</v>
      </c>
      <c r="D1430" s="657" t="s">
        <v>1171</v>
      </c>
      <c r="E1430" s="657" t="s">
        <v>1489</v>
      </c>
      <c r="F1430" s="659">
        <v>9801</v>
      </c>
      <c r="G1430" s="659">
        <v>9801</v>
      </c>
      <c r="H1430" s="659">
        <v>0</v>
      </c>
      <c r="I1430" s="659">
        <v>-43325950</v>
      </c>
      <c r="J1430" s="660" t="s">
        <v>1389</v>
      </c>
    </row>
    <row r="1431" spans="1:10">
      <c r="A1431" s="657" t="s">
        <v>1523</v>
      </c>
      <c r="B1431" s="658">
        <v>44509</v>
      </c>
      <c r="C1431" s="657" t="s">
        <v>1492</v>
      </c>
      <c r="D1431" s="657" t="s">
        <v>1171</v>
      </c>
      <c r="E1431" s="657" t="s">
        <v>1493</v>
      </c>
      <c r="F1431" s="659">
        <v>125000</v>
      </c>
      <c r="G1431" s="659">
        <v>125000</v>
      </c>
      <c r="H1431" s="659">
        <v>0</v>
      </c>
      <c r="I1431" s="659">
        <v>-43450950</v>
      </c>
      <c r="J1431" s="660" t="s">
        <v>1389</v>
      </c>
    </row>
    <row r="1432" spans="1:10">
      <c r="A1432" s="657" t="s">
        <v>1529</v>
      </c>
      <c r="B1432" s="658">
        <v>44510</v>
      </c>
      <c r="C1432" s="657" t="s">
        <v>1499</v>
      </c>
      <c r="D1432" s="657" t="s">
        <v>1171</v>
      </c>
      <c r="E1432" s="657" t="s">
        <v>1530</v>
      </c>
      <c r="F1432" s="659">
        <v>250000</v>
      </c>
      <c r="G1432" s="659">
        <v>250000</v>
      </c>
      <c r="H1432" s="659">
        <v>0</v>
      </c>
      <c r="I1432" s="659">
        <v>-43700950</v>
      </c>
      <c r="J1432" s="660" t="s">
        <v>1389</v>
      </c>
    </row>
    <row r="1433" spans="1:10">
      <c r="A1433" s="657" t="s">
        <v>1529</v>
      </c>
      <c r="B1433" s="658">
        <v>44510</v>
      </c>
      <c r="C1433" s="657" t="s">
        <v>1482</v>
      </c>
      <c r="D1433" s="657" t="s">
        <v>1171</v>
      </c>
      <c r="E1433" s="657" t="s">
        <v>1483</v>
      </c>
      <c r="F1433" s="659">
        <v>145000</v>
      </c>
      <c r="G1433" s="659">
        <v>145000</v>
      </c>
      <c r="H1433" s="659">
        <v>0</v>
      </c>
      <c r="I1433" s="659">
        <v>-43845950</v>
      </c>
      <c r="J1433" s="660" t="s">
        <v>1389</v>
      </c>
    </row>
    <row r="1434" spans="1:10">
      <c r="A1434" s="657" t="s">
        <v>1529</v>
      </c>
      <c r="B1434" s="658">
        <v>44510</v>
      </c>
      <c r="C1434" s="657" t="s">
        <v>1484</v>
      </c>
      <c r="D1434" s="657" t="s">
        <v>1171</v>
      </c>
      <c r="E1434" s="657" t="s">
        <v>1125</v>
      </c>
      <c r="F1434" s="659">
        <v>11000</v>
      </c>
      <c r="G1434" s="659">
        <v>11000</v>
      </c>
      <c r="H1434" s="659">
        <v>0</v>
      </c>
      <c r="I1434" s="659">
        <v>-43856950</v>
      </c>
      <c r="J1434" s="660" t="s">
        <v>1389</v>
      </c>
    </row>
    <row r="1435" spans="1:10">
      <c r="A1435" s="657" t="s">
        <v>1529</v>
      </c>
      <c r="B1435" s="658">
        <v>44510</v>
      </c>
      <c r="C1435" s="657" t="s">
        <v>1484</v>
      </c>
      <c r="D1435" s="657" t="s">
        <v>1171</v>
      </c>
      <c r="E1435" s="657" t="s">
        <v>1125</v>
      </c>
      <c r="F1435" s="659">
        <v>5000</v>
      </c>
      <c r="G1435" s="659">
        <v>5000</v>
      </c>
      <c r="H1435" s="659">
        <v>0</v>
      </c>
      <c r="I1435" s="659">
        <v>-43861950</v>
      </c>
      <c r="J1435" s="660" t="s">
        <v>1389</v>
      </c>
    </row>
    <row r="1436" spans="1:10">
      <c r="A1436" s="657" t="s">
        <v>1529</v>
      </c>
      <c r="B1436" s="658">
        <v>44510</v>
      </c>
      <c r="C1436" s="657" t="s">
        <v>1484</v>
      </c>
      <c r="D1436" s="657" t="s">
        <v>1171</v>
      </c>
      <c r="E1436" s="657" t="s">
        <v>1125</v>
      </c>
      <c r="F1436" s="659">
        <v>14000</v>
      </c>
      <c r="G1436" s="659">
        <v>14000</v>
      </c>
      <c r="H1436" s="659">
        <v>0</v>
      </c>
      <c r="I1436" s="659">
        <v>-43875950</v>
      </c>
      <c r="J1436" s="660" t="s">
        <v>1389</v>
      </c>
    </row>
    <row r="1437" spans="1:10">
      <c r="A1437" s="657" t="s">
        <v>1529</v>
      </c>
      <c r="B1437" s="658">
        <v>44510</v>
      </c>
      <c r="C1437" s="657" t="s">
        <v>1484</v>
      </c>
      <c r="D1437" s="657" t="s">
        <v>1171</v>
      </c>
      <c r="E1437" s="657" t="s">
        <v>1125</v>
      </c>
      <c r="F1437" s="659">
        <v>6000</v>
      </c>
      <c r="G1437" s="659">
        <v>6000</v>
      </c>
      <c r="H1437" s="659">
        <v>0</v>
      </c>
      <c r="I1437" s="659">
        <v>-43881950</v>
      </c>
      <c r="J1437" s="660" t="s">
        <v>1389</v>
      </c>
    </row>
    <row r="1438" spans="1:10">
      <c r="A1438" s="657" t="s">
        <v>1529</v>
      </c>
      <c r="B1438" s="658">
        <v>44510</v>
      </c>
      <c r="C1438" s="657" t="s">
        <v>1484</v>
      </c>
      <c r="D1438" s="657" t="s">
        <v>1171</v>
      </c>
      <c r="E1438" s="657" t="s">
        <v>1125</v>
      </c>
      <c r="F1438" s="659">
        <v>12000</v>
      </c>
      <c r="G1438" s="659">
        <v>12000</v>
      </c>
      <c r="H1438" s="659">
        <v>0</v>
      </c>
      <c r="I1438" s="659">
        <v>-43893950</v>
      </c>
      <c r="J1438" s="660" t="s">
        <v>1389</v>
      </c>
    </row>
    <row r="1439" spans="1:10">
      <c r="A1439" s="657" t="s">
        <v>1529</v>
      </c>
      <c r="B1439" s="658">
        <v>44510</v>
      </c>
      <c r="C1439" s="657" t="s">
        <v>1484</v>
      </c>
      <c r="D1439" s="657" t="s">
        <v>1171</v>
      </c>
      <c r="E1439" s="657" t="s">
        <v>1125</v>
      </c>
      <c r="F1439" s="659">
        <v>10000</v>
      </c>
      <c r="G1439" s="659">
        <v>10000</v>
      </c>
      <c r="H1439" s="659">
        <v>0</v>
      </c>
      <c r="I1439" s="659">
        <v>-43903950</v>
      </c>
      <c r="J1439" s="660" t="s">
        <v>1389</v>
      </c>
    </row>
    <row r="1440" spans="1:10">
      <c r="A1440" s="657" t="s">
        <v>1529</v>
      </c>
      <c r="B1440" s="658">
        <v>44510</v>
      </c>
      <c r="C1440" s="657" t="s">
        <v>1501</v>
      </c>
      <c r="D1440" s="657" t="s">
        <v>1171</v>
      </c>
      <c r="E1440" s="657" t="s">
        <v>1503</v>
      </c>
      <c r="F1440" s="659">
        <v>50000</v>
      </c>
      <c r="G1440" s="659">
        <v>50000</v>
      </c>
      <c r="H1440" s="659">
        <v>0</v>
      </c>
      <c r="I1440" s="659">
        <v>-43953950</v>
      </c>
      <c r="J1440" s="660" t="s">
        <v>1389</v>
      </c>
    </row>
    <row r="1441" spans="1:10">
      <c r="A1441" s="657" t="s">
        <v>1529</v>
      </c>
      <c r="B1441" s="658">
        <v>44510</v>
      </c>
      <c r="C1441" s="657" t="s">
        <v>1294</v>
      </c>
      <c r="D1441" s="657" t="s">
        <v>1171</v>
      </c>
      <c r="E1441" s="657" t="s">
        <v>1531</v>
      </c>
      <c r="F1441" s="659">
        <v>100000</v>
      </c>
      <c r="G1441" s="659">
        <v>100000</v>
      </c>
      <c r="H1441" s="659">
        <v>0</v>
      </c>
      <c r="I1441" s="659">
        <v>-44053950</v>
      </c>
      <c r="J1441" s="660" t="s">
        <v>1389</v>
      </c>
    </row>
    <row r="1442" spans="1:10">
      <c r="A1442" s="657" t="s">
        <v>1529</v>
      </c>
      <c r="B1442" s="658">
        <v>44510</v>
      </c>
      <c r="C1442" s="657" t="s">
        <v>1479</v>
      </c>
      <c r="D1442" s="657" t="s">
        <v>1171</v>
      </c>
      <c r="E1442" s="657" t="s">
        <v>1129</v>
      </c>
      <c r="F1442" s="659">
        <v>600000</v>
      </c>
      <c r="G1442" s="659">
        <v>600000</v>
      </c>
      <c r="H1442" s="659">
        <v>0</v>
      </c>
      <c r="I1442" s="659">
        <v>-44653950</v>
      </c>
      <c r="J1442" s="660" t="s">
        <v>1389</v>
      </c>
    </row>
    <row r="1443" spans="1:10">
      <c r="A1443" s="657" t="s">
        <v>1529</v>
      </c>
      <c r="B1443" s="658">
        <v>44510</v>
      </c>
      <c r="C1443" s="657" t="s">
        <v>1492</v>
      </c>
      <c r="D1443" s="657" t="s">
        <v>1171</v>
      </c>
      <c r="E1443" s="657" t="s">
        <v>1493</v>
      </c>
      <c r="F1443" s="659">
        <v>162500</v>
      </c>
      <c r="G1443" s="659">
        <v>162500</v>
      </c>
      <c r="H1443" s="659">
        <v>0</v>
      </c>
      <c r="I1443" s="659">
        <v>-44816450</v>
      </c>
      <c r="J1443" s="660" t="s">
        <v>1389</v>
      </c>
    </row>
    <row r="1444" spans="1:10">
      <c r="A1444" s="657" t="s">
        <v>1532</v>
      </c>
      <c r="B1444" s="658">
        <v>44510</v>
      </c>
      <c r="C1444" s="657" t="s">
        <v>1479</v>
      </c>
      <c r="D1444" s="657" t="s">
        <v>1171</v>
      </c>
      <c r="E1444" s="657" t="s">
        <v>1129</v>
      </c>
      <c r="F1444" s="659">
        <v>1500000</v>
      </c>
      <c r="G1444" s="659">
        <v>1500000</v>
      </c>
      <c r="H1444" s="659">
        <v>0</v>
      </c>
      <c r="I1444" s="659">
        <v>-46316450</v>
      </c>
      <c r="J1444" s="660" t="s">
        <v>1389</v>
      </c>
    </row>
    <row r="1445" spans="1:10">
      <c r="A1445" s="657" t="s">
        <v>1533</v>
      </c>
      <c r="B1445" s="658">
        <v>44511</v>
      </c>
      <c r="C1445" s="657" t="s">
        <v>1484</v>
      </c>
      <c r="D1445" s="657" t="s">
        <v>1171</v>
      </c>
      <c r="E1445" s="657" t="s">
        <v>1125</v>
      </c>
      <c r="F1445" s="659">
        <v>5000</v>
      </c>
      <c r="G1445" s="659">
        <v>5000</v>
      </c>
      <c r="H1445" s="659">
        <v>0</v>
      </c>
      <c r="I1445" s="659">
        <v>-46321450</v>
      </c>
      <c r="J1445" s="660" t="s">
        <v>1389</v>
      </c>
    </row>
    <row r="1446" spans="1:10">
      <c r="A1446" s="657" t="s">
        <v>1533</v>
      </c>
      <c r="B1446" s="658">
        <v>44511</v>
      </c>
      <c r="C1446" s="657" t="s">
        <v>1484</v>
      </c>
      <c r="D1446" s="657" t="s">
        <v>1171</v>
      </c>
      <c r="E1446" s="657" t="s">
        <v>1125</v>
      </c>
      <c r="F1446" s="659">
        <v>5000</v>
      </c>
      <c r="G1446" s="659">
        <v>5000</v>
      </c>
      <c r="H1446" s="659">
        <v>0</v>
      </c>
      <c r="I1446" s="659">
        <v>-46326450</v>
      </c>
      <c r="J1446" s="660" t="s">
        <v>1389</v>
      </c>
    </row>
    <row r="1447" spans="1:10">
      <c r="A1447" s="657" t="s">
        <v>1533</v>
      </c>
      <c r="B1447" s="658">
        <v>44511</v>
      </c>
      <c r="C1447" s="657" t="s">
        <v>1484</v>
      </c>
      <c r="D1447" s="657" t="s">
        <v>1171</v>
      </c>
      <c r="E1447" s="657" t="s">
        <v>1125</v>
      </c>
      <c r="F1447" s="659">
        <v>15000</v>
      </c>
      <c r="G1447" s="659">
        <v>15000</v>
      </c>
      <c r="H1447" s="659">
        <v>0</v>
      </c>
      <c r="I1447" s="659">
        <v>-46341450</v>
      </c>
      <c r="J1447" s="660" t="s">
        <v>1389</v>
      </c>
    </row>
    <row r="1448" spans="1:10">
      <c r="A1448" s="657" t="s">
        <v>1533</v>
      </c>
      <c r="B1448" s="658">
        <v>44511</v>
      </c>
      <c r="C1448" s="657" t="s">
        <v>1484</v>
      </c>
      <c r="D1448" s="657" t="s">
        <v>1171</v>
      </c>
      <c r="E1448" s="657" t="s">
        <v>1125</v>
      </c>
      <c r="F1448" s="659">
        <v>8000</v>
      </c>
      <c r="G1448" s="659">
        <v>8000</v>
      </c>
      <c r="H1448" s="659">
        <v>0</v>
      </c>
      <c r="I1448" s="659">
        <v>-46349450</v>
      </c>
      <c r="J1448" s="660" t="s">
        <v>1389</v>
      </c>
    </row>
    <row r="1449" spans="1:10">
      <c r="A1449" s="657" t="s">
        <v>1533</v>
      </c>
      <c r="B1449" s="658">
        <v>44511</v>
      </c>
      <c r="C1449" s="657" t="s">
        <v>1484</v>
      </c>
      <c r="D1449" s="657" t="s">
        <v>1171</v>
      </c>
      <c r="E1449" s="657" t="s">
        <v>1125</v>
      </c>
      <c r="F1449" s="659">
        <v>5000</v>
      </c>
      <c r="G1449" s="659">
        <v>5000</v>
      </c>
      <c r="H1449" s="659">
        <v>0</v>
      </c>
      <c r="I1449" s="659">
        <v>-46354450</v>
      </c>
      <c r="J1449" s="660" t="s">
        <v>1389</v>
      </c>
    </row>
    <row r="1450" spans="1:10">
      <c r="A1450" s="657" t="s">
        <v>1533</v>
      </c>
      <c r="B1450" s="658">
        <v>44511</v>
      </c>
      <c r="C1450" s="657" t="s">
        <v>1518</v>
      </c>
      <c r="D1450" s="657" t="s">
        <v>1171</v>
      </c>
      <c r="E1450" s="657" t="s">
        <v>1534</v>
      </c>
      <c r="F1450" s="659">
        <v>11304250</v>
      </c>
      <c r="G1450" s="659">
        <v>11304250</v>
      </c>
      <c r="H1450" s="659">
        <v>0</v>
      </c>
      <c r="I1450" s="659">
        <v>-57658700</v>
      </c>
      <c r="J1450" s="660" t="s">
        <v>1389</v>
      </c>
    </row>
    <row r="1451" spans="1:10">
      <c r="A1451" s="657" t="s">
        <v>1533</v>
      </c>
      <c r="B1451" s="658">
        <v>44511</v>
      </c>
      <c r="C1451" s="657" t="s">
        <v>1490</v>
      </c>
      <c r="D1451" s="657" t="s">
        <v>1171</v>
      </c>
      <c r="E1451" s="657" t="s">
        <v>1535</v>
      </c>
      <c r="F1451" s="659">
        <v>492644</v>
      </c>
      <c r="G1451" s="659">
        <v>492644</v>
      </c>
      <c r="H1451" s="659">
        <v>0</v>
      </c>
      <c r="I1451" s="659">
        <v>-58151344</v>
      </c>
      <c r="J1451" s="660" t="s">
        <v>1389</v>
      </c>
    </row>
    <row r="1452" spans="1:10">
      <c r="A1452" s="657" t="s">
        <v>1533</v>
      </c>
      <c r="B1452" s="658">
        <v>44511</v>
      </c>
      <c r="C1452" s="657" t="s">
        <v>1492</v>
      </c>
      <c r="D1452" s="657" t="s">
        <v>1171</v>
      </c>
      <c r="E1452" s="657" t="s">
        <v>1493</v>
      </c>
      <c r="F1452" s="659">
        <v>137500</v>
      </c>
      <c r="G1452" s="659">
        <v>137500</v>
      </c>
      <c r="H1452" s="659">
        <v>0</v>
      </c>
      <c r="I1452" s="659">
        <v>-58288844</v>
      </c>
      <c r="J1452" s="660" t="s">
        <v>1389</v>
      </c>
    </row>
    <row r="1453" spans="1:10" ht="22.5">
      <c r="A1453" s="657" t="s">
        <v>1536</v>
      </c>
      <c r="B1453" s="658">
        <v>44512</v>
      </c>
      <c r="C1453" s="657" t="s">
        <v>1506</v>
      </c>
      <c r="D1453" s="657" t="s">
        <v>1171</v>
      </c>
      <c r="E1453" s="657" t="s">
        <v>1537</v>
      </c>
      <c r="F1453" s="659">
        <v>182667</v>
      </c>
      <c r="G1453" s="659">
        <v>182667</v>
      </c>
      <c r="H1453" s="659">
        <v>0</v>
      </c>
      <c r="I1453" s="659">
        <v>-58471511</v>
      </c>
      <c r="J1453" s="660" t="s">
        <v>1389</v>
      </c>
    </row>
    <row r="1454" spans="1:10">
      <c r="A1454" s="657" t="s">
        <v>1536</v>
      </c>
      <c r="B1454" s="658">
        <v>44512</v>
      </c>
      <c r="C1454" s="657" t="s">
        <v>1482</v>
      </c>
      <c r="D1454" s="657" t="s">
        <v>1171</v>
      </c>
      <c r="E1454" s="657" t="s">
        <v>1483</v>
      </c>
      <c r="F1454" s="659">
        <v>290000</v>
      </c>
      <c r="G1454" s="659">
        <v>290000</v>
      </c>
      <c r="H1454" s="659">
        <v>0</v>
      </c>
      <c r="I1454" s="659">
        <v>-58761511</v>
      </c>
      <c r="J1454" s="660" t="s">
        <v>1389</v>
      </c>
    </row>
    <row r="1455" spans="1:10">
      <c r="A1455" s="657" t="s">
        <v>1536</v>
      </c>
      <c r="B1455" s="658">
        <v>44512</v>
      </c>
      <c r="C1455" s="657" t="s">
        <v>1501</v>
      </c>
      <c r="D1455" s="657" t="s">
        <v>1171</v>
      </c>
      <c r="E1455" s="657" t="s">
        <v>1538</v>
      </c>
      <c r="F1455" s="659">
        <v>20000</v>
      </c>
      <c r="G1455" s="659">
        <v>20000</v>
      </c>
      <c r="H1455" s="659">
        <v>0</v>
      </c>
      <c r="I1455" s="659">
        <v>-58781511</v>
      </c>
      <c r="J1455" s="660" t="s">
        <v>1389</v>
      </c>
    </row>
    <row r="1456" spans="1:10">
      <c r="A1456" s="657" t="s">
        <v>1536</v>
      </c>
      <c r="B1456" s="658">
        <v>44512</v>
      </c>
      <c r="C1456" s="657" t="s">
        <v>1484</v>
      </c>
      <c r="D1456" s="657" t="s">
        <v>1171</v>
      </c>
      <c r="E1456" s="657" t="s">
        <v>1125</v>
      </c>
      <c r="F1456" s="659">
        <v>6000</v>
      </c>
      <c r="G1456" s="659">
        <v>6000</v>
      </c>
      <c r="H1456" s="659">
        <v>0</v>
      </c>
      <c r="I1456" s="659">
        <v>-58787511</v>
      </c>
      <c r="J1456" s="660" t="s">
        <v>1389</v>
      </c>
    </row>
    <row r="1457" spans="1:10">
      <c r="A1457" s="657" t="s">
        <v>1536</v>
      </c>
      <c r="B1457" s="658">
        <v>44512</v>
      </c>
      <c r="C1457" s="657" t="s">
        <v>1294</v>
      </c>
      <c r="D1457" s="657" t="s">
        <v>1171</v>
      </c>
      <c r="E1457" s="657" t="s">
        <v>1513</v>
      </c>
      <c r="F1457" s="659">
        <v>109900</v>
      </c>
      <c r="G1457" s="659">
        <v>109900</v>
      </c>
      <c r="H1457" s="659">
        <v>0</v>
      </c>
      <c r="I1457" s="659">
        <v>-58897411</v>
      </c>
      <c r="J1457" s="660" t="s">
        <v>1389</v>
      </c>
    </row>
    <row r="1458" spans="1:10">
      <c r="A1458" s="657" t="s">
        <v>1536</v>
      </c>
      <c r="B1458" s="658">
        <v>44512</v>
      </c>
      <c r="C1458" s="657" t="s">
        <v>1484</v>
      </c>
      <c r="D1458" s="657" t="s">
        <v>1171</v>
      </c>
      <c r="E1458" s="657" t="s">
        <v>1125</v>
      </c>
      <c r="F1458" s="659">
        <v>3000</v>
      </c>
      <c r="G1458" s="659">
        <v>3000</v>
      </c>
      <c r="H1458" s="659">
        <v>0</v>
      </c>
      <c r="I1458" s="659">
        <v>-58900411</v>
      </c>
      <c r="J1458" s="660" t="s">
        <v>1389</v>
      </c>
    </row>
    <row r="1459" spans="1:10">
      <c r="A1459" s="657" t="s">
        <v>1536</v>
      </c>
      <c r="B1459" s="658">
        <v>44512</v>
      </c>
      <c r="C1459" s="657" t="s">
        <v>1501</v>
      </c>
      <c r="D1459" s="657" t="s">
        <v>1171</v>
      </c>
      <c r="E1459" s="657" t="s">
        <v>1539</v>
      </c>
      <c r="F1459" s="659">
        <v>30000</v>
      </c>
      <c r="G1459" s="659">
        <v>30000</v>
      </c>
      <c r="H1459" s="659">
        <v>0</v>
      </c>
      <c r="I1459" s="659">
        <v>-58930411</v>
      </c>
      <c r="J1459" s="660" t="s">
        <v>1389</v>
      </c>
    </row>
    <row r="1460" spans="1:10">
      <c r="A1460" s="657" t="s">
        <v>1536</v>
      </c>
      <c r="B1460" s="658">
        <v>44512</v>
      </c>
      <c r="C1460" s="657" t="s">
        <v>1484</v>
      </c>
      <c r="D1460" s="657" t="s">
        <v>1171</v>
      </c>
      <c r="E1460" s="657" t="s">
        <v>1125</v>
      </c>
      <c r="F1460" s="659">
        <v>8000</v>
      </c>
      <c r="G1460" s="659">
        <v>8000</v>
      </c>
      <c r="H1460" s="659">
        <v>0</v>
      </c>
      <c r="I1460" s="659">
        <v>-58938411</v>
      </c>
      <c r="J1460" s="660" t="s">
        <v>1389</v>
      </c>
    </row>
    <row r="1461" spans="1:10">
      <c r="A1461" s="657" t="s">
        <v>1536</v>
      </c>
      <c r="B1461" s="658">
        <v>44512</v>
      </c>
      <c r="C1461" s="657" t="s">
        <v>1484</v>
      </c>
      <c r="D1461" s="657" t="s">
        <v>1171</v>
      </c>
      <c r="E1461" s="657" t="s">
        <v>1125</v>
      </c>
      <c r="F1461" s="659">
        <v>5000</v>
      </c>
      <c r="G1461" s="659">
        <v>5000</v>
      </c>
      <c r="H1461" s="659">
        <v>0</v>
      </c>
      <c r="I1461" s="659">
        <v>-58943411</v>
      </c>
      <c r="J1461" s="660" t="s">
        <v>1389</v>
      </c>
    </row>
    <row r="1462" spans="1:10">
      <c r="A1462" s="657" t="s">
        <v>1536</v>
      </c>
      <c r="B1462" s="658">
        <v>44512</v>
      </c>
      <c r="C1462" s="657" t="s">
        <v>1484</v>
      </c>
      <c r="D1462" s="657" t="s">
        <v>1171</v>
      </c>
      <c r="E1462" s="657" t="s">
        <v>1125</v>
      </c>
      <c r="F1462" s="659">
        <v>3000</v>
      </c>
      <c r="G1462" s="659">
        <v>3000</v>
      </c>
      <c r="H1462" s="659">
        <v>0</v>
      </c>
      <c r="I1462" s="659">
        <v>-58946411</v>
      </c>
      <c r="J1462" s="660" t="s">
        <v>1389</v>
      </c>
    </row>
    <row r="1463" spans="1:10">
      <c r="A1463" s="657" t="s">
        <v>1536</v>
      </c>
      <c r="B1463" s="658">
        <v>44512</v>
      </c>
      <c r="C1463" s="657" t="s">
        <v>1540</v>
      </c>
      <c r="D1463" s="657" t="s">
        <v>1171</v>
      </c>
      <c r="E1463" s="657" t="s">
        <v>1541</v>
      </c>
      <c r="F1463" s="659">
        <v>19500</v>
      </c>
      <c r="G1463" s="659">
        <v>19500</v>
      </c>
      <c r="H1463" s="659">
        <v>0</v>
      </c>
      <c r="I1463" s="659">
        <v>-58965911</v>
      </c>
      <c r="J1463" s="660" t="s">
        <v>1389</v>
      </c>
    </row>
    <row r="1464" spans="1:10">
      <c r="A1464" s="657" t="s">
        <v>1536</v>
      </c>
      <c r="B1464" s="658">
        <v>44512</v>
      </c>
      <c r="C1464" s="657" t="s">
        <v>1501</v>
      </c>
      <c r="D1464" s="657" t="s">
        <v>1171</v>
      </c>
      <c r="E1464" s="657" t="s">
        <v>1542</v>
      </c>
      <c r="F1464" s="659">
        <v>40000</v>
      </c>
      <c r="G1464" s="659">
        <v>40000</v>
      </c>
      <c r="H1464" s="659">
        <v>0</v>
      </c>
      <c r="I1464" s="659">
        <v>-59005911</v>
      </c>
      <c r="J1464" s="660" t="s">
        <v>1389</v>
      </c>
    </row>
    <row r="1465" spans="1:10">
      <c r="A1465" s="657" t="s">
        <v>1536</v>
      </c>
      <c r="B1465" s="658">
        <v>44512</v>
      </c>
      <c r="C1465" s="657" t="s">
        <v>1488</v>
      </c>
      <c r="D1465" s="657" t="s">
        <v>1171</v>
      </c>
      <c r="E1465" s="657" t="s">
        <v>1489</v>
      </c>
      <c r="F1465" s="659">
        <v>8000</v>
      </c>
      <c r="G1465" s="659">
        <v>8000</v>
      </c>
      <c r="H1465" s="659">
        <v>0</v>
      </c>
      <c r="I1465" s="659">
        <v>-59013911</v>
      </c>
      <c r="J1465" s="660" t="s">
        <v>1389</v>
      </c>
    </row>
    <row r="1466" spans="1:10">
      <c r="A1466" s="657" t="s">
        <v>1536</v>
      </c>
      <c r="B1466" s="658">
        <v>44512</v>
      </c>
      <c r="C1466" s="657" t="s">
        <v>1479</v>
      </c>
      <c r="D1466" s="657" t="s">
        <v>1171</v>
      </c>
      <c r="E1466" s="657" t="s">
        <v>1129</v>
      </c>
      <c r="F1466" s="659">
        <v>1500000</v>
      </c>
      <c r="G1466" s="659">
        <v>1500000</v>
      </c>
      <c r="H1466" s="659">
        <v>0</v>
      </c>
      <c r="I1466" s="659">
        <v>-60513911</v>
      </c>
      <c r="J1466" s="660" t="s">
        <v>1389</v>
      </c>
    </row>
    <row r="1467" spans="1:10">
      <c r="A1467" s="657" t="s">
        <v>1536</v>
      </c>
      <c r="B1467" s="658">
        <v>44512</v>
      </c>
      <c r="C1467" s="657" t="s">
        <v>1492</v>
      </c>
      <c r="D1467" s="657" t="s">
        <v>1171</v>
      </c>
      <c r="E1467" s="657" t="s">
        <v>1493</v>
      </c>
      <c r="F1467" s="659">
        <v>125000</v>
      </c>
      <c r="G1467" s="659">
        <v>125000</v>
      </c>
      <c r="H1467" s="659">
        <v>0</v>
      </c>
      <c r="I1467" s="659">
        <v>-60638911</v>
      </c>
      <c r="J1467" s="660" t="s">
        <v>1389</v>
      </c>
    </row>
    <row r="1468" spans="1:10">
      <c r="A1468" s="657" t="s">
        <v>1536</v>
      </c>
      <c r="B1468" s="658">
        <v>44512</v>
      </c>
      <c r="C1468" s="657" t="s">
        <v>1521</v>
      </c>
      <c r="D1468" s="657" t="s">
        <v>1171</v>
      </c>
      <c r="E1468" s="657" t="s">
        <v>1543</v>
      </c>
      <c r="F1468" s="659">
        <v>1055600</v>
      </c>
      <c r="G1468" s="659">
        <v>1055600</v>
      </c>
      <c r="H1468" s="659">
        <v>0</v>
      </c>
      <c r="I1468" s="659">
        <v>-61694511</v>
      </c>
      <c r="J1468" s="660" t="s">
        <v>1389</v>
      </c>
    </row>
    <row r="1469" spans="1:10">
      <c r="A1469" s="657" t="s">
        <v>1536</v>
      </c>
      <c r="B1469" s="658">
        <v>44512</v>
      </c>
      <c r="C1469" s="657" t="s">
        <v>1479</v>
      </c>
      <c r="D1469" s="657" t="s">
        <v>1171</v>
      </c>
      <c r="E1469" s="657" t="s">
        <v>1544</v>
      </c>
      <c r="F1469" s="659">
        <v>8500000</v>
      </c>
      <c r="G1469" s="659">
        <v>8500000</v>
      </c>
      <c r="H1469" s="659">
        <v>0</v>
      </c>
      <c r="I1469" s="659">
        <v>-70194511</v>
      </c>
      <c r="J1469" s="660" t="s">
        <v>1389</v>
      </c>
    </row>
    <row r="1470" spans="1:10">
      <c r="A1470" s="657" t="s">
        <v>1545</v>
      </c>
      <c r="B1470" s="658">
        <v>44513</v>
      </c>
      <c r="C1470" s="657" t="s">
        <v>1484</v>
      </c>
      <c r="D1470" s="657" t="s">
        <v>1171</v>
      </c>
      <c r="E1470" s="657" t="s">
        <v>1125</v>
      </c>
      <c r="F1470" s="659">
        <v>5000</v>
      </c>
      <c r="G1470" s="659">
        <v>5000</v>
      </c>
      <c r="H1470" s="659">
        <v>0</v>
      </c>
      <c r="I1470" s="659">
        <v>-70199511</v>
      </c>
      <c r="J1470" s="660" t="s">
        <v>1389</v>
      </c>
    </row>
    <row r="1471" spans="1:10">
      <c r="A1471" s="657" t="s">
        <v>1545</v>
      </c>
      <c r="B1471" s="658">
        <v>44513</v>
      </c>
      <c r="C1471" s="657" t="s">
        <v>1484</v>
      </c>
      <c r="D1471" s="657" t="s">
        <v>1171</v>
      </c>
      <c r="E1471" s="657" t="s">
        <v>1125</v>
      </c>
      <c r="F1471" s="659">
        <v>15000</v>
      </c>
      <c r="G1471" s="659">
        <v>15000</v>
      </c>
      <c r="H1471" s="659">
        <v>0</v>
      </c>
      <c r="I1471" s="659">
        <v>-70214511</v>
      </c>
      <c r="J1471" s="660" t="s">
        <v>1389</v>
      </c>
    </row>
    <row r="1472" spans="1:10">
      <c r="A1472" s="657" t="s">
        <v>1545</v>
      </c>
      <c r="B1472" s="658">
        <v>44513</v>
      </c>
      <c r="C1472" s="657" t="s">
        <v>1484</v>
      </c>
      <c r="D1472" s="657" t="s">
        <v>1171</v>
      </c>
      <c r="E1472" s="657" t="s">
        <v>1125</v>
      </c>
      <c r="F1472" s="659">
        <v>13000</v>
      </c>
      <c r="G1472" s="659">
        <v>13000</v>
      </c>
      <c r="H1472" s="659">
        <v>0</v>
      </c>
      <c r="I1472" s="659">
        <v>-70227511</v>
      </c>
      <c r="J1472" s="660" t="s">
        <v>1389</v>
      </c>
    </row>
    <row r="1473" spans="1:10">
      <c r="A1473" s="657" t="s">
        <v>1545</v>
      </c>
      <c r="B1473" s="658">
        <v>44513</v>
      </c>
      <c r="C1473" s="657" t="s">
        <v>1482</v>
      </c>
      <c r="D1473" s="657" t="s">
        <v>1171</v>
      </c>
      <c r="E1473" s="657" t="s">
        <v>1483</v>
      </c>
      <c r="F1473" s="659">
        <v>145000</v>
      </c>
      <c r="G1473" s="659">
        <v>145000</v>
      </c>
      <c r="H1473" s="659">
        <v>0</v>
      </c>
      <c r="I1473" s="659">
        <v>-70372511</v>
      </c>
      <c r="J1473" s="660" t="s">
        <v>1389</v>
      </c>
    </row>
    <row r="1474" spans="1:10">
      <c r="A1474" s="657" t="s">
        <v>1545</v>
      </c>
      <c r="B1474" s="658">
        <v>44513</v>
      </c>
      <c r="C1474" s="657" t="s">
        <v>1484</v>
      </c>
      <c r="D1474" s="657" t="s">
        <v>1171</v>
      </c>
      <c r="E1474" s="657" t="s">
        <v>1125</v>
      </c>
      <c r="F1474" s="659">
        <v>11000</v>
      </c>
      <c r="G1474" s="659">
        <v>11000</v>
      </c>
      <c r="H1474" s="659">
        <v>0</v>
      </c>
      <c r="I1474" s="659">
        <v>-70383511</v>
      </c>
      <c r="J1474" s="660" t="s">
        <v>1389</v>
      </c>
    </row>
    <row r="1475" spans="1:10">
      <c r="A1475" s="657" t="s">
        <v>1545</v>
      </c>
      <c r="B1475" s="658">
        <v>44513</v>
      </c>
      <c r="C1475" s="657" t="s">
        <v>1501</v>
      </c>
      <c r="D1475" s="657" t="s">
        <v>1171</v>
      </c>
      <c r="E1475" s="657" t="s">
        <v>1502</v>
      </c>
      <c r="F1475" s="659">
        <v>10000</v>
      </c>
      <c r="G1475" s="659">
        <v>10000</v>
      </c>
      <c r="H1475" s="659">
        <v>0</v>
      </c>
      <c r="I1475" s="659">
        <v>-70393511</v>
      </c>
      <c r="J1475" s="660" t="s">
        <v>1389</v>
      </c>
    </row>
    <row r="1476" spans="1:10">
      <c r="A1476" s="657" t="s">
        <v>1545</v>
      </c>
      <c r="B1476" s="658">
        <v>44513</v>
      </c>
      <c r="C1476" s="657" t="s">
        <v>1501</v>
      </c>
      <c r="D1476" s="657" t="s">
        <v>1171</v>
      </c>
      <c r="E1476" s="657" t="s">
        <v>1542</v>
      </c>
      <c r="F1476" s="659">
        <v>50000</v>
      </c>
      <c r="G1476" s="659">
        <v>50000</v>
      </c>
      <c r="H1476" s="659">
        <v>0</v>
      </c>
      <c r="I1476" s="659">
        <v>-70443511</v>
      </c>
      <c r="J1476" s="660" t="s">
        <v>1389</v>
      </c>
    </row>
    <row r="1477" spans="1:10">
      <c r="A1477" s="657" t="s">
        <v>1546</v>
      </c>
      <c r="B1477" s="658">
        <v>44514</v>
      </c>
      <c r="C1477" s="657" t="s">
        <v>1484</v>
      </c>
      <c r="D1477" s="657" t="s">
        <v>1171</v>
      </c>
      <c r="E1477" s="657" t="s">
        <v>1125</v>
      </c>
      <c r="F1477" s="659">
        <v>5000</v>
      </c>
      <c r="G1477" s="659">
        <v>5000</v>
      </c>
      <c r="H1477" s="659">
        <v>0</v>
      </c>
      <c r="I1477" s="659">
        <v>-70448511</v>
      </c>
      <c r="J1477" s="660" t="s">
        <v>1389</v>
      </c>
    </row>
    <row r="1478" spans="1:10">
      <c r="A1478" s="657" t="s">
        <v>1545</v>
      </c>
      <c r="B1478" s="658">
        <v>44513</v>
      </c>
      <c r="C1478" s="657" t="s">
        <v>1488</v>
      </c>
      <c r="D1478" s="657" t="s">
        <v>1171</v>
      </c>
      <c r="E1478" s="657" t="s">
        <v>1489</v>
      </c>
      <c r="F1478" s="659">
        <v>2900</v>
      </c>
      <c r="G1478" s="659">
        <v>2900</v>
      </c>
      <c r="H1478" s="659">
        <v>0</v>
      </c>
      <c r="I1478" s="659">
        <v>-70451411</v>
      </c>
      <c r="J1478" s="660" t="s">
        <v>1389</v>
      </c>
    </row>
    <row r="1479" spans="1:10">
      <c r="A1479" s="657" t="s">
        <v>1545</v>
      </c>
      <c r="B1479" s="658">
        <v>44513</v>
      </c>
      <c r="C1479" s="657" t="s">
        <v>1521</v>
      </c>
      <c r="D1479" s="657" t="s">
        <v>1171</v>
      </c>
      <c r="E1479" s="657" t="s">
        <v>1547</v>
      </c>
      <c r="F1479" s="659">
        <v>872650</v>
      </c>
      <c r="G1479" s="659">
        <v>872650</v>
      </c>
      <c r="H1479" s="659">
        <v>0</v>
      </c>
      <c r="I1479" s="659">
        <v>-71324061</v>
      </c>
      <c r="J1479" s="660" t="s">
        <v>1389</v>
      </c>
    </row>
    <row r="1480" spans="1:10">
      <c r="A1480" s="657" t="s">
        <v>1545</v>
      </c>
      <c r="B1480" s="658">
        <v>44513</v>
      </c>
      <c r="C1480" s="657" t="s">
        <v>1492</v>
      </c>
      <c r="D1480" s="657" t="s">
        <v>1171</v>
      </c>
      <c r="E1480" s="657" t="s">
        <v>1493</v>
      </c>
      <c r="F1480" s="659">
        <v>137500</v>
      </c>
      <c r="G1480" s="659">
        <v>137500</v>
      </c>
      <c r="H1480" s="659">
        <v>0</v>
      </c>
      <c r="I1480" s="659">
        <v>-71461561</v>
      </c>
      <c r="J1480" s="660" t="s">
        <v>1389</v>
      </c>
    </row>
    <row r="1481" spans="1:10">
      <c r="A1481" s="657" t="s">
        <v>1545</v>
      </c>
      <c r="B1481" s="658">
        <v>44513</v>
      </c>
      <c r="C1481" s="657" t="s">
        <v>1479</v>
      </c>
      <c r="D1481" s="657" t="s">
        <v>1171</v>
      </c>
      <c r="E1481" s="657" t="s">
        <v>1129</v>
      </c>
      <c r="F1481" s="659">
        <v>600000</v>
      </c>
      <c r="G1481" s="659">
        <v>600000</v>
      </c>
      <c r="H1481" s="659">
        <v>0</v>
      </c>
      <c r="I1481" s="659">
        <v>-72061561</v>
      </c>
      <c r="J1481" s="660" t="s">
        <v>1389</v>
      </c>
    </row>
    <row r="1482" spans="1:10">
      <c r="A1482" s="657" t="s">
        <v>1548</v>
      </c>
      <c r="B1482" s="658">
        <v>44515</v>
      </c>
      <c r="C1482" s="657" t="s">
        <v>1482</v>
      </c>
      <c r="D1482" s="657" t="s">
        <v>1171</v>
      </c>
      <c r="E1482" s="657" t="s">
        <v>1483</v>
      </c>
      <c r="F1482" s="659">
        <v>145000</v>
      </c>
      <c r="G1482" s="659">
        <v>145000</v>
      </c>
      <c r="H1482" s="659">
        <v>0</v>
      </c>
      <c r="I1482" s="659">
        <v>-72206561</v>
      </c>
      <c r="J1482" s="660" t="s">
        <v>1389</v>
      </c>
    </row>
    <row r="1483" spans="1:10">
      <c r="A1483" s="657" t="s">
        <v>1548</v>
      </c>
      <c r="B1483" s="658">
        <v>44515</v>
      </c>
      <c r="C1483" s="657" t="s">
        <v>1484</v>
      </c>
      <c r="D1483" s="657" t="s">
        <v>1171</v>
      </c>
      <c r="E1483" s="657" t="s">
        <v>1125</v>
      </c>
      <c r="F1483" s="659">
        <v>5000</v>
      </c>
      <c r="G1483" s="659">
        <v>5000</v>
      </c>
      <c r="H1483" s="659">
        <v>0</v>
      </c>
      <c r="I1483" s="659">
        <v>-72211561</v>
      </c>
      <c r="J1483" s="660" t="s">
        <v>1389</v>
      </c>
    </row>
    <row r="1484" spans="1:10">
      <c r="A1484" s="657" t="s">
        <v>1548</v>
      </c>
      <c r="B1484" s="658">
        <v>44515</v>
      </c>
      <c r="C1484" s="657" t="s">
        <v>1484</v>
      </c>
      <c r="D1484" s="657" t="s">
        <v>1171</v>
      </c>
      <c r="E1484" s="657" t="s">
        <v>1125</v>
      </c>
      <c r="F1484" s="659">
        <v>10000</v>
      </c>
      <c r="G1484" s="659">
        <v>10000</v>
      </c>
      <c r="H1484" s="659">
        <v>0</v>
      </c>
      <c r="I1484" s="659">
        <v>-72221561</v>
      </c>
      <c r="J1484" s="660" t="s">
        <v>1389</v>
      </c>
    </row>
    <row r="1485" spans="1:10">
      <c r="A1485" s="657" t="s">
        <v>1548</v>
      </c>
      <c r="B1485" s="658">
        <v>44515</v>
      </c>
      <c r="C1485" s="657" t="s">
        <v>1501</v>
      </c>
      <c r="D1485" s="657" t="s">
        <v>1171</v>
      </c>
      <c r="E1485" s="657" t="s">
        <v>1549</v>
      </c>
      <c r="F1485" s="659">
        <v>120000</v>
      </c>
      <c r="G1485" s="659">
        <v>120000</v>
      </c>
      <c r="H1485" s="659">
        <v>0</v>
      </c>
      <c r="I1485" s="659">
        <v>-72341561</v>
      </c>
      <c r="J1485" s="660" t="s">
        <v>1389</v>
      </c>
    </row>
    <row r="1486" spans="1:10">
      <c r="A1486" s="657" t="s">
        <v>1548</v>
      </c>
      <c r="B1486" s="658">
        <v>44515</v>
      </c>
      <c r="C1486" s="657" t="s">
        <v>1484</v>
      </c>
      <c r="D1486" s="657" t="s">
        <v>1171</v>
      </c>
      <c r="E1486" s="657" t="s">
        <v>1125</v>
      </c>
      <c r="F1486" s="659">
        <v>5000</v>
      </c>
      <c r="G1486" s="659">
        <v>5000</v>
      </c>
      <c r="H1486" s="659">
        <v>0</v>
      </c>
      <c r="I1486" s="659">
        <v>-72346561</v>
      </c>
      <c r="J1486" s="660" t="s">
        <v>1389</v>
      </c>
    </row>
    <row r="1487" spans="1:10">
      <c r="A1487" s="657" t="s">
        <v>1548</v>
      </c>
      <c r="B1487" s="658">
        <v>44515</v>
      </c>
      <c r="C1487" s="657" t="s">
        <v>1484</v>
      </c>
      <c r="D1487" s="657" t="s">
        <v>1171</v>
      </c>
      <c r="E1487" s="657" t="s">
        <v>1125</v>
      </c>
      <c r="F1487" s="659">
        <v>15000</v>
      </c>
      <c r="G1487" s="659">
        <v>15000</v>
      </c>
      <c r="H1487" s="659">
        <v>0</v>
      </c>
      <c r="I1487" s="659">
        <v>-72361561</v>
      </c>
      <c r="J1487" s="660" t="s">
        <v>1389</v>
      </c>
    </row>
    <row r="1488" spans="1:10">
      <c r="A1488" s="657" t="s">
        <v>1548</v>
      </c>
      <c r="B1488" s="658">
        <v>44515</v>
      </c>
      <c r="C1488" s="657" t="s">
        <v>1492</v>
      </c>
      <c r="D1488" s="657" t="s">
        <v>1171</v>
      </c>
      <c r="E1488" s="657" t="s">
        <v>1550</v>
      </c>
      <c r="F1488" s="659">
        <v>20000</v>
      </c>
      <c r="G1488" s="659">
        <v>20000</v>
      </c>
      <c r="H1488" s="659">
        <v>0</v>
      </c>
      <c r="I1488" s="659">
        <v>-72381561</v>
      </c>
      <c r="J1488" s="660" t="s">
        <v>1389</v>
      </c>
    </row>
    <row r="1489" spans="1:10">
      <c r="A1489" s="657" t="s">
        <v>1548</v>
      </c>
      <c r="B1489" s="658">
        <v>44515</v>
      </c>
      <c r="C1489" s="657" t="s">
        <v>1484</v>
      </c>
      <c r="D1489" s="657" t="s">
        <v>1171</v>
      </c>
      <c r="E1489" s="657" t="s">
        <v>1485</v>
      </c>
      <c r="F1489" s="659">
        <v>24500</v>
      </c>
      <c r="G1489" s="659">
        <v>24500</v>
      </c>
      <c r="H1489" s="659">
        <v>0</v>
      </c>
      <c r="I1489" s="659">
        <v>-72406061</v>
      </c>
      <c r="J1489" s="660" t="s">
        <v>1389</v>
      </c>
    </row>
    <row r="1490" spans="1:10">
      <c r="A1490" s="657" t="s">
        <v>1548</v>
      </c>
      <c r="B1490" s="658">
        <v>44515</v>
      </c>
      <c r="C1490" s="657" t="s">
        <v>1488</v>
      </c>
      <c r="D1490" s="657" t="s">
        <v>1171</v>
      </c>
      <c r="E1490" s="657" t="s">
        <v>1489</v>
      </c>
      <c r="F1490" s="659">
        <v>5000</v>
      </c>
      <c r="G1490" s="659">
        <v>5000</v>
      </c>
      <c r="H1490" s="659">
        <v>0</v>
      </c>
      <c r="I1490" s="659">
        <v>-72411061</v>
      </c>
      <c r="J1490" s="660" t="s">
        <v>1389</v>
      </c>
    </row>
    <row r="1491" spans="1:10">
      <c r="A1491" s="657" t="s">
        <v>1548</v>
      </c>
      <c r="B1491" s="658">
        <v>44515</v>
      </c>
      <c r="C1491" s="657" t="s">
        <v>1501</v>
      </c>
      <c r="D1491" s="657" t="s">
        <v>1171</v>
      </c>
      <c r="E1491" s="657" t="s">
        <v>1503</v>
      </c>
      <c r="F1491" s="659">
        <v>25000</v>
      </c>
      <c r="G1491" s="659">
        <v>25000</v>
      </c>
      <c r="H1491" s="659">
        <v>0</v>
      </c>
      <c r="I1491" s="659">
        <v>-72436061</v>
      </c>
      <c r="J1491" s="660" t="s">
        <v>1389</v>
      </c>
    </row>
    <row r="1492" spans="1:10">
      <c r="A1492" s="657" t="s">
        <v>1548</v>
      </c>
      <c r="B1492" s="658">
        <v>44515</v>
      </c>
      <c r="C1492" s="657" t="s">
        <v>1492</v>
      </c>
      <c r="D1492" s="657" t="s">
        <v>1171</v>
      </c>
      <c r="E1492" s="657" t="s">
        <v>1493</v>
      </c>
      <c r="F1492" s="659">
        <v>87500</v>
      </c>
      <c r="G1492" s="659">
        <v>87500</v>
      </c>
      <c r="H1492" s="659">
        <v>0</v>
      </c>
      <c r="I1492" s="659">
        <v>-72523561</v>
      </c>
      <c r="J1492" s="660" t="s">
        <v>1389</v>
      </c>
    </row>
    <row r="1493" spans="1:10">
      <c r="A1493" s="657" t="s">
        <v>1548</v>
      </c>
      <c r="B1493" s="658">
        <v>44515</v>
      </c>
      <c r="C1493" s="657" t="s">
        <v>1479</v>
      </c>
      <c r="D1493" s="657" t="s">
        <v>1171</v>
      </c>
      <c r="E1493" s="657" t="s">
        <v>1129</v>
      </c>
      <c r="F1493" s="659">
        <v>2550000</v>
      </c>
      <c r="G1493" s="659">
        <v>2550000</v>
      </c>
      <c r="H1493" s="659">
        <v>0</v>
      </c>
      <c r="I1493" s="659">
        <v>-75073561</v>
      </c>
      <c r="J1493" s="660" t="s">
        <v>1389</v>
      </c>
    </row>
    <row r="1494" spans="1:10">
      <c r="A1494" s="657" t="s">
        <v>1551</v>
      </c>
      <c r="B1494" s="658">
        <v>44516</v>
      </c>
      <c r="C1494" s="657" t="s">
        <v>1484</v>
      </c>
      <c r="D1494" s="657" t="s">
        <v>1171</v>
      </c>
      <c r="E1494" s="657" t="s">
        <v>1125</v>
      </c>
      <c r="F1494" s="659">
        <v>5000</v>
      </c>
      <c r="G1494" s="659">
        <v>5000</v>
      </c>
      <c r="H1494" s="659">
        <v>0</v>
      </c>
      <c r="I1494" s="659">
        <v>-75078561</v>
      </c>
      <c r="J1494" s="660" t="s">
        <v>1389</v>
      </c>
    </row>
    <row r="1495" spans="1:10">
      <c r="A1495" s="657" t="s">
        <v>1551</v>
      </c>
      <c r="B1495" s="658">
        <v>44516</v>
      </c>
      <c r="C1495" s="657" t="s">
        <v>1484</v>
      </c>
      <c r="D1495" s="657" t="s">
        <v>1171</v>
      </c>
      <c r="E1495" s="657" t="s">
        <v>1125</v>
      </c>
      <c r="F1495" s="659">
        <v>6000</v>
      </c>
      <c r="G1495" s="659">
        <v>6000</v>
      </c>
      <c r="H1495" s="659">
        <v>0</v>
      </c>
      <c r="I1495" s="659">
        <v>-75084561</v>
      </c>
      <c r="J1495" s="660" t="s">
        <v>1389</v>
      </c>
    </row>
    <row r="1496" spans="1:10">
      <c r="A1496" s="657" t="s">
        <v>1551</v>
      </c>
      <c r="B1496" s="658">
        <v>44516</v>
      </c>
      <c r="C1496" s="657" t="s">
        <v>1484</v>
      </c>
      <c r="D1496" s="657" t="s">
        <v>1171</v>
      </c>
      <c r="E1496" s="657" t="s">
        <v>1125</v>
      </c>
      <c r="F1496" s="659">
        <v>5000</v>
      </c>
      <c r="G1496" s="659">
        <v>5000</v>
      </c>
      <c r="H1496" s="659">
        <v>0</v>
      </c>
      <c r="I1496" s="659">
        <v>-75089561</v>
      </c>
      <c r="J1496" s="660" t="s">
        <v>1389</v>
      </c>
    </row>
    <row r="1497" spans="1:10">
      <c r="A1497" s="657" t="s">
        <v>1551</v>
      </c>
      <c r="B1497" s="658">
        <v>44516</v>
      </c>
      <c r="C1497" s="657" t="s">
        <v>1482</v>
      </c>
      <c r="D1497" s="657" t="s">
        <v>1171</v>
      </c>
      <c r="E1497" s="657" t="s">
        <v>1483</v>
      </c>
      <c r="F1497" s="659">
        <v>145000</v>
      </c>
      <c r="G1497" s="659">
        <v>145000</v>
      </c>
      <c r="H1497" s="659">
        <v>0</v>
      </c>
      <c r="I1497" s="659">
        <v>-75234561</v>
      </c>
      <c r="J1497" s="660" t="s">
        <v>1389</v>
      </c>
    </row>
    <row r="1498" spans="1:10">
      <c r="A1498" s="657" t="s">
        <v>1551</v>
      </c>
      <c r="B1498" s="658">
        <v>44516</v>
      </c>
      <c r="C1498" s="657" t="s">
        <v>1484</v>
      </c>
      <c r="D1498" s="657" t="s">
        <v>1171</v>
      </c>
      <c r="E1498" s="657" t="s">
        <v>1125</v>
      </c>
      <c r="F1498" s="659">
        <v>5000</v>
      </c>
      <c r="G1498" s="659">
        <v>5000</v>
      </c>
      <c r="H1498" s="659">
        <v>0</v>
      </c>
      <c r="I1498" s="659">
        <v>-75239561</v>
      </c>
      <c r="J1498" s="660" t="s">
        <v>1389</v>
      </c>
    </row>
    <row r="1499" spans="1:10">
      <c r="A1499" s="657" t="s">
        <v>1551</v>
      </c>
      <c r="B1499" s="658">
        <v>44516</v>
      </c>
      <c r="C1499" s="657" t="s">
        <v>1501</v>
      </c>
      <c r="D1499" s="657" t="s">
        <v>1171</v>
      </c>
      <c r="E1499" s="657" t="s">
        <v>1511</v>
      </c>
      <c r="F1499" s="659">
        <v>10000</v>
      </c>
      <c r="G1499" s="659">
        <v>10000</v>
      </c>
      <c r="H1499" s="659">
        <v>0</v>
      </c>
      <c r="I1499" s="659">
        <v>-75249561</v>
      </c>
      <c r="J1499" s="660" t="s">
        <v>1389</v>
      </c>
    </row>
    <row r="1500" spans="1:10">
      <c r="A1500" s="657" t="s">
        <v>1551</v>
      </c>
      <c r="B1500" s="658">
        <v>44516</v>
      </c>
      <c r="C1500" s="657" t="s">
        <v>1487</v>
      </c>
      <c r="D1500" s="657" t="s">
        <v>1171</v>
      </c>
      <c r="E1500" s="657" t="s">
        <v>1552</v>
      </c>
      <c r="F1500" s="659">
        <v>10125198</v>
      </c>
      <c r="G1500" s="659">
        <v>10125198</v>
      </c>
      <c r="H1500" s="659">
        <v>0</v>
      </c>
      <c r="I1500" s="659">
        <v>-85374759</v>
      </c>
      <c r="J1500" s="660" t="s">
        <v>1389</v>
      </c>
    </row>
    <row r="1501" spans="1:10">
      <c r="A1501" s="657" t="s">
        <v>1551</v>
      </c>
      <c r="B1501" s="658">
        <v>44516</v>
      </c>
      <c r="C1501" s="657" t="s">
        <v>1488</v>
      </c>
      <c r="D1501" s="657" t="s">
        <v>1171</v>
      </c>
      <c r="E1501" s="657" t="s">
        <v>1489</v>
      </c>
      <c r="F1501" s="659">
        <v>4000</v>
      </c>
      <c r="G1501" s="659">
        <v>4000</v>
      </c>
      <c r="H1501" s="659">
        <v>0</v>
      </c>
      <c r="I1501" s="659">
        <v>-85378759</v>
      </c>
      <c r="J1501" s="660" t="s">
        <v>1389</v>
      </c>
    </row>
    <row r="1502" spans="1:10">
      <c r="A1502" s="657" t="s">
        <v>1551</v>
      </c>
      <c r="B1502" s="658">
        <v>44516</v>
      </c>
      <c r="C1502" s="657" t="s">
        <v>1492</v>
      </c>
      <c r="D1502" s="657" t="s">
        <v>1171</v>
      </c>
      <c r="E1502" s="657" t="s">
        <v>1493</v>
      </c>
      <c r="F1502" s="659">
        <v>100000</v>
      </c>
      <c r="G1502" s="659">
        <v>100000</v>
      </c>
      <c r="H1502" s="659">
        <v>0</v>
      </c>
      <c r="I1502" s="659">
        <v>-85478759</v>
      </c>
      <c r="J1502" s="660" t="s">
        <v>1389</v>
      </c>
    </row>
    <row r="1503" spans="1:10">
      <c r="A1503" s="657" t="s">
        <v>1551</v>
      </c>
      <c r="B1503" s="658">
        <v>44516</v>
      </c>
      <c r="C1503" s="657" t="s">
        <v>1479</v>
      </c>
      <c r="D1503" s="657" t="s">
        <v>1171</v>
      </c>
      <c r="E1503" s="657" t="s">
        <v>1129</v>
      </c>
      <c r="F1503" s="659">
        <v>3570000</v>
      </c>
      <c r="G1503" s="659">
        <v>3570000</v>
      </c>
      <c r="H1503" s="659">
        <v>0</v>
      </c>
      <c r="I1503" s="659">
        <v>-89048759</v>
      </c>
      <c r="J1503" s="660" t="s">
        <v>1389</v>
      </c>
    </row>
    <row r="1504" spans="1:10">
      <c r="A1504" s="657" t="s">
        <v>1551</v>
      </c>
      <c r="B1504" s="658">
        <v>44516</v>
      </c>
      <c r="C1504" s="657" t="s">
        <v>1479</v>
      </c>
      <c r="D1504" s="657" t="s">
        <v>1171</v>
      </c>
      <c r="E1504" s="657" t="s">
        <v>1129</v>
      </c>
      <c r="F1504" s="659">
        <v>3150000</v>
      </c>
      <c r="G1504" s="659">
        <v>3150000</v>
      </c>
      <c r="H1504" s="659">
        <v>0</v>
      </c>
      <c r="I1504" s="659">
        <v>-92198759</v>
      </c>
      <c r="J1504" s="660" t="s">
        <v>1389</v>
      </c>
    </row>
    <row r="1505" spans="1:10">
      <c r="A1505" s="657" t="s">
        <v>1553</v>
      </c>
      <c r="B1505" s="658">
        <v>44517</v>
      </c>
      <c r="C1505" s="657" t="s">
        <v>1482</v>
      </c>
      <c r="D1505" s="657" t="s">
        <v>1171</v>
      </c>
      <c r="E1505" s="657" t="s">
        <v>1483</v>
      </c>
      <c r="F1505" s="659">
        <v>145000</v>
      </c>
      <c r="G1505" s="659">
        <v>145000</v>
      </c>
      <c r="H1505" s="659">
        <v>0</v>
      </c>
      <c r="I1505" s="659">
        <v>-92343759</v>
      </c>
      <c r="J1505" s="660" t="s">
        <v>1389</v>
      </c>
    </row>
    <row r="1506" spans="1:10">
      <c r="A1506" s="657" t="s">
        <v>1553</v>
      </c>
      <c r="B1506" s="658">
        <v>44517</v>
      </c>
      <c r="C1506" s="657" t="s">
        <v>1484</v>
      </c>
      <c r="D1506" s="657" t="s">
        <v>1171</v>
      </c>
      <c r="E1506" s="657" t="s">
        <v>1125</v>
      </c>
      <c r="F1506" s="659">
        <v>5000</v>
      </c>
      <c r="G1506" s="659">
        <v>5000</v>
      </c>
      <c r="H1506" s="659">
        <v>0</v>
      </c>
      <c r="I1506" s="659">
        <v>-92348759</v>
      </c>
      <c r="J1506" s="660" t="s">
        <v>1389</v>
      </c>
    </row>
    <row r="1507" spans="1:10">
      <c r="A1507" s="657" t="s">
        <v>1553</v>
      </c>
      <c r="B1507" s="658">
        <v>44517</v>
      </c>
      <c r="C1507" s="657" t="s">
        <v>1484</v>
      </c>
      <c r="D1507" s="657" t="s">
        <v>1171</v>
      </c>
      <c r="E1507" s="657" t="s">
        <v>1125</v>
      </c>
      <c r="F1507" s="659">
        <v>14000</v>
      </c>
      <c r="G1507" s="659">
        <v>14000</v>
      </c>
      <c r="H1507" s="659">
        <v>0</v>
      </c>
      <c r="I1507" s="659">
        <v>-92362759</v>
      </c>
      <c r="J1507" s="660" t="s">
        <v>1389</v>
      </c>
    </row>
    <row r="1508" spans="1:10">
      <c r="A1508" s="657" t="s">
        <v>1553</v>
      </c>
      <c r="B1508" s="658">
        <v>44517</v>
      </c>
      <c r="C1508" s="657" t="s">
        <v>1484</v>
      </c>
      <c r="D1508" s="657" t="s">
        <v>1171</v>
      </c>
      <c r="E1508" s="657" t="s">
        <v>1125</v>
      </c>
      <c r="F1508" s="659">
        <v>10000</v>
      </c>
      <c r="G1508" s="659">
        <v>10000</v>
      </c>
      <c r="H1508" s="659">
        <v>0</v>
      </c>
      <c r="I1508" s="659">
        <v>-92372759</v>
      </c>
      <c r="J1508" s="660" t="s">
        <v>1389</v>
      </c>
    </row>
    <row r="1509" spans="1:10">
      <c r="A1509" s="657" t="s">
        <v>1553</v>
      </c>
      <c r="B1509" s="658">
        <v>44517</v>
      </c>
      <c r="C1509" s="657" t="s">
        <v>1484</v>
      </c>
      <c r="D1509" s="657" t="s">
        <v>1171</v>
      </c>
      <c r="E1509" s="657" t="s">
        <v>1125</v>
      </c>
      <c r="F1509" s="659">
        <v>5000</v>
      </c>
      <c r="G1509" s="659">
        <v>5000</v>
      </c>
      <c r="H1509" s="659">
        <v>0</v>
      </c>
      <c r="I1509" s="659">
        <v>-92377759</v>
      </c>
      <c r="J1509" s="660" t="s">
        <v>1389</v>
      </c>
    </row>
    <row r="1510" spans="1:10">
      <c r="A1510" s="657" t="s">
        <v>1553</v>
      </c>
      <c r="B1510" s="658">
        <v>44517</v>
      </c>
      <c r="C1510" s="657" t="s">
        <v>1484</v>
      </c>
      <c r="D1510" s="657" t="s">
        <v>1171</v>
      </c>
      <c r="E1510" s="657" t="s">
        <v>1125</v>
      </c>
      <c r="F1510" s="659">
        <v>14000</v>
      </c>
      <c r="G1510" s="659">
        <v>14000</v>
      </c>
      <c r="H1510" s="659">
        <v>0</v>
      </c>
      <c r="I1510" s="659">
        <v>-92391759</v>
      </c>
      <c r="J1510" s="660" t="s">
        <v>1389</v>
      </c>
    </row>
    <row r="1511" spans="1:10">
      <c r="A1511" s="657" t="s">
        <v>1553</v>
      </c>
      <c r="B1511" s="658">
        <v>44517</v>
      </c>
      <c r="C1511" s="657" t="s">
        <v>1501</v>
      </c>
      <c r="D1511" s="657" t="s">
        <v>1171</v>
      </c>
      <c r="E1511" s="657" t="s">
        <v>1503</v>
      </c>
      <c r="F1511" s="659">
        <v>35000</v>
      </c>
      <c r="G1511" s="659">
        <v>35000</v>
      </c>
      <c r="H1511" s="659">
        <v>0</v>
      </c>
      <c r="I1511" s="659">
        <v>-92426759</v>
      </c>
      <c r="J1511" s="660" t="s">
        <v>1389</v>
      </c>
    </row>
    <row r="1512" spans="1:10">
      <c r="A1512" s="657" t="s">
        <v>1553</v>
      </c>
      <c r="B1512" s="658">
        <v>44517</v>
      </c>
      <c r="C1512" s="657" t="s">
        <v>1484</v>
      </c>
      <c r="D1512" s="657" t="s">
        <v>1171</v>
      </c>
      <c r="E1512" s="657" t="s">
        <v>1125</v>
      </c>
      <c r="F1512" s="659">
        <v>4000</v>
      </c>
      <c r="G1512" s="659">
        <v>4000</v>
      </c>
      <c r="H1512" s="659">
        <v>0</v>
      </c>
      <c r="I1512" s="659">
        <v>-92430759</v>
      </c>
      <c r="J1512" s="660" t="s">
        <v>1389</v>
      </c>
    </row>
    <row r="1513" spans="1:10">
      <c r="A1513" s="657" t="s">
        <v>1553</v>
      </c>
      <c r="B1513" s="658">
        <v>44517</v>
      </c>
      <c r="C1513" s="657" t="s">
        <v>1484</v>
      </c>
      <c r="D1513" s="657" t="s">
        <v>1171</v>
      </c>
      <c r="E1513" s="657" t="s">
        <v>1485</v>
      </c>
      <c r="F1513" s="659">
        <v>101500</v>
      </c>
      <c r="G1513" s="659">
        <v>101500</v>
      </c>
      <c r="H1513" s="659">
        <v>0</v>
      </c>
      <c r="I1513" s="659">
        <v>-92532259</v>
      </c>
      <c r="J1513" s="660" t="s">
        <v>1389</v>
      </c>
    </row>
    <row r="1514" spans="1:10">
      <c r="A1514" s="657" t="s">
        <v>1553</v>
      </c>
      <c r="B1514" s="658">
        <v>44517</v>
      </c>
      <c r="C1514" s="657" t="s">
        <v>1484</v>
      </c>
      <c r="D1514" s="657" t="s">
        <v>1171</v>
      </c>
      <c r="E1514" s="657" t="s">
        <v>1125</v>
      </c>
      <c r="F1514" s="659">
        <v>5000</v>
      </c>
      <c r="G1514" s="659">
        <v>5000</v>
      </c>
      <c r="H1514" s="659">
        <v>0</v>
      </c>
      <c r="I1514" s="659">
        <v>-92537259</v>
      </c>
      <c r="J1514" s="660" t="s">
        <v>1389</v>
      </c>
    </row>
    <row r="1515" spans="1:10">
      <c r="A1515" s="657" t="s">
        <v>1553</v>
      </c>
      <c r="B1515" s="658">
        <v>44517</v>
      </c>
      <c r="C1515" s="657" t="s">
        <v>1501</v>
      </c>
      <c r="D1515" s="657" t="s">
        <v>1171</v>
      </c>
      <c r="E1515" s="657" t="s">
        <v>1554</v>
      </c>
      <c r="F1515" s="659">
        <v>50000</v>
      </c>
      <c r="G1515" s="659">
        <v>50000</v>
      </c>
      <c r="H1515" s="659">
        <v>0</v>
      </c>
      <c r="I1515" s="659">
        <v>-92587259</v>
      </c>
      <c r="J1515" s="660" t="s">
        <v>1389</v>
      </c>
    </row>
    <row r="1516" spans="1:10">
      <c r="A1516" s="657" t="s">
        <v>1553</v>
      </c>
      <c r="B1516" s="658">
        <v>44517</v>
      </c>
      <c r="C1516" s="657" t="s">
        <v>1294</v>
      </c>
      <c r="D1516" s="657" t="s">
        <v>1171</v>
      </c>
      <c r="E1516" s="657" t="s">
        <v>1486</v>
      </c>
      <c r="F1516" s="659">
        <v>1096250</v>
      </c>
      <c r="G1516" s="659">
        <v>1096250</v>
      </c>
      <c r="H1516" s="659">
        <v>0</v>
      </c>
      <c r="I1516" s="659">
        <v>-93683509</v>
      </c>
      <c r="J1516" s="660" t="s">
        <v>1389</v>
      </c>
    </row>
    <row r="1517" spans="1:10">
      <c r="A1517" s="657" t="s">
        <v>1553</v>
      </c>
      <c r="B1517" s="658">
        <v>44517</v>
      </c>
      <c r="C1517" s="657" t="s">
        <v>1492</v>
      </c>
      <c r="D1517" s="657" t="s">
        <v>1171</v>
      </c>
      <c r="E1517" s="657" t="s">
        <v>1555</v>
      </c>
      <c r="F1517" s="659">
        <v>14000</v>
      </c>
      <c r="G1517" s="659">
        <v>14000</v>
      </c>
      <c r="H1517" s="659">
        <v>0</v>
      </c>
      <c r="I1517" s="659">
        <v>-93697509</v>
      </c>
      <c r="J1517" s="660" t="s">
        <v>1389</v>
      </c>
    </row>
    <row r="1518" spans="1:10">
      <c r="A1518" s="657" t="s">
        <v>1553</v>
      </c>
      <c r="B1518" s="658">
        <v>44517</v>
      </c>
      <c r="C1518" s="657" t="s">
        <v>1492</v>
      </c>
      <c r="D1518" s="657" t="s">
        <v>1171</v>
      </c>
      <c r="E1518" s="657" t="s">
        <v>1493</v>
      </c>
      <c r="F1518" s="659">
        <v>87500</v>
      </c>
      <c r="G1518" s="659">
        <v>87500</v>
      </c>
      <c r="H1518" s="659">
        <v>0</v>
      </c>
      <c r="I1518" s="659">
        <v>-93785009</v>
      </c>
      <c r="J1518" s="660" t="s">
        <v>1389</v>
      </c>
    </row>
    <row r="1519" spans="1:10">
      <c r="A1519" s="657" t="s">
        <v>1556</v>
      </c>
      <c r="B1519" s="658">
        <v>44518</v>
      </c>
      <c r="C1519" s="657" t="s">
        <v>1484</v>
      </c>
      <c r="D1519" s="657" t="s">
        <v>1171</v>
      </c>
      <c r="E1519" s="657" t="s">
        <v>1125</v>
      </c>
      <c r="F1519" s="659">
        <v>5000</v>
      </c>
      <c r="G1519" s="659">
        <v>5000</v>
      </c>
      <c r="H1519" s="659">
        <v>0</v>
      </c>
      <c r="I1519" s="659">
        <v>-93790009</v>
      </c>
      <c r="J1519" s="660" t="s">
        <v>1389</v>
      </c>
    </row>
    <row r="1520" spans="1:10">
      <c r="A1520" s="657" t="s">
        <v>1556</v>
      </c>
      <c r="B1520" s="658">
        <v>44518</v>
      </c>
      <c r="C1520" s="657" t="s">
        <v>1482</v>
      </c>
      <c r="D1520" s="657" t="s">
        <v>1171</v>
      </c>
      <c r="E1520" s="657" t="s">
        <v>1483</v>
      </c>
      <c r="F1520" s="659">
        <v>145000</v>
      </c>
      <c r="G1520" s="659">
        <v>145000</v>
      </c>
      <c r="H1520" s="659">
        <v>0</v>
      </c>
      <c r="I1520" s="659">
        <v>-93935009</v>
      </c>
      <c r="J1520" s="660" t="s">
        <v>1389</v>
      </c>
    </row>
    <row r="1521" spans="1:10">
      <c r="A1521" s="657" t="s">
        <v>1556</v>
      </c>
      <c r="B1521" s="658">
        <v>44518</v>
      </c>
      <c r="C1521" s="657" t="s">
        <v>1501</v>
      </c>
      <c r="D1521" s="657" t="s">
        <v>1171</v>
      </c>
      <c r="E1521" s="657" t="s">
        <v>1502</v>
      </c>
      <c r="F1521" s="659">
        <v>10000</v>
      </c>
      <c r="G1521" s="659">
        <v>10000</v>
      </c>
      <c r="H1521" s="659">
        <v>0</v>
      </c>
      <c r="I1521" s="659">
        <v>-93945009</v>
      </c>
      <c r="J1521" s="660" t="s">
        <v>1389</v>
      </c>
    </row>
    <row r="1522" spans="1:10">
      <c r="A1522" s="657" t="s">
        <v>1556</v>
      </c>
      <c r="B1522" s="658">
        <v>44518</v>
      </c>
      <c r="C1522" s="657" t="s">
        <v>1501</v>
      </c>
      <c r="D1522" s="657" t="s">
        <v>1171</v>
      </c>
      <c r="E1522" s="657" t="s">
        <v>1503</v>
      </c>
      <c r="F1522" s="659">
        <v>15000</v>
      </c>
      <c r="G1522" s="659">
        <v>15000</v>
      </c>
      <c r="H1522" s="659">
        <v>0</v>
      </c>
      <c r="I1522" s="659">
        <v>-93960009</v>
      </c>
      <c r="J1522" s="660" t="s">
        <v>1389</v>
      </c>
    </row>
    <row r="1523" spans="1:10">
      <c r="A1523" s="657" t="s">
        <v>1556</v>
      </c>
      <c r="B1523" s="658">
        <v>44518</v>
      </c>
      <c r="C1523" s="657" t="s">
        <v>1484</v>
      </c>
      <c r="D1523" s="657" t="s">
        <v>1171</v>
      </c>
      <c r="E1523" s="657" t="s">
        <v>1125</v>
      </c>
      <c r="F1523" s="659">
        <v>5000</v>
      </c>
      <c r="G1523" s="659">
        <v>5000</v>
      </c>
      <c r="H1523" s="659">
        <v>0</v>
      </c>
      <c r="I1523" s="659">
        <v>-93965009</v>
      </c>
      <c r="J1523" s="660" t="s">
        <v>1389</v>
      </c>
    </row>
    <row r="1524" spans="1:10">
      <c r="A1524" s="657" t="s">
        <v>1556</v>
      </c>
      <c r="B1524" s="658">
        <v>44518</v>
      </c>
      <c r="C1524" s="657" t="s">
        <v>1484</v>
      </c>
      <c r="D1524" s="657" t="s">
        <v>1171</v>
      </c>
      <c r="E1524" s="657" t="s">
        <v>1125</v>
      </c>
      <c r="F1524" s="659">
        <v>7000</v>
      </c>
      <c r="G1524" s="659">
        <v>7000</v>
      </c>
      <c r="H1524" s="659">
        <v>0</v>
      </c>
      <c r="I1524" s="659">
        <v>-93972009</v>
      </c>
      <c r="J1524" s="660" t="s">
        <v>1389</v>
      </c>
    </row>
    <row r="1525" spans="1:10">
      <c r="A1525" s="657" t="s">
        <v>1556</v>
      </c>
      <c r="B1525" s="658">
        <v>44518</v>
      </c>
      <c r="C1525" s="657" t="s">
        <v>1516</v>
      </c>
      <c r="D1525" s="657" t="s">
        <v>1171</v>
      </c>
      <c r="E1525" s="657" t="s">
        <v>1557</v>
      </c>
      <c r="F1525" s="659">
        <v>10000</v>
      </c>
      <c r="G1525" s="659">
        <v>10000</v>
      </c>
      <c r="H1525" s="659">
        <v>0</v>
      </c>
      <c r="I1525" s="659">
        <v>-93982009</v>
      </c>
      <c r="J1525" s="660" t="s">
        <v>1389</v>
      </c>
    </row>
    <row r="1526" spans="1:10">
      <c r="A1526" s="657" t="s">
        <v>1556</v>
      </c>
      <c r="B1526" s="658">
        <v>44518</v>
      </c>
      <c r="C1526" s="657" t="s">
        <v>1484</v>
      </c>
      <c r="D1526" s="657" t="s">
        <v>1171</v>
      </c>
      <c r="E1526" s="657" t="s">
        <v>1125</v>
      </c>
      <c r="F1526" s="659">
        <v>2000</v>
      </c>
      <c r="G1526" s="659">
        <v>2000</v>
      </c>
      <c r="H1526" s="659">
        <v>0</v>
      </c>
      <c r="I1526" s="659">
        <v>-93984009</v>
      </c>
      <c r="J1526" s="660" t="s">
        <v>1389</v>
      </c>
    </row>
    <row r="1527" spans="1:10">
      <c r="A1527" s="657" t="s">
        <v>1556</v>
      </c>
      <c r="B1527" s="658">
        <v>44518</v>
      </c>
      <c r="C1527" s="657" t="s">
        <v>1484</v>
      </c>
      <c r="D1527" s="657" t="s">
        <v>1171</v>
      </c>
      <c r="E1527" s="657" t="s">
        <v>1125</v>
      </c>
      <c r="F1527" s="659">
        <v>10000</v>
      </c>
      <c r="G1527" s="659">
        <v>10000</v>
      </c>
      <c r="H1527" s="659">
        <v>0</v>
      </c>
      <c r="I1527" s="659">
        <v>-93994009</v>
      </c>
      <c r="J1527" s="660" t="s">
        <v>1389</v>
      </c>
    </row>
    <row r="1528" spans="1:10">
      <c r="A1528" s="657" t="s">
        <v>1556</v>
      </c>
      <c r="B1528" s="658">
        <v>44518</v>
      </c>
      <c r="C1528" s="657" t="s">
        <v>1484</v>
      </c>
      <c r="D1528" s="657" t="s">
        <v>1171</v>
      </c>
      <c r="E1528" s="657" t="s">
        <v>1125</v>
      </c>
      <c r="F1528" s="659">
        <v>8000</v>
      </c>
      <c r="G1528" s="659">
        <v>8000</v>
      </c>
      <c r="H1528" s="659">
        <v>0</v>
      </c>
      <c r="I1528" s="659">
        <v>-94002009</v>
      </c>
      <c r="J1528" s="660" t="s">
        <v>1389</v>
      </c>
    </row>
    <row r="1529" spans="1:10">
      <c r="A1529" s="657" t="s">
        <v>1556</v>
      </c>
      <c r="B1529" s="658">
        <v>44518</v>
      </c>
      <c r="C1529" s="657" t="s">
        <v>1484</v>
      </c>
      <c r="D1529" s="657" t="s">
        <v>1171</v>
      </c>
      <c r="E1529" s="657" t="s">
        <v>1485</v>
      </c>
      <c r="F1529" s="659">
        <v>100000</v>
      </c>
      <c r="G1529" s="659">
        <v>100000</v>
      </c>
      <c r="H1529" s="659">
        <v>0</v>
      </c>
      <c r="I1529" s="659">
        <v>-94102009</v>
      </c>
      <c r="J1529" s="660" t="s">
        <v>1389</v>
      </c>
    </row>
    <row r="1530" spans="1:10">
      <c r="A1530" s="657" t="s">
        <v>1556</v>
      </c>
      <c r="B1530" s="658">
        <v>44518</v>
      </c>
      <c r="C1530" s="657" t="s">
        <v>1482</v>
      </c>
      <c r="D1530" s="657" t="s">
        <v>1171</v>
      </c>
      <c r="E1530" s="657" t="s">
        <v>1527</v>
      </c>
      <c r="F1530" s="659">
        <v>13000</v>
      </c>
      <c r="G1530" s="659">
        <v>13000</v>
      </c>
      <c r="H1530" s="659">
        <v>0</v>
      </c>
      <c r="I1530" s="659">
        <v>-94115009</v>
      </c>
      <c r="J1530" s="660" t="s">
        <v>1389</v>
      </c>
    </row>
    <row r="1531" spans="1:10">
      <c r="A1531" s="657" t="s">
        <v>1556</v>
      </c>
      <c r="B1531" s="658">
        <v>44518</v>
      </c>
      <c r="C1531" s="657" t="s">
        <v>1518</v>
      </c>
      <c r="D1531" s="657" t="s">
        <v>1171</v>
      </c>
      <c r="E1531" s="657" t="s">
        <v>1558</v>
      </c>
      <c r="F1531" s="659">
        <v>21532150</v>
      </c>
      <c r="G1531" s="659">
        <v>21532150</v>
      </c>
      <c r="H1531" s="659">
        <v>0</v>
      </c>
      <c r="I1531" s="659">
        <v>-115647159</v>
      </c>
      <c r="J1531" s="660" t="s">
        <v>1389</v>
      </c>
    </row>
    <row r="1532" spans="1:10">
      <c r="A1532" s="657" t="s">
        <v>1556</v>
      </c>
      <c r="B1532" s="658">
        <v>44518</v>
      </c>
      <c r="C1532" s="657" t="s">
        <v>1492</v>
      </c>
      <c r="D1532" s="657" t="s">
        <v>1171</v>
      </c>
      <c r="E1532" s="657" t="s">
        <v>1493</v>
      </c>
      <c r="F1532" s="659">
        <v>137500</v>
      </c>
      <c r="G1532" s="659">
        <v>137500</v>
      </c>
      <c r="H1532" s="659">
        <v>0</v>
      </c>
      <c r="I1532" s="659">
        <v>-115784659</v>
      </c>
      <c r="J1532" s="660" t="s">
        <v>1389</v>
      </c>
    </row>
    <row r="1533" spans="1:10">
      <c r="A1533" s="657" t="s">
        <v>1556</v>
      </c>
      <c r="B1533" s="658">
        <v>44518</v>
      </c>
      <c r="C1533" s="657" t="s">
        <v>1479</v>
      </c>
      <c r="D1533" s="657" t="s">
        <v>1171</v>
      </c>
      <c r="E1533" s="657" t="s">
        <v>1129</v>
      </c>
      <c r="F1533" s="659">
        <v>7980000</v>
      </c>
      <c r="G1533" s="659">
        <v>7980000</v>
      </c>
      <c r="H1533" s="659">
        <v>0</v>
      </c>
      <c r="I1533" s="659">
        <v>-123764659</v>
      </c>
      <c r="J1533" s="660" t="s">
        <v>1389</v>
      </c>
    </row>
    <row r="1534" spans="1:10">
      <c r="A1534" s="657" t="s">
        <v>1556</v>
      </c>
      <c r="B1534" s="658">
        <v>44518</v>
      </c>
      <c r="C1534" s="657" t="s">
        <v>1488</v>
      </c>
      <c r="D1534" s="657" t="s">
        <v>1171</v>
      </c>
      <c r="E1534" s="657" t="s">
        <v>1489</v>
      </c>
      <c r="F1534" s="659">
        <v>4000</v>
      </c>
      <c r="G1534" s="659">
        <v>4000</v>
      </c>
      <c r="H1534" s="659">
        <v>0</v>
      </c>
      <c r="I1534" s="659">
        <v>-123768659</v>
      </c>
      <c r="J1534" s="660" t="s">
        <v>1389</v>
      </c>
    </row>
    <row r="1535" spans="1:10">
      <c r="A1535" s="657" t="s">
        <v>1559</v>
      </c>
      <c r="B1535" s="658">
        <v>44519</v>
      </c>
      <c r="C1535" s="657" t="s">
        <v>1497</v>
      </c>
      <c r="D1535" s="657" t="s">
        <v>1171</v>
      </c>
      <c r="E1535" s="657" t="s">
        <v>1498</v>
      </c>
      <c r="F1535" s="659">
        <v>100000</v>
      </c>
      <c r="G1535" s="659">
        <v>100000</v>
      </c>
      <c r="H1535" s="659">
        <v>0</v>
      </c>
      <c r="I1535" s="659">
        <v>-123868659</v>
      </c>
      <c r="J1535" s="660" t="s">
        <v>1389</v>
      </c>
    </row>
    <row r="1536" spans="1:10">
      <c r="A1536" s="657" t="s">
        <v>1559</v>
      </c>
      <c r="B1536" s="658">
        <v>44519</v>
      </c>
      <c r="C1536" s="657" t="s">
        <v>1482</v>
      </c>
      <c r="D1536" s="657" t="s">
        <v>1171</v>
      </c>
      <c r="E1536" s="657" t="s">
        <v>1483</v>
      </c>
      <c r="F1536" s="659">
        <v>145000</v>
      </c>
      <c r="G1536" s="659">
        <v>145000</v>
      </c>
      <c r="H1536" s="659">
        <v>0</v>
      </c>
      <c r="I1536" s="659">
        <v>-124013659</v>
      </c>
      <c r="J1536" s="660" t="s">
        <v>1389</v>
      </c>
    </row>
    <row r="1537" spans="1:10">
      <c r="A1537" s="657" t="s">
        <v>1559</v>
      </c>
      <c r="B1537" s="658">
        <v>44519</v>
      </c>
      <c r="C1537" s="657" t="s">
        <v>1484</v>
      </c>
      <c r="D1537" s="657" t="s">
        <v>1171</v>
      </c>
      <c r="E1537" s="657" t="s">
        <v>1125</v>
      </c>
      <c r="F1537" s="659">
        <v>8000</v>
      </c>
      <c r="G1537" s="659">
        <v>8000</v>
      </c>
      <c r="H1537" s="659">
        <v>0</v>
      </c>
      <c r="I1537" s="659">
        <v>-124021659</v>
      </c>
      <c r="J1537" s="660" t="s">
        <v>1389</v>
      </c>
    </row>
    <row r="1538" spans="1:10">
      <c r="A1538" s="657" t="s">
        <v>1559</v>
      </c>
      <c r="B1538" s="658">
        <v>44519</v>
      </c>
      <c r="C1538" s="657" t="s">
        <v>1499</v>
      </c>
      <c r="D1538" s="657" t="s">
        <v>1171</v>
      </c>
      <c r="E1538" s="657" t="s">
        <v>1560</v>
      </c>
      <c r="F1538" s="659">
        <v>20000</v>
      </c>
      <c r="G1538" s="659">
        <v>20000</v>
      </c>
      <c r="H1538" s="659">
        <v>0</v>
      </c>
      <c r="I1538" s="659">
        <v>-124041659</v>
      </c>
      <c r="J1538" s="660" t="s">
        <v>1389</v>
      </c>
    </row>
    <row r="1539" spans="1:10">
      <c r="A1539" s="657" t="s">
        <v>1559</v>
      </c>
      <c r="B1539" s="658">
        <v>44519</v>
      </c>
      <c r="C1539" s="657" t="s">
        <v>1484</v>
      </c>
      <c r="D1539" s="657" t="s">
        <v>1171</v>
      </c>
      <c r="E1539" s="657" t="s">
        <v>1125</v>
      </c>
      <c r="F1539" s="659">
        <v>17000</v>
      </c>
      <c r="G1539" s="659">
        <v>17000</v>
      </c>
      <c r="H1539" s="659">
        <v>0</v>
      </c>
      <c r="I1539" s="659">
        <v>-124058659</v>
      </c>
      <c r="J1539" s="660" t="s">
        <v>1389</v>
      </c>
    </row>
    <row r="1540" spans="1:10">
      <c r="A1540" s="657" t="s">
        <v>1559</v>
      </c>
      <c r="B1540" s="658">
        <v>44519</v>
      </c>
      <c r="C1540" s="657" t="s">
        <v>1501</v>
      </c>
      <c r="D1540" s="657" t="s">
        <v>1171</v>
      </c>
      <c r="E1540" s="657" t="s">
        <v>1561</v>
      </c>
      <c r="F1540" s="659">
        <v>15000</v>
      </c>
      <c r="G1540" s="659">
        <v>15000</v>
      </c>
      <c r="H1540" s="659">
        <v>0</v>
      </c>
      <c r="I1540" s="659">
        <v>-124073659</v>
      </c>
      <c r="J1540" s="660" t="s">
        <v>1389</v>
      </c>
    </row>
    <row r="1541" spans="1:10">
      <c r="A1541" s="657" t="s">
        <v>1559</v>
      </c>
      <c r="B1541" s="658">
        <v>44519</v>
      </c>
      <c r="C1541" s="657" t="s">
        <v>1484</v>
      </c>
      <c r="D1541" s="657" t="s">
        <v>1171</v>
      </c>
      <c r="E1541" s="657" t="s">
        <v>1125</v>
      </c>
      <c r="F1541" s="659">
        <v>6000</v>
      </c>
      <c r="G1541" s="659">
        <v>6000</v>
      </c>
      <c r="H1541" s="659">
        <v>0</v>
      </c>
      <c r="I1541" s="659">
        <v>-124079659</v>
      </c>
      <c r="J1541" s="660" t="s">
        <v>1389</v>
      </c>
    </row>
    <row r="1542" spans="1:10">
      <c r="A1542" s="657" t="s">
        <v>1559</v>
      </c>
      <c r="B1542" s="658">
        <v>44519</v>
      </c>
      <c r="C1542" s="657" t="s">
        <v>1501</v>
      </c>
      <c r="D1542" s="657" t="s">
        <v>1171</v>
      </c>
      <c r="E1542" s="657" t="s">
        <v>1562</v>
      </c>
      <c r="F1542" s="659">
        <v>20000</v>
      </c>
      <c r="G1542" s="659">
        <v>20000</v>
      </c>
      <c r="H1542" s="659">
        <v>0</v>
      </c>
      <c r="I1542" s="659">
        <v>-124099659</v>
      </c>
      <c r="J1542" s="660" t="s">
        <v>1389</v>
      </c>
    </row>
    <row r="1543" spans="1:10">
      <c r="A1543" s="657" t="s">
        <v>1559</v>
      </c>
      <c r="B1543" s="658">
        <v>44519</v>
      </c>
      <c r="C1543" s="657" t="s">
        <v>1488</v>
      </c>
      <c r="D1543" s="657" t="s">
        <v>1171</v>
      </c>
      <c r="E1543" s="657" t="s">
        <v>1489</v>
      </c>
      <c r="F1543" s="659">
        <v>8000</v>
      </c>
      <c r="G1543" s="659">
        <v>8000</v>
      </c>
      <c r="H1543" s="659">
        <v>0</v>
      </c>
      <c r="I1543" s="659">
        <v>-124107659</v>
      </c>
      <c r="J1543" s="660" t="s">
        <v>1389</v>
      </c>
    </row>
    <row r="1544" spans="1:10">
      <c r="A1544" s="657" t="s">
        <v>1559</v>
      </c>
      <c r="B1544" s="658">
        <v>44519</v>
      </c>
      <c r="C1544" s="657" t="s">
        <v>1479</v>
      </c>
      <c r="D1544" s="657" t="s">
        <v>1171</v>
      </c>
      <c r="E1544" s="657" t="s">
        <v>1129</v>
      </c>
      <c r="F1544" s="659">
        <v>1800000</v>
      </c>
      <c r="G1544" s="659">
        <v>1800000</v>
      </c>
      <c r="H1544" s="659">
        <v>0</v>
      </c>
      <c r="I1544" s="659">
        <v>-125907659</v>
      </c>
      <c r="J1544" s="660" t="s">
        <v>1389</v>
      </c>
    </row>
    <row r="1545" spans="1:10">
      <c r="A1545" s="657" t="s">
        <v>1559</v>
      </c>
      <c r="B1545" s="658">
        <v>44519</v>
      </c>
      <c r="C1545" s="657" t="s">
        <v>1492</v>
      </c>
      <c r="D1545" s="657" t="s">
        <v>1171</v>
      </c>
      <c r="E1545" s="657" t="s">
        <v>1493</v>
      </c>
      <c r="F1545" s="659">
        <v>100000</v>
      </c>
      <c r="G1545" s="659">
        <v>100000</v>
      </c>
      <c r="H1545" s="659">
        <v>0</v>
      </c>
      <c r="I1545" s="659">
        <v>-126007659</v>
      </c>
      <c r="J1545" s="660" t="s">
        <v>1389</v>
      </c>
    </row>
    <row r="1546" spans="1:10">
      <c r="A1546" s="657" t="s">
        <v>1563</v>
      </c>
      <c r="B1546" s="658">
        <v>44520</v>
      </c>
      <c r="C1546" s="657" t="s">
        <v>1484</v>
      </c>
      <c r="D1546" s="657" t="s">
        <v>1171</v>
      </c>
      <c r="E1546" s="657" t="s">
        <v>1564</v>
      </c>
      <c r="F1546" s="659">
        <v>5000</v>
      </c>
      <c r="G1546" s="659">
        <v>5000</v>
      </c>
      <c r="H1546" s="659">
        <v>0</v>
      </c>
      <c r="I1546" s="659">
        <v>-126012659</v>
      </c>
      <c r="J1546" s="660" t="s">
        <v>1389</v>
      </c>
    </row>
    <row r="1547" spans="1:10">
      <c r="A1547" s="657" t="s">
        <v>1563</v>
      </c>
      <c r="B1547" s="658">
        <v>44520</v>
      </c>
      <c r="C1547" s="657" t="s">
        <v>1484</v>
      </c>
      <c r="D1547" s="657" t="s">
        <v>1171</v>
      </c>
      <c r="E1547" s="657" t="s">
        <v>1564</v>
      </c>
      <c r="F1547" s="659">
        <v>18000</v>
      </c>
      <c r="G1547" s="659">
        <v>18000</v>
      </c>
      <c r="H1547" s="659">
        <v>0</v>
      </c>
      <c r="I1547" s="659">
        <v>-126030659</v>
      </c>
      <c r="J1547" s="660" t="s">
        <v>1389</v>
      </c>
    </row>
    <row r="1548" spans="1:10">
      <c r="A1548" s="657" t="s">
        <v>1563</v>
      </c>
      <c r="B1548" s="658">
        <v>44520</v>
      </c>
      <c r="C1548" s="657" t="s">
        <v>1484</v>
      </c>
      <c r="D1548" s="657" t="s">
        <v>1171</v>
      </c>
      <c r="E1548" s="657" t="s">
        <v>1564</v>
      </c>
      <c r="F1548" s="659">
        <v>10000</v>
      </c>
      <c r="G1548" s="659">
        <v>10000</v>
      </c>
      <c r="H1548" s="659">
        <v>0</v>
      </c>
      <c r="I1548" s="659">
        <v>-126040659</v>
      </c>
      <c r="J1548" s="660" t="s">
        <v>1389</v>
      </c>
    </row>
    <row r="1549" spans="1:10">
      <c r="A1549" s="657" t="s">
        <v>1563</v>
      </c>
      <c r="B1549" s="658">
        <v>44520</v>
      </c>
      <c r="C1549" s="657" t="s">
        <v>1484</v>
      </c>
      <c r="D1549" s="657" t="s">
        <v>1171</v>
      </c>
      <c r="E1549" s="657" t="s">
        <v>1564</v>
      </c>
      <c r="F1549" s="659">
        <v>8000</v>
      </c>
      <c r="G1549" s="659">
        <v>8000</v>
      </c>
      <c r="H1549" s="659">
        <v>0</v>
      </c>
      <c r="I1549" s="659">
        <v>-126048659</v>
      </c>
      <c r="J1549" s="660" t="s">
        <v>1389</v>
      </c>
    </row>
    <row r="1550" spans="1:10">
      <c r="A1550" s="657" t="s">
        <v>1563</v>
      </c>
      <c r="B1550" s="658">
        <v>44520</v>
      </c>
      <c r="C1550" s="657" t="s">
        <v>1484</v>
      </c>
      <c r="D1550" s="657" t="s">
        <v>1171</v>
      </c>
      <c r="E1550" s="657" t="s">
        <v>1564</v>
      </c>
      <c r="F1550" s="659">
        <v>13000</v>
      </c>
      <c r="G1550" s="659">
        <v>13000</v>
      </c>
      <c r="H1550" s="659">
        <v>0</v>
      </c>
      <c r="I1550" s="659">
        <v>-126061659</v>
      </c>
      <c r="J1550" s="660" t="s">
        <v>1389</v>
      </c>
    </row>
    <row r="1551" spans="1:10">
      <c r="A1551" s="657" t="s">
        <v>1563</v>
      </c>
      <c r="B1551" s="658">
        <v>44520</v>
      </c>
      <c r="C1551" s="657" t="s">
        <v>1484</v>
      </c>
      <c r="D1551" s="657" t="s">
        <v>1171</v>
      </c>
      <c r="E1551" s="657" t="s">
        <v>1564</v>
      </c>
      <c r="F1551" s="659">
        <v>16000</v>
      </c>
      <c r="G1551" s="659">
        <v>16000</v>
      </c>
      <c r="H1551" s="659">
        <v>0</v>
      </c>
      <c r="I1551" s="659">
        <v>-126077659</v>
      </c>
      <c r="J1551" s="660" t="s">
        <v>1389</v>
      </c>
    </row>
    <row r="1552" spans="1:10">
      <c r="A1552" s="657" t="s">
        <v>1563</v>
      </c>
      <c r="B1552" s="658">
        <v>44520</v>
      </c>
      <c r="C1552" s="657" t="s">
        <v>1482</v>
      </c>
      <c r="D1552" s="657" t="s">
        <v>1171</v>
      </c>
      <c r="E1552" s="657" t="s">
        <v>1483</v>
      </c>
      <c r="F1552" s="659">
        <v>145000</v>
      </c>
      <c r="G1552" s="659">
        <v>145000</v>
      </c>
      <c r="H1552" s="659">
        <v>0</v>
      </c>
      <c r="I1552" s="659">
        <v>-126222659</v>
      </c>
      <c r="J1552" s="660" t="s">
        <v>1389</v>
      </c>
    </row>
    <row r="1553" spans="1:10">
      <c r="A1553" s="657" t="s">
        <v>1563</v>
      </c>
      <c r="B1553" s="658">
        <v>44520</v>
      </c>
      <c r="C1553" s="657" t="s">
        <v>1501</v>
      </c>
      <c r="D1553" s="657" t="s">
        <v>1171</v>
      </c>
      <c r="E1553" s="657" t="s">
        <v>1565</v>
      </c>
      <c r="F1553" s="659">
        <v>80000</v>
      </c>
      <c r="G1553" s="659">
        <v>80000</v>
      </c>
      <c r="H1553" s="659">
        <v>0</v>
      </c>
      <c r="I1553" s="659">
        <v>-126302659</v>
      </c>
      <c r="J1553" s="660" t="s">
        <v>1389</v>
      </c>
    </row>
    <row r="1554" spans="1:10">
      <c r="A1554" s="657" t="s">
        <v>1563</v>
      </c>
      <c r="B1554" s="658">
        <v>44520</v>
      </c>
      <c r="C1554" s="657" t="s">
        <v>1487</v>
      </c>
      <c r="D1554" s="657" t="s">
        <v>1171</v>
      </c>
      <c r="E1554" s="657" t="s">
        <v>1566</v>
      </c>
      <c r="F1554" s="659">
        <v>12234551</v>
      </c>
      <c r="G1554" s="659">
        <v>12234551</v>
      </c>
      <c r="H1554" s="659">
        <v>0</v>
      </c>
      <c r="I1554" s="659">
        <v>-138537210</v>
      </c>
      <c r="J1554" s="660" t="s">
        <v>1389</v>
      </c>
    </row>
    <row r="1555" spans="1:10">
      <c r="A1555" s="657" t="s">
        <v>1563</v>
      </c>
      <c r="B1555" s="658">
        <v>44520</v>
      </c>
      <c r="C1555" s="657" t="s">
        <v>1492</v>
      </c>
      <c r="D1555" s="657" t="s">
        <v>1171</v>
      </c>
      <c r="E1555" s="657" t="s">
        <v>1493</v>
      </c>
      <c r="F1555" s="659">
        <v>87500</v>
      </c>
      <c r="G1555" s="659">
        <v>87500</v>
      </c>
      <c r="H1555" s="659">
        <v>0</v>
      </c>
      <c r="I1555" s="659">
        <v>-138624710</v>
      </c>
      <c r="J1555" s="660" t="s">
        <v>1389</v>
      </c>
    </row>
    <row r="1556" spans="1:10">
      <c r="A1556" s="657" t="s">
        <v>1563</v>
      </c>
      <c r="B1556" s="658">
        <v>44520</v>
      </c>
      <c r="C1556" s="657" t="s">
        <v>1521</v>
      </c>
      <c r="D1556" s="657" t="s">
        <v>1171</v>
      </c>
      <c r="E1556" s="657" t="s">
        <v>1535</v>
      </c>
      <c r="F1556" s="659">
        <v>99277</v>
      </c>
      <c r="G1556" s="659">
        <v>99277</v>
      </c>
      <c r="H1556" s="659">
        <v>0</v>
      </c>
      <c r="I1556" s="659">
        <v>-138723987</v>
      </c>
      <c r="J1556" s="660" t="s">
        <v>1389</v>
      </c>
    </row>
    <row r="1557" spans="1:10">
      <c r="A1557" s="657" t="s">
        <v>1563</v>
      </c>
      <c r="B1557" s="658">
        <v>44520</v>
      </c>
      <c r="C1557" s="657" t="s">
        <v>1479</v>
      </c>
      <c r="D1557" s="657" t="s">
        <v>1171</v>
      </c>
      <c r="E1557" s="657" t="s">
        <v>1129</v>
      </c>
      <c r="F1557" s="659">
        <v>1800000</v>
      </c>
      <c r="G1557" s="659">
        <v>1800000</v>
      </c>
      <c r="H1557" s="659">
        <v>0</v>
      </c>
      <c r="I1557" s="659">
        <v>-140523987</v>
      </c>
      <c r="J1557" s="660" t="s">
        <v>1389</v>
      </c>
    </row>
    <row r="1558" spans="1:10">
      <c r="A1558" s="657" t="s">
        <v>1567</v>
      </c>
      <c r="B1558" s="658">
        <v>44522</v>
      </c>
      <c r="C1558" s="657" t="s">
        <v>1484</v>
      </c>
      <c r="D1558" s="657" t="s">
        <v>1171</v>
      </c>
      <c r="E1558" s="657" t="s">
        <v>1125</v>
      </c>
      <c r="F1558" s="659">
        <v>8000</v>
      </c>
      <c r="G1558" s="659">
        <v>8000</v>
      </c>
      <c r="H1558" s="659">
        <v>0</v>
      </c>
      <c r="I1558" s="659">
        <v>-140531987</v>
      </c>
      <c r="J1558" s="660" t="s">
        <v>1389</v>
      </c>
    </row>
    <row r="1559" spans="1:10">
      <c r="A1559" s="657" t="s">
        <v>1567</v>
      </c>
      <c r="B1559" s="658">
        <v>44522</v>
      </c>
      <c r="C1559" s="657" t="s">
        <v>1501</v>
      </c>
      <c r="D1559" s="657" t="s">
        <v>1171</v>
      </c>
      <c r="E1559" s="657" t="s">
        <v>1568</v>
      </c>
      <c r="F1559" s="659">
        <v>50000</v>
      </c>
      <c r="G1559" s="659">
        <v>50000</v>
      </c>
      <c r="H1559" s="659">
        <v>0</v>
      </c>
      <c r="I1559" s="659">
        <v>-140581987</v>
      </c>
      <c r="J1559" s="660" t="s">
        <v>1389</v>
      </c>
    </row>
    <row r="1560" spans="1:10">
      <c r="A1560" s="657" t="s">
        <v>1567</v>
      </c>
      <c r="B1560" s="658">
        <v>44522</v>
      </c>
      <c r="C1560" s="657" t="s">
        <v>1484</v>
      </c>
      <c r="D1560" s="657" t="s">
        <v>1171</v>
      </c>
      <c r="E1560" s="657" t="s">
        <v>1125</v>
      </c>
      <c r="F1560" s="659">
        <v>4000</v>
      </c>
      <c r="G1560" s="659">
        <v>4000</v>
      </c>
      <c r="H1560" s="659">
        <v>0</v>
      </c>
      <c r="I1560" s="659">
        <v>-140585987</v>
      </c>
      <c r="J1560" s="660" t="s">
        <v>1389</v>
      </c>
    </row>
    <row r="1561" spans="1:10">
      <c r="A1561" s="657" t="s">
        <v>1567</v>
      </c>
      <c r="B1561" s="658">
        <v>44522</v>
      </c>
      <c r="C1561" s="657" t="s">
        <v>1482</v>
      </c>
      <c r="D1561" s="657" t="s">
        <v>1171</v>
      </c>
      <c r="E1561" s="657" t="s">
        <v>1483</v>
      </c>
      <c r="F1561" s="659">
        <v>145000</v>
      </c>
      <c r="G1561" s="659">
        <v>145000</v>
      </c>
      <c r="H1561" s="659">
        <v>0</v>
      </c>
      <c r="I1561" s="659">
        <v>-140730987</v>
      </c>
      <c r="J1561" s="660" t="s">
        <v>1389</v>
      </c>
    </row>
    <row r="1562" spans="1:10">
      <c r="A1562" s="657" t="s">
        <v>1567</v>
      </c>
      <c r="B1562" s="658">
        <v>44522</v>
      </c>
      <c r="C1562" s="657" t="s">
        <v>1501</v>
      </c>
      <c r="D1562" s="657" t="s">
        <v>1171</v>
      </c>
      <c r="E1562" s="657" t="s">
        <v>1503</v>
      </c>
      <c r="F1562" s="659">
        <v>35000</v>
      </c>
      <c r="G1562" s="659">
        <v>35000</v>
      </c>
      <c r="H1562" s="659">
        <v>0</v>
      </c>
      <c r="I1562" s="659">
        <v>-140765987</v>
      </c>
      <c r="J1562" s="660" t="s">
        <v>1389</v>
      </c>
    </row>
    <row r="1563" spans="1:10">
      <c r="A1563" s="657" t="s">
        <v>1567</v>
      </c>
      <c r="B1563" s="658">
        <v>44522</v>
      </c>
      <c r="C1563" s="657" t="s">
        <v>1484</v>
      </c>
      <c r="D1563" s="657" t="s">
        <v>1171</v>
      </c>
      <c r="E1563" s="657" t="s">
        <v>1125</v>
      </c>
      <c r="F1563" s="659">
        <v>8000</v>
      </c>
      <c r="G1563" s="659">
        <v>8000</v>
      </c>
      <c r="H1563" s="659">
        <v>0</v>
      </c>
      <c r="I1563" s="659">
        <v>-140773987</v>
      </c>
      <c r="J1563" s="660" t="s">
        <v>1389</v>
      </c>
    </row>
    <row r="1564" spans="1:10">
      <c r="A1564" s="657" t="s">
        <v>1567</v>
      </c>
      <c r="B1564" s="658">
        <v>44522</v>
      </c>
      <c r="C1564" s="657" t="s">
        <v>1484</v>
      </c>
      <c r="D1564" s="657" t="s">
        <v>1171</v>
      </c>
      <c r="E1564" s="657" t="s">
        <v>1125</v>
      </c>
      <c r="F1564" s="659">
        <v>5000</v>
      </c>
      <c r="G1564" s="659">
        <v>5000</v>
      </c>
      <c r="H1564" s="659">
        <v>0</v>
      </c>
      <c r="I1564" s="659">
        <v>-140778987</v>
      </c>
      <c r="J1564" s="660" t="s">
        <v>1389</v>
      </c>
    </row>
    <row r="1565" spans="1:10">
      <c r="A1565" s="657" t="s">
        <v>1567</v>
      </c>
      <c r="B1565" s="658">
        <v>44522</v>
      </c>
      <c r="C1565" s="657" t="s">
        <v>1488</v>
      </c>
      <c r="D1565" s="657" t="s">
        <v>1171</v>
      </c>
      <c r="E1565" s="657" t="s">
        <v>1489</v>
      </c>
      <c r="F1565" s="659">
        <v>5800</v>
      </c>
      <c r="G1565" s="659">
        <v>5800</v>
      </c>
      <c r="H1565" s="659">
        <v>0</v>
      </c>
      <c r="I1565" s="659">
        <v>-140784787</v>
      </c>
      <c r="J1565" s="660" t="s">
        <v>1389</v>
      </c>
    </row>
    <row r="1566" spans="1:10">
      <c r="A1566" s="657" t="s">
        <v>1567</v>
      </c>
      <c r="B1566" s="658">
        <v>44522</v>
      </c>
      <c r="C1566" s="657" t="s">
        <v>1492</v>
      </c>
      <c r="D1566" s="657" t="s">
        <v>1171</v>
      </c>
      <c r="E1566" s="657" t="s">
        <v>1493</v>
      </c>
      <c r="F1566" s="659">
        <v>112500</v>
      </c>
      <c r="G1566" s="659">
        <v>112500</v>
      </c>
      <c r="H1566" s="659">
        <v>0</v>
      </c>
      <c r="I1566" s="659">
        <v>-140897287</v>
      </c>
      <c r="J1566" s="660" t="s">
        <v>1389</v>
      </c>
    </row>
    <row r="1567" spans="1:10">
      <c r="A1567" s="657" t="s">
        <v>1569</v>
      </c>
      <c r="B1567" s="658">
        <v>44523</v>
      </c>
      <c r="C1567" s="657" t="s">
        <v>1482</v>
      </c>
      <c r="D1567" s="657" t="s">
        <v>1171</v>
      </c>
      <c r="E1567" s="657" t="s">
        <v>1483</v>
      </c>
      <c r="F1567" s="659">
        <v>145000</v>
      </c>
      <c r="G1567" s="659">
        <v>145000</v>
      </c>
      <c r="H1567" s="659">
        <v>0</v>
      </c>
      <c r="I1567" s="659">
        <v>-141042287</v>
      </c>
      <c r="J1567" s="660" t="s">
        <v>1389</v>
      </c>
    </row>
    <row r="1568" spans="1:10">
      <c r="A1568" s="657" t="s">
        <v>1569</v>
      </c>
      <c r="B1568" s="658">
        <v>44523</v>
      </c>
      <c r="C1568" s="657" t="s">
        <v>1484</v>
      </c>
      <c r="D1568" s="657" t="s">
        <v>1171</v>
      </c>
      <c r="E1568" s="657" t="s">
        <v>1125</v>
      </c>
      <c r="F1568" s="659">
        <v>5000</v>
      </c>
      <c r="G1568" s="659">
        <v>5000</v>
      </c>
      <c r="H1568" s="659">
        <v>0</v>
      </c>
      <c r="I1568" s="659">
        <v>-141047287</v>
      </c>
      <c r="J1568" s="660" t="s">
        <v>1389</v>
      </c>
    </row>
    <row r="1569" spans="1:10">
      <c r="A1569" s="657" t="s">
        <v>1569</v>
      </c>
      <c r="B1569" s="658">
        <v>44523</v>
      </c>
      <c r="C1569" s="657" t="s">
        <v>1484</v>
      </c>
      <c r="D1569" s="657" t="s">
        <v>1171</v>
      </c>
      <c r="E1569" s="657" t="s">
        <v>1125</v>
      </c>
      <c r="F1569" s="659">
        <v>5000</v>
      </c>
      <c r="G1569" s="659">
        <v>5000</v>
      </c>
      <c r="H1569" s="659">
        <v>0</v>
      </c>
      <c r="I1569" s="659">
        <v>-141052287</v>
      </c>
      <c r="J1569" s="660" t="s">
        <v>1389</v>
      </c>
    </row>
    <row r="1570" spans="1:10">
      <c r="A1570" s="657" t="s">
        <v>1569</v>
      </c>
      <c r="B1570" s="658">
        <v>44523</v>
      </c>
      <c r="C1570" s="657" t="s">
        <v>1484</v>
      </c>
      <c r="D1570" s="657" t="s">
        <v>1171</v>
      </c>
      <c r="E1570" s="657" t="s">
        <v>1125</v>
      </c>
      <c r="F1570" s="659">
        <v>5000</v>
      </c>
      <c r="G1570" s="659">
        <v>5000</v>
      </c>
      <c r="H1570" s="659">
        <v>0</v>
      </c>
      <c r="I1570" s="659">
        <v>-141057287</v>
      </c>
      <c r="J1570" s="660" t="s">
        <v>1389</v>
      </c>
    </row>
    <row r="1571" spans="1:10">
      <c r="A1571" s="657" t="s">
        <v>1569</v>
      </c>
      <c r="B1571" s="658">
        <v>44523</v>
      </c>
      <c r="C1571" s="657" t="s">
        <v>1484</v>
      </c>
      <c r="D1571" s="657" t="s">
        <v>1171</v>
      </c>
      <c r="E1571" s="657" t="s">
        <v>1125</v>
      </c>
      <c r="F1571" s="659">
        <v>6000</v>
      </c>
      <c r="G1571" s="659">
        <v>6000</v>
      </c>
      <c r="H1571" s="659">
        <v>0</v>
      </c>
      <c r="I1571" s="659">
        <v>-141063287</v>
      </c>
      <c r="J1571" s="660" t="s">
        <v>1389</v>
      </c>
    </row>
    <row r="1572" spans="1:10">
      <c r="A1572" s="657" t="s">
        <v>1569</v>
      </c>
      <c r="B1572" s="658">
        <v>44523</v>
      </c>
      <c r="C1572" s="657" t="s">
        <v>1506</v>
      </c>
      <c r="D1572" s="657" t="s">
        <v>1171</v>
      </c>
      <c r="E1572" s="657" t="s">
        <v>1570</v>
      </c>
      <c r="F1572" s="659">
        <v>100000</v>
      </c>
      <c r="G1572" s="659">
        <v>100000</v>
      </c>
      <c r="H1572" s="659">
        <v>0</v>
      </c>
      <c r="I1572" s="659">
        <v>-141163287</v>
      </c>
      <c r="J1572" s="660" t="s">
        <v>1389</v>
      </c>
    </row>
    <row r="1573" spans="1:10">
      <c r="A1573" s="657" t="s">
        <v>1569</v>
      </c>
      <c r="B1573" s="658">
        <v>44523</v>
      </c>
      <c r="C1573" s="657" t="s">
        <v>1484</v>
      </c>
      <c r="D1573" s="657" t="s">
        <v>1171</v>
      </c>
      <c r="E1573" s="657" t="s">
        <v>1125</v>
      </c>
      <c r="F1573" s="659">
        <v>11000</v>
      </c>
      <c r="G1573" s="659">
        <v>11000</v>
      </c>
      <c r="H1573" s="659">
        <v>0</v>
      </c>
      <c r="I1573" s="659">
        <v>-141174287</v>
      </c>
      <c r="J1573" s="660" t="s">
        <v>1389</v>
      </c>
    </row>
    <row r="1574" spans="1:10">
      <c r="A1574" s="657" t="s">
        <v>1569</v>
      </c>
      <c r="B1574" s="658">
        <v>44523</v>
      </c>
      <c r="C1574" s="657" t="s">
        <v>1484</v>
      </c>
      <c r="D1574" s="657" t="s">
        <v>1171</v>
      </c>
      <c r="E1574" s="657" t="s">
        <v>1125</v>
      </c>
      <c r="F1574" s="659">
        <v>15000</v>
      </c>
      <c r="G1574" s="659">
        <v>15000</v>
      </c>
      <c r="H1574" s="659">
        <v>0</v>
      </c>
      <c r="I1574" s="659">
        <v>-141189287</v>
      </c>
      <c r="J1574" s="660" t="s">
        <v>1389</v>
      </c>
    </row>
    <row r="1575" spans="1:10">
      <c r="A1575" s="657" t="s">
        <v>1569</v>
      </c>
      <c r="B1575" s="658">
        <v>44523</v>
      </c>
      <c r="C1575" s="657" t="s">
        <v>1488</v>
      </c>
      <c r="D1575" s="657" t="s">
        <v>1171</v>
      </c>
      <c r="E1575" s="657" t="s">
        <v>1489</v>
      </c>
      <c r="F1575" s="659">
        <v>12000</v>
      </c>
      <c r="G1575" s="659">
        <v>12000</v>
      </c>
      <c r="H1575" s="659">
        <v>0</v>
      </c>
      <c r="I1575" s="659">
        <v>-141201287</v>
      </c>
      <c r="J1575" s="660" t="s">
        <v>1389</v>
      </c>
    </row>
    <row r="1576" spans="1:10">
      <c r="A1576" s="657" t="s">
        <v>1569</v>
      </c>
      <c r="B1576" s="658">
        <v>44523</v>
      </c>
      <c r="C1576" s="657" t="s">
        <v>1479</v>
      </c>
      <c r="D1576" s="657" t="s">
        <v>1171</v>
      </c>
      <c r="E1576" s="657" t="s">
        <v>1129</v>
      </c>
      <c r="F1576" s="659">
        <v>4680000</v>
      </c>
      <c r="G1576" s="659">
        <v>4680000</v>
      </c>
      <c r="H1576" s="659">
        <v>0</v>
      </c>
      <c r="I1576" s="659">
        <v>-145881287</v>
      </c>
      <c r="J1576" s="660" t="s">
        <v>1389</v>
      </c>
    </row>
    <row r="1577" spans="1:10">
      <c r="A1577" s="657" t="s">
        <v>1569</v>
      </c>
      <c r="B1577" s="658">
        <v>44523</v>
      </c>
      <c r="C1577" s="657" t="s">
        <v>1492</v>
      </c>
      <c r="D1577" s="657" t="s">
        <v>1171</v>
      </c>
      <c r="E1577" s="657" t="s">
        <v>1493</v>
      </c>
      <c r="F1577" s="659">
        <v>87500</v>
      </c>
      <c r="G1577" s="659">
        <v>87500</v>
      </c>
      <c r="H1577" s="659">
        <v>0</v>
      </c>
      <c r="I1577" s="659">
        <v>-145968787</v>
      </c>
      <c r="J1577" s="660" t="s">
        <v>1389</v>
      </c>
    </row>
    <row r="1578" spans="1:10">
      <c r="A1578" s="657" t="s">
        <v>1571</v>
      </c>
      <c r="B1578" s="658">
        <v>44523</v>
      </c>
      <c r="C1578" s="657" t="s">
        <v>1479</v>
      </c>
      <c r="D1578" s="657" t="s">
        <v>1171</v>
      </c>
      <c r="E1578" s="657" t="s">
        <v>1572</v>
      </c>
      <c r="F1578" s="659">
        <v>1500000</v>
      </c>
      <c r="G1578" s="659">
        <v>1500000</v>
      </c>
      <c r="H1578" s="659">
        <v>0</v>
      </c>
      <c r="I1578" s="659">
        <v>-147468787</v>
      </c>
      <c r="J1578" s="660" t="s">
        <v>1389</v>
      </c>
    </row>
    <row r="1579" spans="1:10">
      <c r="A1579" s="657" t="s">
        <v>1573</v>
      </c>
      <c r="B1579" s="658">
        <v>44524</v>
      </c>
      <c r="C1579" s="657" t="s">
        <v>1484</v>
      </c>
      <c r="D1579" s="657" t="s">
        <v>1171</v>
      </c>
      <c r="E1579" s="657" t="s">
        <v>1125</v>
      </c>
      <c r="F1579" s="659">
        <v>17000</v>
      </c>
      <c r="G1579" s="659">
        <v>17000</v>
      </c>
      <c r="H1579" s="659">
        <v>0</v>
      </c>
      <c r="I1579" s="659">
        <v>-147485787</v>
      </c>
      <c r="J1579" s="660" t="s">
        <v>1389</v>
      </c>
    </row>
    <row r="1580" spans="1:10">
      <c r="A1580" s="657" t="s">
        <v>1573</v>
      </c>
      <c r="B1580" s="658">
        <v>44524</v>
      </c>
      <c r="C1580" s="657" t="s">
        <v>1482</v>
      </c>
      <c r="D1580" s="657" t="s">
        <v>1171</v>
      </c>
      <c r="E1580" s="657" t="s">
        <v>1483</v>
      </c>
      <c r="F1580" s="659">
        <v>145000</v>
      </c>
      <c r="G1580" s="659">
        <v>145000</v>
      </c>
      <c r="H1580" s="659">
        <v>0</v>
      </c>
      <c r="I1580" s="659">
        <v>-147630787</v>
      </c>
      <c r="J1580" s="660" t="s">
        <v>1389</v>
      </c>
    </row>
    <row r="1581" spans="1:10">
      <c r="A1581" s="657" t="s">
        <v>1573</v>
      </c>
      <c r="B1581" s="658">
        <v>44524</v>
      </c>
      <c r="C1581" s="657" t="s">
        <v>1484</v>
      </c>
      <c r="D1581" s="657" t="s">
        <v>1171</v>
      </c>
      <c r="E1581" s="657" t="s">
        <v>1125</v>
      </c>
      <c r="F1581" s="659">
        <v>5000</v>
      </c>
      <c r="G1581" s="659">
        <v>5000</v>
      </c>
      <c r="H1581" s="659">
        <v>0</v>
      </c>
      <c r="I1581" s="659">
        <v>-147635787</v>
      </c>
      <c r="J1581" s="660" t="s">
        <v>1389</v>
      </c>
    </row>
    <row r="1582" spans="1:10">
      <c r="A1582" s="657" t="s">
        <v>1573</v>
      </c>
      <c r="B1582" s="658">
        <v>44524</v>
      </c>
      <c r="C1582" s="657" t="s">
        <v>1484</v>
      </c>
      <c r="D1582" s="657" t="s">
        <v>1171</v>
      </c>
      <c r="E1582" s="657" t="s">
        <v>1125</v>
      </c>
      <c r="F1582" s="659">
        <v>8000</v>
      </c>
      <c r="G1582" s="659">
        <v>8000</v>
      </c>
      <c r="H1582" s="659">
        <v>0</v>
      </c>
      <c r="I1582" s="659">
        <v>-147643787</v>
      </c>
      <c r="J1582" s="660" t="s">
        <v>1389</v>
      </c>
    </row>
    <row r="1583" spans="1:10">
      <c r="A1583" s="657" t="s">
        <v>1573</v>
      </c>
      <c r="B1583" s="658">
        <v>44524</v>
      </c>
      <c r="C1583" s="657" t="s">
        <v>1484</v>
      </c>
      <c r="D1583" s="657" t="s">
        <v>1171</v>
      </c>
      <c r="E1583" s="657" t="s">
        <v>1125</v>
      </c>
      <c r="F1583" s="659">
        <v>12000</v>
      </c>
      <c r="G1583" s="659">
        <v>12000</v>
      </c>
      <c r="H1583" s="659">
        <v>0</v>
      </c>
      <c r="I1583" s="659">
        <v>-147655787</v>
      </c>
      <c r="J1583" s="660" t="s">
        <v>1389</v>
      </c>
    </row>
    <row r="1584" spans="1:10">
      <c r="A1584" s="657" t="s">
        <v>1573</v>
      </c>
      <c r="B1584" s="658">
        <v>44524</v>
      </c>
      <c r="C1584" s="657" t="s">
        <v>1484</v>
      </c>
      <c r="D1584" s="657" t="s">
        <v>1171</v>
      </c>
      <c r="E1584" s="657" t="s">
        <v>1125</v>
      </c>
      <c r="F1584" s="659">
        <v>5000</v>
      </c>
      <c r="G1584" s="659">
        <v>5000</v>
      </c>
      <c r="H1584" s="659">
        <v>0</v>
      </c>
      <c r="I1584" s="659">
        <v>-147660787</v>
      </c>
      <c r="J1584" s="660" t="s">
        <v>1389</v>
      </c>
    </row>
    <row r="1585" spans="1:10">
      <c r="A1585" s="657" t="s">
        <v>1573</v>
      </c>
      <c r="B1585" s="658">
        <v>44524</v>
      </c>
      <c r="C1585" s="657" t="s">
        <v>1484</v>
      </c>
      <c r="D1585" s="657" t="s">
        <v>1171</v>
      </c>
      <c r="E1585" s="657" t="s">
        <v>1125</v>
      </c>
      <c r="F1585" s="659">
        <v>10000</v>
      </c>
      <c r="G1585" s="659">
        <v>10000</v>
      </c>
      <c r="H1585" s="659">
        <v>0</v>
      </c>
      <c r="I1585" s="659">
        <v>-147670787</v>
      </c>
      <c r="J1585" s="660" t="s">
        <v>1389</v>
      </c>
    </row>
    <row r="1586" spans="1:10">
      <c r="A1586" s="657" t="s">
        <v>1573</v>
      </c>
      <c r="B1586" s="658">
        <v>44524</v>
      </c>
      <c r="C1586" s="657" t="s">
        <v>1484</v>
      </c>
      <c r="D1586" s="657" t="s">
        <v>1171</v>
      </c>
      <c r="E1586" s="657" t="s">
        <v>1125</v>
      </c>
      <c r="F1586" s="659">
        <v>12000</v>
      </c>
      <c r="G1586" s="659">
        <v>12000</v>
      </c>
      <c r="H1586" s="659">
        <v>0</v>
      </c>
      <c r="I1586" s="659">
        <v>-147682787</v>
      </c>
      <c r="J1586" s="660" t="s">
        <v>1389</v>
      </c>
    </row>
    <row r="1587" spans="1:10">
      <c r="A1587" s="657" t="s">
        <v>1573</v>
      </c>
      <c r="B1587" s="658">
        <v>44524</v>
      </c>
      <c r="C1587" s="657" t="s">
        <v>1479</v>
      </c>
      <c r="D1587" s="657" t="s">
        <v>1171</v>
      </c>
      <c r="E1587" s="657" t="s">
        <v>1129</v>
      </c>
      <c r="F1587" s="659">
        <v>1800000</v>
      </c>
      <c r="G1587" s="659">
        <v>1800000</v>
      </c>
      <c r="H1587" s="659">
        <v>0</v>
      </c>
      <c r="I1587" s="659">
        <v>-149482787</v>
      </c>
      <c r="J1587" s="660" t="s">
        <v>1389</v>
      </c>
    </row>
    <row r="1588" spans="1:10">
      <c r="A1588" s="657" t="s">
        <v>1573</v>
      </c>
      <c r="B1588" s="658">
        <v>44524</v>
      </c>
      <c r="C1588" s="657" t="s">
        <v>1488</v>
      </c>
      <c r="D1588" s="657" t="s">
        <v>1171</v>
      </c>
      <c r="E1588" s="657" t="s">
        <v>1489</v>
      </c>
      <c r="F1588" s="659">
        <v>30000</v>
      </c>
      <c r="G1588" s="659">
        <v>30000</v>
      </c>
      <c r="H1588" s="659">
        <v>0</v>
      </c>
      <c r="I1588" s="659">
        <v>-149512787</v>
      </c>
      <c r="J1588" s="660" t="s">
        <v>1389</v>
      </c>
    </row>
    <row r="1589" spans="1:10">
      <c r="A1589" s="657" t="s">
        <v>1574</v>
      </c>
      <c r="B1589" s="658">
        <v>44525</v>
      </c>
      <c r="C1589" s="657" t="s">
        <v>1518</v>
      </c>
      <c r="D1589" s="657" t="s">
        <v>1171</v>
      </c>
      <c r="E1589" s="657" t="s">
        <v>1575</v>
      </c>
      <c r="F1589" s="659">
        <v>16289450</v>
      </c>
      <c r="G1589" s="659">
        <v>16289450</v>
      </c>
      <c r="H1589" s="659">
        <v>0</v>
      </c>
      <c r="I1589" s="659">
        <v>-165802237</v>
      </c>
      <c r="J1589" s="660" t="s">
        <v>1389</v>
      </c>
    </row>
    <row r="1590" spans="1:10">
      <c r="A1590" s="657" t="s">
        <v>1573</v>
      </c>
      <c r="B1590" s="658">
        <v>44524</v>
      </c>
      <c r="C1590" s="657" t="s">
        <v>1492</v>
      </c>
      <c r="D1590" s="657" t="s">
        <v>1171</v>
      </c>
      <c r="E1590" s="657" t="s">
        <v>1493</v>
      </c>
      <c r="F1590" s="659">
        <v>118900</v>
      </c>
      <c r="G1590" s="659">
        <v>118900</v>
      </c>
      <c r="H1590" s="659">
        <v>0</v>
      </c>
      <c r="I1590" s="659">
        <v>-165921137</v>
      </c>
      <c r="J1590" s="660" t="s">
        <v>1389</v>
      </c>
    </row>
    <row r="1591" spans="1:10">
      <c r="A1591" s="657" t="s">
        <v>1574</v>
      </c>
      <c r="B1591" s="658">
        <v>44525</v>
      </c>
      <c r="C1591" s="657" t="s">
        <v>1484</v>
      </c>
      <c r="D1591" s="657" t="s">
        <v>1171</v>
      </c>
      <c r="E1591" s="657" t="s">
        <v>1125</v>
      </c>
      <c r="F1591" s="659">
        <v>5000</v>
      </c>
      <c r="G1591" s="659">
        <v>5000</v>
      </c>
      <c r="H1591" s="659">
        <v>0</v>
      </c>
      <c r="I1591" s="659">
        <v>-165926137</v>
      </c>
      <c r="J1591" s="660" t="s">
        <v>1389</v>
      </c>
    </row>
    <row r="1592" spans="1:10">
      <c r="A1592" s="657" t="s">
        <v>1574</v>
      </c>
      <c r="B1592" s="658">
        <v>44525</v>
      </c>
      <c r="C1592" s="657" t="s">
        <v>1484</v>
      </c>
      <c r="D1592" s="657" t="s">
        <v>1171</v>
      </c>
      <c r="E1592" s="657" t="s">
        <v>1125</v>
      </c>
      <c r="F1592" s="659">
        <v>2000</v>
      </c>
      <c r="G1592" s="659">
        <v>2000</v>
      </c>
      <c r="H1592" s="659">
        <v>0</v>
      </c>
      <c r="I1592" s="659">
        <v>-165928137</v>
      </c>
      <c r="J1592" s="660" t="s">
        <v>1389</v>
      </c>
    </row>
    <row r="1593" spans="1:10">
      <c r="A1593" s="657" t="s">
        <v>1574</v>
      </c>
      <c r="B1593" s="658">
        <v>44525</v>
      </c>
      <c r="C1593" s="657" t="s">
        <v>1499</v>
      </c>
      <c r="D1593" s="657" t="s">
        <v>1171</v>
      </c>
      <c r="E1593" s="657" t="s">
        <v>1576</v>
      </c>
      <c r="F1593" s="659">
        <v>20000</v>
      </c>
      <c r="G1593" s="659">
        <v>20000</v>
      </c>
      <c r="H1593" s="659">
        <v>0</v>
      </c>
      <c r="I1593" s="659">
        <v>-165948137</v>
      </c>
      <c r="J1593" s="660" t="s">
        <v>1389</v>
      </c>
    </row>
    <row r="1594" spans="1:10">
      <c r="A1594" s="657" t="s">
        <v>1574</v>
      </c>
      <c r="B1594" s="658">
        <v>44525</v>
      </c>
      <c r="C1594" s="657" t="s">
        <v>1484</v>
      </c>
      <c r="D1594" s="657" t="s">
        <v>1171</v>
      </c>
      <c r="E1594" s="657" t="s">
        <v>1125</v>
      </c>
      <c r="F1594" s="659">
        <v>8000</v>
      </c>
      <c r="G1594" s="659">
        <v>8000</v>
      </c>
      <c r="H1594" s="659">
        <v>0</v>
      </c>
      <c r="I1594" s="659">
        <v>-165956137</v>
      </c>
      <c r="J1594" s="660" t="s">
        <v>1389</v>
      </c>
    </row>
    <row r="1595" spans="1:10">
      <c r="A1595" s="657" t="s">
        <v>1574</v>
      </c>
      <c r="B1595" s="658">
        <v>44525</v>
      </c>
      <c r="C1595" s="657" t="s">
        <v>1484</v>
      </c>
      <c r="D1595" s="657" t="s">
        <v>1171</v>
      </c>
      <c r="E1595" s="657" t="s">
        <v>1125</v>
      </c>
      <c r="F1595" s="659">
        <v>17000</v>
      </c>
      <c r="G1595" s="659">
        <v>17000</v>
      </c>
      <c r="H1595" s="659">
        <v>0</v>
      </c>
      <c r="I1595" s="659">
        <v>-165973137</v>
      </c>
      <c r="J1595" s="660" t="s">
        <v>1389</v>
      </c>
    </row>
    <row r="1596" spans="1:10">
      <c r="A1596" s="657" t="s">
        <v>1574</v>
      </c>
      <c r="B1596" s="658">
        <v>44525</v>
      </c>
      <c r="C1596" s="657" t="s">
        <v>1501</v>
      </c>
      <c r="D1596" s="657" t="s">
        <v>1171</v>
      </c>
      <c r="E1596" s="657" t="s">
        <v>1503</v>
      </c>
      <c r="F1596" s="659">
        <v>50000</v>
      </c>
      <c r="G1596" s="659">
        <v>50000</v>
      </c>
      <c r="H1596" s="659">
        <v>0</v>
      </c>
      <c r="I1596" s="659">
        <v>-166023137</v>
      </c>
      <c r="J1596" s="660" t="s">
        <v>1389</v>
      </c>
    </row>
    <row r="1597" spans="1:10">
      <c r="A1597" s="657" t="s">
        <v>1574</v>
      </c>
      <c r="B1597" s="658">
        <v>44525</v>
      </c>
      <c r="C1597" s="657" t="s">
        <v>1484</v>
      </c>
      <c r="D1597" s="657" t="s">
        <v>1171</v>
      </c>
      <c r="E1597" s="657" t="s">
        <v>1125</v>
      </c>
      <c r="F1597" s="659">
        <v>16000</v>
      </c>
      <c r="G1597" s="659">
        <v>16000</v>
      </c>
      <c r="H1597" s="659">
        <v>0</v>
      </c>
      <c r="I1597" s="659">
        <v>-166039137</v>
      </c>
      <c r="J1597" s="660" t="s">
        <v>1389</v>
      </c>
    </row>
    <row r="1598" spans="1:10">
      <c r="A1598" s="657" t="s">
        <v>1574</v>
      </c>
      <c r="B1598" s="658">
        <v>44525</v>
      </c>
      <c r="C1598" s="657" t="s">
        <v>1521</v>
      </c>
      <c r="D1598" s="657" t="s">
        <v>1171</v>
      </c>
      <c r="E1598" s="657" t="s">
        <v>1577</v>
      </c>
      <c r="F1598" s="659">
        <v>2028037</v>
      </c>
      <c r="G1598" s="659">
        <v>2028037</v>
      </c>
      <c r="H1598" s="659">
        <v>0</v>
      </c>
      <c r="I1598" s="659">
        <v>-168067174</v>
      </c>
      <c r="J1598" s="660" t="s">
        <v>1389</v>
      </c>
    </row>
    <row r="1599" spans="1:10">
      <c r="A1599" s="657" t="s">
        <v>1574</v>
      </c>
      <c r="B1599" s="658">
        <v>44525</v>
      </c>
      <c r="C1599" s="657" t="s">
        <v>1479</v>
      </c>
      <c r="D1599" s="657" t="s">
        <v>1171</v>
      </c>
      <c r="E1599" s="657" t="s">
        <v>1129</v>
      </c>
      <c r="F1599" s="659">
        <v>900000</v>
      </c>
      <c r="G1599" s="659">
        <v>900000</v>
      </c>
      <c r="H1599" s="659">
        <v>0</v>
      </c>
      <c r="I1599" s="659">
        <v>-168967174</v>
      </c>
      <c r="J1599" s="660" t="s">
        <v>1389</v>
      </c>
    </row>
    <row r="1600" spans="1:10">
      <c r="A1600" s="657" t="s">
        <v>1574</v>
      </c>
      <c r="B1600" s="658">
        <v>44525</v>
      </c>
      <c r="C1600" s="657" t="s">
        <v>1492</v>
      </c>
      <c r="D1600" s="657" t="s">
        <v>1171</v>
      </c>
      <c r="E1600" s="657" t="s">
        <v>1493</v>
      </c>
      <c r="F1600" s="659">
        <v>137500</v>
      </c>
      <c r="G1600" s="659">
        <v>137500</v>
      </c>
      <c r="H1600" s="659">
        <v>0</v>
      </c>
      <c r="I1600" s="659">
        <v>-169104674</v>
      </c>
      <c r="J1600" s="660" t="s">
        <v>1389</v>
      </c>
    </row>
    <row r="1601" spans="1:10">
      <c r="A1601" s="657" t="s">
        <v>1578</v>
      </c>
      <c r="B1601" s="658">
        <v>44526</v>
      </c>
      <c r="C1601" s="657" t="s">
        <v>1501</v>
      </c>
      <c r="D1601" s="657" t="s">
        <v>1171</v>
      </c>
      <c r="E1601" s="657" t="s">
        <v>1503</v>
      </c>
      <c r="F1601" s="659">
        <v>35000</v>
      </c>
      <c r="G1601" s="659">
        <v>35000</v>
      </c>
      <c r="H1601" s="659">
        <v>0</v>
      </c>
      <c r="I1601" s="659">
        <v>-169139674</v>
      </c>
      <c r="J1601" s="660" t="s">
        <v>1389</v>
      </c>
    </row>
    <row r="1602" spans="1:10">
      <c r="A1602" s="657" t="s">
        <v>1578</v>
      </c>
      <c r="B1602" s="658">
        <v>44526</v>
      </c>
      <c r="C1602" s="657" t="s">
        <v>1482</v>
      </c>
      <c r="D1602" s="657" t="s">
        <v>1171</v>
      </c>
      <c r="E1602" s="657" t="s">
        <v>1483</v>
      </c>
      <c r="F1602" s="659">
        <v>145000</v>
      </c>
      <c r="G1602" s="659">
        <v>145000</v>
      </c>
      <c r="H1602" s="659">
        <v>0</v>
      </c>
      <c r="I1602" s="659">
        <v>-169284674</v>
      </c>
      <c r="J1602" s="660" t="s">
        <v>1389</v>
      </c>
    </row>
    <row r="1603" spans="1:10">
      <c r="A1603" s="657" t="s">
        <v>1578</v>
      </c>
      <c r="B1603" s="658">
        <v>44526</v>
      </c>
      <c r="C1603" s="657" t="s">
        <v>1484</v>
      </c>
      <c r="D1603" s="657" t="s">
        <v>1171</v>
      </c>
      <c r="E1603" s="657" t="s">
        <v>1125</v>
      </c>
      <c r="F1603" s="659">
        <v>5000</v>
      </c>
      <c r="G1603" s="659">
        <v>5000</v>
      </c>
      <c r="H1603" s="659">
        <v>0</v>
      </c>
      <c r="I1603" s="659">
        <v>-169289674</v>
      </c>
      <c r="J1603" s="660" t="s">
        <v>1389</v>
      </c>
    </row>
    <row r="1604" spans="1:10">
      <c r="A1604" s="657" t="s">
        <v>1578</v>
      </c>
      <c r="B1604" s="658">
        <v>44526</v>
      </c>
      <c r="C1604" s="657" t="s">
        <v>1484</v>
      </c>
      <c r="D1604" s="657" t="s">
        <v>1171</v>
      </c>
      <c r="E1604" s="657" t="s">
        <v>1125</v>
      </c>
      <c r="F1604" s="659">
        <v>8000</v>
      </c>
      <c r="G1604" s="659">
        <v>8000</v>
      </c>
      <c r="H1604" s="659">
        <v>0</v>
      </c>
      <c r="I1604" s="659">
        <v>-169297674</v>
      </c>
      <c r="J1604" s="660" t="s">
        <v>1389</v>
      </c>
    </row>
    <row r="1605" spans="1:10">
      <c r="A1605" s="657" t="s">
        <v>1578</v>
      </c>
      <c r="B1605" s="658">
        <v>44526</v>
      </c>
      <c r="C1605" s="657" t="s">
        <v>1484</v>
      </c>
      <c r="D1605" s="657" t="s">
        <v>1171</v>
      </c>
      <c r="E1605" s="657" t="s">
        <v>1125</v>
      </c>
      <c r="F1605" s="659">
        <v>4000</v>
      </c>
      <c r="G1605" s="659">
        <v>4000</v>
      </c>
      <c r="H1605" s="659">
        <v>0</v>
      </c>
      <c r="I1605" s="659">
        <v>-169301674</v>
      </c>
      <c r="J1605" s="660" t="s">
        <v>1389</v>
      </c>
    </row>
    <row r="1606" spans="1:10">
      <c r="A1606" s="657" t="s">
        <v>1578</v>
      </c>
      <c r="B1606" s="658">
        <v>44526</v>
      </c>
      <c r="C1606" s="657" t="s">
        <v>1516</v>
      </c>
      <c r="D1606" s="657" t="s">
        <v>1171</v>
      </c>
      <c r="E1606" s="657" t="s">
        <v>1579</v>
      </c>
      <c r="F1606" s="659">
        <v>5000</v>
      </c>
      <c r="G1606" s="659">
        <v>5000</v>
      </c>
      <c r="H1606" s="659">
        <v>0</v>
      </c>
      <c r="I1606" s="659">
        <v>-169306674</v>
      </c>
      <c r="J1606" s="660" t="s">
        <v>1389</v>
      </c>
    </row>
    <row r="1607" spans="1:10">
      <c r="A1607" s="657" t="s">
        <v>1578</v>
      </c>
      <c r="B1607" s="658">
        <v>44526</v>
      </c>
      <c r="C1607" s="657" t="s">
        <v>1516</v>
      </c>
      <c r="D1607" s="657" t="s">
        <v>1171</v>
      </c>
      <c r="E1607" s="657" t="s">
        <v>1557</v>
      </c>
      <c r="F1607" s="659">
        <v>150000</v>
      </c>
      <c r="G1607" s="659">
        <v>150000</v>
      </c>
      <c r="H1607" s="659">
        <v>0</v>
      </c>
      <c r="I1607" s="659">
        <v>-169456674</v>
      </c>
      <c r="J1607" s="660" t="s">
        <v>1389</v>
      </c>
    </row>
    <row r="1608" spans="1:10">
      <c r="A1608" s="657" t="s">
        <v>1578</v>
      </c>
      <c r="B1608" s="658">
        <v>44526</v>
      </c>
      <c r="C1608" s="657" t="s">
        <v>1484</v>
      </c>
      <c r="D1608" s="657" t="s">
        <v>1171</v>
      </c>
      <c r="E1608" s="657" t="s">
        <v>1125</v>
      </c>
      <c r="F1608" s="659">
        <v>2000</v>
      </c>
      <c r="G1608" s="659">
        <v>2000</v>
      </c>
      <c r="H1608" s="659">
        <v>0</v>
      </c>
      <c r="I1608" s="659">
        <v>-169458674</v>
      </c>
      <c r="J1608" s="660" t="s">
        <v>1389</v>
      </c>
    </row>
    <row r="1609" spans="1:10">
      <c r="A1609" s="657" t="s">
        <v>1578</v>
      </c>
      <c r="B1609" s="658">
        <v>44526</v>
      </c>
      <c r="C1609" s="657" t="s">
        <v>1492</v>
      </c>
      <c r="D1609" s="657" t="s">
        <v>1171</v>
      </c>
      <c r="E1609" s="657" t="s">
        <v>1493</v>
      </c>
      <c r="F1609" s="659">
        <v>87500</v>
      </c>
      <c r="G1609" s="659">
        <v>87500</v>
      </c>
      <c r="H1609" s="659">
        <v>0</v>
      </c>
      <c r="I1609" s="659">
        <v>-169546174</v>
      </c>
      <c r="J1609" s="660" t="s">
        <v>1389</v>
      </c>
    </row>
    <row r="1610" spans="1:10">
      <c r="A1610" s="657" t="s">
        <v>1578</v>
      </c>
      <c r="B1610" s="658">
        <v>44526</v>
      </c>
      <c r="C1610" s="657" t="s">
        <v>1488</v>
      </c>
      <c r="D1610" s="657" t="s">
        <v>1171</v>
      </c>
      <c r="E1610" s="657" t="s">
        <v>1489</v>
      </c>
      <c r="F1610" s="659">
        <v>4000</v>
      </c>
      <c r="G1610" s="659">
        <v>4000</v>
      </c>
      <c r="H1610" s="659">
        <v>0</v>
      </c>
      <c r="I1610" s="659">
        <v>-169550174</v>
      </c>
      <c r="J1610" s="660" t="s">
        <v>1389</v>
      </c>
    </row>
    <row r="1611" spans="1:10">
      <c r="A1611" s="657" t="s">
        <v>1578</v>
      </c>
      <c r="B1611" s="658">
        <v>44526</v>
      </c>
      <c r="C1611" s="657" t="s">
        <v>1479</v>
      </c>
      <c r="D1611" s="657" t="s">
        <v>1171</v>
      </c>
      <c r="E1611" s="657" t="s">
        <v>1129</v>
      </c>
      <c r="F1611" s="659">
        <v>1710000</v>
      </c>
      <c r="G1611" s="659">
        <v>1710000</v>
      </c>
      <c r="H1611" s="659">
        <v>0</v>
      </c>
      <c r="I1611" s="659">
        <v>-171260174</v>
      </c>
      <c r="J1611" s="660" t="s">
        <v>1389</v>
      </c>
    </row>
    <row r="1612" spans="1:10">
      <c r="A1612" s="657" t="s">
        <v>1578</v>
      </c>
      <c r="B1612" s="658">
        <v>44526</v>
      </c>
      <c r="C1612" s="657" t="s">
        <v>1479</v>
      </c>
      <c r="D1612" s="657" t="s">
        <v>1171</v>
      </c>
      <c r="E1612" s="657" t="s">
        <v>1129</v>
      </c>
      <c r="F1612" s="659">
        <v>150000</v>
      </c>
      <c r="G1612" s="659">
        <v>150000</v>
      </c>
      <c r="H1612" s="659">
        <v>0</v>
      </c>
      <c r="I1612" s="659">
        <v>-171410174</v>
      </c>
      <c r="J1612" s="660" t="s">
        <v>1389</v>
      </c>
    </row>
    <row r="1613" spans="1:10">
      <c r="A1613" s="657" t="s">
        <v>1580</v>
      </c>
      <c r="B1613" s="658">
        <v>44527</v>
      </c>
      <c r="C1613" s="657" t="s">
        <v>1501</v>
      </c>
      <c r="D1613" s="657" t="s">
        <v>1171</v>
      </c>
      <c r="E1613" s="657" t="s">
        <v>1581</v>
      </c>
      <c r="F1613" s="659">
        <v>35000</v>
      </c>
      <c r="G1613" s="659">
        <v>35000</v>
      </c>
      <c r="H1613" s="659">
        <v>0</v>
      </c>
      <c r="I1613" s="659">
        <v>-171445174</v>
      </c>
      <c r="J1613" s="660" t="s">
        <v>1389</v>
      </c>
    </row>
    <row r="1614" spans="1:10">
      <c r="A1614" s="657" t="s">
        <v>1580</v>
      </c>
      <c r="B1614" s="658">
        <v>44527</v>
      </c>
      <c r="C1614" s="657" t="s">
        <v>1482</v>
      </c>
      <c r="D1614" s="657" t="s">
        <v>1171</v>
      </c>
      <c r="E1614" s="657" t="s">
        <v>1483</v>
      </c>
      <c r="F1614" s="659">
        <v>145000</v>
      </c>
      <c r="G1614" s="659">
        <v>145000</v>
      </c>
      <c r="H1614" s="659">
        <v>0</v>
      </c>
      <c r="I1614" s="659">
        <v>-171590174</v>
      </c>
      <c r="J1614" s="660" t="s">
        <v>1389</v>
      </c>
    </row>
    <row r="1615" spans="1:10">
      <c r="A1615" s="657" t="s">
        <v>1580</v>
      </c>
      <c r="B1615" s="658">
        <v>44527</v>
      </c>
      <c r="C1615" s="657" t="s">
        <v>1484</v>
      </c>
      <c r="D1615" s="657" t="s">
        <v>1171</v>
      </c>
      <c r="E1615" s="657" t="s">
        <v>1125</v>
      </c>
      <c r="F1615" s="659">
        <v>15000</v>
      </c>
      <c r="G1615" s="659">
        <v>15000</v>
      </c>
      <c r="H1615" s="659">
        <v>0</v>
      </c>
      <c r="I1615" s="659">
        <v>-171605174</v>
      </c>
      <c r="J1615" s="660" t="s">
        <v>1389</v>
      </c>
    </row>
    <row r="1616" spans="1:10">
      <c r="A1616" s="657" t="s">
        <v>1580</v>
      </c>
      <c r="B1616" s="658">
        <v>44527</v>
      </c>
      <c r="C1616" s="657" t="s">
        <v>1484</v>
      </c>
      <c r="D1616" s="657" t="s">
        <v>1171</v>
      </c>
      <c r="E1616" s="657" t="s">
        <v>1125</v>
      </c>
      <c r="F1616" s="659">
        <v>5000</v>
      </c>
      <c r="G1616" s="659">
        <v>5000</v>
      </c>
      <c r="H1616" s="659">
        <v>0</v>
      </c>
      <c r="I1616" s="659">
        <v>-171610174</v>
      </c>
      <c r="J1616" s="660" t="s">
        <v>1389</v>
      </c>
    </row>
    <row r="1617" spans="1:10">
      <c r="A1617" s="657" t="s">
        <v>1580</v>
      </c>
      <c r="B1617" s="658">
        <v>44527</v>
      </c>
      <c r="C1617" s="657" t="s">
        <v>1484</v>
      </c>
      <c r="D1617" s="657" t="s">
        <v>1171</v>
      </c>
      <c r="E1617" s="657" t="s">
        <v>1125</v>
      </c>
      <c r="F1617" s="659">
        <v>5000</v>
      </c>
      <c r="G1617" s="659">
        <v>5000</v>
      </c>
      <c r="H1617" s="659">
        <v>0</v>
      </c>
      <c r="I1617" s="659">
        <v>-171615174</v>
      </c>
      <c r="J1617" s="660" t="s">
        <v>1389</v>
      </c>
    </row>
    <row r="1618" spans="1:10">
      <c r="A1618" s="657" t="s">
        <v>1580</v>
      </c>
      <c r="B1618" s="658">
        <v>44527</v>
      </c>
      <c r="C1618" s="657" t="s">
        <v>1501</v>
      </c>
      <c r="D1618" s="657" t="s">
        <v>1171</v>
      </c>
      <c r="E1618" s="657" t="s">
        <v>1581</v>
      </c>
      <c r="F1618" s="659">
        <v>60000</v>
      </c>
      <c r="G1618" s="659">
        <v>60000</v>
      </c>
      <c r="H1618" s="659">
        <v>0</v>
      </c>
      <c r="I1618" s="659">
        <v>-171675174</v>
      </c>
      <c r="J1618" s="660" t="s">
        <v>1389</v>
      </c>
    </row>
    <row r="1619" spans="1:10">
      <c r="A1619" s="657" t="s">
        <v>1580</v>
      </c>
      <c r="B1619" s="658">
        <v>44527</v>
      </c>
      <c r="C1619" s="657" t="s">
        <v>1484</v>
      </c>
      <c r="D1619" s="657" t="s">
        <v>1171</v>
      </c>
      <c r="E1619" s="657" t="s">
        <v>1125</v>
      </c>
      <c r="F1619" s="659">
        <v>7000</v>
      </c>
      <c r="G1619" s="659">
        <v>7000</v>
      </c>
      <c r="H1619" s="659">
        <v>0</v>
      </c>
      <c r="I1619" s="659">
        <v>-171682174</v>
      </c>
      <c r="J1619" s="660" t="s">
        <v>1389</v>
      </c>
    </row>
    <row r="1620" spans="1:10">
      <c r="A1620" s="657" t="s">
        <v>1580</v>
      </c>
      <c r="B1620" s="658">
        <v>44527</v>
      </c>
      <c r="C1620" s="657" t="s">
        <v>1484</v>
      </c>
      <c r="D1620" s="657" t="s">
        <v>1171</v>
      </c>
      <c r="E1620" s="657" t="s">
        <v>1125</v>
      </c>
      <c r="F1620" s="659">
        <v>19000</v>
      </c>
      <c r="G1620" s="659">
        <v>19000</v>
      </c>
      <c r="H1620" s="659">
        <v>0</v>
      </c>
      <c r="I1620" s="659">
        <v>-171701174</v>
      </c>
      <c r="J1620" s="660" t="s">
        <v>1389</v>
      </c>
    </row>
    <row r="1621" spans="1:10">
      <c r="A1621" s="657" t="s">
        <v>1580</v>
      </c>
      <c r="B1621" s="658">
        <v>44527</v>
      </c>
      <c r="C1621" s="657" t="s">
        <v>1484</v>
      </c>
      <c r="D1621" s="657" t="s">
        <v>1171</v>
      </c>
      <c r="E1621" s="657" t="s">
        <v>1125</v>
      </c>
      <c r="F1621" s="659">
        <v>10000</v>
      </c>
      <c r="G1621" s="659">
        <v>10000</v>
      </c>
      <c r="H1621" s="659">
        <v>0</v>
      </c>
      <c r="I1621" s="659">
        <v>-171711174</v>
      </c>
      <c r="J1621" s="660" t="s">
        <v>1389</v>
      </c>
    </row>
    <row r="1622" spans="1:10">
      <c r="A1622" s="657" t="s">
        <v>1580</v>
      </c>
      <c r="B1622" s="658">
        <v>44527</v>
      </c>
      <c r="C1622" s="657" t="s">
        <v>1484</v>
      </c>
      <c r="D1622" s="657" t="s">
        <v>1171</v>
      </c>
      <c r="E1622" s="657" t="s">
        <v>1125</v>
      </c>
      <c r="F1622" s="659">
        <v>2000</v>
      </c>
      <c r="G1622" s="659">
        <v>2000</v>
      </c>
      <c r="H1622" s="659">
        <v>0</v>
      </c>
      <c r="I1622" s="659">
        <v>-171713174</v>
      </c>
      <c r="J1622" s="660" t="s">
        <v>1389</v>
      </c>
    </row>
    <row r="1623" spans="1:10">
      <c r="A1623" s="657" t="s">
        <v>1580</v>
      </c>
      <c r="B1623" s="658">
        <v>44527</v>
      </c>
      <c r="C1623" s="657" t="s">
        <v>1484</v>
      </c>
      <c r="D1623" s="657" t="s">
        <v>1171</v>
      </c>
      <c r="E1623" s="657" t="s">
        <v>1125</v>
      </c>
      <c r="F1623" s="659">
        <v>5000</v>
      </c>
      <c r="G1623" s="659">
        <v>5000</v>
      </c>
      <c r="H1623" s="659">
        <v>0</v>
      </c>
      <c r="I1623" s="659">
        <v>-171718174</v>
      </c>
      <c r="J1623" s="660" t="s">
        <v>1389</v>
      </c>
    </row>
    <row r="1624" spans="1:10">
      <c r="A1624" s="657" t="s">
        <v>1580</v>
      </c>
      <c r="B1624" s="658">
        <v>44527</v>
      </c>
      <c r="C1624" s="657" t="s">
        <v>1294</v>
      </c>
      <c r="D1624" s="657" t="s">
        <v>1171</v>
      </c>
      <c r="E1624" s="657" t="s">
        <v>1486</v>
      </c>
      <c r="F1624" s="659">
        <v>29400</v>
      </c>
      <c r="G1624" s="659">
        <v>29400</v>
      </c>
      <c r="H1624" s="659">
        <v>0</v>
      </c>
      <c r="I1624" s="659">
        <v>-171747574</v>
      </c>
      <c r="J1624" s="660" t="s">
        <v>1389</v>
      </c>
    </row>
    <row r="1625" spans="1:10">
      <c r="A1625" s="657" t="s">
        <v>1582</v>
      </c>
      <c r="B1625" s="658">
        <v>44528</v>
      </c>
      <c r="C1625" s="657" t="s">
        <v>1484</v>
      </c>
      <c r="D1625" s="657" t="s">
        <v>1171</v>
      </c>
      <c r="E1625" s="657" t="s">
        <v>1125</v>
      </c>
      <c r="F1625" s="659">
        <v>5000</v>
      </c>
      <c r="G1625" s="659">
        <v>5000</v>
      </c>
      <c r="H1625" s="659">
        <v>0</v>
      </c>
      <c r="I1625" s="659">
        <v>-171752574</v>
      </c>
      <c r="J1625" s="660" t="s">
        <v>1389</v>
      </c>
    </row>
    <row r="1626" spans="1:10">
      <c r="A1626" s="657" t="s">
        <v>1580</v>
      </c>
      <c r="B1626" s="658">
        <v>44527</v>
      </c>
      <c r="C1626" s="657" t="s">
        <v>1484</v>
      </c>
      <c r="D1626" s="657" t="s">
        <v>1171</v>
      </c>
      <c r="E1626" s="657" t="s">
        <v>1125</v>
      </c>
      <c r="F1626" s="659">
        <v>4000</v>
      </c>
      <c r="G1626" s="659">
        <v>4000</v>
      </c>
      <c r="H1626" s="659">
        <v>0</v>
      </c>
      <c r="I1626" s="659">
        <v>-171756574</v>
      </c>
      <c r="J1626" s="660" t="s">
        <v>1389</v>
      </c>
    </row>
    <row r="1627" spans="1:10">
      <c r="A1627" s="657" t="s">
        <v>1580</v>
      </c>
      <c r="B1627" s="658">
        <v>44527</v>
      </c>
      <c r="C1627" s="657" t="s">
        <v>1487</v>
      </c>
      <c r="D1627" s="657" t="s">
        <v>1171</v>
      </c>
      <c r="E1627" s="657" t="s">
        <v>1583</v>
      </c>
      <c r="F1627" s="659">
        <v>10364246</v>
      </c>
      <c r="G1627" s="659">
        <v>10364246</v>
      </c>
      <c r="H1627" s="659">
        <v>0</v>
      </c>
      <c r="I1627" s="659">
        <v>-182120820</v>
      </c>
      <c r="J1627" s="660" t="s">
        <v>1389</v>
      </c>
    </row>
    <row r="1628" spans="1:10">
      <c r="A1628" s="657" t="s">
        <v>1580</v>
      </c>
      <c r="B1628" s="658">
        <v>44527</v>
      </c>
      <c r="C1628" s="657" t="s">
        <v>1492</v>
      </c>
      <c r="D1628" s="657" t="s">
        <v>1171</v>
      </c>
      <c r="E1628" s="657" t="s">
        <v>1493</v>
      </c>
      <c r="F1628" s="659">
        <v>75000</v>
      </c>
      <c r="G1628" s="659">
        <v>75000</v>
      </c>
      <c r="H1628" s="659">
        <v>0</v>
      </c>
      <c r="I1628" s="659">
        <v>-182195820</v>
      </c>
      <c r="J1628" s="660" t="s">
        <v>1389</v>
      </c>
    </row>
    <row r="1629" spans="1:10">
      <c r="A1629" s="657" t="s">
        <v>1580</v>
      </c>
      <c r="B1629" s="658">
        <v>44527</v>
      </c>
      <c r="C1629" s="657" t="s">
        <v>1479</v>
      </c>
      <c r="D1629" s="657" t="s">
        <v>1171</v>
      </c>
      <c r="E1629" s="657" t="s">
        <v>1129</v>
      </c>
      <c r="F1629" s="659">
        <v>16964400</v>
      </c>
      <c r="G1629" s="659">
        <v>16964400</v>
      </c>
      <c r="H1629" s="659">
        <v>0</v>
      </c>
      <c r="I1629" s="659">
        <v>-199160220</v>
      </c>
      <c r="J1629" s="660" t="s">
        <v>1389</v>
      </c>
    </row>
    <row r="1630" spans="1:10">
      <c r="A1630" s="657" t="s">
        <v>1584</v>
      </c>
      <c r="B1630" s="658">
        <v>44529</v>
      </c>
      <c r="C1630" s="657" t="s">
        <v>1482</v>
      </c>
      <c r="D1630" s="657" t="s">
        <v>1171</v>
      </c>
      <c r="E1630" s="657" t="s">
        <v>1483</v>
      </c>
      <c r="F1630" s="659">
        <v>145000</v>
      </c>
      <c r="G1630" s="659">
        <v>145000</v>
      </c>
      <c r="H1630" s="659">
        <v>0</v>
      </c>
      <c r="I1630" s="659">
        <v>-199305220</v>
      </c>
      <c r="J1630" s="660" t="s">
        <v>1389</v>
      </c>
    </row>
    <row r="1631" spans="1:10">
      <c r="A1631" s="657" t="s">
        <v>1584</v>
      </c>
      <c r="B1631" s="658">
        <v>44529</v>
      </c>
      <c r="C1631" s="657" t="s">
        <v>1501</v>
      </c>
      <c r="D1631" s="657" t="s">
        <v>1171</v>
      </c>
      <c r="E1631" s="657" t="s">
        <v>1585</v>
      </c>
      <c r="F1631" s="659">
        <v>10000</v>
      </c>
      <c r="G1631" s="659">
        <v>10000</v>
      </c>
      <c r="H1631" s="659">
        <v>0</v>
      </c>
      <c r="I1631" s="659">
        <v>-199315220</v>
      </c>
      <c r="J1631" s="660" t="s">
        <v>1389</v>
      </c>
    </row>
    <row r="1632" spans="1:10">
      <c r="A1632" s="657" t="s">
        <v>1584</v>
      </c>
      <c r="B1632" s="658">
        <v>44529</v>
      </c>
      <c r="C1632" s="657" t="s">
        <v>1484</v>
      </c>
      <c r="D1632" s="657" t="s">
        <v>1171</v>
      </c>
      <c r="E1632" s="657" t="s">
        <v>1125</v>
      </c>
      <c r="F1632" s="659">
        <v>3000</v>
      </c>
      <c r="G1632" s="659">
        <v>3000</v>
      </c>
      <c r="H1632" s="659">
        <v>0</v>
      </c>
      <c r="I1632" s="659">
        <v>-199318220</v>
      </c>
      <c r="J1632" s="660" t="s">
        <v>1389</v>
      </c>
    </row>
    <row r="1633" spans="1:10">
      <c r="A1633" s="657" t="s">
        <v>1584</v>
      </c>
      <c r="B1633" s="658">
        <v>44529</v>
      </c>
      <c r="C1633" s="657" t="s">
        <v>1484</v>
      </c>
      <c r="D1633" s="657" t="s">
        <v>1171</v>
      </c>
      <c r="E1633" s="657" t="s">
        <v>1125</v>
      </c>
      <c r="F1633" s="659">
        <v>6000</v>
      </c>
      <c r="G1633" s="659">
        <v>6000</v>
      </c>
      <c r="H1633" s="659">
        <v>0</v>
      </c>
      <c r="I1633" s="659">
        <v>-199324220</v>
      </c>
      <c r="J1633" s="660" t="s">
        <v>1389</v>
      </c>
    </row>
    <row r="1634" spans="1:10">
      <c r="A1634" s="657" t="s">
        <v>1584</v>
      </c>
      <c r="B1634" s="658">
        <v>44529</v>
      </c>
      <c r="C1634" s="657" t="s">
        <v>1484</v>
      </c>
      <c r="D1634" s="657" t="s">
        <v>1171</v>
      </c>
      <c r="E1634" s="657" t="s">
        <v>1125</v>
      </c>
      <c r="F1634" s="659">
        <v>18000</v>
      </c>
      <c r="G1634" s="659">
        <v>18000</v>
      </c>
      <c r="H1634" s="659">
        <v>0</v>
      </c>
      <c r="I1634" s="659">
        <v>-199342220</v>
      </c>
      <c r="J1634" s="660" t="s">
        <v>1389</v>
      </c>
    </row>
    <row r="1635" spans="1:10">
      <c r="A1635" s="657" t="s">
        <v>1584</v>
      </c>
      <c r="B1635" s="658">
        <v>44529</v>
      </c>
      <c r="C1635" s="657" t="s">
        <v>1484</v>
      </c>
      <c r="D1635" s="657" t="s">
        <v>1171</v>
      </c>
      <c r="E1635" s="657" t="s">
        <v>1125</v>
      </c>
      <c r="F1635" s="659">
        <v>8000</v>
      </c>
      <c r="G1635" s="659">
        <v>8000</v>
      </c>
      <c r="H1635" s="659">
        <v>0</v>
      </c>
      <c r="I1635" s="659">
        <v>-199350220</v>
      </c>
      <c r="J1635" s="660" t="s">
        <v>1389</v>
      </c>
    </row>
    <row r="1636" spans="1:10">
      <c r="A1636" s="657" t="s">
        <v>1584</v>
      </c>
      <c r="B1636" s="658">
        <v>44529</v>
      </c>
      <c r="C1636" s="657" t="s">
        <v>1484</v>
      </c>
      <c r="D1636" s="657" t="s">
        <v>1171</v>
      </c>
      <c r="E1636" s="657" t="s">
        <v>1125</v>
      </c>
      <c r="F1636" s="659">
        <v>7000</v>
      </c>
      <c r="G1636" s="659">
        <v>7000</v>
      </c>
      <c r="H1636" s="659">
        <v>0</v>
      </c>
      <c r="I1636" s="659">
        <v>-199357220</v>
      </c>
      <c r="J1636" s="660" t="s">
        <v>1389</v>
      </c>
    </row>
    <row r="1637" spans="1:10">
      <c r="A1637" s="657" t="s">
        <v>1584</v>
      </c>
      <c r="B1637" s="658">
        <v>44529</v>
      </c>
      <c r="C1637" s="657" t="s">
        <v>1488</v>
      </c>
      <c r="D1637" s="657" t="s">
        <v>1171</v>
      </c>
      <c r="E1637" s="657" t="s">
        <v>1489</v>
      </c>
      <c r="F1637" s="659">
        <v>8000</v>
      </c>
      <c r="G1637" s="659">
        <v>8000</v>
      </c>
      <c r="H1637" s="659">
        <v>0</v>
      </c>
      <c r="I1637" s="659">
        <v>-199365220</v>
      </c>
      <c r="J1637" s="660" t="s">
        <v>1389</v>
      </c>
    </row>
    <row r="1638" spans="1:10">
      <c r="A1638" s="657" t="s">
        <v>1584</v>
      </c>
      <c r="B1638" s="658">
        <v>44529</v>
      </c>
      <c r="C1638" s="657" t="s">
        <v>1488</v>
      </c>
      <c r="D1638" s="657" t="s">
        <v>1171</v>
      </c>
      <c r="E1638" s="657" t="s">
        <v>1489</v>
      </c>
      <c r="F1638" s="659">
        <v>2900</v>
      </c>
      <c r="G1638" s="659">
        <v>2900</v>
      </c>
      <c r="H1638" s="659">
        <v>0</v>
      </c>
      <c r="I1638" s="659">
        <v>-199368120</v>
      </c>
      <c r="J1638" s="660" t="s">
        <v>1389</v>
      </c>
    </row>
    <row r="1639" spans="1:10">
      <c r="A1639" s="657" t="s">
        <v>1584</v>
      </c>
      <c r="B1639" s="658">
        <v>44529</v>
      </c>
      <c r="C1639" s="657" t="s">
        <v>1492</v>
      </c>
      <c r="D1639" s="657" t="s">
        <v>1171</v>
      </c>
      <c r="E1639" s="657" t="s">
        <v>1493</v>
      </c>
      <c r="F1639" s="659">
        <v>87500</v>
      </c>
      <c r="G1639" s="659">
        <v>87500</v>
      </c>
      <c r="H1639" s="659">
        <v>0</v>
      </c>
      <c r="I1639" s="659">
        <v>-199455620</v>
      </c>
      <c r="J1639" s="660" t="s">
        <v>1389</v>
      </c>
    </row>
    <row r="1640" spans="1:10">
      <c r="A1640" s="657" t="s">
        <v>1584</v>
      </c>
      <c r="B1640" s="658">
        <v>44529</v>
      </c>
      <c r="C1640" s="657" t="s">
        <v>1479</v>
      </c>
      <c r="D1640" s="657" t="s">
        <v>1171</v>
      </c>
      <c r="E1640" s="657" t="s">
        <v>1129</v>
      </c>
      <c r="F1640" s="659">
        <v>1500000</v>
      </c>
      <c r="G1640" s="659">
        <v>1500000</v>
      </c>
      <c r="H1640" s="659">
        <v>0</v>
      </c>
      <c r="I1640" s="659">
        <v>-200955620</v>
      </c>
      <c r="J1640" s="660" t="s">
        <v>1389</v>
      </c>
    </row>
    <row r="1641" spans="1:10">
      <c r="A1641" s="657" t="s">
        <v>1586</v>
      </c>
      <c r="B1641" s="658">
        <v>44530</v>
      </c>
      <c r="C1641" s="657" t="s">
        <v>1540</v>
      </c>
      <c r="D1641" s="657" t="s">
        <v>1171</v>
      </c>
      <c r="E1641" s="657" t="s">
        <v>1587</v>
      </c>
      <c r="F1641" s="659">
        <v>30000</v>
      </c>
      <c r="G1641" s="659">
        <v>30000</v>
      </c>
      <c r="H1641" s="659">
        <v>0</v>
      </c>
      <c r="I1641" s="659">
        <v>-200985620</v>
      </c>
      <c r="J1641" s="660" t="s">
        <v>1389</v>
      </c>
    </row>
    <row r="1642" spans="1:10">
      <c r="A1642" s="657" t="s">
        <v>1588</v>
      </c>
      <c r="B1642" s="658">
        <v>44527</v>
      </c>
      <c r="C1642" s="657" t="s">
        <v>1479</v>
      </c>
      <c r="D1642" s="657" t="s">
        <v>1171</v>
      </c>
      <c r="E1642" s="657" t="s">
        <v>1129</v>
      </c>
      <c r="F1642" s="659">
        <v>16700000</v>
      </c>
      <c r="G1642" s="659">
        <v>16700000</v>
      </c>
      <c r="H1642" s="659">
        <v>0</v>
      </c>
      <c r="I1642" s="659">
        <v>-217685620</v>
      </c>
      <c r="J1642" s="660" t="s">
        <v>1389</v>
      </c>
    </row>
    <row r="1643" spans="1:10">
      <c r="A1643" s="657" t="s">
        <v>1589</v>
      </c>
      <c r="B1643" s="658">
        <v>44527</v>
      </c>
      <c r="C1643" s="657" t="s">
        <v>1479</v>
      </c>
      <c r="D1643" s="657" t="s">
        <v>1171</v>
      </c>
      <c r="E1643" s="657" t="s">
        <v>1129</v>
      </c>
      <c r="F1643" s="659">
        <v>16700000</v>
      </c>
      <c r="G1643" s="659">
        <v>16700000</v>
      </c>
      <c r="H1643" s="659">
        <v>0</v>
      </c>
      <c r="I1643" s="659">
        <v>-234385620</v>
      </c>
      <c r="J1643" s="660" t="s">
        <v>1389</v>
      </c>
    </row>
    <row r="1644" spans="1:10">
      <c r="A1644" s="657" t="s">
        <v>1586</v>
      </c>
      <c r="B1644" s="658">
        <v>44530</v>
      </c>
      <c r="C1644" s="657" t="s">
        <v>1484</v>
      </c>
      <c r="D1644" s="657" t="s">
        <v>1171</v>
      </c>
      <c r="E1644" s="657" t="s">
        <v>1125</v>
      </c>
      <c r="F1644" s="659">
        <v>4000</v>
      </c>
      <c r="G1644" s="659">
        <v>4000</v>
      </c>
      <c r="H1644" s="659">
        <v>0</v>
      </c>
      <c r="I1644" s="659">
        <v>-234389620</v>
      </c>
      <c r="J1644" s="660" t="s">
        <v>1389</v>
      </c>
    </row>
    <row r="1645" spans="1:10">
      <c r="A1645" s="657" t="s">
        <v>1586</v>
      </c>
      <c r="B1645" s="658">
        <v>44530</v>
      </c>
      <c r="C1645" s="657" t="s">
        <v>1484</v>
      </c>
      <c r="D1645" s="657" t="s">
        <v>1171</v>
      </c>
      <c r="E1645" s="657" t="s">
        <v>1125</v>
      </c>
      <c r="F1645" s="659">
        <v>5000</v>
      </c>
      <c r="G1645" s="659">
        <v>5000</v>
      </c>
      <c r="H1645" s="659">
        <v>0</v>
      </c>
      <c r="I1645" s="659">
        <v>-234394620</v>
      </c>
      <c r="J1645" s="660" t="s">
        <v>1389</v>
      </c>
    </row>
    <row r="1646" spans="1:10">
      <c r="A1646" s="657" t="s">
        <v>1586</v>
      </c>
      <c r="B1646" s="658">
        <v>44530</v>
      </c>
      <c r="C1646" s="657" t="s">
        <v>1484</v>
      </c>
      <c r="D1646" s="657" t="s">
        <v>1171</v>
      </c>
      <c r="E1646" s="657" t="s">
        <v>1125</v>
      </c>
      <c r="F1646" s="659">
        <v>4000</v>
      </c>
      <c r="G1646" s="659">
        <v>4000</v>
      </c>
      <c r="H1646" s="659">
        <v>0</v>
      </c>
      <c r="I1646" s="659">
        <v>-234398620</v>
      </c>
      <c r="J1646" s="660" t="s">
        <v>1389</v>
      </c>
    </row>
    <row r="1647" spans="1:10">
      <c r="A1647" s="657" t="s">
        <v>1586</v>
      </c>
      <c r="B1647" s="658">
        <v>44530</v>
      </c>
      <c r="C1647" s="657" t="s">
        <v>1482</v>
      </c>
      <c r="D1647" s="657" t="s">
        <v>1171</v>
      </c>
      <c r="E1647" s="657" t="s">
        <v>1483</v>
      </c>
      <c r="F1647" s="659">
        <v>145000</v>
      </c>
      <c r="G1647" s="659">
        <v>145000</v>
      </c>
      <c r="H1647" s="659">
        <v>0</v>
      </c>
      <c r="I1647" s="659">
        <v>-234543620</v>
      </c>
      <c r="J1647" s="660" t="s">
        <v>1389</v>
      </c>
    </row>
    <row r="1648" spans="1:10">
      <c r="A1648" s="657" t="s">
        <v>1586</v>
      </c>
      <c r="B1648" s="658">
        <v>44530</v>
      </c>
      <c r="C1648" s="657" t="s">
        <v>1484</v>
      </c>
      <c r="D1648" s="657" t="s">
        <v>1171</v>
      </c>
      <c r="E1648" s="657" t="s">
        <v>1125</v>
      </c>
      <c r="F1648" s="659">
        <v>6000</v>
      </c>
      <c r="G1648" s="659">
        <v>6000</v>
      </c>
      <c r="H1648" s="659">
        <v>0</v>
      </c>
      <c r="I1648" s="659">
        <v>-234549620</v>
      </c>
      <c r="J1648" s="660" t="s">
        <v>1389</v>
      </c>
    </row>
    <row r="1649" spans="1:10">
      <c r="A1649" s="657" t="s">
        <v>1586</v>
      </c>
      <c r="B1649" s="658">
        <v>44530</v>
      </c>
      <c r="C1649" s="657" t="s">
        <v>1488</v>
      </c>
      <c r="D1649" s="657" t="s">
        <v>1171</v>
      </c>
      <c r="E1649" s="657" t="s">
        <v>1489</v>
      </c>
      <c r="F1649" s="659">
        <v>8000</v>
      </c>
      <c r="G1649" s="659">
        <v>8000</v>
      </c>
      <c r="H1649" s="659">
        <v>0</v>
      </c>
      <c r="I1649" s="659">
        <v>-234557620</v>
      </c>
      <c r="J1649" s="660" t="s">
        <v>1389</v>
      </c>
    </row>
    <row r="1650" spans="1:10">
      <c r="A1650" s="657" t="s">
        <v>1586</v>
      </c>
      <c r="B1650" s="658">
        <v>44530</v>
      </c>
      <c r="C1650" s="657" t="s">
        <v>1484</v>
      </c>
      <c r="D1650" s="657" t="s">
        <v>1171</v>
      </c>
      <c r="E1650" s="657" t="s">
        <v>1125</v>
      </c>
      <c r="F1650" s="659">
        <v>3000</v>
      </c>
      <c r="G1650" s="659">
        <v>3000</v>
      </c>
      <c r="H1650" s="659">
        <v>0</v>
      </c>
      <c r="I1650" s="659">
        <v>-234560620</v>
      </c>
      <c r="J1650" s="660" t="s">
        <v>1389</v>
      </c>
    </row>
    <row r="1651" spans="1:10">
      <c r="A1651" s="657" t="s">
        <v>1586</v>
      </c>
      <c r="B1651" s="658">
        <v>44530</v>
      </c>
      <c r="C1651" s="657" t="s">
        <v>1484</v>
      </c>
      <c r="D1651" s="657" t="s">
        <v>1171</v>
      </c>
      <c r="E1651" s="657" t="s">
        <v>1125</v>
      </c>
      <c r="F1651" s="659">
        <v>5000</v>
      </c>
      <c r="G1651" s="659">
        <v>5000</v>
      </c>
      <c r="H1651" s="659">
        <v>0</v>
      </c>
      <c r="I1651" s="659">
        <v>-234565620</v>
      </c>
      <c r="J1651" s="660" t="s">
        <v>1389</v>
      </c>
    </row>
    <row r="1652" spans="1:10">
      <c r="A1652" s="657" t="s">
        <v>1586</v>
      </c>
      <c r="B1652" s="658">
        <v>44530</v>
      </c>
      <c r="C1652" s="657" t="s">
        <v>1484</v>
      </c>
      <c r="D1652" s="657" t="s">
        <v>1171</v>
      </c>
      <c r="E1652" s="657" t="s">
        <v>1125</v>
      </c>
      <c r="F1652" s="659">
        <v>10000</v>
      </c>
      <c r="G1652" s="659">
        <v>10000</v>
      </c>
      <c r="H1652" s="659">
        <v>0</v>
      </c>
      <c r="I1652" s="659">
        <v>-234575620</v>
      </c>
      <c r="J1652" s="660" t="s">
        <v>1389</v>
      </c>
    </row>
    <row r="1653" spans="1:10">
      <c r="A1653" s="657" t="s">
        <v>1586</v>
      </c>
      <c r="B1653" s="658">
        <v>44530</v>
      </c>
      <c r="C1653" s="657" t="s">
        <v>1501</v>
      </c>
      <c r="D1653" s="657" t="s">
        <v>1171</v>
      </c>
      <c r="E1653" s="657" t="s">
        <v>1590</v>
      </c>
      <c r="F1653" s="659">
        <v>15000</v>
      </c>
      <c r="G1653" s="659">
        <v>15000</v>
      </c>
      <c r="H1653" s="659">
        <v>0</v>
      </c>
      <c r="I1653" s="659">
        <v>-234590620</v>
      </c>
      <c r="J1653" s="660" t="s">
        <v>1389</v>
      </c>
    </row>
    <row r="1654" spans="1:10">
      <c r="A1654" s="657" t="s">
        <v>1586</v>
      </c>
      <c r="B1654" s="658">
        <v>44530</v>
      </c>
      <c r="C1654" s="657" t="s">
        <v>1294</v>
      </c>
      <c r="D1654" s="657" t="s">
        <v>1171</v>
      </c>
      <c r="E1654" s="657" t="s">
        <v>1486</v>
      </c>
      <c r="F1654" s="659">
        <v>258300</v>
      </c>
      <c r="G1654" s="659">
        <v>258300</v>
      </c>
      <c r="H1654" s="659">
        <v>0</v>
      </c>
      <c r="I1654" s="659">
        <v>-234848920</v>
      </c>
      <c r="J1654" s="660" t="s">
        <v>1389</v>
      </c>
    </row>
    <row r="1655" spans="1:10">
      <c r="A1655" s="657" t="s">
        <v>1586</v>
      </c>
      <c r="B1655" s="658">
        <v>44530</v>
      </c>
      <c r="C1655" s="657" t="s">
        <v>1484</v>
      </c>
      <c r="D1655" s="657" t="s">
        <v>1171</v>
      </c>
      <c r="E1655" s="657" t="s">
        <v>1125</v>
      </c>
      <c r="F1655" s="659">
        <v>8000</v>
      </c>
      <c r="G1655" s="659">
        <v>8000</v>
      </c>
      <c r="H1655" s="659">
        <v>0</v>
      </c>
      <c r="I1655" s="659">
        <v>-234856920</v>
      </c>
      <c r="J1655" s="660" t="s">
        <v>1389</v>
      </c>
    </row>
    <row r="1656" spans="1:10">
      <c r="A1656" s="657" t="s">
        <v>1586</v>
      </c>
      <c r="B1656" s="658">
        <v>44530</v>
      </c>
      <c r="C1656" s="657" t="s">
        <v>1501</v>
      </c>
      <c r="D1656" s="657" t="s">
        <v>1171</v>
      </c>
      <c r="E1656" s="657" t="s">
        <v>1511</v>
      </c>
      <c r="F1656" s="659">
        <v>5000</v>
      </c>
      <c r="G1656" s="659">
        <v>5000</v>
      </c>
      <c r="H1656" s="659">
        <v>0</v>
      </c>
      <c r="I1656" s="659">
        <v>-234861920</v>
      </c>
      <c r="J1656" s="660" t="s">
        <v>1389</v>
      </c>
    </row>
    <row r="1657" spans="1:10">
      <c r="A1657" s="657" t="s">
        <v>1586</v>
      </c>
      <c r="B1657" s="658">
        <v>44530</v>
      </c>
      <c r="C1657" s="657" t="s">
        <v>1591</v>
      </c>
      <c r="D1657" s="657" t="s">
        <v>1171</v>
      </c>
      <c r="E1657" s="657" t="s">
        <v>1592</v>
      </c>
      <c r="F1657" s="659">
        <v>1080000</v>
      </c>
      <c r="G1657" s="659">
        <v>1080000</v>
      </c>
      <c r="H1657" s="659">
        <v>0</v>
      </c>
      <c r="I1657" s="659">
        <v>-235941920</v>
      </c>
      <c r="J1657" s="660" t="s">
        <v>1389</v>
      </c>
    </row>
    <row r="1658" spans="1:10">
      <c r="A1658" s="657" t="s">
        <v>1586</v>
      </c>
      <c r="B1658" s="658">
        <v>44530</v>
      </c>
      <c r="C1658" s="657" t="s">
        <v>1479</v>
      </c>
      <c r="D1658" s="657" t="s">
        <v>1171</v>
      </c>
      <c r="E1658" s="657" t="s">
        <v>1593</v>
      </c>
      <c r="F1658" s="659">
        <v>1889603</v>
      </c>
      <c r="G1658" s="659">
        <v>1889603</v>
      </c>
      <c r="H1658" s="659">
        <v>0</v>
      </c>
      <c r="I1658" s="659">
        <v>-237831523</v>
      </c>
      <c r="J1658" s="660" t="s">
        <v>1389</v>
      </c>
    </row>
    <row r="1659" spans="1:10">
      <c r="A1659" s="657" t="s">
        <v>1594</v>
      </c>
      <c r="B1659" s="658">
        <v>44501</v>
      </c>
      <c r="C1659" s="657" t="s">
        <v>1391</v>
      </c>
      <c r="D1659" s="657" t="s">
        <v>1171</v>
      </c>
      <c r="E1659" s="657" t="s">
        <v>1397</v>
      </c>
      <c r="F1659" s="659">
        <v>-12931446</v>
      </c>
      <c r="G1659" s="659">
        <v>0</v>
      </c>
      <c r="H1659" s="659">
        <v>12931446</v>
      </c>
      <c r="I1659" s="659">
        <v>-224900077</v>
      </c>
      <c r="J1659" s="660" t="s">
        <v>1393</v>
      </c>
    </row>
    <row r="1660" spans="1:10">
      <c r="A1660" s="657" t="s">
        <v>1595</v>
      </c>
      <c r="B1660" s="658">
        <v>44502</v>
      </c>
      <c r="C1660" s="657" t="s">
        <v>1391</v>
      </c>
      <c r="D1660" s="657" t="s">
        <v>1171</v>
      </c>
      <c r="E1660" s="657" t="s">
        <v>1397</v>
      </c>
      <c r="F1660" s="659">
        <v>-1995698</v>
      </c>
      <c r="G1660" s="659">
        <v>0</v>
      </c>
      <c r="H1660" s="659">
        <v>1995698</v>
      </c>
      <c r="I1660" s="659">
        <v>-222904379</v>
      </c>
      <c r="J1660" s="660" t="s">
        <v>1393</v>
      </c>
    </row>
    <row r="1661" spans="1:10">
      <c r="A1661" s="657" t="s">
        <v>1596</v>
      </c>
      <c r="B1661" s="658">
        <v>44503</v>
      </c>
      <c r="C1661" s="657" t="s">
        <v>1391</v>
      </c>
      <c r="D1661" s="657" t="s">
        <v>1171</v>
      </c>
      <c r="E1661" s="657" t="s">
        <v>1397</v>
      </c>
      <c r="F1661" s="659">
        <v>-2137500</v>
      </c>
      <c r="G1661" s="659">
        <v>0</v>
      </c>
      <c r="H1661" s="659">
        <v>2137500</v>
      </c>
      <c r="I1661" s="659">
        <v>-220766879</v>
      </c>
      <c r="J1661" s="660" t="s">
        <v>1393</v>
      </c>
    </row>
    <row r="1662" spans="1:10">
      <c r="A1662" s="657" t="s">
        <v>1597</v>
      </c>
      <c r="B1662" s="658">
        <v>44504</v>
      </c>
      <c r="C1662" s="657" t="s">
        <v>1391</v>
      </c>
      <c r="D1662" s="657" t="s">
        <v>1171</v>
      </c>
      <c r="E1662" s="657" t="s">
        <v>1397</v>
      </c>
      <c r="F1662" s="659">
        <v>-3413000</v>
      </c>
      <c r="G1662" s="659">
        <v>0</v>
      </c>
      <c r="H1662" s="659">
        <v>3413000</v>
      </c>
      <c r="I1662" s="659">
        <v>-217353879</v>
      </c>
      <c r="J1662" s="660" t="s">
        <v>1393</v>
      </c>
    </row>
    <row r="1663" spans="1:10">
      <c r="A1663" s="657" t="s">
        <v>1598</v>
      </c>
      <c r="B1663" s="658">
        <v>44505</v>
      </c>
      <c r="C1663" s="657" t="s">
        <v>1391</v>
      </c>
      <c r="D1663" s="657" t="s">
        <v>1171</v>
      </c>
      <c r="E1663" s="657" t="s">
        <v>1397</v>
      </c>
      <c r="F1663" s="659">
        <v>-508100</v>
      </c>
      <c r="G1663" s="659">
        <v>0</v>
      </c>
      <c r="H1663" s="659">
        <v>508100</v>
      </c>
      <c r="I1663" s="659">
        <v>-216845779</v>
      </c>
      <c r="J1663" s="660" t="s">
        <v>1393</v>
      </c>
    </row>
    <row r="1664" spans="1:10">
      <c r="A1664" s="657" t="s">
        <v>1599</v>
      </c>
      <c r="B1664" s="658">
        <v>44506</v>
      </c>
      <c r="C1664" s="657" t="s">
        <v>1391</v>
      </c>
      <c r="D1664" s="657" t="s">
        <v>1171</v>
      </c>
      <c r="E1664" s="657" t="s">
        <v>1397</v>
      </c>
      <c r="F1664" s="659">
        <v>-14171770</v>
      </c>
      <c r="G1664" s="659">
        <v>0</v>
      </c>
      <c r="H1664" s="659">
        <v>14171770</v>
      </c>
      <c r="I1664" s="659">
        <v>-202674009</v>
      </c>
      <c r="J1664" s="660" t="s">
        <v>1393</v>
      </c>
    </row>
    <row r="1665" spans="1:10">
      <c r="A1665" s="657" t="s">
        <v>1600</v>
      </c>
      <c r="B1665" s="658">
        <v>44508</v>
      </c>
      <c r="C1665" s="657" t="s">
        <v>1391</v>
      </c>
      <c r="D1665" s="657" t="s">
        <v>1171</v>
      </c>
      <c r="E1665" s="657" t="s">
        <v>1397</v>
      </c>
      <c r="F1665" s="659">
        <v>-15456950</v>
      </c>
      <c r="G1665" s="659">
        <v>0</v>
      </c>
      <c r="H1665" s="659">
        <v>15456950</v>
      </c>
      <c r="I1665" s="659">
        <v>-187217059</v>
      </c>
      <c r="J1665" s="660" t="s">
        <v>1393</v>
      </c>
    </row>
    <row r="1666" spans="1:10">
      <c r="A1666" s="657" t="s">
        <v>1601</v>
      </c>
      <c r="B1666" s="658">
        <v>44508</v>
      </c>
      <c r="C1666" s="657" t="s">
        <v>1391</v>
      </c>
      <c r="D1666" s="657" t="s">
        <v>1171</v>
      </c>
      <c r="E1666" s="657" t="s">
        <v>1397</v>
      </c>
      <c r="F1666" s="659">
        <v>-300000</v>
      </c>
      <c r="G1666" s="659">
        <v>0</v>
      </c>
      <c r="H1666" s="659">
        <v>300000</v>
      </c>
      <c r="I1666" s="659">
        <v>-186917059</v>
      </c>
      <c r="J1666" s="660" t="s">
        <v>1393</v>
      </c>
    </row>
    <row r="1667" spans="1:10">
      <c r="A1667" s="657" t="s">
        <v>1602</v>
      </c>
      <c r="B1667" s="658">
        <v>44509</v>
      </c>
      <c r="C1667" s="657" t="s">
        <v>1391</v>
      </c>
      <c r="D1667" s="657" t="s">
        <v>1171</v>
      </c>
      <c r="E1667" s="657" t="s">
        <v>1397</v>
      </c>
      <c r="F1667" s="659">
        <v>-11736486</v>
      </c>
      <c r="G1667" s="659">
        <v>0</v>
      </c>
      <c r="H1667" s="659">
        <v>11736486</v>
      </c>
      <c r="I1667" s="659">
        <v>-175180573</v>
      </c>
      <c r="J1667" s="660" t="s">
        <v>1393</v>
      </c>
    </row>
    <row r="1668" spans="1:10">
      <c r="A1668" s="657" t="s">
        <v>1603</v>
      </c>
      <c r="B1668" s="658">
        <v>44510</v>
      </c>
      <c r="C1668" s="657" t="s">
        <v>1391</v>
      </c>
      <c r="D1668" s="657" t="s">
        <v>1171</v>
      </c>
      <c r="E1668" s="657" t="s">
        <v>1397</v>
      </c>
      <c r="F1668" s="659">
        <v>-1365500</v>
      </c>
      <c r="G1668" s="659">
        <v>0</v>
      </c>
      <c r="H1668" s="659">
        <v>1365500</v>
      </c>
      <c r="I1668" s="659">
        <v>-173815073</v>
      </c>
      <c r="J1668" s="660" t="s">
        <v>1393</v>
      </c>
    </row>
    <row r="1669" spans="1:10">
      <c r="A1669" s="657" t="s">
        <v>1604</v>
      </c>
      <c r="B1669" s="658">
        <v>44510</v>
      </c>
      <c r="C1669" s="657" t="s">
        <v>1391</v>
      </c>
      <c r="D1669" s="657" t="s">
        <v>1171</v>
      </c>
      <c r="E1669" s="657" t="s">
        <v>1397</v>
      </c>
      <c r="F1669" s="659">
        <v>-1500000</v>
      </c>
      <c r="G1669" s="659">
        <v>0</v>
      </c>
      <c r="H1669" s="659">
        <v>1500000</v>
      </c>
      <c r="I1669" s="659">
        <v>-172315073</v>
      </c>
      <c r="J1669" s="660" t="s">
        <v>1393</v>
      </c>
    </row>
    <row r="1670" spans="1:10">
      <c r="A1670" s="657" t="s">
        <v>1605</v>
      </c>
      <c r="B1670" s="658">
        <v>44511</v>
      </c>
      <c r="C1670" s="657" t="s">
        <v>1391</v>
      </c>
      <c r="D1670" s="657" t="s">
        <v>1171</v>
      </c>
      <c r="E1670" s="657" t="s">
        <v>1397</v>
      </c>
      <c r="F1670" s="659">
        <v>-11972394</v>
      </c>
      <c r="G1670" s="659">
        <v>0</v>
      </c>
      <c r="H1670" s="659">
        <v>11972394</v>
      </c>
      <c r="I1670" s="659">
        <v>-160342679</v>
      </c>
      <c r="J1670" s="660" t="s">
        <v>1393</v>
      </c>
    </row>
    <row r="1671" spans="1:10">
      <c r="A1671" s="657" t="s">
        <v>1606</v>
      </c>
      <c r="B1671" s="658">
        <v>44512</v>
      </c>
      <c r="C1671" s="657" t="s">
        <v>1391</v>
      </c>
      <c r="D1671" s="657" t="s">
        <v>1171</v>
      </c>
      <c r="E1671" s="657" t="s">
        <v>1397</v>
      </c>
      <c r="F1671" s="659">
        <v>-11905667</v>
      </c>
      <c r="G1671" s="659">
        <v>0</v>
      </c>
      <c r="H1671" s="659">
        <v>11905667</v>
      </c>
      <c r="I1671" s="659">
        <v>-148437012</v>
      </c>
      <c r="J1671" s="660" t="s">
        <v>1393</v>
      </c>
    </row>
    <row r="1672" spans="1:10">
      <c r="A1672" s="657" t="s">
        <v>1607</v>
      </c>
      <c r="B1672" s="658">
        <v>44513</v>
      </c>
      <c r="C1672" s="657" t="s">
        <v>1391</v>
      </c>
      <c r="D1672" s="657" t="s">
        <v>1171</v>
      </c>
      <c r="E1672" s="657" t="s">
        <v>1397</v>
      </c>
      <c r="F1672" s="659">
        <v>-1862050</v>
      </c>
      <c r="G1672" s="659">
        <v>0</v>
      </c>
      <c r="H1672" s="659">
        <v>1862050</v>
      </c>
      <c r="I1672" s="659">
        <v>-146574962</v>
      </c>
      <c r="J1672" s="660" t="s">
        <v>1393</v>
      </c>
    </row>
    <row r="1673" spans="1:10">
      <c r="A1673" s="657" t="s">
        <v>1608</v>
      </c>
      <c r="B1673" s="658">
        <v>44514</v>
      </c>
      <c r="C1673" s="657" t="s">
        <v>1391</v>
      </c>
      <c r="D1673" s="657" t="s">
        <v>1171</v>
      </c>
      <c r="E1673" s="657" t="s">
        <v>1397</v>
      </c>
      <c r="F1673" s="659">
        <v>-5000</v>
      </c>
      <c r="G1673" s="659">
        <v>0</v>
      </c>
      <c r="H1673" s="659">
        <v>5000</v>
      </c>
      <c r="I1673" s="659">
        <v>-146569962</v>
      </c>
      <c r="J1673" s="660" t="s">
        <v>1393</v>
      </c>
    </row>
    <row r="1674" spans="1:10">
      <c r="A1674" s="657" t="s">
        <v>1609</v>
      </c>
      <c r="B1674" s="658">
        <v>44515</v>
      </c>
      <c r="C1674" s="657" t="s">
        <v>1391</v>
      </c>
      <c r="D1674" s="657" t="s">
        <v>1171</v>
      </c>
      <c r="E1674" s="657" t="s">
        <v>1397</v>
      </c>
      <c r="F1674" s="659">
        <v>-3012000</v>
      </c>
      <c r="G1674" s="659">
        <v>0</v>
      </c>
      <c r="H1674" s="659">
        <v>3012000</v>
      </c>
      <c r="I1674" s="659">
        <v>-143557962</v>
      </c>
      <c r="J1674" s="660" t="s">
        <v>1393</v>
      </c>
    </row>
    <row r="1675" spans="1:10">
      <c r="A1675" s="657" t="s">
        <v>1610</v>
      </c>
      <c r="B1675" s="658">
        <v>44516</v>
      </c>
      <c r="C1675" s="657" t="s">
        <v>1391</v>
      </c>
      <c r="D1675" s="657" t="s">
        <v>1171</v>
      </c>
      <c r="E1675" s="657" t="s">
        <v>1397</v>
      </c>
      <c r="F1675" s="659">
        <v>-17125198</v>
      </c>
      <c r="G1675" s="659">
        <v>0</v>
      </c>
      <c r="H1675" s="659">
        <v>17125198</v>
      </c>
      <c r="I1675" s="659">
        <v>-126432764</v>
      </c>
      <c r="J1675" s="660" t="s">
        <v>1393</v>
      </c>
    </row>
    <row r="1676" spans="1:10">
      <c r="A1676" s="657" t="s">
        <v>1611</v>
      </c>
      <c r="B1676" s="658">
        <v>44517</v>
      </c>
      <c r="C1676" s="657" t="s">
        <v>1391</v>
      </c>
      <c r="D1676" s="657" t="s">
        <v>1171</v>
      </c>
      <c r="E1676" s="657" t="s">
        <v>1397</v>
      </c>
      <c r="F1676" s="659">
        <v>-1586250</v>
      </c>
      <c r="G1676" s="659">
        <v>0</v>
      </c>
      <c r="H1676" s="659">
        <v>1586250</v>
      </c>
      <c r="I1676" s="659">
        <v>-124846514</v>
      </c>
      <c r="J1676" s="660" t="s">
        <v>1393</v>
      </c>
    </row>
    <row r="1677" spans="1:10">
      <c r="A1677" s="657" t="s">
        <v>1612</v>
      </c>
      <c r="B1677" s="658">
        <v>44518</v>
      </c>
      <c r="C1677" s="657" t="s">
        <v>1391</v>
      </c>
      <c r="D1677" s="657" t="s">
        <v>1171</v>
      </c>
      <c r="E1677" s="657" t="s">
        <v>1397</v>
      </c>
      <c r="F1677" s="659">
        <v>-29983650</v>
      </c>
      <c r="G1677" s="659">
        <v>0</v>
      </c>
      <c r="H1677" s="659">
        <v>29983650</v>
      </c>
      <c r="I1677" s="659">
        <v>-94862864</v>
      </c>
      <c r="J1677" s="660" t="s">
        <v>1393</v>
      </c>
    </row>
    <row r="1678" spans="1:10">
      <c r="A1678" s="657" t="s">
        <v>1613</v>
      </c>
      <c r="B1678" s="658">
        <v>44519</v>
      </c>
      <c r="C1678" s="657" t="s">
        <v>1391</v>
      </c>
      <c r="D1678" s="657" t="s">
        <v>1171</v>
      </c>
      <c r="E1678" s="657" t="s">
        <v>1397</v>
      </c>
      <c r="F1678" s="659">
        <v>-2239000</v>
      </c>
      <c r="G1678" s="659">
        <v>0</v>
      </c>
      <c r="H1678" s="659">
        <v>2239000</v>
      </c>
      <c r="I1678" s="659">
        <v>-92623864</v>
      </c>
      <c r="J1678" s="660" t="s">
        <v>1393</v>
      </c>
    </row>
    <row r="1679" spans="1:10">
      <c r="A1679" s="657" t="s">
        <v>1614</v>
      </c>
      <c r="B1679" s="658">
        <v>44520</v>
      </c>
      <c r="C1679" s="657" t="s">
        <v>1391</v>
      </c>
      <c r="D1679" s="657" t="s">
        <v>1171</v>
      </c>
      <c r="E1679" s="657" t="s">
        <v>1397</v>
      </c>
      <c r="F1679" s="659">
        <v>-14516328</v>
      </c>
      <c r="G1679" s="659">
        <v>0</v>
      </c>
      <c r="H1679" s="659">
        <v>14516328</v>
      </c>
      <c r="I1679" s="659">
        <v>-78107536</v>
      </c>
      <c r="J1679" s="660" t="s">
        <v>1393</v>
      </c>
    </row>
    <row r="1680" spans="1:10">
      <c r="A1680" s="657" t="s">
        <v>1615</v>
      </c>
      <c r="B1680" s="658">
        <v>44522</v>
      </c>
      <c r="C1680" s="657" t="s">
        <v>1391</v>
      </c>
      <c r="D1680" s="657" t="s">
        <v>1171</v>
      </c>
      <c r="E1680" s="657" t="s">
        <v>1397</v>
      </c>
      <c r="F1680" s="659">
        <v>-373300</v>
      </c>
      <c r="G1680" s="659">
        <v>0</v>
      </c>
      <c r="H1680" s="659">
        <v>373300</v>
      </c>
      <c r="I1680" s="659">
        <v>-77734236</v>
      </c>
      <c r="J1680" s="660" t="s">
        <v>1393</v>
      </c>
    </row>
    <row r="1681" spans="1:10">
      <c r="A1681" s="657" t="s">
        <v>1616</v>
      </c>
      <c r="B1681" s="658">
        <v>44523</v>
      </c>
      <c r="C1681" s="657" t="s">
        <v>1391</v>
      </c>
      <c r="D1681" s="657" t="s">
        <v>1171</v>
      </c>
      <c r="E1681" s="657" t="s">
        <v>1397</v>
      </c>
      <c r="F1681" s="659">
        <v>-5071500</v>
      </c>
      <c r="G1681" s="659">
        <v>0</v>
      </c>
      <c r="H1681" s="659">
        <v>5071500</v>
      </c>
      <c r="I1681" s="659">
        <v>-72662736</v>
      </c>
      <c r="J1681" s="660" t="s">
        <v>1393</v>
      </c>
    </row>
    <row r="1682" spans="1:10">
      <c r="A1682" s="657" t="s">
        <v>1617</v>
      </c>
      <c r="B1682" s="658">
        <v>44523</v>
      </c>
      <c r="C1682" s="657" t="s">
        <v>1391</v>
      </c>
      <c r="D1682" s="657" t="s">
        <v>1171</v>
      </c>
      <c r="E1682" s="657" t="s">
        <v>1397</v>
      </c>
      <c r="F1682" s="659">
        <v>-1500000</v>
      </c>
      <c r="G1682" s="659">
        <v>0</v>
      </c>
      <c r="H1682" s="659">
        <v>1500000</v>
      </c>
      <c r="I1682" s="659">
        <v>-71162736</v>
      </c>
      <c r="J1682" s="660" t="s">
        <v>1393</v>
      </c>
    </row>
    <row r="1683" spans="1:10">
      <c r="A1683" s="657" t="s">
        <v>1618</v>
      </c>
      <c r="B1683" s="658">
        <v>44524</v>
      </c>
      <c r="C1683" s="657" t="s">
        <v>1391</v>
      </c>
      <c r="D1683" s="657" t="s">
        <v>1171</v>
      </c>
      <c r="E1683" s="657" t="s">
        <v>1397</v>
      </c>
      <c r="F1683" s="659">
        <v>-2162900</v>
      </c>
      <c r="G1683" s="659">
        <v>0</v>
      </c>
      <c r="H1683" s="659">
        <v>2162900</v>
      </c>
      <c r="I1683" s="659">
        <v>-68999836</v>
      </c>
      <c r="J1683" s="660" t="s">
        <v>1393</v>
      </c>
    </row>
    <row r="1684" spans="1:10">
      <c r="A1684" s="657" t="s">
        <v>1619</v>
      </c>
      <c r="B1684" s="658">
        <v>44525</v>
      </c>
      <c r="C1684" s="657" t="s">
        <v>1391</v>
      </c>
      <c r="D1684" s="657" t="s">
        <v>1171</v>
      </c>
      <c r="E1684" s="657" t="s">
        <v>1397</v>
      </c>
      <c r="F1684" s="659">
        <v>-19472987</v>
      </c>
      <c r="G1684" s="659">
        <v>0</v>
      </c>
      <c r="H1684" s="659">
        <v>19472987</v>
      </c>
      <c r="I1684" s="659">
        <v>-49526849</v>
      </c>
      <c r="J1684" s="660" t="s">
        <v>1393</v>
      </c>
    </row>
    <row r="1685" spans="1:10">
      <c r="A1685" s="657" t="s">
        <v>1620</v>
      </c>
      <c r="B1685" s="658">
        <v>44526</v>
      </c>
      <c r="C1685" s="657" t="s">
        <v>1391</v>
      </c>
      <c r="D1685" s="657" t="s">
        <v>1171</v>
      </c>
      <c r="E1685" s="657" t="s">
        <v>1397</v>
      </c>
      <c r="F1685" s="659">
        <v>-2305500</v>
      </c>
      <c r="G1685" s="659">
        <v>0</v>
      </c>
      <c r="H1685" s="659">
        <v>2305500</v>
      </c>
      <c r="I1685" s="659">
        <v>-47221349</v>
      </c>
      <c r="J1685" s="660" t="s">
        <v>1393</v>
      </c>
    </row>
    <row r="1686" spans="1:10">
      <c r="A1686" s="657" t="s">
        <v>1621</v>
      </c>
      <c r="B1686" s="658">
        <v>44527</v>
      </c>
      <c r="C1686" s="657" t="s">
        <v>1391</v>
      </c>
      <c r="D1686" s="657" t="s">
        <v>1171</v>
      </c>
      <c r="E1686" s="657" t="s">
        <v>1397</v>
      </c>
      <c r="F1686" s="659">
        <v>-27745046</v>
      </c>
      <c r="G1686" s="659">
        <v>0</v>
      </c>
      <c r="H1686" s="659">
        <v>27745046</v>
      </c>
      <c r="I1686" s="659">
        <v>-19476303</v>
      </c>
      <c r="J1686" s="660" t="s">
        <v>1393</v>
      </c>
    </row>
    <row r="1687" spans="1:10">
      <c r="A1687" s="657" t="s">
        <v>1622</v>
      </c>
      <c r="B1687" s="658">
        <v>44528</v>
      </c>
      <c r="C1687" s="657" t="s">
        <v>1391</v>
      </c>
      <c r="D1687" s="657" t="s">
        <v>1171</v>
      </c>
      <c r="E1687" s="657" t="s">
        <v>1397</v>
      </c>
      <c r="F1687" s="659">
        <v>-5000</v>
      </c>
      <c r="G1687" s="659">
        <v>0</v>
      </c>
      <c r="H1687" s="659">
        <v>5000</v>
      </c>
      <c r="I1687" s="659">
        <v>-19471303</v>
      </c>
      <c r="J1687" s="660" t="s">
        <v>1393</v>
      </c>
    </row>
    <row r="1688" spans="1:10">
      <c r="A1688" s="657" t="s">
        <v>1623</v>
      </c>
      <c r="B1688" s="658">
        <v>44529</v>
      </c>
      <c r="C1688" s="657" t="s">
        <v>1391</v>
      </c>
      <c r="D1688" s="657" t="s">
        <v>1171</v>
      </c>
      <c r="E1688" s="657" t="s">
        <v>1397</v>
      </c>
      <c r="F1688" s="659">
        <v>-1795400</v>
      </c>
      <c r="G1688" s="659">
        <v>0</v>
      </c>
      <c r="H1688" s="659">
        <v>1795400</v>
      </c>
      <c r="I1688" s="659">
        <v>-17675903</v>
      </c>
      <c r="J1688" s="660" t="s">
        <v>1393</v>
      </c>
    </row>
    <row r="1689" spans="1:10">
      <c r="A1689" s="657" t="s">
        <v>1624</v>
      </c>
      <c r="B1689" s="658">
        <v>44527</v>
      </c>
      <c r="C1689" s="657" t="s">
        <v>1391</v>
      </c>
      <c r="D1689" s="657" t="s">
        <v>1171</v>
      </c>
      <c r="E1689" s="657" t="s">
        <v>1397</v>
      </c>
      <c r="F1689" s="659">
        <v>-16700000</v>
      </c>
      <c r="G1689" s="659">
        <v>0</v>
      </c>
      <c r="H1689" s="659">
        <v>16700000</v>
      </c>
      <c r="I1689" s="659">
        <v>-975903</v>
      </c>
      <c r="J1689" s="660" t="s">
        <v>1393</v>
      </c>
    </row>
    <row r="1690" spans="1:10">
      <c r="A1690" s="657" t="s">
        <v>1625</v>
      </c>
      <c r="B1690" s="658">
        <v>44530</v>
      </c>
      <c r="C1690" s="657" t="s">
        <v>1391</v>
      </c>
      <c r="D1690" s="657" t="s">
        <v>1171</v>
      </c>
      <c r="E1690" s="657" t="s">
        <v>1397</v>
      </c>
      <c r="F1690" s="659">
        <v>-1586300</v>
      </c>
      <c r="G1690" s="659">
        <v>0</v>
      </c>
      <c r="H1690" s="659">
        <v>1586300</v>
      </c>
      <c r="I1690" s="659">
        <v>610397</v>
      </c>
      <c r="J1690" s="660" t="s">
        <v>1393</v>
      </c>
    </row>
    <row r="1691" spans="1:10">
      <c r="A1691" s="657" t="s">
        <v>1626</v>
      </c>
      <c r="B1691" s="658">
        <v>44530</v>
      </c>
      <c r="C1691" s="657" t="s">
        <v>1391</v>
      </c>
      <c r="D1691" s="657" t="s">
        <v>1171</v>
      </c>
      <c r="E1691" s="657" t="s">
        <v>1397</v>
      </c>
      <c r="F1691" s="659">
        <v>-1889603</v>
      </c>
      <c r="G1691" s="659">
        <v>0</v>
      </c>
      <c r="H1691" s="659">
        <v>1889603</v>
      </c>
      <c r="I1691" s="659">
        <v>2500000</v>
      </c>
      <c r="J1691" s="660" t="s">
        <v>1393</v>
      </c>
    </row>
    <row r="1692" spans="1:10">
      <c r="A1692" s="662"/>
      <c r="B1692" s="663"/>
      <c r="C1692" s="662"/>
      <c r="D1692" s="662"/>
      <c r="E1692" s="662"/>
      <c r="F1692" s="669"/>
      <c r="G1692" s="669"/>
      <c r="H1692" s="669"/>
      <c r="I1692" s="665">
        <v>2500000</v>
      </c>
      <c r="J1692" s="670"/>
    </row>
    <row r="1693" spans="1:10">
      <c r="A1693" s="666"/>
      <c r="B1693" s="667"/>
      <c r="C1693" s="666"/>
      <c r="D1693" s="666"/>
      <c r="E1693" s="666"/>
      <c r="F1693" s="668"/>
      <c r="G1693" s="668"/>
      <c r="H1693" s="668"/>
      <c r="I1693" s="668"/>
      <c r="J1693" s="667"/>
    </row>
    <row r="1694" spans="1:10" ht="15" customHeight="1">
      <c r="A1694" s="766" t="s">
        <v>1627</v>
      </c>
      <c r="B1694" s="767"/>
      <c r="C1694" s="767"/>
      <c r="D1694" s="767"/>
      <c r="E1694" s="767"/>
      <c r="F1694" s="768"/>
      <c r="G1694" s="769"/>
      <c r="H1694" s="768"/>
      <c r="I1694" s="655">
        <v>187482.26</v>
      </c>
      <c r="J1694" s="656"/>
    </row>
    <row r="1695" spans="1:10">
      <c r="A1695" s="657" t="s">
        <v>1628</v>
      </c>
      <c r="B1695" s="658">
        <v>44501</v>
      </c>
      <c r="C1695" s="657" t="s">
        <v>1175</v>
      </c>
      <c r="D1695" s="657" t="s">
        <v>1171</v>
      </c>
      <c r="E1695" s="657" t="s">
        <v>1629</v>
      </c>
      <c r="F1695" s="659">
        <v>-7585850</v>
      </c>
      <c r="G1695" s="659">
        <v>0</v>
      </c>
      <c r="H1695" s="659">
        <v>7585850</v>
      </c>
      <c r="I1695" s="659">
        <v>7773332.2599999998</v>
      </c>
      <c r="J1695" s="660" t="s">
        <v>1173</v>
      </c>
    </row>
    <row r="1696" spans="1:10">
      <c r="A1696" s="657" t="s">
        <v>1628</v>
      </c>
      <c r="B1696" s="658">
        <v>44501</v>
      </c>
      <c r="C1696" s="657" t="s">
        <v>1175</v>
      </c>
      <c r="D1696" s="657" t="s">
        <v>1171</v>
      </c>
      <c r="E1696" s="657" t="s">
        <v>1630</v>
      </c>
      <c r="F1696" s="659">
        <v>-253500</v>
      </c>
      <c r="G1696" s="659">
        <v>0</v>
      </c>
      <c r="H1696" s="659">
        <v>253500</v>
      </c>
      <c r="I1696" s="659">
        <v>8026832.2599999998</v>
      </c>
      <c r="J1696" s="660" t="s">
        <v>1173</v>
      </c>
    </row>
    <row r="1697" spans="1:10">
      <c r="A1697" s="657" t="s">
        <v>1628</v>
      </c>
      <c r="B1697" s="658">
        <v>44501</v>
      </c>
      <c r="C1697" s="657" t="s">
        <v>1175</v>
      </c>
      <c r="D1697" s="657" t="s">
        <v>1171</v>
      </c>
      <c r="E1697" s="657" t="s">
        <v>1631</v>
      </c>
      <c r="F1697" s="659">
        <v>-78000</v>
      </c>
      <c r="G1697" s="659">
        <v>0</v>
      </c>
      <c r="H1697" s="659">
        <v>78000</v>
      </c>
      <c r="I1697" s="659">
        <v>8104832.2599999998</v>
      </c>
      <c r="J1697" s="660" t="s">
        <v>1173</v>
      </c>
    </row>
    <row r="1698" spans="1:10">
      <c r="A1698" s="657" t="s">
        <v>1628</v>
      </c>
      <c r="B1698" s="658">
        <v>44501</v>
      </c>
      <c r="C1698" s="657" t="s">
        <v>1170</v>
      </c>
      <c r="D1698" s="657" t="s">
        <v>1171</v>
      </c>
      <c r="E1698" s="657" t="s">
        <v>1274</v>
      </c>
      <c r="F1698" s="659">
        <v>-7865000</v>
      </c>
      <c r="G1698" s="659">
        <v>0</v>
      </c>
      <c r="H1698" s="659">
        <v>7865000</v>
      </c>
      <c r="I1698" s="659">
        <v>15969832.26</v>
      </c>
      <c r="J1698" s="660" t="s">
        <v>1173</v>
      </c>
    </row>
    <row r="1699" spans="1:10">
      <c r="A1699" s="657" t="s">
        <v>1632</v>
      </c>
      <c r="B1699" s="658">
        <v>44502</v>
      </c>
      <c r="C1699" s="657" t="s">
        <v>1175</v>
      </c>
      <c r="D1699" s="657" t="s">
        <v>1171</v>
      </c>
      <c r="E1699" s="657" t="s">
        <v>1633</v>
      </c>
      <c r="F1699" s="659">
        <v>-603000</v>
      </c>
      <c r="G1699" s="659">
        <v>0</v>
      </c>
      <c r="H1699" s="659">
        <v>603000</v>
      </c>
      <c r="I1699" s="659">
        <v>16572832.26</v>
      </c>
      <c r="J1699" s="660" t="s">
        <v>1173</v>
      </c>
    </row>
    <row r="1700" spans="1:10">
      <c r="A1700" s="657" t="s">
        <v>1632</v>
      </c>
      <c r="B1700" s="658">
        <v>44502</v>
      </c>
      <c r="C1700" s="657" t="s">
        <v>1170</v>
      </c>
      <c r="D1700" s="657" t="s">
        <v>1171</v>
      </c>
      <c r="E1700" s="657" t="s">
        <v>1196</v>
      </c>
      <c r="F1700" s="659">
        <v>-280500</v>
      </c>
      <c r="G1700" s="659">
        <v>0</v>
      </c>
      <c r="H1700" s="659">
        <v>280500</v>
      </c>
      <c r="I1700" s="659">
        <v>16853332.260000002</v>
      </c>
      <c r="J1700" s="660" t="s">
        <v>1173</v>
      </c>
    </row>
    <row r="1701" spans="1:10" ht="22.5">
      <c r="A1701" s="657" t="s">
        <v>1632</v>
      </c>
      <c r="B1701" s="658">
        <v>44502</v>
      </c>
      <c r="C1701" s="657" t="s">
        <v>1175</v>
      </c>
      <c r="D1701" s="657" t="s">
        <v>1171</v>
      </c>
      <c r="E1701" s="657" t="s">
        <v>1634</v>
      </c>
      <c r="F1701" s="659">
        <v>-4000000</v>
      </c>
      <c r="G1701" s="659">
        <v>0</v>
      </c>
      <c r="H1701" s="659">
        <v>4000000</v>
      </c>
      <c r="I1701" s="659">
        <v>20853332.260000002</v>
      </c>
      <c r="J1701" s="660" t="s">
        <v>1173</v>
      </c>
    </row>
    <row r="1702" spans="1:10">
      <c r="A1702" s="657" t="s">
        <v>1632</v>
      </c>
      <c r="B1702" s="658">
        <v>44502</v>
      </c>
      <c r="C1702" s="657" t="s">
        <v>1170</v>
      </c>
      <c r="D1702" s="657" t="s">
        <v>1171</v>
      </c>
      <c r="E1702" s="657" t="s">
        <v>1274</v>
      </c>
      <c r="F1702" s="659">
        <v>-8430000</v>
      </c>
      <c r="G1702" s="659">
        <v>0</v>
      </c>
      <c r="H1702" s="659">
        <v>8430000</v>
      </c>
      <c r="I1702" s="659">
        <v>29283332.260000002</v>
      </c>
      <c r="J1702" s="660" t="s">
        <v>1173</v>
      </c>
    </row>
    <row r="1703" spans="1:10">
      <c r="A1703" s="657" t="s">
        <v>1635</v>
      </c>
      <c r="B1703" s="658">
        <v>44503</v>
      </c>
      <c r="C1703" s="657" t="s">
        <v>1170</v>
      </c>
      <c r="D1703" s="657" t="s">
        <v>1171</v>
      </c>
      <c r="E1703" s="657" t="s">
        <v>1274</v>
      </c>
      <c r="F1703" s="659">
        <v>-7135700</v>
      </c>
      <c r="G1703" s="659">
        <v>0</v>
      </c>
      <c r="H1703" s="659">
        <v>7135700</v>
      </c>
      <c r="I1703" s="659">
        <v>36419032.259999998</v>
      </c>
      <c r="J1703" s="660" t="s">
        <v>1173</v>
      </c>
    </row>
    <row r="1704" spans="1:10">
      <c r="A1704" s="657" t="s">
        <v>1636</v>
      </c>
      <c r="B1704" s="658">
        <v>44504</v>
      </c>
      <c r="C1704" s="657" t="s">
        <v>1175</v>
      </c>
      <c r="D1704" s="657" t="s">
        <v>1171</v>
      </c>
      <c r="E1704" s="657" t="s">
        <v>1637</v>
      </c>
      <c r="F1704" s="659">
        <v>-450000</v>
      </c>
      <c r="G1704" s="659">
        <v>0</v>
      </c>
      <c r="H1704" s="659">
        <v>450000</v>
      </c>
      <c r="I1704" s="659">
        <v>36869032.259999998</v>
      </c>
      <c r="J1704" s="660" t="s">
        <v>1173</v>
      </c>
    </row>
    <row r="1705" spans="1:10">
      <c r="A1705" s="657" t="s">
        <v>1636</v>
      </c>
      <c r="B1705" s="658">
        <v>44504</v>
      </c>
      <c r="C1705" s="657" t="s">
        <v>1170</v>
      </c>
      <c r="D1705" s="657" t="s">
        <v>1171</v>
      </c>
      <c r="E1705" s="657" t="s">
        <v>1638</v>
      </c>
      <c r="F1705" s="659">
        <v>-6765700</v>
      </c>
      <c r="G1705" s="659">
        <v>0</v>
      </c>
      <c r="H1705" s="659">
        <v>6765700</v>
      </c>
      <c r="I1705" s="659">
        <v>43634732.259999998</v>
      </c>
      <c r="J1705" s="660" t="s">
        <v>1173</v>
      </c>
    </row>
    <row r="1706" spans="1:10">
      <c r="A1706" s="657" t="s">
        <v>1636</v>
      </c>
      <c r="B1706" s="658">
        <v>44504</v>
      </c>
      <c r="C1706" s="657" t="s">
        <v>1170</v>
      </c>
      <c r="D1706" s="657" t="s">
        <v>1171</v>
      </c>
      <c r="E1706" s="657" t="s">
        <v>1638</v>
      </c>
      <c r="F1706" s="659">
        <v>-2957500</v>
      </c>
      <c r="G1706" s="659">
        <v>0</v>
      </c>
      <c r="H1706" s="659">
        <v>2957500</v>
      </c>
      <c r="I1706" s="659">
        <v>46592232.259999998</v>
      </c>
      <c r="J1706" s="660" t="s">
        <v>1173</v>
      </c>
    </row>
    <row r="1707" spans="1:10">
      <c r="A1707" s="657" t="s">
        <v>1639</v>
      </c>
      <c r="B1707" s="658">
        <v>44505</v>
      </c>
      <c r="C1707" s="657" t="s">
        <v>1170</v>
      </c>
      <c r="D1707" s="657" t="s">
        <v>1171</v>
      </c>
      <c r="E1707" s="657" t="s">
        <v>1638</v>
      </c>
      <c r="F1707" s="659">
        <v>-4290000</v>
      </c>
      <c r="G1707" s="659">
        <v>0</v>
      </c>
      <c r="H1707" s="659">
        <v>4290000</v>
      </c>
      <c r="I1707" s="659">
        <v>50882232.259999998</v>
      </c>
      <c r="J1707" s="660" t="s">
        <v>1173</v>
      </c>
    </row>
    <row r="1708" spans="1:10">
      <c r="A1708" s="657" t="s">
        <v>1640</v>
      </c>
      <c r="B1708" s="658">
        <v>44506</v>
      </c>
      <c r="C1708" s="657" t="s">
        <v>1170</v>
      </c>
      <c r="D1708" s="657" t="s">
        <v>1171</v>
      </c>
      <c r="E1708" s="657" t="s">
        <v>1641</v>
      </c>
      <c r="F1708" s="659">
        <v>-1462400</v>
      </c>
      <c r="G1708" s="659">
        <v>0</v>
      </c>
      <c r="H1708" s="659">
        <v>1462400</v>
      </c>
      <c r="I1708" s="659">
        <v>52344632.259999998</v>
      </c>
      <c r="J1708" s="660" t="s">
        <v>1173</v>
      </c>
    </row>
    <row r="1709" spans="1:10">
      <c r="A1709" s="657" t="s">
        <v>1640</v>
      </c>
      <c r="B1709" s="658">
        <v>44506</v>
      </c>
      <c r="C1709" s="657" t="s">
        <v>1170</v>
      </c>
      <c r="D1709" s="657" t="s">
        <v>1171</v>
      </c>
      <c r="E1709" s="657" t="s">
        <v>1642</v>
      </c>
      <c r="F1709" s="659">
        <v>-235000</v>
      </c>
      <c r="G1709" s="659">
        <v>0</v>
      </c>
      <c r="H1709" s="659">
        <v>235000</v>
      </c>
      <c r="I1709" s="659">
        <v>52579632.259999998</v>
      </c>
      <c r="J1709" s="660" t="s">
        <v>1173</v>
      </c>
    </row>
    <row r="1710" spans="1:10">
      <c r="A1710" s="657" t="s">
        <v>1643</v>
      </c>
      <c r="B1710" s="658">
        <v>44508</v>
      </c>
      <c r="C1710" s="657" t="s">
        <v>1170</v>
      </c>
      <c r="D1710" s="657" t="s">
        <v>1171</v>
      </c>
      <c r="E1710" s="657" t="s">
        <v>1306</v>
      </c>
      <c r="F1710" s="659">
        <v>-216000</v>
      </c>
      <c r="G1710" s="659">
        <v>0</v>
      </c>
      <c r="H1710" s="659">
        <v>216000</v>
      </c>
      <c r="I1710" s="659">
        <v>52795632.259999998</v>
      </c>
      <c r="J1710" s="660" t="s">
        <v>1173</v>
      </c>
    </row>
    <row r="1711" spans="1:10">
      <c r="A1711" s="657" t="s">
        <v>1643</v>
      </c>
      <c r="B1711" s="658">
        <v>44508</v>
      </c>
      <c r="C1711" s="657" t="s">
        <v>1170</v>
      </c>
      <c r="D1711" s="657" t="s">
        <v>1171</v>
      </c>
      <c r="E1711" s="657" t="s">
        <v>1196</v>
      </c>
      <c r="F1711" s="659">
        <v>-49500</v>
      </c>
      <c r="G1711" s="659">
        <v>0</v>
      </c>
      <c r="H1711" s="659">
        <v>49500</v>
      </c>
      <c r="I1711" s="659">
        <v>52845132.259999998</v>
      </c>
      <c r="J1711" s="660" t="s">
        <v>1173</v>
      </c>
    </row>
    <row r="1712" spans="1:10">
      <c r="A1712" s="657" t="s">
        <v>1643</v>
      </c>
      <c r="B1712" s="658">
        <v>44508</v>
      </c>
      <c r="C1712" s="657" t="s">
        <v>1170</v>
      </c>
      <c r="D1712" s="657" t="s">
        <v>1171</v>
      </c>
      <c r="E1712" s="657" t="s">
        <v>1181</v>
      </c>
      <c r="F1712" s="659">
        <v>-78000</v>
      </c>
      <c r="G1712" s="659">
        <v>0</v>
      </c>
      <c r="H1712" s="659">
        <v>78000</v>
      </c>
      <c r="I1712" s="659">
        <v>52923132.259999998</v>
      </c>
      <c r="J1712" s="660" t="s">
        <v>1173</v>
      </c>
    </row>
    <row r="1713" spans="1:10">
      <c r="A1713" s="657" t="s">
        <v>1643</v>
      </c>
      <c r="B1713" s="658">
        <v>44508</v>
      </c>
      <c r="C1713" s="657" t="s">
        <v>1170</v>
      </c>
      <c r="D1713" s="657" t="s">
        <v>1171</v>
      </c>
      <c r="E1713" s="657" t="s">
        <v>1181</v>
      </c>
      <c r="F1713" s="659">
        <v>-249900</v>
      </c>
      <c r="G1713" s="659">
        <v>0</v>
      </c>
      <c r="H1713" s="659">
        <v>249900</v>
      </c>
      <c r="I1713" s="659">
        <v>53173032.259999998</v>
      </c>
      <c r="J1713" s="660" t="s">
        <v>1173</v>
      </c>
    </row>
    <row r="1714" spans="1:10">
      <c r="A1714" s="657" t="s">
        <v>1643</v>
      </c>
      <c r="B1714" s="658">
        <v>44508</v>
      </c>
      <c r="C1714" s="657" t="s">
        <v>1175</v>
      </c>
      <c r="D1714" s="657" t="s">
        <v>1171</v>
      </c>
      <c r="E1714" s="657" t="s">
        <v>1644</v>
      </c>
      <c r="F1714" s="659">
        <v>-178000</v>
      </c>
      <c r="G1714" s="659">
        <v>0</v>
      </c>
      <c r="H1714" s="659">
        <v>178000</v>
      </c>
      <c r="I1714" s="659">
        <v>53351032.259999998</v>
      </c>
      <c r="J1714" s="660" t="s">
        <v>1173</v>
      </c>
    </row>
    <row r="1715" spans="1:10">
      <c r="A1715" s="657" t="s">
        <v>1643</v>
      </c>
      <c r="B1715" s="658">
        <v>44508</v>
      </c>
      <c r="C1715" s="657" t="s">
        <v>1175</v>
      </c>
      <c r="D1715" s="657" t="s">
        <v>1171</v>
      </c>
      <c r="E1715" s="657" t="s">
        <v>1644</v>
      </c>
      <c r="F1715" s="659">
        <v>-378000</v>
      </c>
      <c r="G1715" s="659">
        <v>0</v>
      </c>
      <c r="H1715" s="659">
        <v>378000</v>
      </c>
      <c r="I1715" s="659">
        <v>53729032.259999998</v>
      </c>
      <c r="J1715" s="660" t="s">
        <v>1173</v>
      </c>
    </row>
    <row r="1716" spans="1:10">
      <c r="A1716" s="657" t="s">
        <v>1643</v>
      </c>
      <c r="B1716" s="658">
        <v>44508</v>
      </c>
      <c r="C1716" s="657" t="s">
        <v>1175</v>
      </c>
      <c r="D1716" s="657" t="s">
        <v>1171</v>
      </c>
      <c r="E1716" s="657" t="s">
        <v>1645</v>
      </c>
      <c r="F1716" s="659">
        <v>-2717000</v>
      </c>
      <c r="G1716" s="659">
        <v>0</v>
      </c>
      <c r="H1716" s="659">
        <v>2717000</v>
      </c>
      <c r="I1716" s="659">
        <v>56446032.259999998</v>
      </c>
      <c r="J1716" s="660" t="s">
        <v>1173</v>
      </c>
    </row>
    <row r="1717" spans="1:10">
      <c r="A1717" s="657" t="s">
        <v>1646</v>
      </c>
      <c r="B1717" s="658">
        <v>44509</v>
      </c>
      <c r="C1717" s="657" t="s">
        <v>1170</v>
      </c>
      <c r="D1717" s="657" t="s">
        <v>1171</v>
      </c>
      <c r="E1717" s="657" t="s">
        <v>1638</v>
      </c>
      <c r="F1717" s="659">
        <v>-5720000</v>
      </c>
      <c r="G1717" s="659">
        <v>0</v>
      </c>
      <c r="H1717" s="659">
        <v>5720000</v>
      </c>
      <c r="I1717" s="659">
        <v>62166032.259999998</v>
      </c>
      <c r="J1717" s="660" t="s">
        <v>1173</v>
      </c>
    </row>
    <row r="1718" spans="1:10">
      <c r="A1718" s="657" t="s">
        <v>1646</v>
      </c>
      <c r="B1718" s="658">
        <v>44509</v>
      </c>
      <c r="C1718" s="657" t="s">
        <v>1175</v>
      </c>
      <c r="D1718" s="657" t="s">
        <v>1171</v>
      </c>
      <c r="E1718" s="657" t="s">
        <v>1647</v>
      </c>
      <c r="F1718" s="659">
        <v>-259000</v>
      </c>
      <c r="G1718" s="659">
        <v>0</v>
      </c>
      <c r="H1718" s="659">
        <v>259000</v>
      </c>
      <c r="I1718" s="659">
        <v>62425032.259999998</v>
      </c>
      <c r="J1718" s="660" t="s">
        <v>1173</v>
      </c>
    </row>
    <row r="1719" spans="1:10">
      <c r="A1719" s="657" t="s">
        <v>1646</v>
      </c>
      <c r="B1719" s="658">
        <v>44509</v>
      </c>
      <c r="C1719" s="657" t="s">
        <v>1175</v>
      </c>
      <c r="D1719" s="657" t="s">
        <v>1171</v>
      </c>
      <c r="E1719" s="657" t="s">
        <v>1648</v>
      </c>
      <c r="F1719" s="659">
        <v>-655000</v>
      </c>
      <c r="G1719" s="659">
        <v>0</v>
      </c>
      <c r="H1719" s="659">
        <v>655000</v>
      </c>
      <c r="I1719" s="659">
        <v>63080032.259999998</v>
      </c>
      <c r="J1719" s="660" t="s">
        <v>1173</v>
      </c>
    </row>
    <row r="1720" spans="1:10" ht="22.5">
      <c r="A1720" s="657" t="s">
        <v>1646</v>
      </c>
      <c r="B1720" s="658">
        <v>44509</v>
      </c>
      <c r="C1720" s="657" t="s">
        <v>1175</v>
      </c>
      <c r="D1720" s="657" t="s">
        <v>1171</v>
      </c>
      <c r="E1720" s="657" t="s">
        <v>1649</v>
      </c>
      <c r="F1720" s="659">
        <v>-7000000</v>
      </c>
      <c r="G1720" s="659">
        <v>0</v>
      </c>
      <c r="H1720" s="659">
        <v>7000000</v>
      </c>
      <c r="I1720" s="659">
        <v>70080032.260000005</v>
      </c>
      <c r="J1720" s="660" t="s">
        <v>1173</v>
      </c>
    </row>
    <row r="1721" spans="1:10">
      <c r="A1721" s="657" t="s">
        <v>1650</v>
      </c>
      <c r="B1721" s="658">
        <v>44510</v>
      </c>
      <c r="C1721" s="657" t="s">
        <v>1170</v>
      </c>
      <c r="D1721" s="657" t="s">
        <v>1171</v>
      </c>
      <c r="E1721" s="657" t="s">
        <v>1191</v>
      </c>
      <c r="F1721" s="659">
        <v>-1100000</v>
      </c>
      <c r="G1721" s="659">
        <v>0</v>
      </c>
      <c r="H1721" s="659">
        <v>1100000</v>
      </c>
      <c r="I1721" s="659">
        <v>71180032.260000005</v>
      </c>
      <c r="J1721" s="660" t="s">
        <v>1173</v>
      </c>
    </row>
    <row r="1722" spans="1:10">
      <c r="A1722" s="657" t="s">
        <v>1650</v>
      </c>
      <c r="B1722" s="658">
        <v>44510</v>
      </c>
      <c r="C1722" s="657" t="s">
        <v>1175</v>
      </c>
      <c r="D1722" s="657" t="s">
        <v>1171</v>
      </c>
      <c r="E1722" s="657" t="s">
        <v>1651</v>
      </c>
      <c r="F1722" s="659">
        <v>-23436500</v>
      </c>
      <c r="G1722" s="659">
        <v>0</v>
      </c>
      <c r="H1722" s="659">
        <v>23436500</v>
      </c>
      <c r="I1722" s="659">
        <v>94616532.260000005</v>
      </c>
      <c r="J1722" s="660" t="s">
        <v>1173</v>
      </c>
    </row>
    <row r="1723" spans="1:10">
      <c r="A1723" s="657" t="s">
        <v>1652</v>
      </c>
      <c r="B1723" s="658">
        <v>44512</v>
      </c>
      <c r="C1723" s="657" t="s">
        <v>1175</v>
      </c>
      <c r="D1723" s="657" t="s">
        <v>1171</v>
      </c>
      <c r="E1723" s="657" t="s">
        <v>1653</v>
      </c>
      <c r="F1723" s="659">
        <v>-1799650</v>
      </c>
      <c r="G1723" s="659">
        <v>0</v>
      </c>
      <c r="H1723" s="659">
        <v>1799650</v>
      </c>
      <c r="I1723" s="659">
        <v>96416182.260000005</v>
      </c>
      <c r="J1723" s="660" t="s">
        <v>1173</v>
      </c>
    </row>
    <row r="1724" spans="1:10">
      <c r="A1724" s="657" t="s">
        <v>1652</v>
      </c>
      <c r="B1724" s="658">
        <v>44512</v>
      </c>
      <c r="C1724" s="657" t="s">
        <v>1170</v>
      </c>
      <c r="D1724" s="657" t="s">
        <v>1171</v>
      </c>
      <c r="E1724" s="657" t="s">
        <v>1638</v>
      </c>
      <c r="F1724" s="659">
        <v>-16845000</v>
      </c>
      <c r="G1724" s="659">
        <v>0</v>
      </c>
      <c r="H1724" s="659">
        <v>16845000</v>
      </c>
      <c r="I1724" s="659">
        <v>113261182.26000001</v>
      </c>
      <c r="J1724" s="660" t="s">
        <v>1173</v>
      </c>
    </row>
    <row r="1725" spans="1:10">
      <c r="A1725" s="657" t="s">
        <v>1654</v>
      </c>
      <c r="B1725" s="658">
        <v>44513</v>
      </c>
      <c r="C1725" s="657" t="s">
        <v>1170</v>
      </c>
      <c r="D1725" s="657" t="s">
        <v>1171</v>
      </c>
      <c r="E1725" s="657" t="s">
        <v>1274</v>
      </c>
      <c r="F1725" s="659">
        <v>-4290000</v>
      </c>
      <c r="G1725" s="659">
        <v>0</v>
      </c>
      <c r="H1725" s="659">
        <v>4290000</v>
      </c>
      <c r="I1725" s="659">
        <v>117551182.26000001</v>
      </c>
      <c r="J1725" s="660" t="s">
        <v>1173</v>
      </c>
    </row>
    <row r="1726" spans="1:10">
      <c r="A1726" s="657" t="s">
        <v>1654</v>
      </c>
      <c r="B1726" s="658">
        <v>44513</v>
      </c>
      <c r="C1726" s="657" t="s">
        <v>1175</v>
      </c>
      <c r="D1726" s="657" t="s">
        <v>1171</v>
      </c>
      <c r="E1726" s="657" t="s">
        <v>1655</v>
      </c>
      <c r="F1726" s="659">
        <v>-262000</v>
      </c>
      <c r="G1726" s="659">
        <v>0</v>
      </c>
      <c r="H1726" s="659">
        <v>262000</v>
      </c>
      <c r="I1726" s="659">
        <v>117813182.26000001</v>
      </c>
      <c r="J1726" s="660" t="s">
        <v>1173</v>
      </c>
    </row>
    <row r="1727" spans="1:10">
      <c r="A1727" s="657" t="s">
        <v>1654</v>
      </c>
      <c r="B1727" s="658">
        <v>44513</v>
      </c>
      <c r="C1727" s="657" t="s">
        <v>1175</v>
      </c>
      <c r="D1727" s="657" t="s">
        <v>1171</v>
      </c>
      <c r="E1727" s="657" t="s">
        <v>1656</v>
      </c>
      <c r="F1727" s="659">
        <v>-300000</v>
      </c>
      <c r="G1727" s="659">
        <v>0</v>
      </c>
      <c r="H1727" s="659">
        <v>300000</v>
      </c>
      <c r="I1727" s="659">
        <v>118113182.26000001</v>
      </c>
      <c r="J1727" s="660" t="s">
        <v>1173</v>
      </c>
    </row>
    <row r="1728" spans="1:10">
      <c r="A1728" s="657" t="s">
        <v>1654</v>
      </c>
      <c r="B1728" s="658">
        <v>44513</v>
      </c>
      <c r="C1728" s="657" t="s">
        <v>1175</v>
      </c>
      <c r="D1728" s="657" t="s">
        <v>1171</v>
      </c>
      <c r="E1728" s="657" t="s">
        <v>1657</v>
      </c>
      <c r="F1728" s="659">
        <v>-67000000</v>
      </c>
      <c r="G1728" s="659">
        <v>0</v>
      </c>
      <c r="H1728" s="659">
        <v>67000000</v>
      </c>
      <c r="I1728" s="659">
        <v>185113182.25999999</v>
      </c>
      <c r="J1728" s="660" t="s">
        <v>1173</v>
      </c>
    </row>
    <row r="1729" spans="1:10">
      <c r="A1729" s="657" t="s">
        <v>1658</v>
      </c>
      <c r="B1729" s="658">
        <v>44515</v>
      </c>
      <c r="C1729" s="657" t="s">
        <v>1170</v>
      </c>
      <c r="D1729" s="657" t="s">
        <v>1171</v>
      </c>
      <c r="E1729" s="657" t="s">
        <v>1196</v>
      </c>
      <c r="F1729" s="659">
        <v>-247500</v>
      </c>
      <c r="G1729" s="659">
        <v>0</v>
      </c>
      <c r="H1729" s="659">
        <v>247500</v>
      </c>
      <c r="I1729" s="659">
        <v>185360682.25999999</v>
      </c>
      <c r="J1729" s="660" t="s">
        <v>1173</v>
      </c>
    </row>
    <row r="1730" spans="1:10">
      <c r="A1730" s="657" t="s">
        <v>1658</v>
      </c>
      <c r="B1730" s="658">
        <v>44515</v>
      </c>
      <c r="C1730" s="657" t="s">
        <v>1175</v>
      </c>
      <c r="D1730" s="657" t="s">
        <v>1171</v>
      </c>
      <c r="E1730" s="657" t="s">
        <v>1644</v>
      </c>
      <c r="F1730" s="659">
        <v>-575000</v>
      </c>
      <c r="G1730" s="659">
        <v>0</v>
      </c>
      <c r="H1730" s="659">
        <v>575000</v>
      </c>
      <c r="I1730" s="659">
        <v>185935682.25999999</v>
      </c>
      <c r="J1730" s="660" t="s">
        <v>1173</v>
      </c>
    </row>
    <row r="1731" spans="1:10">
      <c r="A1731" s="657" t="s">
        <v>1658</v>
      </c>
      <c r="B1731" s="658">
        <v>44515</v>
      </c>
      <c r="C1731" s="657" t="s">
        <v>1175</v>
      </c>
      <c r="D1731" s="657" t="s">
        <v>1171</v>
      </c>
      <c r="E1731" s="657" t="s">
        <v>1644</v>
      </c>
      <c r="F1731" s="659">
        <v>-166600</v>
      </c>
      <c r="G1731" s="659">
        <v>0</v>
      </c>
      <c r="H1731" s="659">
        <v>166600</v>
      </c>
      <c r="I1731" s="659">
        <v>186102282.25999999</v>
      </c>
      <c r="J1731" s="660" t="s">
        <v>1173</v>
      </c>
    </row>
    <row r="1732" spans="1:10">
      <c r="A1732" s="657" t="s">
        <v>1658</v>
      </c>
      <c r="B1732" s="658">
        <v>44515</v>
      </c>
      <c r="C1732" s="657" t="s">
        <v>1170</v>
      </c>
      <c r="D1732" s="657" t="s">
        <v>1171</v>
      </c>
      <c r="E1732" s="657" t="s">
        <v>1306</v>
      </c>
      <c r="F1732" s="659">
        <v>-400000</v>
      </c>
      <c r="G1732" s="659">
        <v>0</v>
      </c>
      <c r="H1732" s="659">
        <v>400000</v>
      </c>
      <c r="I1732" s="659">
        <v>186502282.25999999</v>
      </c>
      <c r="J1732" s="660" t="s">
        <v>1173</v>
      </c>
    </row>
    <row r="1733" spans="1:10">
      <c r="A1733" s="657" t="s">
        <v>1658</v>
      </c>
      <c r="B1733" s="658">
        <v>44515</v>
      </c>
      <c r="C1733" s="657" t="s">
        <v>1170</v>
      </c>
      <c r="D1733" s="657" t="s">
        <v>1171</v>
      </c>
      <c r="E1733" s="657" t="s">
        <v>1659</v>
      </c>
      <c r="F1733" s="659">
        <v>-300000</v>
      </c>
      <c r="G1733" s="659">
        <v>0</v>
      </c>
      <c r="H1733" s="659">
        <v>300000</v>
      </c>
      <c r="I1733" s="659">
        <v>186802282.25999999</v>
      </c>
      <c r="J1733" s="660" t="s">
        <v>1173</v>
      </c>
    </row>
    <row r="1734" spans="1:10">
      <c r="A1734" s="657" t="s">
        <v>1658</v>
      </c>
      <c r="B1734" s="658">
        <v>44515</v>
      </c>
      <c r="C1734" s="657" t="s">
        <v>1170</v>
      </c>
      <c r="D1734" s="657" t="s">
        <v>1171</v>
      </c>
      <c r="E1734" s="657" t="s">
        <v>1659</v>
      </c>
      <c r="F1734" s="659">
        <v>-189000</v>
      </c>
      <c r="G1734" s="659">
        <v>0</v>
      </c>
      <c r="H1734" s="659">
        <v>189000</v>
      </c>
      <c r="I1734" s="659">
        <v>186991282.25999999</v>
      </c>
      <c r="J1734" s="660" t="s">
        <v>1173</v>
      </c>
    </row>
    <row r="1735" spans="1:10">
      <c r="A1735" s="657" t="s">
        <v>1660</v>
      </c>
      <c r="B1735" s="658">
        <v>44516</v>
      </c>
      <c r="C1735" s="657" t="s">
        <v>1170</v>
      </c>
      <c r="D1735" s="657" t="s">
        <v>1171</v>
      </c>
      <c r="E1735" s="657" t="s">
        <v>1638</v>
      </c>
      <c r="F1735" s="659">
        <v>-3575000</v>
      </c>
      <c r="G1735" s="659">
        <v>0</v>
      </c>
      <c r="H1735" s="659">
        <v>3575000</v>
      </c>
      <c r="I1735" s="659">
        <v>190566282.25999999</v>
      </c>
      <c r="J1735" s="660" t="s">
        <v>1173</v>
      </c>
    </row>
    <row r="1736" spans="1:10">
      <c r="A1736" s="657" t="s">
        <v>1660</v>
      </c>
      <c r="B1736" s="658">
        <v>44516</v>
      </c>
      <c r="C1736" s="657" t="s">
        <v>1175</v>
      </c>
      <c r="D1736" s="657" t="s">
        <v>1171</v>
      </c>
      <c r="E1736" s="657" t="s">
        <v>1644</v>
      </c>
      <c r="F1736" s="659">
        <v>-95200</v>
      </c>
      <c r="G1736" s="659">
        <v>0</v>
      </c>
      <c r="H1736" s="659">
        <v>95200</v>
      </c>
      <c r="I1736" s="659">
        <v>190661482.25999999</v>
      </c>
      <c r="J1736" s="660" t="s">
        <v>1173</v>
      </c>
    </row>
    <row r="1737" spans="1:10" ht="22.5">
      <c r="A1737" s="657" t="s">
        <v>1660</v>
      </c>
      <c r="B1737" s="658">
        <v>44516</v>
      </c>
      <c r="C1737" s="657" t="s">
        <v>1175</v>
      </c>
      <c r="D1737" s="657" t="s">
        <v>1171</v>
      </c>
      <c r="E1737" s="657" t="s">
        <v>1661</v>
      </c>
      <c r="F1737" s="659">
        <v>-12000000</v>
      </c>
      <c r="G1737" s="659">
        <v>0</v>
      </c>
      <c r="H1737" s="659">
        <v>12000000</v>
      </c>
      <c r="I1737" s="659">
        <v>202661482.25999999</v>
      </c>
      <c r="J1737" s="660" t="s">
        <v>1173</v>
      </c>
    </row>
    <row r="1738" spans="1:10">
      <c r="A1738" s="657" t="s">
        <v>1662</v>
      </c>
      <c r="B1738" s="658">
        <v>44517</v>
      </c>
      <c r="C1738" s="657" t="s">
        <v>1170</v>
      </c>
      <c r="D1738" s="657" t="s">
        <v>1171</v>
      </c>
      <c r="E1738" s="657" t="s">
        <v>1663</v>
      </c>
      <c r="F1738" s="659">
        <v>-5005000</v>
      </c>
      <c r="G1738" s="659">
        <v>0</v>
      </c>
      <c r="H1738" s="659">
        <v>5005000</v>
      </c>
      <c r="I1738" s="659">
        <v>207666482.25999999</v>
      </c>
      <c r="J1738" s="660" t="s">
        <v>1173</v>
      </c>
    </row>
    <row r="1739" spans="1:10">
      <c r="A1739" s="657" t="s">
        <v>1662</v>
      </c>
      <c r="B1739" s="658">
        <v>44517</v>
      </c>
      <c r="C1739" s="657" t="s">
        <v>1170</v>
      </c>
      <c r="D1739" s="657" t="s">
        <v>1171</v>
      </c>
      <c r="E1739" s="657" t="s">
        <v>1664</v>
      </c>
      <c r="F1739" s="659">
        <v>-900000</v>
      </c>
      <c r="G1739" s="659">
        <v>0</v>
      </c>
      <c r="H1739" s="659">
        <v>900000</v>
      </c>
      <c r="I1739" s="659">
        <v>208566482.25999999</v>
      </c>
      <c r="J1739" s="660" t="s">
        <v>1173</v>
      </c>
    </row>
    <row r="1740" spans="1:10">
      <c r="A1740" s="657" t="s">
        <v>1662</v>
      </c>
      <c r="B1740" s="658">
        <v>44517</v>
      </c>
      <c r="C1740" s="657" t="s">
        <v>1175</v>
      </c>
      <c r="D1740" s="657" t="s">
        <v>1171</v>
      </c>
      <c r="E1740" s="657" t="s">
        <v>1647</v>
      </c>
      <c r="F1740" s="659">
        <v>-859000</v>
      </c>
      <c r="G1740" s="659">
        <v>0</v>
      </c>
      <c r="H1740" s="659">
        <v>859000</v>
      </c>
      <c r="I1740" s="659">
        <v>209425482.25999999</v>
      </c>
      <c r="J1740" s="660" t="s">
        <v>1173</v>
      </c>
    </row>
    <row r="1741" spans="1:10">
      <c r="A1741" s="657" t="s">
        <v>1665</v>
      </c>
      <c r="B1741" s="658">
        <v>44518</v>
      </c>
      <c r="C1741" s="657" t="s">
        <v>1170</v>
      </c>
      <c r="D1741" s="657" t="s">
        <v>1171</v>
      </c>
      <c r="E1741" s="657" t="s">
        <v>1641</v>
      </c>
      <c r="F1741" s="659">
        <v>-1286400</v>
      </c>
      <c r="G1741" s="659">
        <v>0</v>
      </c>
      <c r="H1741" s="659">
        <v>1286400</v>
      </c>
      <c r="I1741" s="659">
        <v>210711882.25999999</v>
      </c>
      <c r="J1741" s="660" t="s">
        <v>1173</v>
      </c>
    </row>
    <row r="1742" spans="1:10">
      <c r="A1742" s="657" t="s">
        <v>1666</v>
      </c>
      <c r="B1742" s="658">
        <v>44519</v>
      </c>
      <c r="C1742" s="657" t="s">
        <v>1170</v>
      </c>
      <c r="D1742" s="657" t="s">
        <v>1171</v>
      </c>
      <c r="E1742" s="657" t="s">
        <v>1663</v>
      </c>
      <c r="F1742" s="659">
        <v>-5720000</v>
      </c>
      <c r="G1742" s="659">
        <v>0</v>
      </c>
      <c r="H1742" s="659">
        <v>5720000</v>
      </c>
      <c r="I1742" s="659">
        <v>216431882.25999999</v>
      </c>
      <c r="J1742" s="660" t="s">
        <v>1173</v>
      </c>
    </row>
    <row r="1743" spans="1:10">
      <c r="A1743" s="657" t="s">
        <v>1666</v>
      </c>
      <c r="B1743" s="658">
        <v>44519</v>
      </c>
      <c r="C1743" s="657" t="s">
        <v>1170</v>
      </c>
      <c r="D1743" s="657" t="s">
        <v>1171</v>
      </c>
      <c r="E1743" s="657" t="s">
        <v>1309</v>
      </c>
      <c r="F1743" s="659">
        <v>-28500</v>
      </c>
      <c r="G1743" s="659">
        <v>0</v>
      </c>
      <c r="H1743" s="659">
        <v>28500</v>
      </c>
      <c r="I1743" s="659">
        <v>216460382.25999999</v>
      </c>
      <c r="J1743" s="660" t="s">
        <v>1173</v>
      </c>
    </row>
    <row r="1744" spans="1:10">
      <c r="A1744" s="657" t="s">
        <v>1667</v>
      </c>
      <c r="B1744" s="658">
        <v>44520</v>
      </c>
      <c r="C1744" s="657" t="s">
        <v>1170</v>
      </c>
      <c r="D1744" s="657" t="s">
        <v>1171</v>
      </c>
      <c r="E1744" s="657" t="s">
        <v>1274</v>
      </c>
      <c r="F1744" s="659">
        <v>-4290000</v>
      </c>
      <c r="G1744" s="659">
        <v>0</v>
      </c>
      <c r="H1744" s="659">
        <v>4290000</v>
      </c>
      <c r="I1744" s="659">
        <v>220750382.25999999</v>
      </c>
      <c r="J1744" s="660" t="s">
        <v>1173</v>
      </c>
    </row>
    <row r="1745" spans="1:10">
      <c r="A1745" s="657" t="s">
        <v>1667</v>
      </c>
      <c r="B1745" s="658">
        <v>44520</v>
      </c>
      <c r="C1745" s="657" t="s">
        <v>1175</v>
      </c>
      <c r="D1745" s="657" t="s">
        <v>1171</v>
      </c>
      <c r="E1745" s="657" t="s">
        <v>1668</v>
      </c>
      <c r="F1745" s="659">
        <v>-68000000</v>
      </c>
      <c r="G1745" s="659">
        <v>0</v>
      </c>
      <c r="H1745" s="659">
        <v>68000000</v>
      </c>
      <c r="I1745" s="659">
        <v>288750382.25999999</v>
      </c>
      <c r="J1745" s="660" t="s">
        <v>1173</v>
      </c>
    </row>
    <row r="1746" spans="1:10">
      <c r="A1746" s="657" t="s">
        <v>1669</v>
      </c>
      <c r="B1746" s="658">
        <v>44522</v>
      </c>
      <c r="C1746" s="657" t="s">
        <v>1175</v>
      </c>
      <c r="D1746" s="657" t="s">
        <v>1171</v>
      </c>
      <c r="E1746" s="657" t="s">
        <v>1647</v>
      </c>
      <c r="F1746" s="659">
        <v>-860500</v>
      </c>
      <c r="G1746" s="659">
        <v>0</v>
      </c>
      <c r="H1746" s="659">
        <v>860500</v>
      </c>
      <c r="I1746" s="659">
        <v>289610882.25999999</v>
      </c>
      <c r="J1746" s="660" t="s">
        <v>1173</v>
      </c>
    </row>
    <row r="1747" spans="1:10">
      <c r="A1747" s="657" t="s">
        <v>1669</v>
      </c>
      <c r="B1747" s="658">
        <v>44522</v>
      </c>
      <c r="C1747" s="657" t="s">
        <v>1175</v>
      </c>
      <c r="D1747" s="657" t="s">
        <v>1171</v>
      </c>
      <c r="E1747" s="657" t="s">
        <v>1644</v>
      </c>
      <c r="F1747" s="659">
        <v>-107100</v>
      </c>
      <c r="G1747" s="659">
        <v>0</v>
      </c>
      <c r="H1747" s="659">
        <v>107100</v>
      </c>
      <c r="I1747" s="659">
        <v>289717982.25999999</v>
      </c>
      <c r="J1747" s="660" t="s">
        <v>1173</v>
      </c>
    </row>
    <row r="1748" spans="1:10">
      <c r="A1748" s="657" t="s">
        <v>1669</v>
      </c>
      <c r="B1748" s="658">
        <v>44522</v>
      </c>
      <c r="C1748" s="657" t="s">
        <v>1170</v>
      </c>
      <c r="D1748" s="657" t="s">
        <v>1171</v>
      </c>
      <c r="E1748" s="657" t="s">
        <v>1663</v>
      </c>
      <c r="F1748" s="659">
        <v>-16260000</v>
      </c>
      <c r="G1748" s="659">
        <v>0</v>
      </c>
      <c r="H1748" s="659">
        <v>16260000</v>
      </c>
      <c r="I1748" s="659">
        <v>305977982.25999999</v>
      </c>
      <c r="J1748" s="660" t="s">
        <v>1173</v>
      </c>
    </row>
    <row r="1749" spans="1:10">
      <c r="A1749" s="657" t="s">
        <v>1669</v>
      </c>
      <c r="B1749" s="658">
        <v>44522</v>
      </c>
      <c r="C1749" s="657" t="s">
        <v>1170</v>
      </c>
      <c r="D1749" s="657" t="s">
        <v>1171</v>
      </c>
      <c r="E1749" s="657" t="s">
        <v>1670</v>
      </c>
      <c r="F1749" s="659">
        <v>-97500</v>
      </c>
      <c r="G1749" s="659">
        <v>0</v>
      </c>
      <c r="H1749" s="659">
        <v>97500</v>
      </c>
      <c r="I1749" s="659">
        <v>306075482.25999999</v>
      </c>
      <c r="J1749" s="660" t="s">
        <v>1173</v>
      </c>
    </row>
    <row r="1750" spans="1:10">
      <c r="A1750" s="657" t="s">
        <v>1669</v>
      </c>
      <c r="B1750" s="658">
        <v>44522</v>
      </c>
      <c r="C1750" s="657" t="s">
        <v>1170</v>
      </c>
      <c r="D1750" s="657" t="s">
        <v>1171</v>
      </c>
      <c r="E1750" s="657" t="s">
        <v>1671</v>
      </c>
      <c r="F1750" s="659">
        <v>-165000</v>
      </c>
      <c r="G1750" s="659">
        <v>0</v>
      </c>
      <c r="H1750" s="659">
        <v>165000</v>
      </c>
      <c r="I1750" s="659">
        <v>306240482.25999999</v>
      </c>
      <c r="J1750" s="660" t="s">
        <v>1173</v>
      </c>
    </row>
    <row r="1751" spans="1:10">
      <c r="A1751" s="657" t="s">
        <v>1672</v>
      </c>
      <c r="B1751" s="658">
        <v>44523</v>
      </c>
      <c r="C1751" s="657" t="s">
        <v>1175</v>
      </c>
      <c r="D1751" s="657" t="s">
        <v>1171</v>
      </c>
      <c r="E1751" s="657" t="s">
        <v>1648</v>
      </c>
      <c r="F1751" s="659">
        <v>-393000</v>
      </c>
      <c r="G1751" s="659">
        <v>0</v>
      </c>
      <c r="H1751" s="659">
        <v>393000</v>
      </c>
      <c r="I1751" s="659">
        <v>306633482.25999999</v>
      </c>
      <c r="J1751" s="660" t="s">
        <v>1173</v>
      </c>
    </row>
    <row r="1752" spans="1:10">
      <c r="A1752" s="657" t="s">
        <v>1672</v>
      </c>
      <c r="B1752" s="658">
        <v>44523</v>
      </c>
      <c r="C1752" s="657" t="s">
        <v>1175</v>
      </c>
      <c r="D1752" s="657" t="s">
        <v>1171</v>
      </c>
      <c r="E1752" s="657" t="s">
        <v>1673</v>
      </c>
      <c r="F1752" s="659">
        <v>-3876250</v>
      </c>
      <c r="G1752" s="659">
        <v>0</v>
      </c>
      <c r="H1752" s="659">
        <v>3876250</v>
      </c>
      <c r="I1752" s="659">
        <v>310509732.25999999</v>
      </c>
      <c r="J1752" s="660" t="s">
        <v>1173</v>
      </c>
    </row>
    <row r="1753" spans="1:10" ht="22.5">
      <c r="A1753" s="657" t="s">
        <v>1672</v>
      </c>
      <c r="B1753" s="658">
        <v>44523</v>
      </c>
      <c r="C1753" s="657" t="s">
        <v>1175</v>
      </c>
      <c r="D1753" s="657" t="s">
        <v>1171</v>
      </c>
      <c r="E1753" s="657" t="s">
        <v>1674</v>
      </c>
      <c r="F1753" s="659">
        <v>-6000000</v>
      </c>
      <c r="G1753" s="659">
        <v>0</v>
      </c>
      <c r="H1753" s="659">
        <v>6000000</v>
      </c>
      <c r="I1753" s="659">
        <v>316509732.25999999</v>
      </c>
      <c r="J1753" s="660" t="s">
        <v>1173</v>
      </c>
    </row>
    <row r="1754" spans="1:10">
      <c r="A1754" s="657" t="s">
        <v>1672</v>
      </c>
      <c r="B1754" s="658">
        <v>44523</v>
      </c>
      <c r="C1754" s="657" t="s">
        <v>1170</v>
      </c>
      <c r="D1754" s="657" t="s">
        <v>1171</v>
      </c>
      <c r="E1754" s="657" t="s">
        <v>1663</v>
      </c>
      <c r="F1754" s="659">
        <v>-4290000</v>
      </c>
      <c r="G1754" s="659">
        <v>0</v>
      </c>
      <c r="H1754" s="659">
        <v>4290000</v>
      </c>
      <c r="I1754" s="659">
        <v>320799732.25999999</v>
      </c>
      <c r="J1754" s="660" t="s">
        <v>1173</v>
      </c>
    </row>
    <row r="1755" spans="1:10">
      <c r="A1755" s="657" t="s">
        <v>1672</v>
      </c>
      <c r="B1755" s="658">
        <v>44523</v>
      </c>
      <c r="C1755" s="657" t="s">
        <v>1170</v>
      </c>
      <c r="D1755" s="657" t="s">
        <v>1171</v>
      </c>
      <c r="E1755" s="657" t="s">
        <v>1306</v>
      </c>
      <c r="F1755" s="659">
        <v>-1500000</v>
      </c>
      <c r="G1755" s="659">
        <v>0</v>
      </c>
      <c r="H1755" s="659">
        <v>1500000</v>
      </c>
      <c r="I1755" s="659">
        <v>322299732.25999999</v>
      </c>
      <c r="J1755" s="660" t="s">
        <v>1173</v>
      </c>
    </row>
    <row r="1756" spans="1:10">
      <c r="A1756" s="657" t="s">
        <v>1675</v>
      </c>
      <c r="B1756" s="658">
        <v>44524</v>
      </c>
      <c r="C1756" s="657" t="s">
        <v>1170</v>
      </c>
      <c r="D1756" s="657" t="s">
        <v>1171</v>
      </c>
      <c r="E1756" s="657" t="s">
        <v>1663</v>
      </c>
      <c r="F1756" s="659">
        <v>-4140000</v>
      </c>
      <c r="G1756" s="659">
        <v>0</v>
      </c>
      <c r="H1756" s="659">
        <v>4140000</v>
      </c>
      <c r="I1756" s="659">
        <v>326439732.25999999</v>
      </c>
      <c r="J1756" s="660" t="s">
        <v>1173</v>
      </c>
    </row>
    <row r="1757" spans="1:10">
      <c r="A1757" s="657" t="s">
        <v>1675</v>
      </c>
      <c r="B1757" s="658">
        <v>44524</v>
      </c>
      <c r="C1757" s="657" t="s">
        <v>1175</v>
      </c>
      <c r="D1757" s="657" t="s">
        <v>1171</v>
      </c>
      <c r="E1757" s="657" t="s">
        <v>1676</v>
      </c>
      <c r="F1757" s="659">
        <v>-9200000</v>
      </c>
      <c r="G1757" s="659">
        <v>0</v>
      </c>
      <c r="H1757" s="659">
        <v>9200000</v>
      </c>
      <c r="I1757" s="659">
        <v>335639732.25999999</v>
      </c>
      <c r="J1757" s="660" t="s">
        <v>1173</v>
      </c>
    </row>
    <row r="1758" spans="1:10">
      <c r="A1758" s="657" t="s">
        <v>1675</v>
      </c>
      <c r="B1758" s="658">
        <v>44524</v>
      </c>
      <c r="C1758" s="657" t="s">
        <v>1175</v>
      </c>
      <c r="D1758" s="657" t="s">
        <v>1171</v>
      </c>
      <c r="E1758" s="657" t="s">
        <v>1644</v>
      </c>
      <c r="F1758" s="659">
        <v>-178500</v>
      </c>
      <c r="G1758" s="659">
        <v>0</v>
      </c>
      <c r="H1758" s="659">
        <v>178500</v>
      </c>
      <c r="I1758" s="659">
        <v>335818232.25999999</v>
      </c>
      <c r="J1758" s="660" t="s">
        <v>1173</v>
      </c>
    </row>
    <row r="1759" spans="1:10">
      <c r="A1759" s="657" t="s">
        <v>1675</v>
      </c>
      <c r="B1759" s="658">
        <v>44524</v>
      </c>
      <c r="C1759" s="657" t="s">
        <v>1175</v>
      </c>
      <c r="D1759" s="657" t="s">
        <v>1171</v>
      </c>
      <c r="E1759" s="657" t="s">
        <v>1677</v>
      </c>
      <c r="F1759" s="659">
        <v>-37500</v>
      </c>
      <c r="G1759" s="659">
        <v>0</v>
      </c>
      <c r="H1759" s="659">
        <v>37500</v>
      </c>
      <c r="I1759" s="659">
        <v>335855732.25999999</v>
      </c>
      <c r="J1759" s="660" t="s">
        <v>1173</v>
      </c>
    </row>
    <row r="1760" spans="1:10">
      <c r="A1760" s="657" t="s">
        <v>1678</v>
      </c>
      <c r="B1760" s="658">
        <v>44526</v>
      </c>
      <c r="C1760" s="657" t="s">
        <v>1175</v>
      </c>
      <c r="D1760" s="657" t="s">
        <v>1171</v>
      </c>
      <c r="E1760" s="657" t="s">
        <v>1637</v>
      </c>
      <c r="F1760" s="659">
        <v>-437500</v>
      </c>
      <c r="G1760" s="659">
        <v>0</v>
      </c>
      <c r="H1760" s="659">
        <v>437500</v>
      </c>
      <c r="I1760" s="659">
        <v>336293232.25999999</v>
      </c>
      <c r="J1760" s="660" t="s">
        <v>1173</v>
      </c>
    </row>
    <row r="1761" spans="1:10">
      <c r="A1761" s="657" t="s">
        <v>1679</v>
      </c>
      <c r="B1761" s="658">
        <v>44527</v>
      </c>
      <c r="C1761" s="657" t="s">
        <v>1175</v>
      </c>
      <c r="D1761" s="657" t="s">
        <v>1171</v>
      </c>
      <c r="E1761" s="657" t="s">
        <v>1680</v>
      </c>
      <c r="F1761" s="659">
        <v>-35000000</v>
      </c>
      <c r="G1761" s="659">
        <v>0</v>
      </c>
      <c r="H1761" s="659">
        <v>35000000</v>
      </c>
      <c r="I1761" s="659">
        <v>371293232.25999999</v>
      </c>
      <c r="J1761" s="660" t="s">
        <v>1173</v>
      </c>
    </row>
    <row r="1762" spans="1:10">
      <c r="A1762" s="657" t="s">
        <v>1679</v>
      </c>
      <c r="B1762" s="658">
        <v>44527</v>
      </c>
      <c r="C1762" s="657" t="s">
        <v>1170</v>
      </c>
      <c r="D1762" s="657" t="s">
        <v>1171</v>
      </c>
      <c r="E1762" s="657" t="s">
        <v>1641</v>
      </c>
      <c r="F1762" s="659">
        <v>-907200</v>
      </c>
      <c r="G1762" s="659">
        <v>0</v>
      </c>
      <c r="H1762" s="659">
        <v>907200</v>
      </c>
      <c r="I1762" s="659">
        <v>372200432.25999999</v>
      </c>
      <c r="J1762" s="660" t="s">
        <v>1173</v>
      </c>
    </row>
    <row r="1763" spans="1:10">
      <c r="A1763" s="657" t="s">
        <v>1679</v>
      </c>
      <c r="B1763" s="658">
        <v>44527</v>
      </c>
      <c r="C1763" s="657" t="s">
        <v>1170</v>
      </c>
      <c r="D1763" s="657" t="s">
        <v>1171</v>
      </c>
      <c r="E1763" s="657" t="s">
        <v>1663</v>
      </c>
      <c r="F1763" s="659">
        <v>-4770000</v>
      </c>
      <c r="G1763" s="659">
        <v>0</v>
      </c>
      <c r="H1763" s="659">
        <v>4770000</v>
      </c>
      <c r="I1763" s="659">
        <v>376970432.25999999</v>
      </c>
      <c r="J1763" s="660" t="s">
        <v>1173</v>
      </c>
    </row>
    <row r="1764" spans="1:10">
      <c r="A1764" s="657" t="s">
        <v>1681</v>
      </c>
      <c r="B1764" s="658">
        <v>44529</v>
      </c>
      <c r="C1764" s="657" t="s">
        <v>1175</v>
      </c>
      <c r="D1764" s="657" t="s">
        <v>1171</v>
      </c>
      <c r="E1764" s="657" t="s">
        <v>1629</v>
      </c>
      <c r="F1764" s="659">
        <v>-8481850</v>
      </c>
      <c r="G1764" s="659">
        <v>0</v>
      </c>
      <c r="H1764" s="659">
        <v>8481850</v>
      </c>
      <c r="I1764" s="659">
        <v>385452282.25999999</v>
      </c>
      <c r="J1764" s="660" t="s">
        <v>1173</v>
      </c>
    </row>
    <row r="1765" spans="1:10">
      <c r="A1765" s="657" t="s">
        <v>1681</v>
      </c>
      <c r="B1765" s="658">
        <v>44529</v>
      </c>
      <c r="C1765" s="657" t="s">
        <v>1175</v>
      </c>
      <c r="D1765" s="657" t="s">
        <v>1171</v>
      </c>
      <c r="E1765" s="657" t="s">
        <v>1644</v>
      </c>
      <c r="F1765" s="659">
        <v>-178500</v>
      </c>
      <c r="G1765" s="659">
        <v>0</v>
      </c>
      <c r="H1765" s="659">
        <v>178500</v>
      </c>
      <c r="I1765" s="659">
        <v>385630782.25999999</v>
      </c>
      <c r="J1765" s="660" t="s">
        <v>1173</v>
      </c>
    </row>
    <row r="1766" spans="1:10">
      <c r="A1766" s="657" t="s">
        <v>1681</v>
      </c>
      <c r="B1766" s="658">
        <v>44529</v>
      </c>
      <c r="C1766" s="657" t="s">
        <v>1170</v>
      </c>
      <c r="D1766" s="657" t="s">
        <v>1171</v>
      </c>
      <c r="E1766" s="657" t="s">
        <v>1682</v>
      </c>
      <c r="F1766" s="659">
        <v>-214500</v>
      </c>
      <c r="G1766" s="659">
        <v>0</v>
      </c>
      <c r="H1766" s="659">
        <v>214500</v>
      </c>
      <c r="I1766" s="659">
        <v>385845282.25999999</v>
      </c>
      <c r="J1766" s="660" t="s">
        <v>1173</v>
      </c>
    </row>
    <row r="1767" spans="1:10">
      <c r="A1767" s="657" t="s">
        <v>1681</v>
      </c>
      <c r="B1767" s="658">
        <v>44529</v>
      </c>
      <c r="C1767" s="657" t="s">
        <v>1170</v>
      </c>
      <c r="D1767" s="657" t="s">
        <v>1171</v>
      </c>
      <c r="E1767" s="657" t="s">
        <v>1683</v>
      </c>
      <c r="F1767" s="659">
        <v>-478500</v>
      </c>
      <c r="G1767" s="659">
        <v>0</v>
      </c>
      <c r="H1767" s="659">
        <v>478500</v>
      </c>
      <c r="I1767" s="659">
        <v>386323782.25999999</v>
      </c>
      <c r="J1767" s="660" t="s">
        <v>1173</v>
      </c>
    </row>
    <row r="1768" spans="1:10">
      <c r="A1768" s="657" t="s">
        <v>1684</v>
      </c>
      <c r="B1768" s="658">
        <v>44530</v>
      </c>
      <c r="C1768" s="657" t="s">
        <v>1170</v>
      </c>
      <c r="D1768" s="657" t="s">
        <v>1171</v>
      </c>
      <c r="E1768" s="657" t="s">
        <v>1685</v>
      </c>
      <c r="F1768" s="659">
        <v>-22176000</v>
      </c>
      <c r="G1768" s="659">
        <v>0</v>
      </c>
      <c r="H1768" s="659">
        <v>22176000</v>
      </c>
      <c r="I1768" s="659">
        <v>408499782.25999999</v>
      </c>
      <c r="J1768" s="660" t="s">
        <v>1173</v>
      </c>
    </row>
    <row r="1769" spans="1:10">
      <c r="A1769" s="657" t="s">
        <v>1684</v>
      </c>
      <c r="B1769" s="658">
        <v>44530</v>
      </c>
      <c r="C1769" s="657" t="s">
        <v>1175</v>
      </c>
      <c r="D1769" s="657" t="s">
        <v>1171</v>
      </c>
      <c r="E1769" s="657" t="s">
        <v>1647</v>
      </c>
      <c r="F1769" s="659">
        <v>-762000</v>
      </c>
      <c r="G1769" s="659">
        <v>0</v>
      </c>
      <c r="H1769" s="659">
        <v>762000</v>
      </c>
      <c r="I1769" s="659">
        <v>409261782.25999999</v>
      </c>
      <c r="J1769" s="660" t="s">
        <v>1173</v>
      </c>
    </row>
    <row r="1770" spans="1:10">
      <c r="A1770" s="657" t="s">
        <v>1684</v>
      </c>
      <c r="B1770" s="658">
        <v>44530</v>
      </c>
      <c r="C1770" s="657" t="s">
        <v>1175</v>
      </c>
      <c r="D1770" s="657" t="s">
        <v>1171</v>
      </c>
      <c r="E1770" s="657" t="s">
        <v>1648</v>
      </c>
      <c r="F1770" s="659">
        <v>-314400</v>
      </c>
      <c r="G1770" s="659">
        <v>0</v>
      </c>
      <c r="H1770" s="659">
        <v>314400</v>
      </c>
      <c r="I1770" s="659">
        <v>409576182.25999999</v>
      </c>
      <c r="J1770" s="660" t="s">
        <v>1173</v>
      </c>
    </row>
    <row r="1771" spans="1:10">
      <c r="A1771" s="657" t="s">
        <v>1684</v>
      </c>
      <c r="B1771" s="658">
        <v>44530</v>
      </c>
      <c r="C1771" s="657" t="s">
        <v>1175</v>
      </c>
      <c r="D1771" s="657" t="s">
        <v>1171</v>
      </c>
      <c r="E1771" s="657" t="s">
        <v>1630</v>
      </c>
      <c r="F1771" s="659">
        <v>-175500</v>
      </c>
      <c r="G1771" s="659">
        <v>0</v>
      </c>
      <c r="H1771" s="659">
        <v>175500</v>
      </c>
      <c r="I1771" s="659">
        <v>409751682.25999999</v>
      </c>
      <c r="J1771" s="660" t="s">
        <v>1173</v>
      </c>
    </row>
    <row r="1772" spans="1:10" ht="22.5">
      <c r="A1772" s="657" t="s">
        <v>1684</v>
      </c>
      <c r="B1772" s="658">
        <v>44530</v>
      </c>
      <c r="C1772" s="657" t="s">
        <v>1175</v>
      </c>
      <c r="D1772" s="657" t="s">
        <v>1171</v>
      </c>
      <c r="E1772" s="657" t="s">
        <v>1686</v>
      </c>
      <c r="F1772" s="659">
        <v>-5500000</v>
      </c>
      <c r="G1772" s="659">
        <v>0</v>
      </c>
      <c r="H1772" s="659">
        <v>5500000</v>
      </c>
      <c r="I1772" s="659">
        <v>415251682.25999999</v>
      </c>
      <c r="J1772" s="660" t="s">
        <v>1173</v>
      </c>
    </row>
    <row r="1773" spans="1:10">
      <c r="A1773" s="657" t="s">
        <v>1687</v>
      </c>
      <c r="B1773" s="658">
        <v>44501</v>
      </c>
      <c r="C1773" s="657" t="s">
        <v>1391</v>
      </c>
      <c r="D1773" s="657" t="s">
        <v>1171</v>
      </c>
      <c r="E1773" s="657" t="s">
        <v>1402</v>
      </c>
      <c r="F1773" s="659">
        <v>-2284600</v>
      </c>
      <c r="G1773" s="659">
        <v>0</v>
      </c>
      <c r="H1773" s="659">
        <v>2284600</v>
      </c>
      <c r="I1773" s="659">
        <v>417536282.25999999</v>
      </c>
      <c r="J1773" s="660" t="s">
        <v>1393</v>
      </c>
    </row>
    <row r="1774" spans="1:10">
      <c r="A1774" s="657" t="s">
        <v>1688</v>
      </c>
      <c r="B1774" s="658">
        <v>44503</v>
      </c>
      <c r="C1774" s="657" t="s">
        <v>1391</v>
      </c>
      <c r="D1774" s="657" t="s">
        <v>1171</v>
      </c>
      <c r="E1774" s="657" t="s">
        <v>1689</v>
      </c>
      <c r="F1774" s="659">
        <v>-17666000</v>
      </c>
      <c r="G1774" s="659">
        <v>0</v>
      </c>
      <c r="H1774" s="659">
        <v>17666000</v>
      </c>
      <c r="I1774" s="659">
        <v>435202282.25999999</v>
      </c>
      <c r="J1774" s="660" t="s">
        <v>1393</v>
      </c>
    </row>
    <row r="1775" spans="1:10">
      <c r="A1775" s="657" t="s">
        <v>1690</v>
      </c>
      <c r="B1775" s="658">
        <v>44504</v>
      </c>
      <c r="C1775" s="657" t="s">
        <v>1391</v>
      </c>
      <c r="D1775" s="657" t="s">
        <v>1171</v>
      </c>
      <c r="E1775" s="657" t="s">
        <v>1409</v>
      </c>
      <c r="F1775" s="659">
        <v>-192000000</v>
      </c>
      <c r="G1775" s="659">
        <v>0</v>
      </c>
      <c r="H1775" s="659">
        <v>192000000</v>
      </c>
      <c r="I1775" s="659">
        <v>627202282.25999999</v>
      </c>
      <c r="J1775" s="660" t="s">
        <v>1393</v>
      </c>
    </row>
    <row r="1776" spans="1:10">
      <c r="A1776" s="657" t="s">
        <v>1691</v>
      </c>
      <c r="B1776" s="658">
        <v>44504</v>
      </c>
      <c r="C1776" s="657" t="s">
        <v>1391</v>
      </c>
      <c r="D1776" s="657" t="s">
        <v>1171</v>
      </c>
      <c r="E1776" s="657" t="s">
        <v>1692</v>
      </c>
      <c r="F1776" s="659">
        <v>-14300</v>
      </c>
      <c r="G1776" s="659">
        <v>0</v>
      </c>
      <c r="H1776" s="659">
        <v>14300</v>
      </c>
      <c r="I1776" s="659">
        <v>627216582.25999999</v>
      </c>
      <c r="J1776" s="660" t="s">
        <v>1393</v>
      </c>
    </row>
    <row r="1777" spans="1:10">
      <c r="A1777" s="657" t="s">
        <v>1693</v>
      </c>
      <c r="B1777" s="658">
        <v>44504</v>
      </c>
      <c r="C1777" s="657" t="s">
        <v>1391</v>
      </c>
      <c r="D1777" s="657" t="s">
        <v>1171</v>
      </c>
      <c r="E1777" s="657" t="s">
        <v>1694</v>
      </c>
      <c r="F1777" s="659">
        <v>-2014500</v>
      </c>
      <c r="G1777" s="659">
        <v>0</v>
      </c>
      <c r="H1777" s="659">
        <v>2014500</v>
      </c>
      <c r="I1777" s="659">
        <v>629231082.25999999</v>
      </c>
      <c r="J1777" s="660" t="s">
        <v>1393</v>
      </c>
    </row>
    <row r="1778" spans="1:10">
      <c r="A1778" s="657" t="s">
        <v>1695</v>
      </c>
      <c r="B1778" s="658">
        <v>44505</v>
      </c>
      <c r="C1778" s="657" t="s">
        <v>1391</v>
      </c>
      <c r="D1778" s="657" t="s">
        <v>1171</v>
      </c>
      <c r="E1778" s="657" t="s">
        <v>1696</v>
      </c>
      <c r="F1778" s="659">
        <v>-1002128</v>
      </c>
      <c r="G1778" s="659">
        <v>0</v>
      </c>
      <c r="H1778" s="659">
        <v>1002128</v>
      </c>
      <c r="I1778" s="659">
        <v>630233210.25999999</v>
      </c>
      <c r="J1778" s="660" t="s">
        <v>1393</v>
      </c>
    </row>
    <row r="1779" spans="1:10">
      <c r="A1779" s="657" t="s">
        <v>1697</v>
      </c>
      <c r="B1779" s="658">
        <v>44506</v>
      </c>
      <c r="C1779" s="657" t="s">
        <v>1391</v>
      </c>
      <c r="D1779" s="657" t="s">
        <v>1171</v>
      </c>
      <c r="E1779" s="657" t="s">
        <v>1415</v>
      </c>
      <c r="F1779" s="659">
        <v>-4000000</v>
      </c>
      <c r="G1779" s="659">
        <v>0</v>
      </c>
      <c r="H1779" s="659">
        <v>4000000</v>
      </c>
      <c r="I1779" s="659">
        <v>634233210.25999999</v>
      </c>
      <c r="J1779" s="660" t="s">
        <v>1393</v>
      </c>
    </row>
    <row r="1780" spans="1:10">
      <c r="A1780" s="657" t="s">
        <v>1698</v>
      </c>
      <c r="B1780" s="658">
        <v>44509</v>
      </c>
      <c r="C1780" s="657" t="s">
        <v>1391</v>
      </c>
      <c r="D1780" s="657" t="s">
        <v>1171</v>
      </c>
      <c r="E1780" s="657" t="s">
        <v>1402</v>
      </c>
      <c r="F1780" s="659">
        <v>-1896700</v>
      </c>
      <c r="G1780" s="659">
        <v>0</v>
      </c>
      <c r="H1780" s="659">
        <v>1896700</v>
      </c>
      <c r="I1780" s="659">
        <v>636129910.25999999</v>
      </c>
      <c r="J1780" s="660" t="s">
        <v>1393</v>
      </c>
    </row>
    <row r="1781" spans="1:10">
      <c r="A1781" s="657" t="s">
        <v>1699</v>
      </c>
      <c r="B1781" s="658">
        <v>44511</v>
      </c>
      <c r="C1781" s="657" t="s">
        <v>1391</v>
      </c>
      <c r="D1781" s="657" t="s">
        <v>1171</v>
      </c>
      <c r="E1781" s="657" t="s">
        <v>1700</v>
      </c>
      <c r="F1781" s="659">
        <v>-85000000</v>
      </c>
      <c r="G1781" s="659">
        <v>0</v>
      </c>
      <c r="H1781" s="659">
        <v>85000000</v>
      </c>
      <c r="I1781" s="659">
        <v>721129910.25999999</v>
      </c>
      <c r="J1781" s="660" t="s">
        <v>1393</v>
      </c>
    </row>
    <row r="1782" spans="1:10">
      <c r="A1782" s="657" t="s">
        <v>1701</v>
      </c>
      <c r="B1782" s="658">
        <v>44512</v>
      </c>
      <c r="C1782" s="657" t="s">
        <v>1391</v>
      </c>
      <c r="D1782" s="657" t="s">
        <v>1171</v>
      </c>
      <c r="E1782" s="657" t="s">
        <v>1400</v>
      </c>
      <c r="F1782" s="659">
        <v>-87138000</v>
      </c>
      <c r="G1782" s="659">
        <v>0</v>
      </c>
      <c r="H1782" s="659">
        <v>87138000</v>
      </c>
      <c r="I1782" s="659">
        <v>808267910.25999999</v>
      </c>
      <c r="J1782" s="660" t="s">
        <v>1393</v>
      </c>
    </row>
    <row r="1783" spans="1:10">
      <c r="A1783" s="657" t="s">
        <v>1702</v>
      </c>
      <c r="B1783" s="658">
        <v>44513</v>
      </c>
      <c r="C1783" s="657" t="s">
        <v>1391</v>
      </c>
      <c r="D1783" s="657" t="s">
        <v>1171</v>
      </c>
      <c r="E1783" s="657" t="s">
        <v>1415</v>
      </c>
      <c r="F1783" s="659">
        <v>-4000000</v>
      </c>
      <c r="G1783" s="659">
        <v>0</v>
      </c>
      <c r="H1783" s="659">
        <v>4000000</v>
      </c>
      <c r="I1783" s="659">
        <v>812267910.25999999</v>
      </c>
      <c r="J1783" s="660" t="s">
        <v>1393</v>
      </c>
    </row>
    <row r="1784" spans="1:10">
      <c r="A1784" s="657" t="s">
        <v>1703</v>
      </c>
      <c r="B1784" s="658">
        <v>44515</v>
      </c>
      <c r="C1784" s="657" t="s">
        <v>1391</v>
      </c>
      <c r="D1784" s="657" t="s">
        <v>1171</v>
      </c>
      <c r="E1784" s="657" t="s">
        <v>1402</v>
      </c>
      <c r="F1784" s="659">
        <v>-25195800</v>
      </c>
      <c r="G1784" s="659">
        <v>0</v>
      </c>
      <c r="H1784" s="659">
        <v>25195800</v>
      </c>
      <c r="I1784" s="659">
        <v>837463710.25999999</v>
      </c>
      <c r="J1784" s="660" t="s">
        <v>1393</v>
      </c>
    </row>
    <row r="1785" spans="1:10">
      <c r="A1785" s="657" t="s">
        <v>1704</v>
      </c>
      <c r="B1785" s="658">
        <v>44515</v>
      </c>
      <c r="C1785" s="657" t="s">
        <v>1391</v>
      </c>
      <c r="D1785" s="657" t="s">
        <v>1171</v>
      </c>
      <c r="E1785" s="657" t="s">
        <v>1705</v>
      </c>
      <c r="F1785" s="659">
        <v>-44700</v>
      </c>
      <c r="G1785" s="659">
        <v>0</v>
      </c>
      <c r="H1785" s="659">
        <v>44700</v>
      </c>
      <c r="I1785" s="659">
        <v>837508410.25999999</v>
      </c>
      <c r="J1785" s="660" t="s">
        <v>1393</v>
      </c>
    </row>
    <row r="1786" spans="1:10">
      <c r="A1786" s="657" t="s">
        <v>1704</v>
      </c>
      <c r="B1786" s="658">
        <v>44515</v>
      </c>
      <c r="C1786" s="657" t="s">
        <v>1391</v>
      </c>
      <c r="D1786" s="657" t="s">
        <v>1171</v>
      </c>
      <c r="E1786" s="657" t="s">
        <v>1706</v>
      </c>
      <c r="F1786" s="659">
        <v>-17625438</v>
      </c>
      <c r="G1786" s="659">
        <v>0</v>
      </c>
      <c r="H1786" s="659">
        <v>17625438</v>
      </c>
      <c r="I1786" s="659">
        <v>855133848.25999999</v>
      </c>
      <c r="J1786" s="660" t="s">
        <v>1393</v>
      </c>
    </row>
    <row r="1787" spans="1:10">
      <c r="A1787" s="657" t="s">
        <v>1707</v>
      </c>
      <c r="B1787" s="658">
        <v>44518</v>
      </c>
      <c r="C1787" s="657" t="s">
        <v>1391</v>
      </c>
      <c r="D1787" s="657" t="s">
        <v>1171</v>
      </c>
      <c r="E1787" s="657" t="s">
        <v>1409</v>
      </c>
      <c r="F1787" s="659">
        <v>-83000000</v>
      </c>
      <c r="G1787" s="659">
        <v>0</v>
      </c>
      <c r="H1787" s="659">
        <v>83000000</v>
      </c>
      <c r="I1787" s="659">
        <v>938133848.25999999</v>
      </c>
      <c r="J1787" s="660" t="s">
        <v>1393</v>
      </c>
    </row>
    <row r="1788" spans="1:10">
      <c r="A1788" s="657" t="s">
        <v>1708</v>
      </c>
      <c r="B1788" s="658">
        <v>44519</v>
      </c>
      <c r="C1788" s="657" t="s">
        <v>1391</v>
      </c>
      <c r="D1788" s="657" t="s">
        <v>1171</v>
      </c>
      <c r="E1788" s="657" t="s">
        <v>1709</v>
      </c>
      <c r="F1788" s="659">
        <v>-189000</v>
      </c>
      <c r="G1788" s="659">
        <v>0</v>
      </c>
      <c r="H1788" s="659">
        <v>189000</v>
      </c>
      <c r="I1788" s="659">
        <v>938322848.25999999</v>
      </c>
      <c r="J1788" s="660" t="s">
        <v>1393</v>
      </c>
    </row>
    <row r="1789" spans="1:10">
      <c r="A1789" s="657" t="s">
        <v>1710</v>
      </c>
      <c r="B1789" s="658">
        <v>44520</v>
      </c>
      <c r="C1789" s="657" t="s">
        <v>1391</v>
      </c>
      <c r="D1789" s="657" t="s">
        <v>1171</v>
      </c>
      <c r="E1789" s="657" t="s">
        <v>1415</v>
      </c>
      <c r="F1789" s="659">
        <v>-4000000</v>
      </c>
      <c r="G1789" s="659">
        <v>0</v>
      </c>
      <c r="H1789" s="659">
        <v>4000000</v>
      </c>
      <c r="I1789" s="659">
        <v>942322848.25999999</v>
      </c>
      <c r="J1789" s="660" t="s">
        <v>1393</v>
      </c>
    </row>
    <row r="1790" spans="1:10">
      <c r="A1790" s="657" t="s">
        <v>1711</v>
      </c>
      <c r="B1790" s="658">
        <v>44523</v>
      </c>
      <c r="C1790" s="657" t="s">
        <v>1391</v>
      </c>
      <c r="D1790" s="657" t="s">
        <v>1171</v>
      </c>
      <c r="E1790" s="657" t="s">
        <v>1402</v>
      </c>
      <c r="F1790" s="659">
        <v>-3095500</v>
      </c>
      <c r="G1790" s="659">
        <v>0</v>
      </c>
      <c r="H1790" s="659">
        <v>3095500</v>
      </c>
      <c r="I1790" s="659">
        <v>945418348.25999999</v>
      </c>
      <c r="J1790" s="660" t="s">
        <v>1393</v>
      </c>
    </row>
    <row r="1791" spans="1:10">
      <c r="A1791" s="657" t="s">
        <v>1712</v>
      </c>
      <c r="B1791" s="658">
        <v>44525</v>
      </c>
      <c r="C1791" s="657" t="s">
        <v>1391</v>
      </c>
      <c r="D1791" s="657" t="s">
        <v>1171</v>
      </c>
      <c r="E1791" s="657" t="s">
        <v>1409</v>
      </c>
      <c r="F1791" s="659">
        <v>-85000000</v>
      </c>
      <c r="G1791" s="659">
        <v>0</v>
      </c>
      <c r="H1791" s="659">
        <v>85000000</v>
      </c>
      <c r="I1791" s="659">
        <v>1030418348.26</v>
      </c>
      <c r="J1791" s="660" t="s">
        <v>1393</v>
      </c>
    </row>
    <row r="1792" spans="1:10">
      <c r="A1792" s="657" t="s">
        <v>1713</v>
      </c>
      <c r="B1792" s="658">
        <v>44527</v>
      </c>
      <c r="C1792" s="657" t="s">
        <v>1391</v>
      </c>
      <c r="D1792" s="657" t="s">
        <v>1171</v>
      </c>
      <c r="E1792" s="657" t="s">
        <v>1468</v>
      </c>
      <c r="F1792" s="659">
        <v>-4000000</v>
      </c>
      <c r="G1792" s="659">
        <v>0</v>
      </c>
      <c r="H1792" s="659">
        <v>4000000</v>
      </c>
      <c r="I1792" s="659">
        <v>1034418348.26</v>
      </c>
      <c r="J1792" s="660" t="s">
        <v>1393</v>
      </c>
    </row>
    <row r="1793" spans="1:10">
      <c r="A1793" s="657" t="s">
        <v>1714</v>
      </c>
      <c r="B1793" s="658">
        <v>44529</v>
      </c>
      <c r="C1793" s="657" t="s">
        <v>1391</v>
      </c>
      <c r="D1793" s="657" t="s">
        <v>1171</v>
      </c>
      <c r="E1793" s="657" t="s">
        <v>1402</v>
      </c>
      <c r="F1793" s="659">
        <v>-2634900</v>
      </c>
      <c r="G1793" s="659">
        <v>0</v>
      </c>
      <c r="H1793" s="659">
        <v>2634900</v>
      </c>
      <c r="I1793" s="659">
        <v>1037053248.26</v>
      </c>
      <c r="J1793" s="660" t="s">
        <v>1393</v>
      </c>
    </row>
    <row r="1794" spans="1:10">
      <c r="A1794" s="657" t="s">
        <v>1715</v>
      </c>
      <c r="B1794" s="658">
        <v>44530</v>
      </c>
      <c r="C1794" s="657" t="s">
        <v>1391</v>
      </c>
      <c r="D1794" s="657" t="s">
        <v>1171</v>
      </c>
      <c r="E1794" s="657" t="s">
        <v>1409</v>
      </c>
      <c r="F1794" s="659">
        <v>-10550000</v>
      </c>
      <c r="G1794" s="659">
        <v>0</v>
      </c>
      <c r="H1794" s="659">
        <v>10550000</v>
      </c>
      <c r="I1794" s="659">
        <v>1047603248.26</v>
      </c>
      <c r="J1794" s="660" t="s">
        <v>1393</v>
      </c>
    </row>
    <row r="1795" spans="1:10">
      <c r="A1795" s="657" t="s">
        <v>1716</v>
      </c>
      <c r="B1795" s="658">
        <v>44501</v>
      </c>
      <c r="C1795" s="657" t="s">
        <v>1391</v>
      </c>
      <c r="D1795" s="657" t="s">
        <v>1171</v>
      </c>
      <c r="E1795" s="657" t="s">
        <v>1717</v>
      </c>
      <c r="F1795" s="659">
        <v>7900000</v>
      </c>
      <c r="G1795" s="659">
        <v>7900000</v>
      </c>
      <c r="H1795" s="659">
        <v>0</v>
      </c>
      <c r="I1795" s="659">
        <v>1039703248.26</v>
      </c>
      <c r="J1795" s="660" t="s">
        <v>1398</v>
      </c>
    </row>
    <row r="1796" spans="1:10">
      <c r="A1796" s="657" t="s">
        <v>1716</v>
      </c>
      <c r="B1796" s="658">
        <v>44501</v>
      </c>
      <c r="C1796" s="657" t="s">
        <v>1391</v>
      </c>
      <c r="D1796" s="657" t="s">
        <v>1171</v>
      </c>
      <c r="E1796" s="657" t="s">
        <v>1717</v>
      </c>
      <c r="F1796" s="659">
        <v>10200000</v>
      </c>
      <c r="G1796" s="659">
        <v>10200000</v>
      </c>
      <c r="H1796" s="659">
        <v>0</v>
      </c>
      <c r="I1796" s="659">
        <v>1029503248.26</v>
      </c>
      <c r="J1796" s="660" t="s">
        <v>1398</v>
      </c>
    </row>
    <row r="1797" spans="1:10">
      <c r="A1797" s="657" t="s">
        <v>1718</v>
      </c>
      <c r="B1797" s="658">
        <v>44503</v>
      </c>
      <c r="C1797" s="657" t="s">
        <v>1391</v>
      </c>
      <c r="D1797" s="657" t="s">
        <v>1171</v>
      </c>
      <c r="E1797" s="657" t="s">
        <v>1717</v>
      </c>
      <c r="F1797" s="659">
        <v>31000000</v>
      </c>
      <c r="G1797" s="659">
        <v>31000000</v>
      </c>
      <c r="H1797" s="659">
        <v>0</v>
      </c>
      <c r="I1797" s="659">
        <v>998503248.25999999</v>
      </c>
      <c r="J1797" s="660" t="s">
        <v>1398</v>
      </c>
    </row>
    <row r="1798" spans="1:10">
      <c r="A1798" s="657" t="s">
        <v>1719</v>
      </c>
      <c r="B1798" s="658">
        <v>44504</v>
      </c>
      <c r="C1798" s="657" t="s">
        <v>1391</v>
      </c>
      <c r="D1798" s="657" t="s">
        <v>1171</v>
      </c>
      <c r="E1798" s="657" t="s">
        <v>1717</v>
      </c>
      <c r="F1798" s="659">
        <v>9100000</v>
      </c>
      <c r="G1798" s="659">
        <v>9100000</v>
      </c>
      <c r="H1798" s="659">
        <v>0</v>
      </c>
      <c r="I1798" s="659">
        <v>989403248.25999999</v>
      </c>
      <c r="J1798" s="660" t="s">
        <v>1398</v>
      </c>
    </row>
    <row r="1799" spans="1:10">
      <c r="A1799" s="657" t="s">
        <v>1719</v>
      </c>
      <c r="B1799" s="658">
        <v>44504</v>
      </c>
      <c r="C1799" s="657" t="s">
        <v>1391</v>
      </c>
      <c r="D1799" s="657" t="s">
        <v>1171</v>
      </c>
      <c r="E1799" s="657" t="s">
        <v>1717</v>
      </c>
      <c r="F1799" s="659">
        <v>192500000</v>
      </c>
      <c r="G1799" s="659">
        <v>192500000</v>
      </c>
      <c r="H1799" s="659">
        <v>0</v>
      </c>
      <c r="I1799" s="659">
        <v>796903248.25999999</v>
      </c>
      <c r="J1799" s="660" t="s">
        <v>1398</v>
      </c>
    </row>
    <row r="1800" spans="1:10">
      <c r="A1800" s="657" t="s">
        <v>1719</v>
      </c>
      <c r="B1800" s="658">
        <v>44504</v>
      </c>
      <c r="C1800" s="657" t="s">
        <v>1391</v>
      </c>
      <c r="D1800" s="657" t="s">
        <v>1171</v>
      </c>
      <c r="E1800" s="657" t="s">
        <v>1717</v>
      </c>
      <c r="F1800" s="659">
        <v>9700000</v>
      </c>
      <c r="G1800" s="659">
        <v>9700000</v>
      </c>
      <c r="H1800" s="659">
        <v>0</v>
      </c>
      <c r="I1800" s="659">
        <v>787203248.25999999</v>
      </c>
      <c r="J1800" s="660" t="s">
        <v>1398</v>
      </c>
    </row>
    <row r="1801" spans="1:10">
      <c r="A1801" s="657" t="s">
        <v>1720</v>
      </c>
      <c r="B1801" s="658">
        <v>44505</v>
      </c>
      <c r="C1801" s="657" t="s">
        <v>1391</v>
      </c>
      <c r="D1801" s="657" t="s">
        <v>1171</v>
      </c>
      <c r="E1801" s="657" t="s">
        <v>1489</v>
      </c>
      <c r="F1801" s="659">
        <v>10000</v>
      </c>
      <c r="G1801" s="659">
        <v>10000</v>
      </c>
      <c r="H1801" s="659">
        <v>0</v>
      </c>
      <c r="I1801" s="659">
        <v>787193248.25999999</v>
      </c>
      <c r="J1801" s="660" t="s">
        <v>1398</v>
      </c>
    </row>
    <row r="1802" spans="1:10">
      <c r="A1802" s="657" t="s">
        <v>1721</v>
      </c>
      <c r="B1802" s="658">
        <v>44508</v>
      </c>
      <c r="C1802" s="657" t="s">
        <v>1391</v>
      </c>
      <c r="D1802" s="657" t="s">
        <v>1171</v>
      </c>
      <c r="E1802" s="657" t="s">
        <v>1717</v>
      </c>
      <c r="F1802" s="659">
        <v>14600000</v>
      </c>
      <c r="G1802" s="659">
        <v>14600000</v>
      </c>
      <c r="H1802" s="659">
        <v>0</v>
      </c>
      <c r="I1802" s="659">
        <v>772593248.25999999</v>
      </c>
      <c r="J1802" s="660" t="s">
        <v>1398</v>
      </c>
    </row>
    <row r="1803" spans="1:10">
      <c r="A1803" s="657" t="s">
        <v>1722</v>
      </c>
      <c r="B1803" s="658">
        <v>44509</v>
      </c>
      <c r="C1803" s="657" t="s">
        <v>1391</v>
      </c>
      <c r="D1803" s="657" t="s">
        <v>1171</v>
      </c>
      <c r="E1803" s="657" t="s">
        <v>1717</v>
      </c>
      <c r="F1803" s="659">
        <v>10100000</v>
      </c>
      <c r="G1803" s="659">
        <v>10100000</v>
      </c>
      <c r="H1803" s="659">
        <v>0</v>
      </c>
      <c r="I1803" s="659">
        <v>762493248.25999999</v>
      </c>
      <c r="J1803" s="660" t="s">
        <v>1398</v>
      </c>
    </row>
    <row r="1804" spans="1:10">
      <c r="A1804" s="657" t="s">
        <v>1723</v>
      </c>
      <c r="B1804" s="658">
        <v>44510</v>
      </c>
      <c r="C1804" s="657" t="s">
        <v>1391</v>
      </c>
      <c r="D1804" s="657" t="s">
        <v>1171</v>
      </c>
      <c r="E1804" s="657" t="s">
        <v>1717</v>
      </c>
      <c r="F1804" s="659">
        <v>30200000</v>
      </c>
      <c r="G1804" s="659">
        <v>30200000</v>
      </c>
      <c r="H1804" s="659">
        <v>0</v>
      </c>
      <c r="I1804" s="659">
        <v>732293248.25999999</v>
      </c>
      <c r="J1804" s="660" t="s">
        <v>1398</v>
      </c>
    </row>
    <row r="1805" spans="1:10">
      <c r="A1805" s="657" t="s">
        <v>1724</v>
      </c>
      <c r="B1805" s="658">
        <v>44511</v>
      </c>
      <c r="C1805" s="657" t="s">
        <v>1391</v>
      </c>
      <c r="D1805" s="657" t="s">
        <v>1171</v>
      </c>
      <c r="E1805" s="657" t="s">
        <v>1717</v>
      </c>
      <c r="F1805" s="659">
        <v>85000000</v>
      </c>
      <c r="G1805" s="659">
        <v>85000000</v>
      </c>
      <c r="H1805" s="659">
        <v>0</v>
      </c>
      <c r="I1805" s="659">
        <v>647293248.25999999</v>
      </c>
      <c r="J1805" s="660" t="s">
        <v>1398</v>
      </c>
    </row>
    <row r="1806" spans="1:10">
      <c r="A1806" s="657" t="s">
        <v>1725</v>
      </c>
      <c r="B1806" s="658">
        <v>44513</v>
      </c>
      <c r="C1806" s="657" t="s">
        <v>1391</v>
      </c>
      <c r="D1806" s="657" t="s">
        <v>1171</v>
      </c>
      <c r="E1806" s="657" t="s">
        <v>1717</v>
      </c>
      <c r="F1806" s="659">
        <v>17100000</v>
      </c>
      <c r="G1806" s="659">
        <v>17100000</v>
      </c>
      <c r="H1806" s="659">
        <v>0</v>
      </c>
      <c r="I1806" s="659">
        <v>630193248.25999999</v>
      </c>
      <c r="J1806" s="660" t="s">
        <v>1398</v>
      </c>
    </row>
    <row r="1807" spans="1:10">
      <c r="A1807" s="657" t="s">
        <v>1726</v>
      </c>
      <c r="B1807" s="658">
        <v>44512</v>
      </c>
      <c r="C1807" s="657" t="s">
        <v>1391</v>
      </c>
      <c r="D1807" s="657" t="s">
        <v>1171</v>
      </c>
      <c r="E1807" s="657" t="s">
        <v>1717</v>
      </c>
      <c r="F1807" s="659">
        <v>89000000</v>
      </c>
      <c r="G1807" s="659">
        <v>89000000</v>
      </c>
      <c r="H1807" s="659">
        <v>0</v>
      </c>
      <c r="I1807" s="659">
        <v>541193248.25999999</v>
      </c>
      <c r="J1807" s="660" t="s">
        <v>1398</v>
      </c>
    </row>
    <row r="1808" spans="1:10">
      <c r="A1808" s="657" t="s">
        <v>1727</v>
      </c>
      <c r="B1808" s="658">
        <v>44512</v>
      </c>
      <c r="C1808" s="657" t="s">
        <v>1391</v>
      </c>
      <c r="D1808" s="657" t="s">
        <v>1171</v>
      </c>
      <c r="E1808" s="657" t="s">
        <v>1489</v>
      </c>
      <c r="F1808" s="659">
        <v>10000</v>
      </c>
      <c r="G1808" s="659">
        <v>10000</v>
      </c>
      <c r="H1808" s="659">
        <v>0</v>
      </c>
      <c r="I1808" s="659">
        <v>541183248.25999999</v>
      </c>
      <c r="J1808" s="660" t="s">
        <v>1398</v>
      </c>
    </row>
    <row r="1809" spans="1:10">
      <c r="A1809" s="657" t="s">
        <v>1728</v>
      </c>
      <c r="B1809" s="658">
        <v>44515</v>
      </c>
      <c r="C1809" s="657" t="s">
        <v>1391</v>
      </c>
      <c r="D1809" s="657" t="s">
        <v>1171</v>
      </c>
      <c r="E1809" s="657" t="s">
        <v>1717</v>
      </c>
      <c r="F1809" s="659">
        <v>44100000</v>
      </c>
      <c r="G1809" s="659">
        <v>44100000</v>
      </c>
      <c r="H1809" s="659">
        <v>0</v>
      </c>
      <c r="I1809" s="659">
        <v>497083248.25999999</v>
      </c>
      <c r="J1809" s="660" t="s">
        <v>1398</v>
      </c>
    </row>
    <row r="1810" spans="1:10">
      <c r="A1810" s="657" t="s">
        <v>1729</v>
      </c>
      <c r="B1810" s="658">
        <v>44515</v>
      </c>
      <c r="C1810" s="657" t="s">
        <v>1391</v>
      </c>
      <c r="D1810" s="657" t="s">
        <v>1171</v>
      </c>
      <c r="E1810" s="657" t="s">
        <v>1717</v>
      </c>
      <c r="F1810" s="659">
        <v>75800000</v>
      </c>
      <c r="G1810" s="659">
        <v>75800000</v>
      </c>
      <c r="H1810" s="659">
        <v>0</v>
      </c>
      <c r="I1810" s="659">
        <v>421283248.25999999</v>
      </c>
      <c r="J1810" s="660" t="s">
        <v>1398</v>
      </c>
    </row>
    <row r="1811" spans="1:10">
      <c r="A1811" s="657" t="s">
        <v>1730</v>
      </c>
      <c r="B1811" s="658">
        <v>44517</v>
      </c>
      <c r="C1811" s="657" t="s">
        <v>1391</v>
      </c>
      <c r="D1811" s="657" t="s">
        <v>1171</v>
      </c>
      <c r="E1811" s="657" t="s">
        <v>1717</v>
      </c>
      <c r="F1811" s="659">
        <v>17800000</v>
      </c>
      <c r="G1811" s="659">
        <v>17800000</v>
      </c>
      <c r="H1811" s="659">
        <v>0</v>
      </c>
      <c r="I1811" s="659">
        <v>403483248.25999999</v>
      </c>
      <c r="J1811" s="660" t="s">
        <v>1398</v>
      </c>
    </row>
    <row r="1812" spans="1:10">
      <c r="A1812" s="657" t="s">
        <v>1731</v>
      </c>
      <c r="B1812" s="658">
        <v>44518</v>
      </c>
      <c r="C1812" s="657" t="s">
        <v>1391</v>
      </c>
      <c r="D1812" s="657" t="s">
        <v>1171</v>
      </c>
      <c r="E1812" s="657" t="s">
        <v>1717</v>
      </c>
      <c r="F1812" s="659">
        <v>88000000</v>
      </c>
      <c r="G1812" s="659">
        <v>88000000</v>
      </c>
      <c r="H1812" s="659">
        <v>0</v>
      </c>
      <c r="I1812" s="659">
        <v>315483248.25999999</v>
      </c>
      <c r="J1812" s="660" t="s">
        <v>1398</v>
      </c>
    </row>
    <row r="1813" spans="1:10">
      <c r="A1813" s="657" t="s">
        <v>1732</v>
      </c>
      <c r="B1813" s="658">
        <v>44519</v>
      </c>
      <c r="C1813" s="657" t="s">
        <v>1391</v>
      </c>
      <c r="D1813" s="657" t="s">
        <v>1171</v>
      </c>
      <c r="E1813" s="657" t="s">
        <v>1489</v>
      </c>
      <c r="F1813" s="659">
        <v>25000</v>
      </c>
      <c r="G1813" s="659">
        <v>25000</v>
      </c>
      <c r="H1813" s="659">
        <v>0</v>
      </c>
      <c r="I1813" s="659">
        <v>315458248.25999999</v>
      </c>
      <c r="J1813" s="660" t="s">
        <v>1398</v>
      </c>
    </row>
    <row r="1814" spans="1:10">
      <c r="A1814" s="657" t="s">
        <v>1733</v>
      </c>
      <c r="B1814" s="658">
        <v>44520</v>
      </c>
      <c r="C1814" s="657" t="s">
        <v>1391</v>
      </c>
      <c r="D1814" s="657" t="s">
        <v>1171</v>
      </c>
      <c r="E1814" s="657" t="s">
        <v>1734</v>
      </c>
      <c r="F1814" s="659">
        <v>75200000</v>
      </c>
      <c r="G1814" s="659">
        <v>75200000</v>
      </c>
      <c r="H1814" s="659">
        <v>0</v>
      </c>
      <c r="I1814" s="659">
        <v>240258248.25999999</v>
      </c>
      <c r="J1814" s="660" t="s">
        <v>1398</v>
      </c>
    </row>
    <row r="1815" spans="1:10">
      <c r="A1815" s="657" t="s">
        <v>1735</v>
      </c>
      <c r="B1815" s="658">
        <v>44522</v>
      </c>
      <c r="C1815" s="657" t="s">
        <v>1391</v>
      </c>
      <c r="D1815" s="657" t="s">
        <v>1171</v>
      </c>
      <c r="E1815" s="657" t="s">
        <v>1717</v>
      </c>
      <c r="F1815" s="659">
        <v>9400000</v>
      </c>
      <c r="G1815" s="659">
        <v>9400000</v>
      </c>
      <c r="H1815" s="659">
        <v>0</v>
      </c>
      <c r="I1815" s="659">
        <v>230858248.25999999</v>
      </c>
      <c r="J1815" s="660" t="s">
        <v>1398</v>
      </c>
    </row>
    <row r="1816" spans="1:10">
      <c r="A1816" s="657" t="s">
        <v>1736</v>
      </c>
      <c r="B1816" s="658">
        <v>44523</v>
      </c>
      <c r="C1816" s="657" t="s">
        <v>1391</v>
      </c>
      <c r="D1816" s="657" t="s">
        <v>1171</v>
      </c>
      <c r="E1816" s="657" t="s">
        <v>1717</v>
      </c>
      <c r="F1816" s="659">
        <v>23800000</v>
      </c>
      <c r="G1816" s="659">
        <v>23800000</v>
      </c>
      <c r="H1816" s="659">
        <v>0</v>
      </c>
      <c r="I1816" s="659">
        <v>207058248.25999999</v>
      </c>
      <c r="J1816" s="660" t="s">
        <v>1398</v>
      </c>
    </row>
    <row r="1817" spans="1:10">
      <c r="A1817" s="657" t="s">
        <v>1737</v>
      </c>
      <c r="B1817" s="658">
        <v>44524</v>
      </c>
      <c r="C1817" s="657" t="s">
        <v>1391</v>
      </c>
      <c r="D1817" s="657" t="s">
        <v>1171</v>
      </c>
      <c r="E1817" s="657" t="s">
        <v>1717</v>
      </c>
      <c r="F1817" s="659">
        <v>25300000</v>
      </c>
      <c r="G1817" s="659">
        <v>25300000</v>
      </c>
      <c r="H1817" s="659">
        <v>0</v>
      </c>
      <c r="I1817" s="659">
        <v>181758248.25999999</v>
      </c>
      <c r="J1817" s="660" t="s">
        <v>1398</v>
      </c>
    </row>
    <row r="1818" spans="1:10">
      <c r="A1818" s="657" t="s">
        <v>1738</v>
      </c>
      <c r="B1818" s="658">
        <v>44525</v>
      </c>
      <c r="C1818" s="657" t="s">
        <v>1391</v>
      </c>
      <c r="D1818" s="657" t="s">
        <v>1171</v>
      </c>
      <c r="E1818" s="657" t="s">
        <v>1717</v>
      </c>
      <c r="F1818" s="659">
        <v>85000000</v>
      </c>
      <c r="G1818" s="659">
        <v>85000000</v>
      </c>
      <c r="H1818" s="659">
        <v>0</v>
      </c>
      <c r="I1818" s="659">
        <v>96758248.260000005</v>
      </c>
      <c r="J1818" s="660" t="s">
        <v>1398</v>
      </c>
    </row>
    <row r="1819" spans="1:10">
      <c r="A1819" s="657" t="s">
        <v>1739</v>
      </c>
      <c r="B1819" s="658">
        <v>44526</v>
      </c>
      <c r="C1819" s="657" t="s">
        <v>1391</v>
      </c>
      <c r="D1819" s="657" t="s">
        <v>1171</v>
      </c>
      <c r="E1819" s="657" t="s">
        <v>1489</v>
      </c>
      <c r="F1819" s="659">
        <v>10000</v>
      </c>
      <c r="G1819" s="659">
        <v>10000</v>
      </c>
      <c r="H1819" s="659">
        <v>0</v>
      </c>
      <c r="I1819" s="659">
        <v>96748248.260000005</v>
      </c>
      <c r="J1819" s="660" t="s">
        <v>1398</v>
      </c>
    </row>
    <row r="1820" spans="1:10">
      <c r="A1820" s="657" t="s">
        <v>1740</v>
      </c>
      <c r="B1820" s="658">
        <v>44527</v>
      </c>
      <c r="C1820" s="657" t="s">
        <v>1391</v>
      </c>
      <c r="D1820" s="657" t="s">
        <v>1171</v>
      </c>
      <c r="E1820" s="657" t="s">
        <v>1717</v>
      </c>
      <c r="F1820" s="659">
        <v>39400000</v>
      </c>
      <c r="G1820" s="659">
        <v>39400000</v>
      </c>
      <c r="H1820" s="659">
        <v>0</v>
      </c>
      <c r="I1820" s="659">
        <v>57348248.259999998</v>
      </c>
      <c r="J1820" s="660" t="s">
        <v>1398</v>
      </c>
    </row>
    <row r="1821" spans="1:10">
      <c r="A1821" s="657" t="s">
        <v>1741</v>
      </c>
      <c r="B1821" s="658">
        <v>44529</v>
      </c>
      <c r="C1821" s="657" t="s">
        <v>1391</v>
      </c>
      <c r="D1821" s="657" t="s">
        <v>1171</v>
      </c>
      <c r="E1821" s="657" t="s">
        <v>1717</v>
      </c>
      <c r="F1821" s="659">
        <v>17700000</v>
      </c>
      <c r="G1821" s="659">
        <v>17700000</v>
      </c>
      <c r="H1821" s="659">
        <v>0</v>
      </c>
      <c r="I1821" s="659">
        <v>39648248.259999998</v>
      </c>
      <c r="J1821" s="660" t="s">
        <v>1398</v>
      </c>
    </row>
    <row r="1822" spans="1:10">
      <c r="A1822" s="657" t="s">
        <v>1742</v>
      </c>
      <c r="B1822" s="658">
        <v>44530</v>
      </c>
      <c r="C1822" s="657" t="s">
        <v>1391</v>
      </c>
      <c r="D1822" s="657" t="s">
        <v>1171</v>
      </c>
      <c r="E1822" s="657" t="s">
        <v>1717</v>
      </c>
      <c r="F1822" s="659">
        <v>39500000</v>
      </c>
      <c r="G1822" s="659">
        <v>39500000</v>
      </c>
      <c r="H1822" s="659">
        <v>0</v>
      </c>
      <c r="I1822" s="659">
        <v>148248.26</v>
      </c>
      <c r="J1822" s="660" t="s">
        <v>1398</v>
      </c>
    </row>
    <row r="1823" spans="1:10">
      <c r="A1823" s="662"/>
      <c r="B1823" s="663"/>
      <c r="C1823" s="662"/>
      <c r="D1823" s="662"/>
      <c r="E1823" s="662"/>
      <c r="F1823" s="669"/>
      <c r="G1823" s="669"/>
      <c r="H1823" s="669"/>
      <c r="I1823" s="665">
        <v>148248.26</v>
      </c>
      <c r="J1823" s="670"/>
    </row>
    <row r="1824" spans="1:10">
      <c r="A1824" s="666"/>
      <c r="B1824" s="667"/>
      <c r="C1824" s="666"/>
      <c r="D1824" s="666"/>
      <c r="E1824" s="666"/>
      <c r="F1824" s="668"/>
      <c r="G1824" s="668"/>
      <c r="H1824" s="668"/>
      <c r="I1824" s="668"/>
      <c r="J1824" s="667"/>
    </row>
    <row r="1825" spans="1:10" ht="15" customHeight="1">
      <c r="A1825" s="766" t="s">
        <v>1743</v>
      </c>
      <c r="B1825" s="767"/>
      <c r="C1825" s="767"/>
      <c r="D1825" s="767"/>
      <c r="E1825" s="767"/>
      <c r="F1825" s="768"/>
      <c r="G1825" s="769"/>
      <c r="H1825" s="768"/>
      <c r="I1825" s="655">
        <v>2075256</v>
      </c>
      <c r="J1825" s="656"/>
    </row>
    <row r="1826" spans="1:10">
      <c r="A1826" s="657" t="s">
        <v>1744</v>
      </c>
      <c r="B1826" s="658">
        <v>44501</v>
      </c>
      <c r="C1826" s="657" t="s">
        <v>1175</v>
      </c>
      <c r="D1826" s="657" t="s">
        <v>1171</v>
      </c>
      <c r="E1826" s="657" t="s">
        <v>1745</v>
      </c>
      <c r="F1826" s="659">
        <v>-446154</v>
      </c>
      <c r="G1826" s="659">
        <v>0</v>
      </c>
      <c r="H1826" s="659">
        <v>446154</v>
      </c>
      <c r="I1826" s="659">
        <v>2521410</v>
      </c>
      <c r="J1826" s="660" t="s">
        <v>1173</v>
      </c>
    </row>
    <row r="1827" spans="1:10">
      <c r="A1827" s="657" t="s">
        <v>1746</v>
      </c>
      <c r="B1827" s="658">
        <v>44505</v>
      </c>
      <c r="C1827" s="657" t="s">
        <v>1175</v>
      </c>
      <c r="D1827" s="657" t="s">
        <v>1171</v>
      </c>
      <c r="E1827" s="657" t="s">
        <v>1747</v>
      </c>
      <c r="F1827" s="659">
        <v>-2062500</v>
      </c>
      <c r="G1827" s="659">
        <v>0</v>
      </c>
      <c r="H1827" s="659">
        <v>2062500</v>
      </c>
      <c r="I1827" s="659">
        <v>4583910</v>
      </c>
      <c r="J1827" s="660" t="s">
        <v>1173</v>
      </c>
    </row>
    <row r="1828" spans="1:10">
      <c r="A1828" s="657" t="s">
        <v>1746</v>
      </c>
      <c r="B1828" s="658">
        <v>44505</v>
      </c>
      <c r="C1828" s="657" t="s">
        <v>1175</v>
      </c>
      <c r="D1828" s="657" t="s">
        <v>1171</v>
      </c>
      <c r="E1828" s="657" t="s">
        <v>1745</v>
      </c>
      <c r="F1828" s="659">
        <v>-656000</v>
      </c>
      <c r="G1828" s="659">
        <v>0</v>
      </c>
      <c r="H1828" s="659">
        <v>656000</v>
      </c>
      <c r="I1828" s="659">
        <v>5239910</v>
      </c>
      <c r="J1828" s="660" t="s">
        <v>1173</v>
      </c>
    </row>
    <row r="1829" spans="1:10">
      <c r="A1829" s="657" t="s">
        <v>1748</v>
      </c>
      <c r="B1829" s="658">
        <v>44508</v>
      </c>
      <c r="C1829" s="657" t="s">
        <v>1175</v>
      </c>
      <c r="D1829" s="657" t="s">
        <v>1171</v>
      </c>
      <c r="E1829" s="657" t="s">
        <v>1749</v>
      </c>
      <c r="F1829" s="659">
        <v>-740504</v>
      </c>
      <c r="G1829" s="659">
        <v>0</v>
      </c>
      <c r="H1829" s="659">
        <v>740504</v>
      </c>
      <c r="I1829" s="659">
        <v>5980414</v>
      </c>
      <c r="J1829" s="660" t="s">
        <v>1173</v>
      </c>
    </row>
    <row r="1830" spans="1:10">
      <c r="A1830" s="657" t="s">
        <v>1748</v>
      </c>
      <c r="B1830" s="658">
        <v>44508</v>
      </c>
      <c r="C1830" s="657" t="s">
        <v>1175</v>
      </c>
      <c r="D1830" s="657" t="s">
        <v>1171</v>
      </c>
      <c r="E1830" s="657" t="s">
        <v>1745</v>
      </c>
      <c r="F1830" s="659">
        <v>-2066700</v>
      </c>
      <c r="G1830" s="659">
        <v>0</v>
      </c>
      <c r="H1830" s="659">
        <v>2066700</v>
      </c>
      <c r="I1830" s="659">
        <v>8047114</v>
      </c>
      <c r="J1830" s="660" t="s">
        <v>1173</v>
      </c>
    </row>
    <row r="1831" spans="1:10">
      <c r="A1831" s="657" t="s">
        <v>1748</v>
      </c>
      <c r="B1831" s="658">
        <v>44508</v>
      </c>
      <c r="C1831" s="657" t="s">
        <v>1175</v>
      </c>
      <c r="D1831" s="657" t="s">
        <v>1171</v>
      </c>
      <c r="E1831" s="657" t="s">
        <v>1749</v>
      </c>
      <c r="F1831" s="659">
        <v>-106036</v>
      </c>
      <c r="G1831" s="659">
        <v>0</v>
      </c>
      <c r="H1831" s="659">
        <v>106036</v>
      </c>
      <c r="I1831" s="659">
        <v>8153150</v>
      </c>
      <c r="J1831" s="660" t="s">
        <v>1173</v>
      </c>
    </row>
    <row r="1832" spans="1:10">
      <c r="A1832" s="657" t="s">
        <v>1750</v>
      </c>
      <c r="B1832" s="658">
        <v>44509</v>
      </c>
      <c r="C1832" s="657" t="s">
        <v>1175</v>
      </c>
      <c r="D1832" s="657" t="s">
        <v>1171</v>
      </c>
      <c r="E1832" s="657" t="s">
        <v>1745</v>
      </c>
      <c r="F1832" s="659">
        <v>-455000</v>
      </c>
      <c r="G1832" s="659">
        <v>0</v>
      </c>
      <c r="H1832" s="659">
        <v>455000</v>
      </c>
      <c r="I1832" s="659">
        <v>8608150</v>
      </c>
      <c r="J1832" s="660" t="s">
        <v>1173</v>
      </c>
    </row>
    <row r="1833" spans="1:10">
      <c r="A1833" s="657" t="s">
        <v>1750</v>
      </c>
      <c r="B1833" s="658">
        <v>44509</v>
      </c>
      <c r="C1833" s="657" t="s">
        <v>1175</v>
      </c>
      <c r="D1833" s="657" t="s">
        <v>1171</v>
      </c>
      <c r="E1833" s="657" t="s">
        <v>1751</v>
      </c>
      <c r="F1833" s="659">
        <v>-532500</v>
      </c>
      <c r="G1833" s="659">
        <v>0</v>
      </c>
      <c r="H1833" s="659">
        <v>532500</v>
      </c>
      <c r="I1833" s="659">
        <v>9140650</v>
      </c>
      <c r="J1833" s="660" t="s">
        <v>1173</v>
      </c>
    </row>
    <row r="1834" spans="1:10">
      <c r="A1834" s="657" t="s">
        <v>1750</v>
      </c>
      <c r="B1834" s="658">
        <v>44509</v>
      </c>
      <c r="C1834" s="657" t="s">
        <v>1175</v>
      </c>
      <c r="D1834" s="657" t="s">
        <v>1171</v>
      </c>
      <c r="E1834" s="657" t="s">
        <v>1752</v>
      </c>
      <c r="F1834" s="659">
        <v>-13066599</v>
      </c>
      <c r="G1834" s="659">
        <v>0</v>
      </c>
      <c r="H1834" s="659">
        <v>13066599</v>
      </c>
      <c r="I1834" s="659">
        <v>22207249</v>
      </c>
      <c r="J1834" s="660" t="s">
        <v>1173</v>
      </c>
    </row>
    <row r="1835" spans="1:10">
      <c r="A1835" s="657" t="s">
        <v>1753</v>
      </c>
      <c r="B1835" s="658">
        <v>44512</v>
      </c>
      <c r="C1835" s="657" t="s">
        <v>1175</v>
      </c>
      <c r="D1835" s="657" t="s">
        <v>1171</v>
      </c>
      <c r="E1835" s="657" t="s">
        <v>1745</v>
      </c>
      <c r="F1835" s="659">
        <v>-571800</v>
      </c>
      <c r="G1835" s="659">
        <v>0</v>
      </c>
      <c r="H1835" s="659">
        <v>571800</v>
      </c>
      <c r="I1835" s="659">
        <v>22779049</v>
      </c>
      <c r="J1835" s="660" t="s">
        <v>1173</v>
      </c>
    </row>
    <row r="1836" spans="1:10">
      <c r="A1836" s="657" t="s">
        <v>1754</v>
      </c>
      <c r="B1836" s="658">
        <v>44515</v>
      </c>
      <c r="C1836" s="657" t="s">
        <v>1175</v>
      </c>
      <c r="D1836" s="657" t="s">
        <v>1171</v>
      </c>
      <c r="E1836" s="657" t="s">
        <v>1745</v>
      </c>
      <c r="F1836" s="659">
        <v>-1981850</v>
      </c>
      <c r="G1836" s="659">
        <v>0</v>
      </c>
      <c r="H1836" s="659">
        <v>1981850</v>
      </c>
      <c r="I1836" s="659">
        <v>24760899</v>
      </c>
      <c r="J1836" s="660" t="s">
        <v>1173</v>
      </c>
    </row>
    <row r="1837" spans="1:10">
      <c r="A1837" s="657" t="s">
        <v>1755</v>
      </c>
      <c r="B1837" s="658">
        <v>44516</v>
      </c>
      <c r="C1837" s="657" t="s">
        <v>1175</v>
      </c>
      <c r="D1837" s="657" t="s">
        <v>1171</v>
      </c>
      <c r="E1837" s="657" t="s">
        <v>1756</v>
      </c>
      <c r="F1837" s="659">
        <v>-11970000</v>
      </c>
      <c r="G1837" s="659">
        <v>0</v>
      </c>
      <c r="H1837" s="659">
        <v>11970000</v>
      </c>
      <c r="I1837" s="659">
        <v>36730899</v>
      </c>
      <c r="J1837" s="660" t="s">
        <v>1173</v>
      </c>
    </row>
    <row r="1838" spans="1:10">
      <c r="A1838" s="657" t="s">
        <v>1755</v>
      </c>
      <c r="B1838" s="658">
        <v>44516</v>
      </c>
      <c r="C1838" s="657" t="s">
        <v>1175</v>
      </c>
      <c r="D1838" s="657" t="s">
        <v>1171</v>
      </c>
      <c r="E1838" s="657" t="s">
        <v>1757</v>
      </c>
      <c r="F1838" s="659">
        <v>-4500000</v>
      </c>
      <c r="G1838" s="659">
        <v>0</v>
      </c>
      <c r="H1838" s="659">
        <v>4500000</v>
      </c>
      <c r="I1838" s="659">
        <v>41230899</v>
      </c>
      <c r="J1838" s="660" t="s">
        <v>1173</v>
      </c>
    </row>
    <row r="1839" spans="1:10">
      <c r="A1839" s="657" t="s">
        <v>1755</v>
      </c>
      <c r="B1839" s="658">
        <v>44516</v>
      </c>
      <c r="C1839" s="657" t="s">
        <v>1175</v>
      </c>
      <c r="D1839" s="657" t="s">
        <v>1171</v>
      </c>
      <c r="E1839" s="657" t="s">
        <v>1758</v>
      </c>
      <c r="F1839" s="659">
        <v>-312000</v>
      </c>
      <c r="G1839" s="659">
        <v>0</v>
      </c>
      <c r="H1839" s="659">
        <v>312000</v>
      </c>
      <c r="I1839" s="659">
        <v>41542899</v>
      </c>
      <c r="J1839" s="660" t="s">
        <v>1173</v>
      </c>
    </row>
    <row r="1840" spans="1:10">
      <c r="A1840" s="657" t="s">
        <v>1755</v>
      </c>
      <c r="B1840" s="658">
        <v>44516</v>
      </c>
      <c r="C1840" s="657" t="s">
        <v>1175</v>
      </c>
      <c r="D1840" s="657" t="s">
        <v>1171</v>
      </c>
      <c r="E1840" s="657" t="s">
        <v>1759</v>
      </c>
      <c r="F1840" s="659">
        <v>-1072800</v>
      </c>
      <c r="G1840" s="659">
        <v>0</v>
      </c>
      <c r="H1840" s="659">
        <v>1072800</v>
      </c>
      <c r="I1840" s="659">
        <v>42615699</v>
      </c>
      <c r="J1840" s="660" t="s">
        <v>1173</v>
      </c>
    </row>
    <row r="1841" spans="1:10">
      <c r="A1841" s="657" t="s">
        <v>1755</v>
      </c>
      <c r="B1841" s="658">
        <v>44516</v>
      </c>
      <c r="C1841" s="657" t="s">
        <v>1175</v>
      </c>
      <c r="D1841" s="657" t="s">
        <v>1171</v>
      </c>
      <c r="E1841" s="657" t="s">
        <v>1760</v>
      </c>
      <c r="F1841" s="659">
        <v>-7613950</v>
      </c>
      <c r="G1841" s="659">
        <v>0</v>
      </c>
      <c r="H1841" s="659">
        <v>7613950</v>
      </c>
      <c r="I1841" s="659">
        <v>50229649</v>
      </c>
      <c r="J1841" s="660" t="s">
        <v>1173</v>
      </c>
    </row>
    <row r="1842" spans="1:10">
      <c r="A1842" s="657" t="s">
        <v>1755</v>
      </c>
      <c r="B1842" s="658">
        <v>44516</v>
      </c>
      <c r="C1842" s="657" t="s">
        <v>1175</v>
      </c>
      <c r="D1842" s="657" t="s">
        <v>1171</v>
      </c>
      <c r="E1842" s="657" t="s">
        <v>1745</v>
      </c>
      <c r="F1842" s="659">
        <v>-207500</v>
      </c>
      <c r="G1842" s="659">
        <v>0</v>
      </c>
      <c r="H1842" s="659">
        <v>207500</v>
      </c>
      <c r="I1842" s="659">
        <v>50437149</v>
      </c>
      <c r="J1842" s="660" t="s">
        <v>1173</v>
      </c>
    </row>
    <row r="1843" spans="1:10">
      <c r="A1843" s="657" t="s">
        <v>1755</v>
      </c>
      <c r="B1843" s="658">
        <v>44516</v>
      </c>
      <c r="C1843" s="657" t="s">
        <v>1175</v>
      </c>
      <c r="D1843" s="657" t="s">
        <v>1171</v>
      </c>
      <c r="E1843" s="657" t="s">
        <v>1761</v>
      </c>
      <c r="F1843" s="659">
        <v>-870000</v>
      </c>
      <c r="G1843" s="659">
        <v>0</v>
      </c>
      <c r="H1843" s="659">
        <v>870000</v>
      </c>
      <c r="I1843" s="659">
        <v>51307149</v>
      </c>
      <c r="J1843" s="660" t="s">
        <v>1173</v>
      </c>
    </row>
    <row r="1844" spans="1:10">
      <c r="A1844" s="657" t="s">
        <v>1762</v>
      </c>
      <c r="B1844" s="658">
        <v>44518</v>
      </c>
      <c r="C1844" s="657" t="s">
        <v>1175</v>
      </c>
      <c r="D1844" s="657" t="s">
        <v>1171</v>
      </c>
      <c r="E1844" s="657" t="s">
        <v>1745</v>
      </c>
      <c r="F1844" s="659">
        <v>-245000</v>
      </c>
      <c r="G1844" s="659">
        <v>0</v>
      </c>
      <c r="H1844" s="659">
        <v>245000</v>
      </c>
      <c r="I1844" s="659">
        <v>51552149</v>
      </c>
      <c r="J1844" s="660" t="s">
        <v>1173</v>
      </c>
    </row>
    <row r="1845" spans="1:10">
      <c r="A1845" s="657" t="s">
        <v>1763</v>
      </c>
      <c r="B1845" s="658">
        <v>44519</v>
      </c>
      <c r="C1845" s="657" t="s">
        <v>1175</v>
      </c>
      <c r="D1845" s="657" t="s">
        <v>1171</v>
      </c>
      <c r="E1845" s="657" t="s">
        <v>1764</v>
      </c>
      <c r="F1845" s="659">
        <v>-9737000</v>
      </c>
      <c r="G1845" s="659">
        <v>0</v>
      </c>
      <c r="H1845" s="659">
        <v>9737000</v>
      </c>
      <c r="I1845" s="659">
        <v>61289149</v>
      </c>
      <c r="J1845" s="660" t="s">
        <v>1173</v>
      </c>
    </row>
    <row r="1846" spans="1:10">
      <c r="A1846" s="657" t="s">
        <v>1763</v>
      </c>
      <c r="B1846" s="658">
        <v>44519</v>
      </c>
      <c r="C1846" s="657" t="s">
        <v>1175</v>
      </c>
      <c r="D1846" s="657" t="s">
        <v>1171</v>
      </c>
      <c r="E1846" s="657" t="s">
        <v>1745</v>
      </c>
      <c r="F1846" s="659">
        <v>-679500</v>
      </c>
      <c r="G1846" s="659">
        <v>0</v>
      </c>
      <c r="H1846" s="659">
        <v>679500</v>
      </c>
      <c r="I1846" s="659">
        <v>61968649</v>
      </c>
      <c r="J1846" s="660" t="s">
        <v>1173</v>
      </c>
    </row>
    <row r="1847" spans="1:10">
      <c r="A1847" s="657" t="s">
        <v>1763</v>
      </c>
      <c r="B1847" s="658">
        <v>44519</v>
      </c>
      <c r="C1847" s="657" t="s">
        <v>1175</v>
      </c>
      <c r="D1847" s="657" t="s">
        <v>1171</v>
      </c>
      <c r="E1847" s="657" t="s">
        <v>1745</v>
      </c>
      <c r="F1847" s="659">
        <v>-262500</v>
      </c>
      <c r="G1847" s="659">
        <v>0</v>
      </c>
      <c r="H1847" s="659">
        <v>262500</v>
      </c>
      <c r="I1847" s="659">
        <v>62231149</v>
      </c>
      <c r="J1847" s="660" t="s">
        <v>1173</v>
      </c>
    </row>
    <row r="1848" spans="1:10">
      <c r="A1848" s="657" t="s">
        <v>1765</v>
      </c>
      <c r="B1848" s="658">
        <v>44522</v>
      </c>
      <c r="C1848" s="657" t="s">
        <v>1175</v>
      </c>
      <c r="D1848" s="657" t="s">
        <v>1171</v>
      </c>
      <c r="E1848" s="657" t="s">
        <v>1749</v>
      </c>
      <c r="F1848" s="659">
        <v>-1445582</v>
      </c>
      <c r="G1848" s="659">
        <v>0</v>
      </c>
      <c r="H1848" s="659">
        <v>1445582</v>
      </c>
      <c r="I1848" s="659">
        <v>63676731</v>
      </c>
      <c r="J1848" s="660" t="s">
        <v>1173</v>
      </c>
    </row>
    <row r="1849" spans="1:10">
      <c r="A1849" s="657" t="s">
        <v>1765</v>
      </c>
      <c r="B1849" s="658">
        <v>44522</v>
      </c>
      <c r="C1849" s="657" t="s">
        <v>1175</v>
      </c>
      <c r="D1849" s="657" t="s">
        <v>1171</v>
      </c>
      <c r="E1849" s="657" t="s">
        <v>1749</v>
      </c>
      <c r="F1849" s="659">
        <v>-115114</v>
      </c>
      <c r="G1849" s="659">
        <v>0</v>
      </c>
      <c r="H1849" s="659">
        <v>115114</v>
      </c>
      <c r="I1849" s="659">
        <v>63791845</v>
      </c>
      <c r="J1849" s="660" t="s">
        <v>1173</v>
      </c>
    </row>
    <row r="1850" spans="1:10">
      <c r="A1850" s="657" t="s">
        <v>1765</v>
      </c>
      <c r="B1850" s="658">
        <v>44522</v>
      </c>
      <c r="C1850" s="657" t="s">
        <v>1175</v>
      </c>
      <c r="D1850" s="657" t="s">
        <v>1171</v>
      </c>
      <c r="E1850" s="657" t="s">
        <v>1766</v>
      </c>
      <c r="F1850" s="659">
        <v>-8425200</v>
      </c>
      <c r="G1850" s="659">
        <v>0</v>
      </c>
      <c r="H1850" s="659">
        <v>8425200</v>
      </c>
      <c r="I1850" s="659">
        <v>72217045</v>
      </c>
      <c r="J1850" s="660" t="s">
        <v>1173</v>
      </c>
    </row>
    <row r="1851" spans="1:10">
      <c r="A1851" s="657" t="s">
        <v>1767</v>
      </c>
      <c r="B1851" s="658">
        <v>44523</v>
      </c>
      <c r="C1851" s="657" t="s">
        <v>1175</v>
      </c>
      <c r="D1851" s="657" t="s">
        <v>1171</v>
      </c>
      <c r="E1851" s="657" t="s">
        <v>1745</v>
      </c>
      <c r="F1851" s="659">
        <v>-1543500</v>
      </c>
      <c r="G1851" s="659">
        <v>0</v>
      </c>
      <c r="H1851" s="659">
        <v>1543500</v>
      </c>
      <c r="I1851" s="659">
        <v>73760545</v>
      </c>
      <c r="J1851" s="660" t="s">
        <v>1173</v>
      </c>
    </row>
    <row r="1852" spans="1:10">
      <c r="A1852" s="657" t="s">
        <v>1768</v>
      </c>
      <c r="B1852" s="658">
        <v>44524</v>
      </c>
      <c r="C1852" s="657" t="s">
        <v>1175</v>
      </c>
      <c r="D1852" s="657" t="s">
        <v>1171</v>
      </c>
      <c r="E1852" s="657" t="s">
        <v>1769</v>
      </c>
      <c r="F1852" s="659">
        <v>-351000</v>
      </c>
      <c r="G1852" s="659">
        <v>0</v>
      </c>
      <c r="H1852" s="659">
        <v>351000</v>
      </c>
      <c r="I1852" s="659">
        <v>74111545</v>
      </c>
      <c r="J1852" s="660" t="s">
        <v>1173</v>
      </c>
    </row>
    <row r="1853" spans="1:10">
      <c r="A1853" s="657" t="s">
        <v>1770</v>
      </c>
      <c r="B1853" s="658">
        <v>44525</v>
      </c>
      <c r="C1853" s="657" t="s">
        <v>1175</v>
      </c>
      <c r="D1853" s="657" t="s">
        <v>1171</v>
      </c>
      <c r="E1853" s="657" t="s">
        <v>1760</v>
      </c>
      <c r="F1853" s="659">
        <v>-3498400</v>
      </c>
      <c r="G1853" s="659">
        <v>0</v>
      </c>
      <c r="H1853" s="659">
        <v>3498400</v>
      </c>
      <c r="I1853" s="659">
        <v>77609945</v>
      </c>
      <c r="J1853" s="660" t="s">
        <v>1173</v>
      </c>
    </row>
    <row r="1854" spans="1:10">
      <c r="A1854" s="657" t="s">
        <v>1771</v>
      </c>
      <c r="B1854" s="658">
        <v>44526</v>
      </c>
      <c r="C1854" s="657" t="s">
        <v>1175</v>
      </c>
      <c r="D1854" s="657" t="s">
        <v>1171</v>
      </c>
      <c r="E1854" s="657" t="s">
        <v>1745</v>
      </c>
      <c r="F1854" s="659">
        <v>-435200</v>
      </c>
      <c r="G1854" s="659">
        <v>0</v>
      </c>
      <c r="H1854" s="659">
        <v>435200</v>
      </c>
      <c r="I1854" s="659">
        <v>78045145</v>
      </c>
      <c r="J1854" s="660" t="s">
        <v>1173</v>
      </c>
    </row>
    <row r="1855" spans="1:10">
      <c r="A1855" s="657" t="s">
        <v>1772</v>
      </c>
      <c r="B1855" s="658">
        <v>44529</v>
      </c>
      <c r="C1855" s="657" t="s">
        <v>1175</v>
      </c>
      <c r="D1855" s="657" t="s">
        <v>1171</v>
      </c>
      <c r="E1855" s="657" t="s">
        <v>1749</v>
      </c>
      <c r="F1855" s="659">
        <v>-160504</v>
      </c>
      <c r="G1855" s="659">
        <v>0</v>
      </c>
      <c r="H1855" s="659">
        <v>160504</v>
      </c>
      <c r="I1855" s="659">
        <v>78205649</v>
      </c>
      <c r="J1855" s="660" t="s">
        <v>1173</v>
      </c>
    </row>
    <row r="1856" spans="1:10">
      <c r="A1856" s="657" t="s">
        <v>1772</v>
      </c>
      <c r="B1856" s="658">
        <v>44529</v>
      </c>
      <c r="C1856" s="657" t="s">
        <v>1175</v>
      </c>
      <c r="D1856" s="657" t="s">
        <v>1171</v>
      </c>
      <c r="E1856" s="657" t="s">
        <v>1773</v>
      </c>
      <c r="F1856" s="659">
        <v>-354000</v>
      </c>
      <c r="G1856" s="659">
        <v>0</v>
      </c>
      <c r="H1856" s="659">
        <v>354000</v>
      </c>
      <c r="I1856" s="659">
        <v>78559649</v>
      </c>
      <c r="J1856" s="660" t="s">
        <v>1173</v>
      </c>
    </row>
    <row r="1857" spans="1:10">
      <c r="A1857" s="657" t="s">
        <v>1772</v>
      </c>
      <c r="B1857" s="658">
        <v>44529</v>
      </c>
      <c r="C1857" s="657" t="s">
        <v>1175</v>
      </c>
      <c r="D1857" s="657" t="s">
        <v>1171</v>
      </c>
      <c r="E1857" s="657" t="s">
        <v>1745</v>
      </c>
      <c r="F1857" s="659">
        <v>-454000</v>
      </c>
      <c r="G1857" s="659">
        <v>0</v>
      </c>
      <c r="H1857" s="659">
        <v>454000</v>
      </c>
      <c r="I1857" s="659">
        <v>79013649</v>
      </c>
      <c r="J1857" s="660" t="s">
        <v>1173</v>
      </c>
    </row>
    <row r="1858" spans="1:10">
      <c r="A1858" s="657" t="s">
        <v>1774</v>
      </c>
      <c r="B1858" s="658">
        <v>44530</v>
      </c>
      <c r="C1858" s="657" t="s">
        <v>1175</v>
      </c>
      <c r="D1858" s="657" t="s">
        <v>1171</v>
      </c>
      <c r="E1858" s="657" t="s">
        <v>1745</v>
      </c>
      <c r="F1858" s="659">
        <v>-1536100</v>
      </c>
      <c r="G1858" s="659">
        <v>0</v>
      </c>
      <c r="H1858" s="659">
        <v>1536100</v>
      </c>
      <c r="I1858" s="659">
        <v>80549749</v>
      </c>
      <c r="J1858" s="660" t="s">
        <v>1173</v>
      </c>
    </row>
    <row r="1859" spans="1:10">
      <c r="A1859" s="657" t="s">
        <v>1775</v>
      </c>
      <c r="B1859" s="658">
        <v>44501</v>
      </c>
      <c r="C1859" s="657" t="s">
        <v>1391</v>
      </c>
      <c r="D1859" s="657" t="s">
        <v>1171</v>
      </c>
      <c r="E1859" s="657" t="s">
        <v>1400</v>
      </c>
      <c r="F1859" s="659">
        <v>-359797000</v>
      </c>
      <c r="G1859" s="659">
        <v>0</v>
      </c>
      <c r="H1859" s="659">
        <v>359797000</v>
      </c>
      <c r="I1859" s="659">
        <v>440346749</v>
      </c>
      <c r="J1859" s="660" t="s">
        <v>1393</v>
      </c>
    </row>
    <row r="1860" spans="1:10">
      <c r="A1860" s="657" t="s">
        <v>1776</v>
      </c>
      <c r="B1860" s="658">
        <v>44502</v>
      </c>
      <c r="C1860" s="657" t="s">
        <v>1391</v>
      </c>
      <c r="D1860" s="657" t="s">
        <v>1171</v>
      </c>
      <c r="E1860" s="657" t="s">
        <v>1400</v>
      </c>
      <c r="F1860" s="659">
        <v>-148535000</v>
      </c>
      <c r="G1860" s="659">
        <v>0</v>
      </c>
      <c r="H1860" s="659">
        <v>148535000</v>
      </c>
      <c r="I1860" s="659">
        <v>588881749</v>
      </c>
      <c r="J1860" s="660" t="s">
        <v>1393</v>
      </c>
    </row>
    <row r="1861" spans="1:10">
      <c r="A1861" s="657" t="s">
        <v>1777</v>
      </c>
      <c r="B1861" s="658">
        <v>44503</v>
      </c>
      <c r="C1861" s="657" t="s">
        <v>1391</v>
      </c>
      <c r="D1861" s="657" t="s">
        <v>1171</v>
      </c>
      <c r="E1861" s="657" t="s">
        <v>1400</v>
      </c>
      <c r="F1861" s="659">
        <v>-71776000</v>
      </c>
      <c r="G1861" s="659">
        <v>0</v>
      </c>
      <c r="H1861" s="659">
        <v>71776000</v>
      </c>
      <c r="I1861" s="659">
        <v>660657749</v>
      </c>
      <c r="J1861" s="660" t="s">
        <v>1393</v>
      </c>
    </row>
    <row r="1862" spans="1:10">
      <c r="A1862" s="657" t="s">
        <v>1778</v>
      </c>
      <c r="B1862" s="658">
        <v>44504</v>
      </c>
      <c r="C1862" s="657" t="s">
        <v>1391</v>
      </c>
      <c r="D1862" s="657" t="s">
        <v>1171</v>
      </c>
      <c r="E1862" s="657" t="s">
        <v>1400</v>
      </c>
      <c r="F1862" s="659">
        <v>-160001000</v>
      </c>
      <c r="G1862" s="659">
        <v>0</v>
      </c>
      <c r="H1862" s="659">
        <v>160001000</v>
      </c>
      <c r="I1862" s="659">
        <v>820658749</v>
      </c>
      <c r="J1862" s="660" t="s">
        <v>1393</v>
      </c>
    </row>
    <row r="1863" spans="1:10">
      <c r="A1863" s="657" t="s">
        <v>1779</v>
      </c>
      <c r="B1863" s="658">
        <v>44505</v>
      </c>
      <c r="C1863" s="657" t="s">
        <v>1391</v>
      </c>
      <c r="D1863" s="657" t="s">
        <v>1171</v>
      </c>
      <c r="E1863" s="657" t="s">
        <v>1400</v>
      </c>
      <c r="F1863" s="659">
        <v>-178040000</v>
      </c>
      <c r="G1863" s="659">
        <v>0</v>
      </c>
      <c r="H1863" s="659">
        <v>178040000</v>
      </c>
      <c r="I1863" s="659">
        <v>998698749</v>
      </c>
      <c r="J1863" s="660" t="s">
        <v>1393</v>
      </c>
    </row>
    <row r="1864" spans="1:10">
      <c r="A1864" s="657" t="s">
        <v>1780</v>
      </c>
      <c r="B1864" s="658">
        <v>44508</v>
      </c>
      <c r="C1864" s="657" t="s">
        <v>1391</v>
      </c>
      <c r="D1864" s="657" t="s">
        <v>1171</v>
      </c>
      <c r="E1864" s="657" t="s">
        <v>1400</v>
      </c>
      <c r="F1864" s="659">
        <v>-381694000</v>
      </c>
      <c r="G1864" s="659">
        <v>0</v>
      </c>
      <c r="H1864" s="659">
        <v>381694000</v>
      </c>
      <c r="I1864" s="659">
        <v>1380392749</v>
      </c>
      <c r="J1864" s="660" t="s">
        <v>1393</v>
      </c>
    </row>
    <row r="1865" spans="1:10">
      <c r="A1865" s="657" t="s">
        <v>1781</v>
      </c>
      <c r="B1865" s="658">
        <v>44509</v>
      </c>
      <c r="C1865" s="657" t="s">
        <v>1391</v>
      </c>
      <c r="D1865" s="657" t="s">
        <v>1171</v>
      </c>
      <c r="E1865" s="657" t="s">
        <v>1400</v>
      </c>
      <c r="F1865" s="659">
        <v>-144395000</v>
      </c>
      <c r="G1865" s="659">
        <v>0</v>
      </c>
      <c r="H1865" s="659">
        <v>144395000</v>
      </c>
      <c r="I1865" s="659">
        <v>1524787749</v>
      </c>
      <c r="J1865" s="660" t="s">
        <v>1393</v>
      </c>
    </row>
    <row r="1866" spans="1:10">
      <c r="A1866" s="657" t="s">
        <v>1782</v>
      </c>
      <c r="B1866" s="658">
        <v>44510</v>
      </c>
      <c r="C1866" s="657" t="s">
        <v>1391</v>
      </c>
      <c r="D1866" s="657" t="s">
        <v>1171</v>
      </c>
      <c r="E1866" s="657" t="s">
        <v>1400</v>
      </c>
      <c r="F1866" s="659">
        <v>-126887000</v>
      </c>
      <c r="G1866" s="659">
        <v>0</v>
      </c>
      <c r="H1866" s="659">
        <v>126887000</v>
      </c>
      <c r="I1866" s="659">
        <v>1651674749</v>
      </c>
      <c r="J1866" s="660" t="s">
        <v>1393</v>
      </c>
    </row>
    <row r="1867" spans="1:10">
      <c r="A1867" s="657" t="s">
        <v>1783</v>
      </c>
      <c r="B1867" s="658">
        <v>44511</v>
      </c>
      <c r="C1867" s="657" t="s">
        <v>1391</v>
      </c>
      <c r="D1867" s="657" t="s">
        <v>1171</v>
      </c>
      <c r="E1867" s="657" t="s">
        <v>1400</v>
      </c>
      <c r="F1867" s="659">
        <v>-136668000</v>
      </c>
      <c r="G1867" s="659">
        <v>0</v>
      </c>
      <c r="H1867" s="659">
        <v>136668000</v>
      </c>
      <c r="I1867" s="659">
        <v>1788342749</v>
      </c>
      <c r="J1867" s="660" t="s">
        <v>1393</v>
      </c>
    </row>
    <row r="1868" spans="1:10">
      <c r="A1868" s="657" t="s">
        <v>1784</v>
      </c>
      <c r="B1868" s="658">
        <v>44509</v>
      </c>
      <c r="C1868" s="657" t="s">
        <v>1391</v>
      </c>
      <c r="D1868" s="657" t="s">
        <v>1171</v>
      </c>
      <c r="E1868" s="657" t="s">
        <v>1480</v>
      </c>
      <c r="F1868" s="659">
        <v>-12000</v>
      </c>
      <c r="G1868" s="659">
        <v>0</v>
      </c>
      <c r="H1868" s="659">
        <v>12000</v>
      </c>
      <c r="I1868" s="659">
        <v>1788354749</v>
      </c>
      <c r="J1868" s="660" t="s">
        <v>1393</v>
      </c>
    </row>
    <row r="1869" spans="1:10">
      <c r="A1869" s="657" t="s">
        <v>1785</v>
      </c>
      <c r="B1869" s="658">
        <v>44512</v>
      </c>
      <c r="C1869" s="657" t="s">
        <v>1391</v>
      </c>
      <c r="D1869" s="657" t="s">
        <v>1171</v>
      </c>
      <c r="E1869" s="657" t="s">
        <v>1400</v>
      </c>
      <c r="F1869" s="659">
        <v>-175491000</v>
      </c>
      <c r="G1869" s="659">
        <v>0</v>
      </c>
      <c r="H1869" s="659">
        <v>175491000</v>
      </c>
      <c r="I1869" s="659">
        <v>1963845749</v>
      </c>
      <c r="J1869" s="660" t="s">
        <v>1393</v>
      </c>
    </row>
    <row r="1870" spans="1:10">
      <c r="A1870" s="657" t="s">
        <v>1786</v>
      </c>
      <c r="B1870" s="658">
        <v>44515</v>
      </c>
      <c r="C1870" s="657" t="s">
        <v>1391</v>
      </c>
      <c r="D1870" s="657" t="s">
        <v>1171</v>
      </c>
      <c r="E1870" s="657" t="s">
        <v>1400</v>
      </c>
      <c r="F1870" s="659">
        <v>-337536000</v>
      </c>
      <c r="G1870" s="659">
        <v>0</v>
      </c>
      <c r="H1870" s="659">
        <v>337536000</v>
      </c>
      <c r="I1870" s="659">
        <v>2301381749</v>
      </c>
      <c r="J1870" s="660" t="s">
        <v>1393</v>
      </c>
    </row>
    <row r="1871" spans="1:10">
      <c r="A1871" s="657" t="s">
        <v>1787</v>
      </c>
      <c r="B1871" s="658">
        <v>44516</v>
      </c>
      <c r="C1871" s="657" t="s">
        <v>1391</v>
      </c>
      <c r="D1871" s="657" t="s">
        <v>1171</v>
      </c>
      <c r="E1871" s="657" t="s">
        <v>1400</v>
      </c>
      <c r="F1871" s="659">
        <v>-163887000</v>
      </c>
      <c r="G1871" s="659">
        <v>0</v>
      </c>
      <c r="H1871" s="659">
        <v>163887000</v>
      </c>
      <c r="I1871" s="659">
        <v>2465268749</v>
      </c>
      <c r="J1871" s="660" t="s">
        <v>1393</v>
      </c>
    </row>
    <row r="1872" spans="1:10">
      <c r="A1872" s="657" t="s">
        <v>1788</v>
      </c>
      <c r="B1872" s="658">
        <v>44517</v>
      </c>
      <c r="C1872" s="657" t="s">
        <v>1391</v>
      </c>
      <c r="D1872" s="657" t="s">
        <v>1171</v>
      </c>
      <c r="E1872" s="657" t="s">
        <v>1400</v>
      </c>
      <c r="F1872" s="659">
        <v>-120602000</v>
      </c>
      <c r="G1872" s="659">
        <v>0</v>
      </c>
      <c r="H1872" s="659">
        <v>120602000</v>
      </c>
      <c r="I1872" s="659">
        <v>2585870749</v>
      </c>
      <c r="J1872" s="660" t="s">
        <v>1393</v>
      </c>
    </row>
    <row r="1873" spans="1:10">
      <c r="A1873" s="657" t="s">
        <v>1789</v>
      </c>
      <c r="B1873" s="658">
        <v>44518</v>
      </c>
      <c r="C1873" s="657" t="s">
        <v>1391</v>
      </c>
      <c r="D1873" s="657" t="s">
        <v>1171</v>
      </c>
      <c r="E1873" s="657" t="s">
        <v>1400</v>
      </c>
      <c r="F1873" s="659">
        <v>-47056000</v>
      </c>
      <c r="G1873" s="659">
        <v>0</v>
      </c>
      <c r="H1873" s="659">
        <v>47056000</v>
      </c>
      <c r="I1873" s="659">
        <v>2632926749</v>
      </c>
      <c r="J1873" s="660" t="s">
        <v>1393</v>
      </c>
    </row>
    <row r="1874" spans="1:10">
      <c r="A1874" s="657" t="s">
        <v>1790</v>
      </c>
      <c r="B1874" s="658">
        <v>44519</v>
      </c>
      <c r="C1874" s="657" t="s">
        <v>1391</v>
      </c>
      <c r="D1874" s="657" t="s">
        <v>1171</v>
      </c>
      <c r="E1874" s="657" t="s">
        <v>1400</v>
      </c>
      <c r="F1874" s="659">
        <v>-178961000</v>
      </c>
      <c r="G1874" s="659">
        <v>0</v>
      </c>
      <c r="H1874" s="659">
        <v>178961000</v>
      </c>
      <c r="I1874" s="659">
        <v>2811887749</v>
      </c>
      <c r="J1874" s="660" t="s">
        <v>1393</v>
      </c>
    </row>
    <row r="1875" spans="1:10">
      <c r="A1875" s="657" t="s">
        <v>1791</v>
      </c>
      <c r="B1875" s="658">
        <v>44522</v>
      </c>
      <c r="C1875" s="657" t="s">
        <v>1391</v>
      </c>
      <c r="D1875" s="657" t="s">
        <v>1171</v>
      </c>
      <c r="E1875" s="657" t="s">
        <v>1400</v>
      </c>
      <c r="F1875" s="659">
        <v>-259515000</v>
      </c>
      <c r="G1875" s="659">
        <v>0</v>
      </c>
      <c r="H1875" s="659">
        <v>259515000</v>
      </c>
      <c r="I1875" s="659">
        <v>3071402749</v>
      </c>
      <c r="J1875" s="660" t="s">
        <v>1393</v>
      </c>
    </row>
    <row r="1876" spans="1:10">
      <c r="A1876" s="657" t="s">
        <v>1792</v>
      </c>
      <c r="B1876" s="658">
        <v>44523</v>
      </c>
      <c r="C1876" s="657" t="s">
        <v>1391</v>
      </c>
      <c r="D1876" s="657" t="s">
        <v>1171</v>
      </c>
      <c r="E1876" s="657" t="s">
        <v>1400</v>
      </c>
      <c r="F1876" s="659">
        <v>-117204000</v>
      </c>
      <c r="G1876" s="659">
        <v>0</v>
      </c>
      <c r="H1876" s="659">
        <v>117204000</v>
      </c>
      <c r="I1876" s="659">
        <v>3188606749</v>
      </c>
      <c r="J1876" s="660" t="s">
        <v>1393</v>
      </c>
    </row>
    <row r="1877" spans="1:10">
      <c r="A1877" s="657" t="s">
        <v>1793</v>
      </c>
      <c r="B1877" s="658">
        <v>44524</v>
      </c>
      <c r="C1877" s="657" t="s">
        <v>1391</v>
      </c>
      <c r="D1877" s="657" t="s">
        <v>1171</v>
      </c>
      <c r="E1877" s="657" t="s">
        <v>1400</v>
      </c>
      <c r="F1877" s="659">
        <v>-131376000</v>
      </c>
      <c r="G1877" s="659">
        <v>0</v>
      </c>
      <c r="H1877" s="659">
        <v>131376000</v>
      </c>
      <c r="I1877" s="659">
        <v>3319982749</v>
      </c>
      <c r="J1877" s="660" t="s">
        <v>1393</v>
      </c>
    </row>
    <row r="1878" spans="1:10">
      <c r="A1878" s="657" t="s">
        <v>1794</v>
      </c>
      <c r="B1878" s="658">
        <v>44525</v>
      </c>
      <c r="C1878" s="657" t="s">
        <v>1391</v>
      </c>
      <c r="D1878" s="657" t="s">
        <v>1171</v>
      </c>
      <c r="E1878" s="657" t="s">
        <v>1400</v>
      </c>
      <c r="F1878" s="659">
        <v>-50317000</v>
      </c>
      <c r="G1878" s="659">
        <v>0</v>
      </c>
      <c r="H1878" s="659">
        <v>50317000</v>
      </c>
      <c r="I1878" s="659">
        <v>3370299749</v>
      </c>
      <c r="J1878" s="660" t="s">
        <v>1393</v>
      </c>
    </row>
    <row r="1879" spans="1:10">
      <c r="A1879" s="657" t="s">
        <v>1795</v>
      </c>
      <c r="B1879" s="658">
        <v>44526</v>
      </c>
      <c r="C1879" s="657" t="s">
        <v>1391</v>
      </c>
      <c r="D1879" s="657" t="s">
        <v>1171</v>
      </c>
      <c r="E1879" s="657" t="s">
        <v>1400</v>
      </c>
      <c r="F1879" s="659">
        <v>-97852000</v>
      </c>
      <c r="G1879" s="659">
        <v>0</v>
      </c>
      <c r="H1879" s="659">
        <v>97852000</v>
      </c>
      <c r="I1879" s="659">
        <v>3468151749</v>
      </c>
      <c r="J1879" s="660" t="s">
        <v>1393</v>
      </c>
    </row>
    <row r="1880" spans="1:10">
      <c r="A1880" s="657" t="s">
        <v>1796</v>
      </c>
      <c r="B1880" s="658">
        <v>44529</v>
      </c>
      <c r="C1880" s="657" t="s">
        <v>1391</v>
      </c>
      <c r="D1880" s="657" t="s">
        <v>1171</v>
      </c>
      <c r="E1880" s="657" t="s">
        <v>1400</v>
      </c>
      <c r="F1880" s="659">
        <v>-257151000</v>
      </c>
      <c r="G1880" s="659">
        <v>0</v>
      </c>
      <c r="H1880" s="659">
        <v>257151000</v>
      </c>
      <c r="I1880" s="659">
        <v>3725302749</v>
      </c>
      <c r="J1880" s="660" t="s">
        <v>1393</v>
      </c>
    </row>
    <row r="1881" spans="1:10">
      <c r="A1881" s="657" t="s">
        <v>1797</v>
      </c>
      <c r="B1881" s="658">
        <v>44530</v>
      </c>
      <c r="C1881" s="657" t="s">
        <v>1391</v>
      </c>
      <c r="D1881" s="657" t="s">
        <v>1171</v>
      </c>
      <c r="E1881" s="657" t="s">
        <v>1400</v>
      </c>
      <c r="F1881" s="659">
        <v>-121165000</v>
      </c>
      <c r="G1881" s="659">
        <v>0</v>
      </c>
      <c r="H1881" s="659">
        <v>121165000</v>
      </c>
      <c r="I1881" s="659">
        <v>3846467749</v>
      </c>
      <c r="J1881" s="660" t="s">
        <v>1393</v>
      </c>
    </row>
    <row r="1882" spans="1:10">
      <c r="A1882" s="657" t="s">
        <v>1798</v>
      </c>
      <c r="B1882" s="658">
        <v>44501</v>
      </c>
      <c r="C1882" s="657" t="s">
        <v>1391</v>
      </c>
      <c r="D1882" s="657" t="s">
        <v>1171</v>
      </c>
      <c r="E1882" s="657" t="s">
        <v>1717</v>
      </c>
      <c r="F1882" s="659">
        <v>359797000</v>
      </c>
      <c r="G1882" s="659">
        <v>359797000</v>
      </c>
      <c r="H1882" s="659">
        <v>0</v>
      </c>
      <c r="I1882" s="659">
        <v>3486670749</v>
      </c>
      <c r="J1882" s="660" t="s">
        <v>1398</v>
      </c>
    </row>
    <row r="1883" spans="1:10">
      <c r="A1883" s="657" t="s">
        <v>1798</v>
      </c>
      <c r="B1883" s="658">
        <v>44501</v>
      </c>
      <c r="C1883" s="657" t="s">
        <v>1391</v>
      </c>
      <c r="D1883" s="657" t="s">
        <v>1171</v>
      </c>
      <c r="E1883" s="657" t="s">
        <v>1489</v>
      </c>
      <c r="F1883" s="659">
        <v>20000</v>
      </c>
      <c r="G1883" s="659">
        <v>20000</v>
      </c>
      <c r="H1883" s="659">
        <v>0</v>
      </c>
      <c r="I1883" s="659">
        <v>3486650749</v>
      </c>
      <c r="J1883" s="660" t="s">
        <v>1398</v>
      </c>
    </row>
    <row r="1884" spans="1:10">
      <c r="A1884" s="657" t="s">
        <v>1799</v>
      </c>
      <c r="B1884" s="658">
        <v>44501</v>
      </c>
      <c r="C1884" s="657" t="s">
        <v>1391</v>
      </c>
      <c r="D1884" s="657" t="s">
        <v>1171</v>
      </c>
      <c r="E1884" s="657" t="s">
        <v>1717</v>
      </c>
      <c r="F1884" s="659">
        <v>446154</v>
      </c>
      <c r="G1884" s="659">
        <v>446154</v>
      </c>
      <c r="H1884" s="659">
        <v>0</v>
      </c>
      <c r="I1884" s="659">
        <v>3486204595</v>
      </c>
      <c r="J1884" s="660" t="s">
        <v>1398</v>
      </c>
    </row>
    <row r="1885" spans="1:10">
      <c r="A1885" s="657" t="s">
        <v>1800</v>
      </c>
      <c r="B1885" s="658">
        <v>44502</v>
      </c>
      <c r="C1885" s="657" t="s">
        <v>1391</v>
      </c>
      <c r="D1885" s="657" t="s">
        <v>1171</v>
      </c>
      <c r="E1885" s="657" t="s">
        <v>1717</v>
      </c>
      <c r="F1885" s="659">
        <v>148535000</v>
      </c>
      <c r="G1885" s="659">
        <v>148535000</v>
      </c>
      <c r="H1885" s="659">
        <v>0</v>
      </c>
      <c r="I1885" s="659">
        <v>3337669595</v>
      </c>
      <c r="J1885" s="660" t="s">
        <v>1398</v>
      </c>
    </row>
    <row r="1886" spans="1:10">
      <c r="A1886" s="657" t="s">
        <v>1801</v>
      </c>
      <c r="B1886" s="658">
        <v>44503</v>
      </c>
      <c r="C1886" s="657" t="s">
        <v>1391</v>
      </c>
      <c r="D1886" s="657" t="s">
        <v>1171</v>
      </c>
      <c r="E1886" s="657" t="s">
        <v>1717</v>
      </c>
      <c r="F1886" s="659">
        <v>71776000</v>
      </c>
      <c r="G1886" s="659">
        <v>71776000</v>
      </c>
      <c r="H1886" s="659">
        <v>0</v>
      </c>
      <c r="I1886" s="659">
        <v>3265893595</v>
      </c>
      <c r="J1886" s="660" t="s">
        <v>1398</v>
      </c>
    </row>
    <row r="1887" spans="1:10">
      <c r="A1887" s="657" t="s">
        <v>1802</v>
      </c>
      <c r="B1887" s="658">
        <v>44504</v>
      </c>
      <c r="C1887" s="657" t="s">
        <v>1391</v>
      </c>
      <c r="D1887" s="657" t="s">
        <v>1171</v>
      </c>
      <c r="E1887" s="657" t="s">
        <v>1717</v>
      </c>
      <c r="F1887" s="659">
        <v>160001000</v>
      </c>
      <c r="G1887" s="659">
        <v>160001000</v>
      </c>
      <c r="H1887" s="659">
        <v>0</v>
      </c>
      <c r="I1887" s="659">
        <v>3105892595</v>
      </c>
      <c r="J1887" s="660" t="s">
        <v>1398</v>
      </c>
    </row>
    <row r="1888" spans="1:10">
      <c r="A1888" s="657" t="s">
        <v>1803</v>
      </c>
      <c r="B1888" s="658">
        <v>44505</v>
      </c>
      <c r="C1888" s="657" t="s">
        <v>1391</v>
      </c>
      <c r="D1888" s="657" t="s">
        <v>1171</v>
      </c>
      <c r="E1888" s="657" t="s">
        <v>1480</v>
      </c>
      <c r="F1888" s="659">
        <v>2055256</v>
      </c>
      <c r="G1888" s="659">
        <v>2055256</v>
      </c>
      <c r="H1888" s="659">
        <v>0</v>
      </c>
      <c r="I1888" s="659">
        <v>3103837339</v>
      </c>
      <c r="J1888" s="660" t="s">
        <v>1398</v>
      </c>
    </row>
    <row r="1889" spans="1:10">
      <c r="A1889" s="657" t="s">
        <v>1804</v>
      </c>
      <c r="B1889" s="658">
        <v>44505</v>
      </c>
      <c r="C1889" s="657" t="s">
        <v>1391</v>
      </c>
      <c r="D1889" s="657" t="s">
        <v>1171</v>
      </c>
      <c r="E1889" s="657" t="s">
        <v>1717</v>
      </c>
      <c r="F1889" s="659">
        <v>178040000</v>
      </c>
      <c r="G1889" s="659">
        <v>178040000</v>
      </c>
      <c r="H1889" s="659">
        <v>0</v>
      </c>
      <c r="I1889" s="659">
        <v>2925797339</v>
      </c>
      <c r="J1889" s="660" t="s">
        <v>1398</v>
      </c>
    </row>
    <row r="1890" spans="1:10">
      <c r="A1890" s="657" t="s">
        <v>1804</v>
      </c>
      <c r="B1890" s="658">
        <v>44505</v>
      </c>
      <c r="C1890" s="657" t="s">
        <v>1391</v>
      </c>
      <c r="D1890" s="657" t="s">
        <v>1171</v>
      </c>
      <c r="E1890" s="657" t="s">
        <v>1717</v>
      </c>
      <c r="F1890" s="659">
        <v>2718500</v>
      </c>
      <c r="G1890" s="659">
        <v>2718500</v>
      </c>
      <c r="H1890" s="659">
        <v>0</v>
      </c>
      <c r="I1890" s="659">
        <v>2923078839</v>
      </c>
      <c r="J1890" s="660" t="s">
        <v>1398</v>
      </c>
    </row>
    <row r="1891" spans="1:10">
      <c r="A1891" s="657" t="s">
        <v>1805</v>
      </c>
      <c r="B1891" s="658">
        <v>44508</v>
      </c>
      <c r="C1891" s="657" t="s">
        <v>1391</v>
      </c>
      <c r="D1891" s="657" t="s">
        <v>1171</v>
      </c>
      <c r="E1891" s="657" t="s">
        <v>1717</v>
      </c>
      <c r="F1891" s="659">
        <v>2913240</v>
      </c>
      <c r="G1891" s="659">
        <v>2913240</v>
      </c>
      <c r="H1891" s="659">
        <v>0</v>
      </c>
      <c r="I1891" s="659">
        <v>2920165599</v>
      </c>
      <c r="J1891" s="660" t="s">
        <v>1398</v>
      </c>
    </row>
    <row r="1892" spans="1:10">
      <c r="A1892" s="657" t="s">
        <v>1805</v>
      </c>
      <c r="B1892" s="658">
        <v>44508</v>
      </c>
      <c r="C1892" s="657" t="s">
        <v>1391</v>
      </c>
      <c r="D1892" s="657" t="s">
        <v>1171</v>
      </c>
      <c r="E1892" s="657" t="s">
        <v>1717</v>
      </c>
      <c r="F1892" s="659">
        <v>381694000</v>
      </c>
      <c r="G1892" s="659">
        <v>381694000</v>
      </c>
      <c r="H1892" s="659">
        <v>0</v>
      </c>
      <c r="I1892" s="659">
        <v>2538471599</v>
      </c>
      <c r="J1892" s="660" t="s">
        <v>1398</v>
      </c>
    </row>
    <row r="1893" spans="1:10">
      <c r="A1893" s="657" t="s">
        <v>1806</v>
      </c>
      <c r="B1893" s="658">
        <v>44509</v>
      </c>
      <c r="C1893" s="657" t="s">
        <v>1391</v>
      </c>
      <c r="D1893" s="657" t="s">
        <v>1171</v>
      </c>
      <c r="E1893" s="657" t="s">
        <v>1717</v>
      </c>
      <c r="F1893" s="659">
        <v>14054099</v>
      </c>
      <c r="G1893" s="659">
        <v>14054099</v>
      </c>
      <c r="H1893" s="659">
        <v>0</v>
      </c>
      <c r="I1893" s="659">
        <v>2524417500</v>
      </c>
      <c r="J1893" s="660" t="s">
        <v>1398</v>
      </c>
    </row>
    <row r="1894" spans="1:10">
      <c r="A1894" s="657" t="s">
        <v>1807</v>
      </c>
      <c r="B1894" s="658">
        <v>44509</v>
      </c>
      <c r="C1894" s="657" t="s">
        <v>1391</v>
      </c>
      <c r="D1894" s="657" t="s">
        <v>1171</v>
      </c>
      <c r="E1894" s="657" t="s">
        <v>1717</v>
      </c>
      <c r="F1894" s="659">
        <v>144395000</v>
      </c>
      <c r="G1894" s="659">
        <v>144395000</v>
      </c>
      <c r="H1894" s="659">
        <v>0</v>
      </c>
      <c r="I1894" s="659">
        <v>2380022500</v>
      </c>
      <c r="J1894" s="660" t="s">
        <v>1398</v>
      </c>
    </row>
    <row r="1895" spans="1:10">
      <c r="A1895" s="657" t="s">
        <v>1808</v>
      </c>
      <c r="B1895" s="658">
        <v>44510</v>
      </c>
      <c r="C1895" s="657" t="s">
        <v>1391</v>
      </c>
      <c r="D1895" s="657" t="s">
        <v>1171</v>
      </c>
      <c r="E1895" s="657" t="s">
        <v>1717</v>
      </c>
      <c r="F1895" s="659">
        <v>126887000</v>
      </c>
      <c r="G1895" s="659">
        <v>126887000</v>
      </c>
      <c r="H1895" s="659">
        <v>0</v>
      </c>
      <c r="I1895" s="659">
        <v>2253135500</v>
      </c>
      <c r="J1895" s="660" t="s">
        <v>1398</v>
      </c>
    </row>
    <row r="1896" spans="1:10">
      <c r="A1896" s="657" t="s">
        <v>1809</v>
      </c>
      <c r="B1896" s="658">
        <v>44511</v>
      </c>
      <c r="C1896" s="657" t="s">
        <v>1391</v>
      </c>
      <c r="D1896" s="657" t="s">
        <v>1171</v>
      </c>
      <c r="E1896" s="657" t="s">
        <v>1717</v>
      </c>
      <c r="F1896" s="659">
        <v>136668000</v>
      </c>
      <c r="G1896" s="659">
        <v>136668000</v>
      </c>
      <c r="H1896" s="659">
        <v>0</v>
      </c>
      <c r="I1896" s="659">
        <v>2116467500</v>
      </c>
      <c r="J1896" s="660" t="s">
        <v>1398</v>
      </c>
    </row>
    <row r="1897" spans="1:10">
      <c r="A1897" s="657" t="s">
        <v>1810</v>
      </c>
      <c r="B1897" s="658">
        <v>44509</v>
      </c>
      <c r="C1897" s="657" t="s">
        <v>1391</v>
      </c>
      <c r="D1897" s="657" t="s">
        <v>1171</v>
      </c>
      <c r="E1897" s="657" t="s">
        <v>1480</v>
      </c>
      <c r="F1897" s="659">
        <v>12000</v>
      </c>
      <c r="G1897" s="659">
        <v>12000</v>
      </c>
      <c r="H1897" s="659">
        <v>0</v>
      </c>
      <c r="I1897" s="659">
        <v>2116455500</v>
      </c>
      <c r="J1897" s="660" t="s">
        <v>1398</v>
      </c>
    </row>
    <row r="1898" spans="1:10">
      <c r="A1898" s="657" t="s">
        <v>1811</v>
      </c>
      <c r="B1898" s="658">
        <v>44512</v>
      </c>
      <c r="C1898" s="657" t="s">
        <v>1391</v>
      </c>
      <c r="D1898" s="657" t="s">
        <v>1171</v>
      </c>
      <c r="E1898" s="657" t="s">
        <v>1717</v>
      </c>
      <c r="F1898" s="659">
        <v>175491000</v>
      </c>
      <c r="G1898" s="659">
        <v>175491000</v>
      </c>
      <c r="H1898" s="659">
        <v>0</v>
      </c>
      <c r="I1898" s="659">
        <v>1940964500</v>
      </c>
      <c r="J1898" s="660" t="s">
        <v>1398</v>
      </c>
    </row>
    <row r="1899" spans="1:10">
      <c r="A1899" s="657" t="s">
        <v>1811</v>
      </c>
      <c r="B1899" s="658">
        <v>44512</v>
      </c>
      <c r="C1899" s="657" t="s">
        <v>1391</v>
      </c>
      <c r="D1899" s="657" t="s">
        <v>1171</v>
      </c>
      <c r="E1899" s="657" t="s">
        <v>1717</v>
      </c>
      <c r="F1899" s="659">
        <v>571800</v>
      </c>
      <c r="G1899" s="659">
        <v>571800</v>
      </c>
      <c r="H1899" s="659">
        <v>0</v>
      </c>
      <c r="I1899" s="659">
        <v>1940392700</v>
      </c>
      <c r="J1899" s="660" t="s">
        <v>1398</v>
      </c>
    </row>
    <row r="1900" spans="1:10">
      <c r="A1900" s="657" t="s">
        <v>1812</v>
      </c>
      <c r="B1900" s="658">
        <v>44515</v>
      </c>
      <c r="C1900" s="657" t="s">
        <v>1391</v>
      </c>
      <c r="D1900" s="657" t="s">
        <v>1171</v>
      </c>
      <c r="E1900" s="657" t="s">
        <v>1717</v>
      </c>
      <c r="F1900" s="659">
        <v>1981850</v>
      </c>
      <c r="G1900" s="659">
        <v>1981850</v>
      </c>
      <c r="H1900" s="659">
        <v>0</v>
      </c>
      <c r="I1900" s="659">
        <v>1938410850</v>
      </c>
      <c r="J1900" s="660" t="s">
        <v>1398</v>
      </c>
    </row>
    <row r="1901" spans="1:10">
      <c r="A1901" s="657" t="s">
        <v>1813</v>
      </c>
      <c r="B1901" s="658">
        <v>44515</v>
      </c>
      <c r="C1901" s="657" t="s">
        <v>1391</v>
      </c>
      <c r="D1901" s="657" t="s">
        <v>1171</v>
      </c>
      <c r="E1901" s="657" t="s">
        <v>1717</v>
      </c>
      <c r="F1901" s="659">
        <v>337536000</v>
      </c>
      <c r="G1901" s="659">
        <v>337536000</v>
      </c>
      <c r="H1901" s="659">
        <v>0</v>
      </c>
      <c r="I1901" s="659">
        <v>1600874850</v>
      </c>
      <c r="J1901" s="660" t="s">
        <v>1398</v>
      </c>
    </row>
    <row r="1902" spans="1:10">
      <c r="A1902" s="657" t="s">
        <v>1814</v>
      </c>
      <c r="B1902" s="658">
        <v>44516</v>
      </c>
      <c r="C1902" s="657" t="s">
        <v>1391</v>
      </c>
      <c r="D1902" s="657" t="s">
        <v>1171</v>
      </c>
      <c r="E1902" s="657" t="s">
        <v>1717</v>
      </c>
      <c r="F1902" s="659">
        <v>17854800</v>
      </c>
      <c r="G1902" s="659">
        <v>17854800</v>
      </c>
      <c r="H1902" s="659">
        <v>0</v>
      </c>
      <c r="I1902" s="659">
        <v>1583020050</v>
      </c>
      <c r="J1902" s="660" t="s">
        <v>1398</v>
      </c>
    </row>
    <row r="1903" spans="1:10">
      <c r="A1903" s="657" t="s">
        <v>1815</v>
      </c>
      <c r="B1903" s="658">
        <v>44516</v>
      </c>
      <c r="C1903" s="657" t="s">
        <v>1391</v>
      </c>
      <c r="D1903" s="657" t="s">
        <v>1171</v>
      </c>
      <c r="E1903" s="657" t="s">
        <v>1717</v>
      </c>
      <c r="F1903" s="659">
        <v>8691450</v>
      </c>
      <c r="G1903" s="659">
        <v>8691450</v>
      </c>
      <c r="H1903" s="659">
        <v>0</v>
      </c>
      <c r="I1903" s="659">
        <v>1574328600</v>
      </c>
      <c r="J1903" s="660" t="s">
        <v>1398</v>
      </c>
    </row>
    <row r="1904" spans="1:10">
      <c r="A1904" s="657" t="s">
        <v>1816</v>
      </c>
      <c r="B1904" s="658">
        <v>44516</v>
      </c>
      <c r="C1904" s="657" t="s">
        <v>1391</v>
      </c>
      <c r="D1904" s="657" t="s">
        <v>1171</v>
      </c>
      <c r="E1904" s="657" t="s">
        <v>1717</v>
      </c>
      <c r="F1904" s="659">
        <v>163887000</v>
      </c>
      <c r="G1904" s="659">
        <v>163887000</v>
      </c>
      <c r="H1904" s="659">
        <v>0</v>
      </c>
      <c r="I1904" s="659">
        <v>1410441600</v>
      </c>
      <c r="J1904" s="660" t="s">
        <v>1398</v>
      </c>
    </row>
    <row r="1905" spans="1:10">
      <c r="A1905" s="657" t="s">
        <v>1817</v>
      </c>
      <c r="B1905" s="658">
        <v>44517</v>
      </c>
      <c r="C1905" s="657" t="s">
        <v>1391</v>
      </c>
      <c r="D1905" s="657" t="s">
        <v>1171</v>
      </c>
      <c r="E1905" s="657" t="s">
        <v>1717</v>
      </c>
      <c r="F1905" s="659">
        <v>120602000</v>
      </c>
      <c r="G1905" s="659">
        <v>120602000</v>
      </c>
      <c r="H1905" s="659">
        <v>0</v>
      </c>
      <c r="I1905" s="659">
        <v>1289839600</v>
      </c>
      <c r="J1905" s="660" t="s">
        <v>1398</v>
      </c>
    </row>
    <row r="1906" spans="1:10">
      <c r="A1906" s="657" t="s">
        <v>1818</v>
      </c>
      <c r="B1906" s="658">
        <v>44518</v>
      </c>
      <c r="C1906" s="657" t="s">
        <v>1391</v>
      </c>
      <c r="D1906" s="657" t="s">
        <v>1171</v>
      </c>
      <c r="E1906" s="657" t="s">
        <v>1717</v>
      </c>
      <c r="F1906" s="659">
        <v>245000</v>
      </c>
      <c r="G1906" s="659">
        <v>245000</v>
      </c>
      <c r="H1906" s="659">
        <v>0</v>
      </c>
      <c r="I1906" s="659">
        <v>1289594600</v>
      </c>
      <c r="J1906" s="660" t="s">
        <v>1398</v>
      </c>
    </row>
    <row r="1907" spans="1:10">
      <c r="A1907" s="657" t="s">
        <v>1818</v>
      </c>
      <c r="B1907" s="658">
        <v>44518</v>
      </c>
      <c r="C1907" s="657" t="s">
        <v>1391</v>
      </c>
      <c r="D1907" s="657" t="s">
        <v>1171</v>
      </c>
      <c r="E1907" s="657" t="s">
        <v>1717</v>
      </c>
      <c r="F1907" s="659">
        <v>47056000</v>
      </c>
      <c r="G1907" s="659">
        <v>47056000</v>
      </c>
      <c r="H1907" s="659">
        <v>0</v>
      </c>
      <c r="I1907" s="659">
        <v>1242538600</v>
      </c>
      <c r="J1907" s="660" t="s">
        <v>1398</v>
      </c>
    </row>
    <row r="1908" spans="1:10">
      <c r="A1908" s="657" t="s">
        <v>1819</v>
      </c>
      <c r="B1908" s="658">
        <v>44519</v>
      </c>
      <c r="C1908" s="657" t="s">
        <v>1391</v>
      </c>
      <c r="D1908" s="657" t="s">
        <v>1171</v>
      </c>
      <c r="E1908" s="657" t="s">
        <v>1717</v>
      </c>
      <c r="F1908" s="659">
        <v>10679000</v>
      </c>
      <c r="G1908" s="659">
        <v>10679000</v>
      </c>
      <c r="H1908" s="659">
        <v>0</v>
      </c>
      <c r="I1908" s="659">
        <v>1231859600</v>
      </c>
      <c r="J1908" s="660" t="s">
        <v>1398</v>
      </c>
    </row>
    <row r="1909" spans="1:10">
      <c r="A1909" s="657" t="s">
        <v>1820</v>
      </c>
      <c r="B1909" s="658">
        <v>44519</v>
      </c>
      <c r="C1909" s="657" t="s">
        <v>1391</v>
      </c>
      <c r="D1909" s="657" t="s">
        <v>1171</v>
      </c>
      <c r="E1909" s="657" t="s">
        <v>1717</v>
      </c>
      <c r="F1909" s="659">
        <v>178961000</v>
      </c>
      <c r="G1909" s="659">
        <v>178961000</v>
      </c>
      <c r="H1909" s="659">
        <v>0</v>
      </c>
      <c r="I1909" s="659">
        <v>1052898600</v>
      </c>
      <c r="J1909" s="660" t="s">
        <v>1398</v>
      </c>
    </row>
    <row r="1910" spans="1:10">
      <c r="A1910" s="657" t="s">
        <v>1821</v>
      </c>
      <c r="B1910" s="658">
        <v>44522</v>
      </c>
      <c r="C1910" s="657" t="s">
        <v>1391</v>
      </c>
      <c r="D1910" s="657" t="s">
        <v>1171</v>
      </c>
      <c r="E1910" s="657" t="s">
        <v>1717</v>
      </c>
      <c r="F1910" s="659">
        <v>259515000</v>
      </c>
      <c r="G1910" s="659">
        <v>259515000</v>
      </c>
      <c r="H1910" s="659">
        <v>0</v>
      </c>
      <c r="I1910" s="659">
        <v>793383600</v>
      </c>
      <c r="J1910" s="660" t="s">
        <v>1398</v>
      </c>
    </row>
    <row r="1911" spans="1:10">
      <c r="A1911" s="657" t="s">
        <v>1821</v>
      </c>
      <c r="B1911" s="658">
        <v>44522</v>
      </c>
      <c r="C1911" s="657" t="s">
        <v>1391</v>
      </c>
      <c r="D1911" s="657" t="s">
        <v>1171</v>
      </c>
      <c r="E1911" s="657" t="s">
        <v>1717</v>
      </c>
      <c r="F1911" s="659">
        <v>9985896</v>
      </c>
      <c r="G1911" s="659">
        <v>9985896</v>
      </c>
      <c r="H1911" s="659">
        <v>0</v>
      </c>
      <c r="I1911" s="659">
        <v>783397704</v>
      </c>
      <c r="J1911" s="660" t="s">
        <v>1398</v>
      </c>
    </row>
    <row r="1912" spans="1:10">
      <c r="A1912" s="657" t="s">
        <v>1822</v>
      </c>
      <c r="B1912" s="658">
        <v>44523</v>
      </c>
      <c r="C1912" s="657" t="s">
        <v>1391</v>
      </c>
      <c r="D1912" s="657" t="s">
        <v>1171</v>
      </c>
      <c r="E1912" s="657" t="s">
        <v>1717</v>
      </c>
      <c r="F1912" s="659">
        <v>117204000</v>
      </c>
      <c r="G1912" s="659">
        <v>117204000</v>
      </c>
      <c r="H1912" s="659">
        <v>0</v>
      </c>
      <c r="I1912" s="659">
        <v>666193704</v>
      </c>
      <c r="J1912" s="660" t="s">
        <v>1398</v>
      </c>
    </row>
    <row r="1913" spans="1:10">
      <c r="A1913" s="657" t="s">
        <v>1822</v>
      </c>
      <c r="B1913" s="658">
        <v>44523</v>
      </c>
      <c r="C1913" s="657" t="s">
        <v>1391</v>
      </c>
      <c r="D1913" s="657" t="s">
        <v>1171</v>
      </c>
      <c r="E1913" s="657" t="s">
        <v>1717</v>
      </c>
      <c r="F1913" s="659">
        <v>1543500</v>
      </c>
      <c r="G1913" s="659">
        <v>1543500</v>
      </c>
      <c r="H1913" s="659">
        <v>0</v>
      </c>
      <c r="I1913" s="659">
        <v>664650204</v>
      </c>
      <c r="J1913" s="660" t="s">
        <v>1398</v>
      </c>
    </row>
    <row r="1914" spans="1:10">
      <c r="A1914" s="657" t="s">
        <v>1823</v>
      </c>
      <c r="B1914" s="658">
        <v>44524</v>
      </c>
      <c r="C1914" s="657" t="s">
        <v>1391</v>
      </c>
      <c r="D1914" s="657" t="s">
        <v>1171</v>
      </c>
      <c r="E1914" s="657" t="s">
        <v>1717</v>
      </c>
      <c r="F1914" s="659">
        <v>131376000</v>
      </c>
      <c r="G1914" s="659">
        <v>131376000</v>
      </c>
      <c r="H1914" s="659">
        <v>0</v>
      </c>
      <c r="I1914" s="659">
        <v>533274204</v>
      </c>
      <c r="J1914" s="660" t="s">
        <v>1398</v>
      </c>
    </row>
    <row r="1915" spans="1:10">
      <c r="A1915" s="657" t="s">
        <v>1824</v>
      </c>
      <c r="B1915" s="658">
        <v>44524</v>
      </c>
      <c r="C1915" s="657" t="s">
        <v>1391</v>
      </c>
      <c r="D1915" s="657" t="s">
        <v>1171</v>
      </c>
      <c r="E1915" s="657" t="s">
        <v>1717</v>
      </c>
      <c r="F1915" s="659">
        <v>351000</v>
      </c>
      <c r="G1915" s="659">
        <v>351000</v>
      </c>
      <c r="H1915" s="659">
        <v>0</v>
      </c>
      <c r="I1915" s="659">
        <v>532923204</v>
      </c>
      <c r="J1915" s="660" t="s">
        <v>1398</v>
      </c>
    </row>
    <row r="1916" spans="1:10">
      <c r="A1916" s="657" t="s">
        <v>1825</v>
      </c>
      <c r="B1916" s="658">
        <v>44525</v>
      </c>
      <c r="C1916" s="657" t="s">
        <v>1391</v>
      </c>
      <c r="D1916" s="657" t="s">
        <v>1171</v>
      </c>
      <c r="E1916" s="657" t="s">
        <v>1717</v>
      </c>
      <c r="F1916" s="659">
        <v>50317000</v>
      </c>
      <c r="G1916" s="659">
        <v>50317000</v>
      </c>
      <c r="H1916" s="659">
        <v>0</v>
      </c>
      <c r="I1916" s="659">
        <v>482606204</v>
      </c>
      <c r="J1916" s="660" t="s">
        <v>1398</v>
      </c>
    </row>
    <row r="1917" spans="1:10">
      <c r="A1917" s="657" t="s">
        <v>1825</v>
      </c>
      <c r="B1917" s="658">
        <v>44525</v>
      </c>
      <c r="C1917" s="657" t="s">
        <v>1391</v>
      </c>
      <c r="D1917" s="657" t="s">
        <v>1171</v>
      </c>
      <c r="E1917" s="657" t="s">
        <v>1717</v>
      </c>
      <c r="F1917" s="659">
        <v>3498400</v>
      </c>
      <c r="G1917" s="659">
        <v>3498400</v>
      </c>
      <c r="H1917" s="659">
        <v>0</v>
      </c>
      <c r="I1917" s="659">
        <v>479107804</v>
      </c>
      <c r="J1917" s="660" t="s">
        <v>1398</v>
      </c>
    </row>
    <row r="1918" spans="1:10">
      <c r="A1918" s="657" t="s">
        <v>1826</v>
      </c>
      <c r="B1918" s="658">
        <v>44526</v>
      </c>
      <c r="C1918" s="657" t="s">
        <v>1391</v>
      </c>
      <c r="D1918" s="657" t="s">
        <v>1171</v>
      </c>
      <c r="E1918" s="657" t="s">
        <v>1717</v>
      </c>
      <c r="F1918" s="659">
        <v>435200</v>
      </c>
      <c r="G1918" s="659">
        <v>435200</v>
      </c>
      <c r="H1918" s="659">
        <v>0</v>
      </c>
      <c r="I1918" s="659">
        <v>478672604</v>
      </c>
      <c r="J1918" s="660" t="s">
        <v>1398</v>
      </c>
    </row>
    <row r="1919" spans="1:10">
      <c r="A1919" s="657" t="s">
        <v>1827</v>
      </c>
      <c r="B1919" s="658">
        <v>44526</v>
      </c>
      <c r="C1919" s="657" t="s">
        <v>1391</v>
      </c>
      <c r="D1919" s="657" t="s">
        <v>1171</v>
      </c>
      <c r="E1919" s="657" t="s">
        <v>1717</v>
      </c>
      <c r="F1919" s="659">
        <v>97852000</v>
      </c>
      <c r="G1919" s="659">
        <v>97852000</v>
      </c>
      <c r="H1919" s="659">
        <v>0</v>
      </c>
      <c r="I1919" s="659">
        <v>380820604</v>
      </c>
      <c r="J1919" s="660" t="s">
        <v>1398</v>
      </c>
    </row>
    <row r="1920" spans="1:10">
      <c r="A1920" s="657" t="s">
        <v>1828</v>
      </c>
      <c r="B1920" s="658">
        <v>44529</v>
      </c>
      <c r="C1920" s="657" t="s">
        <v>1391</v>
      </c>
      <c r="D1920" s="657" t="s">
        <v>1171</v>
      </c>
      <c r="E1920" s="657" t="s">
        <v>1717</v>
      </c>
      <c r="F1920" s="659">
        <v>257151000</v>
      </c>
      <c r="G1920" s="659">
        <v>257151000</v>
      </c>
      <c r="H1920" s="659">
        <v>0</v>
      </c>
      <c r="I1920" s="659">
        <v>123669604</v>
      </c>
      <c r="J1920" s="660" t="s">
        <v>1398</v>
      </c>
    </row>
    <row r="1921" spans="1:10">
      <c r="A1921" s="657" t="s">
        <v>1829</v>
      </c>
      <c r="B1921" s="658">
        <v>44529</v>
      </c>
      <c r="C1921" s="657" t="s">
        <v>1391</v>
      </c>
      <c r="D1921" s="657" t="s">
        <v>1171</v>
      </c>
      <c r="E1921" s="657" t="s">
        <v>1830</v>
      </c>
      <c r="F1921" s="659">
        <v>968504</v>
      </c>
      <c r="G1921" s="659">
        <v>968504</v>
      </c>
      <c r="H1921" s="659">
        <v>0</v>
      </c>
      <c r="I1921" s="659">
        <v>122701100</v>
      </c>
      <c r="J1921" s="660" t="s">
        <v>1398</v>
      </c>
    </row>
    <row r="1922" spans="1:10">
      <c r="A1922" s="657" t="s">
        <v>1831</v>
      </c>
      <c r="B1922" s="658">
        <v>44530</v>
      </c>
      <c r="C1922" s="657" t="s">
        <v>1391</v>
      </c>
      <c r="D1922" s="657" t="s">
        <v>1171</v>
      </c>
      <c r="E1922" s="657" t="s">
        <v>1717</v>
      </c>
      <c r="F1922" s="659">
        <v>1536100</v>
      </c>
      <c r="G1922" s="659">
        <v>1536100</v>
      </c>
      <c r="H1922" s="659">
        <v>0</v>
      </c>
      <c r="I1922" s="659">
        <v>121165000</v>
      </c>
      <c r="J1922" s="660" t="s">
        <v>1398</v>
      </c>
    </row>
    <row r="1923" spans="1:10">
      <c r="A1923" s="657" t="s">
        <v>1832</v>
      </c>
      <c r="B1923" s="658">
        <v>44530</v>
      </c>
      <c r="C1923" s="657" t="s">
        <v>1391</v>
      </c>
      <c r="D1923" s="657" t="s">
        <v>1171</v>
      </c>
      <c r="E1923" s="657" t="s">
        <v>1717</v>
      </c>
      <c r="F1923" s="659">
        <v>121165000</v>
      </c>
      <c r="G1923" s="659">
        <v>121165000</v>
      </c>
      <c r="H1923" s="659">
        <v>0</v>
      </c>
      <c r="I1923" s="659">
        <v>0</v>
      </c>
      <c r="J1923" s="660" t="s">
        <v>1398</v>
      </c>
    </row>
    <row r="1924" spans="1:10">
      <c r="A1924" s="662"/>
      <c r="B1924" s="663"/>
      <c r="C1924" s="662"/>
      <c r="D1924" s="662"/>
      <c r="E1924" s="662"/>
      <c r="F1924" s="669"/>
      <c r="G1924" s="669"/>
      <c r="H1924" s="669"/>
      <c r="I1924" s="665">
        <v>0</v>
      </c>
      <c r="J1924" s="670"/>
    </row>
    <row r="1925" spans="1:10">
      <c r="A1925" s="666"/>
      <c r="B1925" s="667"/>
      <c r="C1925" s="666"/>
      <c r="D1925" s="666"/>
      <c r="E1925" s="666"/>
      <c r="F1925" s="668"/>
      <c r="G1925" s="668"/>
      <c r="H1925" s="668"/>
      <c r="I1925" s="668"/>
      <c r="J1925" s="667"/>
    </row>
    <row r="1926" spans="1:10" ht="15" customHeight="1">
      <c r="A1926" s="766" t="s">
        <v>1833</v>
      </c>
      <c r="B1926" s="767"/>
      <c r="C1926" s="767"/>
      <c r="D1926" s="767"/>
      <c r="E1926" s="767"/>
      <c r="F1926" s="768"/>
      <c r="G1926" s="769"/>
      <c r="H1926" s="768"/>
      <c r="I1926" s="655">
        <v>49223411793.32</v>
      </c>
      <c r="J1926" s="656"/>
    </row>
    <row r="1927" spans="1:10">
      <c r="A1927" s="657" t="s">
        <v>1834</v>
      </c>
      <c r="B1927" s="658">
        <v>44501</v>
      </c>
      <c r="C1927" s="657" t="s">
        <v>1175</v>
      </c>
      <c r="D1927" s="657" t="s">
        <v>1171</v>
      </c>
      <c r="E1927" s="657" t="s">
        <v>1835</v>
      </c>
      <c r="F1927" s="659">
        <v>-1576500</v>
      </c>
      <c r="G1927" s="659">
        <v>0</v>
      </c>
      <c r="H1927" s="659">
        <v>1576500</v>
      </c>
      <c r="I1927" s="659">
        <v>49224988293.32</v>
      </c>
      <c r="J1927" s="660" t="s">
        <v>1173</v>
      </c>
    </row>
    <row r="1928" spans="1:10">
      <c r="A1928" s="657" t="s">
        <v>1834</v>
      </c>
      <c r="B1928" s="658">
        <v>44501</v>
      </c>
      <c r="C1928" s="657" t="s">
        <v>1175</v>
      </c>
      <c r="D1928" s="657" t="s">
        <v>1171</v>
      </c>
      <c r="E1928" s="657" t="s">
        <v>1836</v>
      </c>
      <c r="F1928" s="659">
        <v>-469000</v>
      </c>
      <c r="G1928" s="659">
        <v>0</v>
      </c>
      <c r="H1928" s="659">
        <v>469000</v>
      </c>
      <c r="I1928" s="659">
        <v>49225457293.32</v>
      </c>
      <c r="J1928" s="660" t="s">
        <v>1173</v>
      </c>
    </row>
    <row r="1929" spans="1:10">
      <c r="A1929" s="657" t="s">
        <v>1837</v>
      </c>
      <c r="B1929" s="658">
        <v>44503</v>
      </c>
      <c r="C1929" s="657" t="s">
        <v>1175</v>
      </c>
      <c r="D1929" s="657" t="s">
        <v>1171</v>
      </c>
      <c r="E1929" s="657" t="s">
        <v>1756</v>
      </c>
      <c r="F1929" s="659">
        <v>-9970100</v>
      </c>
      <c r="G1929" s="659">
        <v>0</v>
      </c>
      <c r="H1929" s="659">
        <v>9970100</v>
      </c>
      <c r="I1929" s="659">
        <v>49235427393.32</v>
      </c>
      <c r="J1929" s="660" t="s">
        <v>1173</v>
      </c>
    </row>
    <row r="1930" spans="1:10">
      <c r="A1930" s="657" t="s">
        <v>1837</v>
      </c>
      <c r="B1930" s="658">
        <v>44503</v>
      </c>
      <c r="C1930" s="657" t="s">
        <v>1175</v>
      </c>
      <c r="D1930" s="657" t="s">
        <v>1171</v>
      </c>
      <c r="E1930" s="657" t="s">
        <v>1838</v>
      </c>
      <c r="F1930" s="659">
        <v>-760000</v>
      </c>
      <c r="G1930" s="659">
        <v>0</v>
      </c>
      <c r="H1930" s="659">
        <v>760000</v>
      </c>
      <c r="I1930" s="659">
        <v>49236187393.32</v>
      </c>
      <c r="J1930" s="660" t="s">
        <v>1173</v>
      </c>
    </row>
    <row r="1931" spans="1:10">
      <c r="A1931" s="657" t="s">
        <v>1837</v>
      </c>
      <c r="B1931" s="658">
        <v>44503</v>
      </c>
      <c r="C1931" s="657" t="s">
        <v>1175</v>
      </c>
      <c r="D1931" s="657" t="s">
        <v>1171</v>
      </c>
      <c r="E1931" s="657" t="s">
        <v>1839</v>
      </c>
      <c r="F1931" s="659">
        <v>-5794800</v>
      </c>
      <c r="G1931" s="659">
        <v>0</v>
      </c>
      <c r="H1931" s="659">
        <v>5794800</v>
      </c>
      <c r="I1931" s="659">
        <v>49241982193.32</v>
      </c>
      <c r="J1931" s="660" t="s">
        <v>1173</v>
      </c>
    </row>
    <row r="1932" spans="1:10">
      <c r="A1932" s="657" t="s">
        <v>1837</v>
      </c>
      <c r="B1932" s="658">
        <v>44503</v>
      </c>
      <c r="C1932" s="657" t="s">
        <v>1175</v>
      </c>
      <c r="D1932" s="657" t="s">
        <v>1171</v>
      </c>
      <c r="E1932" s="657" t="s">
        <v>1840</v>
      </c>
      <c r="F1932" s="659">
        <v>-26700000</v>
      </c>
      <c r="G1932" s="659">
        <v>0</v>
      </c>
      <c r="H1932" s="659">
        <v>26700000</v>
      </c>
      <c r="I1932" s="659">
        <v>49268682193.32</v>
      </c>
      <c r="J1932" s="660" t="s">
        <v>1173</v>
      </c>
    </row>
    <row r="1933" spans="1:10">
      <c r="A1933" s="657" t="s">
        <v>1837</v>
      </c>
      <c r="B1933" s="658">
        <v>44503</v>
      </c>
      <c r="C1933" s="657" t="s">
        <v>1175</v>
      </c>
      <c r="D1933" s="657" t="s">
        <v>1171</v>
      </c>
      <c r="E1933" s="657" t="s">
        <v>1841</v>
      </c>
      <c r="F1933" s="659">
        <v>-2502000</v>
      </c>
      <c r="G1933" s="659">
        <v>0</v>
      </c>
      <c r="H1933" s="659">
        <v>2502000</v>
      </c>
      <c r="I1933" s="659">
        <v>49271184193.32</v>
      </c>
      <c r="J1933" s="660" t="s">
        <v>1173</v>
      </c>
    </row>
    <row r="1934" spans="1:10">
      <c r="A1934" s="657" t="s">
        <v>1837</v>
      </c>
      <c r="B1934" s="658">
        <v>44503</v>
      </c>
      <c r="C1934" s="657" t="s">
        <v>1175</v>
      </c>
      <c r="D1934" s="657" t="s">
        <v>1171</v>
      </c>
      <c r="E1934" s="657" t="s">
        <v>1842</v>
      </c>
      <c r="F1934" s="659">
        <v>-2133100</v>
      </c>
      <c r="G1934" s="659">
        <v>0</v>
      </c>
      <c r="H1934" s="659">
        <v>2133100</v>
      </c>
      <c r="I1934" s="659">
        <v>49273317293.32</v>
      </c>
      <c r="J1934" s="660" t="s">
        <v>1173</v>
      </c>
    </row>
    <row r="1935" spans="1:10">
      <c r="A1935" s="657" t="s">
        <v>1837</v>
      </c>
      <c r="B1935" s="658">
        <v>44503</v>
      </c>
      <c r="C1935" s="657" t="s">
        <v>1175</v>
      </c>
      <c r="D1935" s="657" t="s">
        <v>1171</v>
      </c>
      <c r="E1935" s="657" t="s">
        <v>1843</v>
      </c>
      <c r="F1935" s="659">
        <v>-253500</v>
      </c>
      <c r="G1935" s="659">
        <v>0</v>
      </c>
      <c r="H1935" s="659">
        <v>253500</v>
      </c>
      <c r="I1935" s="659">
        <v>49273570793.32</v>
      </c>
      <c r="J1935" s="660" t="s">
        <v>1173</v>
      </c>
    </row>
    <row r="1936" spans="1:10">
      <c r="A1936" s="657" t="s">
        <v>1844</v>
      </c>
      <c r="B1936" s="658">
        <v>44504</v>
      </c>
      <c r="C1936" s="657" t="s">
        <v>1175</v>
      </c>
      <c r="D1936" s="657" t="s">
        <v>1171</v>
      </c>
      <c r="E1936" s="657" t="s">
        <v>1845</v>
      </c>
      <c r="F1936" s="659">
        <v>-383086</v>
      </c>
      <c r="G1936" s="659">
        <v>0</v>
      </c>
      <c r="H1936" s="659">
        <v>383086</v>
      </c>
      <c r="I1936" s="659">
        <v>49273953879.32</v>
      </c>
      <c r="J1936" s="660" t="s">
        <v>1173</v>
      </c>
    </row>
    <row r="1937" spans="1:10">
      <c r="A1937" s="657" t="s">
        <v>1844</v>
      </c>
      <c r="B1937" s="658">
        <v>44504</v>
      </c>
      <c r="C1937" s="657" t="s">
        <v>1175</v>
      </c>
      <c r="D1937" s="657" t="s">
        <v>1171</v>
      </c>
      <c r="E1937" s="657" t="s">
        <v>1758</v>
      </c>
      <c r="F1937" s="659">
        <v>-1116000</v>
      </c>
      <c r="G1937" s="659">
        <v>0</v>
      </c>
      <c r="H1937" s="659">
        <v>1116000</v>
      </c>
      <c r="I1937" s="659">
        <v>49275069879.32</v>
      </c>
      <c r="J1937" s="660" t="s">
        <v>1173</v>
      </c>
    </row>
    <row r="1938" spans="1:10">
      <c r="A1938" s="657" t="s">
        <v>1844</v>
      </c>
      <c r="B1938" s="658">
        <v>44504</v>
      </c>
      <c r="C1938" s="657" t="s">
        <v>1175</v>
      </c>
      <c r="D1938" s="657" t="s">
        <v>1171</v>
      </c>
      <c r="E1938" s="657" t="s">
        <v>1846</v>
      </c>
      <c r="F1938" s="659">
        <v>-1872000</v>
      </c>
      <c r="G1938" s="659">
        <v>0</v>
      </c>
      <c r="H1938" s="659">
        <v>1872000</v>
      </c>
      <c r="I1938" s="659">
        <v>49276941879.32</v>
      </c>
      <c r="J1938" s="660" t="s">
        <v>1173</v>
      </c>
    </row>
    <row r="1939" spans="1:10">
      <c r="A1939" s="657" t="s">
        <v>1844</v>
      </c>
      <c r="B1939" s="658">
        <v>44504</v>
      </c>
      <c r="C1939" s="657" t="s">
        <v>1175</v>
      </c>
      <c r="D1939" s="657" t="s">
        <v>1171</v>
      </c>
      <c r="E1939" s="657" t="s">
        <v>1843</v>
      </c>
      <c r="F1939" s="659">
        <v>-195000</v>
      </c>
      <c r="G1939" s="659">
        <v>0</v>
      </c>
      <c r="H1939" s="659">
        <v>195000</v>
      </c>
      <c r="I1939" s="659">
        <v>49277136879.32</v>
      </c>
      <c r="J1939" s="660" t="s">
        <v>1173</v>
      </c>
    </row>
    <row r="1940" spans="1:10">
      <c r="A1940" s="657" t="s">
        <v>1844</v>
      </c>
      <c r="B1940" s="658">
        <v>44504</v>
      </c>
      <c r="C1940" s="657" t="s">
        <v>1170</v>
      </c>
      <c r="D1940" s="657" t="s">
        <v>1171</v>
      </c>
      <c r="E1940" s="657" t="s">
        <v>1296</v>
      </c>
      <c r="F1940" s="659">
        <v>-1860000</v>
      </c>
      <c r="G1940" s="659">
        <v>0</v>
      </c>
      <c r="H1940" s="659">
        <v>1860000</v>
      </c>
      <c r="I1940" s="659">
        <v>49278996879.32</v>
      </c>
      <c r="J1940" s="660" t="s">
        <v>1173</v>
      </c>
    </row>
    <row r="1941" spans="1:10">
      <c r="A1941" s="657" t="s">
        <v>1844</v>
      </c>
      <c r="B1941" s="658">
        <v>44504</v>
      </c>
      <c r="C1941" s="657" t="s">
        <v>1170</v>
      </c>
      <c r="D1941" s="657" t="s">
        <v>1171</v>
      </c>
      <c r="E1941" s="657" t="s">
        <v>1296</v>
      </c>
      <c r="F1941" s="659">
        <v>-2235000</v>
      </c>
      <c r="G1941" s="659">
        <v>0</v>
      </c>
      <c r="H1941" s="659">
        <v>2235000</v>
      </c>
      <c r="I1941" s="659">
        <v>49281231879.32</v>
      </c>
      <c r="J1941" s="660" t="s">
        <v>1173</v>
      </c>
    </row>
    <row r="1942" spans="1:10">
      <c r="A1942" s="657" t="s">
        <v>1847</v>
      </c>
      <c r="B1942" s="658">
        <v>44505</v>
      </c>
      <c r="C1942" s="657" t="s">
        <v>1175</v>
      </c>
      <c r="D1942" s="657" t="s">
        <v>1171</v>
      </c>
      <c r="E1942" s="657" t="s">
        <v>1848</v>
      </c>
      <c r="F1942" s="659">
        <v>-2044850</v>
      </c>
      <c r="G1942" s="659">
        <v>0</v>
      </c>
      <c r="H1942" s="659">
        <v>2044850</v>
      </c>
      <c r="I1942" s="659">
        <v>49283276729.32</v>
      </c>
      <c r="J1942" s="660" t="s">
        <v>1173</v>
      </c>
    </row>
    <row r="1943" spans="1:10">
      <c r="A1943" s="657" t="s">
        <v>1847</v>
      </c>
      <c r="B1943" s="658">
        <v>44505</v>
      </c>
      <c r="C1943" s="657" t="s">
        <v>1175</v>
      </c>
      <c r="D1943" s="657" t="s">
        <v>1171</v>
      </c>
      <c r="E1943" s="657" t="s">
        <v>1756</v>
      </c>
      <c r="F1943" s="659">
        <v>-26935900</v>
      </c>
      <c r="G1943" s="659">
        <v>0</v>
      </c>
      <c r="H1943" s="659">
        <v>26935900</v>
      </c>
      <c r="I1943" s="659">
        <v>49310212629.32</v>
      </c>
      <c r="J1943" s="660" t="s">
        <v>1173</v>
      </c>
    </row>
    <row r="1944" spans="1:10">
      <c r="A1944" s="657" t="s">
        <v>1847</v>
      </c>
      <c r="B1944" s="658">
        <v>44505</v>
      </c>
      <c r="C1944" s="657" t="s">
        <v>1175</v>
      </c>
      <c r="D1944" s="657" t="s">
        <v>1171</v>
      </c>
      <c r="E1944" s="657" t="s">
        <v>1849</v>
      </c>
      <c r="F1944" s="659">
        <v>-1068000</v>
      </c>
      <c r="G1944" s="659">
        <v>0</v>
      </c>
      <c r="H1944" s="659">
        <v>1068000</v>
      </c>
      <c r="I1944" s="659">
        <v>49311280629.32</v>
      </c>
      <c r="J1944" s="660" t="s">
        <v>1173</v>
      </c>
    </row>
    <row r="1945" spans="1:10">
      <c r="A1945" s="657" t="s">
        <v>1850</v>
      </c>
      <c r="B1945" s="658">
        <v>44506</v>
      </c>
      <c r="C1945" s="657" t="s">
        <v>1175</v>
      </c>
      <c r="D1945" s="657" t="s">
        <v>1171</v>
      </c>
      <c r="E1945" s="657" t="s">
        <v>1851</v>
      </c>
      <c r="F1945" s="659">
        <v>-1260000</v>
      </c>
      <c r="G1945" s="659">
        <v>0</v>
      </c>
      <c r="H1945" s="659">
        <v>1260000</v>
      </c>
      <c r="I1945" s="659">
        <v>49312540629.32</v>
      </c>
      <c r="J1945" s="660" t="s">
        <v>1173</v>
      </c>
    </row>
    <row r="1946" spans="1:10">
      <c r="A1946" s="657" t="s">
        <v>1850</v>
      </c>
      <c r="B1946" s="658">
        <v>44506</v>
      </c>
      <c r="C1946" s="657" t="s">
        <v>1175</v>
      </c>
      <c r="D1946" s="657" t="s">
        <v>1171</v>
      </c>
      <c r="E1946" s="657" t="s">
        <v>1839</v>
      </c>
      <c r="F1946" s="659">
        <v>-5072000</v>
      </c>
      <c r="G1946" s="659">
        <v>0</v>
      </c>
      <c r="H1946" s="659">
        <v>5072000</v>
      </c>
      <c r="I1946" s="659">
        <v>49317612629.32</v>
      </c>
      <c r="J1946" s="660" t="s">
        <v>1173</v>
      </c>
    </row>
    <row r="1947" spans="1:10">
      <c r="A1947" s="657" t="s">
        <v>1850</v>
      </c>
      <c r="B1947" s="658">
        <v>44506</v>
      </c>
      <c r="C1947" s="657" t="s">
        <v>1175</v>
      </c>
      <c r="D1947" s="657" t="s">
        <v>1171</v>
      </c>
      <c r="E1947" s="657" t="s">
        <v>1852</v>
      </c>
      <c r="F1947" s="659">
        <v>-1524000</v>
      </c>
      <c r="G1947" s="659">
        <v>0</v>
      </c>
      <c r="H1947" s="659">
        <v>1524000</v>
      </c>
      <c r="I1947" s="659">
        <v>49319136629.32</v>
      </c>
      <c r="J1947" s="660" t="s">
        <v>1173</v>
      </c>
    </row>
    <row r="1948" spans="1:10">
      <c r="A1948" s="657" t="s">
        <v>1850</v>
      </c>
      <c r="B1948" s="658">
        <v>44506</v>
      </c>
      <c r="C1948" s="657" t="s">
        <v>1175</v>
      </c>
      <c r="D1948" s="657" t="s">
        <v>1171</v>
      </c>
      <c r="E1948" s="657" t="s">
        <v>1853</v>
      </c>
      <c r="F1948" s="659">
        <v>-1155000</v>
      </c>
      <c r="G1948" s="659">
        <v>0</v>
      </c>
      <c r="H1948" s="659">
        <v>1155000</v>
      </c>
      <c r="I1948" s="659">
        <v>49320291629.32</v>
      </c>
      <c r="J1948" s="660" t="s">
        <v>1173</v>
      </c>
    </row>
    <row r="1949" spans="1:10">
      <c r="A1949" s="657" t="s">
        <v>1850</v>
      </c>
      <c r="B1949" s="658">
        <v>44506</v>
      </c>
      <c r="C1949" s="657" t="s">
        <v>1175</v>
      </c>
      <c r="D1949" s="657" t="s">
        <v>1171</v>
      </c>
      <c r="E1949" s="657" t="s">
        <v>1758</v>
      </c>
      <c r="F1949" s="659">
        <v>-360000</v>
      </c>
      <c r="G1949" s="659">
        <v>0</v>
      </c>
      <c r="H1949" s="659">
        <v>360000</v>
      </c>
      <c r="I1949" s="659">
        <v>49320651629.32</v>
      </c>
      <c r="J1949" s="660" t="s">
        <v>1173</v>
      </c>
    </row>
    <row r="1950" spans="1:10">
      <c r="A1950" s="657" t="s">
        <v>1850</v>
      </c>
      <c r="B1950" s="658">
        <v>44506</v>
      </c>
      <c r="C1950" s="657" t="s">
        <v>1175</v>
      </c>
      <c r="D1950" s="657" t="s">
        <v>1171</v>
      </c>
      <c r="E1950" s="657" t="s">
        <v>1854</v>
      </c>
      <c r="F1950" s="659">
        <v>-25995409</v>
      </c>
      <c r="G1950" s="659">
        <v>0</v>
      </c>
      <c r="H1950" s="659">
        <v>25995409</v>
      </c>
      <c r="I1950" s="659">
        <v>49346647038.32</v>
      </c>
      <c r="J1950" s="660" t="s">
        <v>1173</v>
      </c>
    </row>
    <row r="1951" spans="1:10">
      <c r="A1951" s="657" t="s">
        <v>1850</v>
      </c>
      <c r="B1951" s="658">
        <v>44506</v>
      </c>
      <c r="C1951" s="657" t="s">
        <v>1175</v>
      </c>
      <c r="D1951" s="657" t="s">
        <v>1171</v>
      </c>
      <c r="E1951" s="657" t="s">
        <v>1855</v>
      </c>
      <c r="F1951" s="659">
        <v>-27647169</v>
      </c>
      <c r="G1951" s="659">
        <v>0</v>
      </c>
      <c r="H1951" s="659">
        <v>27647169</v>
      </c>
      <c r="I1951" s="659">
        <v>49374294207.32</v>
      </c>
      <c r="J1951" s="660" t="s">
        <v>1173</v>
      </c>
    </row>
    <row r="1952" spans="1:10">
      <c r="A1952" s="657" t="s">
        <v>1850</v>
      </c>
      <c r="B1952" s="658">
        <v>44506</v>
      </c>
      <c r="C1952" s="657" t="s">
        <v>1175</v>
      </c>
      <c r="D1952" s="657" t="s">
        <v>1171</v>
      </c>
      <c r="E1952" s="657" t="s">
        <v>1856</v>
      </c>
      <c r="F1952" s="659">
        <v>-65813123</v>
      </c>
      <c r="G1952" s="659">
        <v>0</v>
      </c>
      <c r="H1952" s="659">
        <v>65813123</v>
      </c>
      <c r="I1952" s="659">
        <v>49440107330.32</v>
      </c>
      <c r="J1952" s="660" t="s">
        <v>1173</v>
      </c>
    </row>
    <row r="1953" spans="1:10">
      <c r="A1953" s="657" t="s">
        <v>1857</v>
      </c>
      <c r="B1953" s="658">
        <v>44509</v>
      </c>
      <c r="C1953" s="657" t="s">
        <v>1175</v>
      </c>
      <c r="D1953" s="657" t="s">
        <v>1171</v>
      </c>
      <c r="E1953" s="657" t="s">
        <v>1858</v>
      </c>
      <c r="F1953" s="659">
        <v>-23940000</v>
      </c>
      <c r="G1953" s="659">
        <v>0</v>
      </c>
      <c r="H1953" s="659">
        <v>23940000</v>
      </c>
      <c r="I1953" s="659">
        <v>49464047330.32</v>
      </c>
      <c r="J1953" s="660" t="s">
        <v>1173</v>
      </c>
    </row>
    <row r="1954" spans="1:10">
      <c r="A1954" s="657" t="s">
        <v>1857</v>
      </c>
      <c r="B1954" s="658">
        <v>44509</v>
      </c>
      <c r="C1954" s="657" t="s">
        <v>1175</v>
      </c>
      <c r="D1954" s="657" t="s">
        <v>1171</v>
      </c>
      <c r="E1954" s="657" t="s">
        <v>1836</v>
      </c>
      <c r="F1954" s="659">
        <v>-1701550</v>
      </c>
      <c r="G1954" s="659">
        <v>0</v>
      </c>
      <c r="H1954" s="659">
        <v>1701550</v>
      </c>
      <c r="I1954" s="659">
        <v>49465748880.32</v>
      </c>
      <c r="J1954" s="660" t="s">
        <v>1173</v>
      </c>
    </row>
    <row r="1955" spans="1:10">
      <c r="A1955" s="657" t="s">
        <v>1857</v>
      </c>
      <c r="B1955" s="658">
        <v>44509</v>
      </c>
      <c r="C1955" s="657" t="s">
        <v>1175</v>
      </c>
      <c r="D1955" s="657" t="s">
        <v>1171</v>
      </c>
      <c r="E1955" s="657" t="s">
        <v>1859</v>
      </c>
      <c r="F1955" s="659">
        <v>-3360000</v>
      </c>
      <c r="G1955" s="659">
        <v>0</v>
      </c>
      <c r="H1955" s="659">
        <v>3360000</v>
      </c>
      <c r="I1955" s="659">
        <v>49469108880.32</v>
      </c>
      <c r="J1955" s="660" t="s">
        <v>1173</v>
      </c>
    </row>
    <row r="1956" spans="1:10">
      <c r="A1956" s="657" t="s">
        <v>1857</v>
      </c>
      <c r="B1956" s="658">
        <v>44509</v>
      </c>
      <c r="C1956" s="657" t="s">
        <v>1175</v>
      </c>
      <c r="D1956" s="657" t="s">
        <v>1171</v>
      </c>
      <c r="E1956" s="657" t="s">
        <v>1756</v>
      </c>
      <c r="F1956" s="659">
        <v>-12551100</v>
      </c>
      <c r="G1956" s="659">
        <v>0</v>
      </c>
      <c r="H1956" s="659">
        <v>12551100</v>
      </c>
      <c r="I1956" s="659">
        <v>49481659980.32</v>
      </c>
      <c r="J1956" s="660" t="s">
        <v>1173</v>
      </c>
    </row>
    <row r="1957" spans="1:10">
      <c r="A1957" s="657" t="s">
        <v>1857</v>
      </c>
      <c r="B1957" s="658">
        <v>44509</v>
      </c>
      <c r="C1957" s="657" t="s">
        <v>1175</v>
      </c>
      <c r="D1957" s="657" t="s">
        <v>1171</v>
      </c>
      <c r="E1957" s="657" t="s">
        <v>1758</v>
      </c>
      <c r="F1957" s="659">
        <v>-624000</v>
      </c>
      <c r="G1957" s="659">
        <v>0</v>
      </c>
      <c r="H1957" s="659">
        <v>624000</v>
      </c>
      <c r="I1957" s="659">
        <v>49482283980.32</v>
      </c>
      <c r="J1957" s="660" t="s">
        <v>1173</v>
      </c>
    </row>
    <row r="1958" spans="1:10">
      <c r="A1958" s="657" t="s">
        <v>1857</v>
      </c>
      <c r="B1958" s="658">
        <v>44509</v>
      </c>
      <c r="C1958" s="657" t="s">
        <v>1175</v>
      </c>
      <c r="D1958" s="657" t="s">
        <v>1171</v>
      </c>
      <c r="E1958" s="657" t="s">
        <v>1860</v>
      </c>
      <c r="F1958" s="659">
        <v>-960000</v>
      </c>
      <c r="G1958" s="659">
        <v>0</v>
      </c>
      <c r="H1958" s="659">
        <v>960000</v>
      </c>
      <c r="I1958" s="659">
        <v>49483243980.32</v>
      </c>
      <c r="J1958" s="660" t="s">
        <v>1173</v>
      </c>
    </row>
    <row r="1959" spans="1:10">
      <c r="A1959" s="657" t="s">
        <v>1861</v>
      </c>
      <c r="B1959" s="658">
        <v>44510</v>
      </c>
      <c r="C1959" s="657" t="s">
        <v>1175</v>
      </c>
      <c r="D1959" s="657" t="s">
        <v>1171</v>
      </c>
      <c r="E1959" s="657" t="s">
        <v>1843</v>
      </c>
      <c r="F1959" s="659">
        <v>-308750</v>
      </c>
      <c r="G1959" s="659">
        <v>0</v>
      </c>
      <c r="H1959" s="659">
        <v>308750</v>
      </c>
      <c r="I1959" s="659">
        <v>49483552730.32</v>
      </c>
      <c r="J1959" s="660" t="s">
        <v>1173</v>
      </c>
    </row>
    <row r="1960" spans="1:10">
      <c r="A1960" s="657" t="s">
        <v>1861</v>
      </c>
      <c r="B1960" s="658">
        <v>44510</v>
      </c>
      <c r="C1960" s="657" t="s">
        <v>1175</v>
      </c>
      <c r="D1960" s="657" t="s">
        <v>1171</v>
      </c>
      <c r="E1960" s="657" t="s">
        <v>1862</v>
      </c>
      <c r="F1960" s="659">
        <v>-3920000</v>
      </c>
      <c r="G1960" s="659">
        <v>0</v>
      </c>
      <c r="H1960" s="659">
        <v>3920000</v>
      </c>
      <c r="I1960" s="659">
        <v>49487472730.32</v>
      </c>
      <c r="J1960" s="660" t="s">
        <v>1173</v>
      </c>
    </row>
    <row r="1961" spans="1:10">
      <c r="A1961" s="657" t="s">
        <v>1861</v>
      </c>
      <c r="B1961" s="658">
        <v>44510</v>
      </c>
      <c r="C1961" s="657" t="s">
        <v>1175</v>
      </c>
      <c r="D1961" s="657" t="s">
        <v>1171</v>
      </c>
      <c r="E1961" s="657" t="s">
        <v>1863</v>
      </c>
      <c r="F1961" s="659">
        <v>-31229000</v>
      </c>
      <c r="G1961" s="659">
        <v>0</v>
      </c>
      <c r="H1961" s="659">
        <v>31229000</v>
      </c>
      <c r="I1961" s="659">
        <v>49518701730.32</v>
      </c>
      <c r="J1961" s="660" t="s">
        <v>1173</v>
      </c>
    </row>
    <row r="1962" spans="1:10">
      <c r="A1962" s="657" t="s">
        <v>1861</v>
      </c>
      <c r="B1962" s="658">
        <v>44510</v>
      </c>
      <c r="C1962" s="657" t="s">
        <v>1170</v>
      </c>
      <c r="D1962" s="657" t="s">
        <v>1171</v>
      </c>
      <c r="E1962" s="657" t="s">
        <v>1296</v>
      </c>
      <c r="F1962" s="659">
        <v>-8019900</v>
      </c>
      <c r="G1962" s="659">
        <v>0</v>
      </c>
      <c r="H1962" s="659">
        <v>8019900</v>
      </c>
      <c r="I1962" s="659">
        <v>49526721630.32</v>
      </c>
      <c r="J1962" s="660" t="s">
        <v>1173</v>
      </c>
    </row>
    <row r="1963" spans="1:10">
      <c r="A1963" s="657" t="s">
        <v>1861</v>
      </c>
      <c r="B1963" s="658">
        <v>44510</v>
      </c>
      <c r="C1963" s="657" t="s">
        <v>1170</v>
      </c>
      <c r="D1963" s="657" t="s">
        <v>1171</v>
      </c>
      <c r="E1963" s="657" t="s">
        <v>1296</v>
      </c>
      <c r="F1963" s="659">
        <v>-3690000</v>
      </c>
      <c r="G1963" s="659">
        <v>0</v>
      </c>
      <c r="H1963" s="659">
        <v>3690000</v>
      </c>
      <c r="I1963" s="659">
        <v>49530411630.32</v>
      </c>
      <c r="J1963" s="660" t="s">
        <v>1173</v>
      </c>
    </row>
    <row r="1964" spans="1:10">
      <c r="A1964" s="657" t="s">
        <v>1864</v>
      </c>
      <c r="B1964" s="658">
        <v>44512</v>
      </c>
      <c r="C1964" s="657" t="s">
        <v>1175</v>
      </c>
      <c r="D1964" s="657" t="s">
        <v>1171</v>
      </c>
      <c r="E1964" s="657" t="s">
        <v>1848</v>
      </c>
      <c r="F1964" s="659">
        <v>-933500</v>
      </c>
      <c r="G1964" s="659">
        <v>0</v>
      </c>
      <c r="H1964" s="659">
        <v>933500</v>
      </c>
      <c r="I1964" s="659">
        <v>49531345130.32</v>
      </c>
      <c r="J1964" s="660" t="s">
        <v>1173</v>
      </c>
    </row>
    <row r="1965" spans="1:10">
      <c r="A1965" s="657" t="s">
        <v>1864</v>
      </c>
      <c r="B1965" s="658">
        <v>44512</v>
      </c>
      <c r="C1965" s="657" t="s">
        <v>1175</v>
      </c>
      <c r="D1965" s="657" t="s">
        <v>1171</v>
      </c>
      <c r="E1965" s="657" t="s">
        <v>1851</v>
      </c>
      <c r="F1965" s="659">
        <v>-630000</v>
      </c>
      <c r="G1965" s="659">
        <v>0</v>
      </c>
      <c r="H1965" s="659">
        <v>630000</v>
      </c>
      <c r="I1965" s="659">
        <v>49531975130.32</v>
      </c>
      <c r="J1965" s="660" t="s">
        <v>1173</v>
      </c>
    </row>
    <row r="1966" spans="1:10">
      <c r="A1966" s="657" t="s">
        <v>1864</v>
      </c>
      <c r="B1966" s="658">
        <v>44512</v>
      </c>
      <c r="C1966" s="657" t="s">
        <v>1175</v>
      </c>
      <c r="D1966" s="657" t="s">
        <v>1171</v>
      </c>
      <c r="E1966" s="657" t="s">
        <v>1865</v>
      </c>
      <c r="F1966" s="659">
        <v>-490000</v>
      </c>
      <c r="G1966" s="659">
        <v>0</v>
      </c>
      <c r="H1966" s="659">
        <v>490000</v>
      </c>
      <c r="I1966" s="659">
        <v>49532465130.32</v>
      </c>
      <c r="J1966" s="660" t="s">
        <v>1173</v>
      </c>
    </row>
    <row r="1967" spans="1:10">
      <c r="A1967" s="657" t="s">
        <v>1864</v>
      </c>
      <c r="B1967" s="658">
        <v>44512</v>
      </c>
      <c r="C1967" s="657" t="s">
        <v>1175</v>
      </c>
      <c r="D1967" s="657" t="s">
        <v>1171</v>
      </c>
      <c r="E1967" s="657" t="s">
        <v>1758</v>
      </c>
      <c r="F1967" s="659">
        <v>-672000</v>
      </c>
      <c r="G1967" s="659">
        <v>0</v>
      </c>
      <c r="H1967" s="659">
        <v>672000</v>
      </c>
      <c r="I1967" s="659">
        <v>49533137130.32</v>
      </c>
      <c r="J1967" s="660" t="s">
        <v>1173</v>
      </c>
    </row>
    <row r="1968" spans="1:10">
      <c r="A1968" s="657" t="s">
        <v>1864</v>
      </c>
      <c r="B1968" s="658">
        <v>44512</v>
      </c>
      <c r="C1968" s="657" t="s">
        <v>1175</v>
      </c>
      <c r="D1968" s="657" t="s">
        <v>1171</v>
      </c>
      <c r="E1968" s="657" t="s">
        <v>1866</v>
      </c>
      <c r="F1968" s="659">
        <v>-234000</v>
      </c>
      <c r="G1968" s="659">
        <v>0</v>
      </c>
      <c r="H1968" s="659">
        <v>234000</v>
      </c>
      <c r="I1968" s="659">
        <v>49533371130.32</v>
      </c>
      <c r="J1968" s="660" t="s">
        <v>1173</v>
      </c>
    </row>
    <row r="1969" spans="1:10">
      <c r="A1969" s="657" t="s">
        <v>1864</v>
      </c>
      <c r="B1969" s="658">
        <v>44512</v>
      </c>
      <c r="C1969" s="657" t="s">
        <v>1175</v>
      </c>
      <c r="D1969" s="657" t="s">
        <v>1171</v>
      </c>
      <c r="E1969" s="657" t="s">
        <v>1867</v>
      </c>
      <c r="F1969" s="659">
        <v>-2501700</v>
      </c>
      <c r="G1969" s="659">
        <v>0</v>
      </c>
      <c r="H1969" s="659">
        <v>2501700</v>
      </c>
      <c r="I1969" s="659">
        <v>49535872830.32</v>
      </c>
      <c r="J1969" s="660" t="s">
        <v>1173</v>
      </c>
    </row>
    <row r="1970" spans="1:10">
      <c r="A1970" s="657" t="s">
        <v>1864</v>
      </c>
      <c r="B1970" s="658">
        <v>44512</v>
      </c>
      <c r="C1970" s="657" t="s">
        <v>1175</v>
      </c>
      <c r="D1970" s="657" t="s">
        <v>1171</v>
      </c>
      <c r="E1970" s="657" t="s">
        <v>1756</v>
      </c>
      <c r="F1970" s="659">
        <v>-9438000</v>
      </c>
      <c r="G1970" s="659">
        <v>0</v>
      </c>
      <c r="H1970" s="659">
        <v>9438000</v>
      </c>
      <c r="I1970" s="659">
        <v>49545310830.32</v>
      </c>
      <c r="J1970" s="660" t="s">
        <v>1173</v>
      </c>
    </row>
    <row r="1971" spans="1:10">
      <c r="A1971" s="657" t="s">
        <v>1868</v>
      </c>
      <c r="B1971" s="658">
        <v>44513</v>
      </c>
      <c r="C1971" s="657" t="s">
        <v>1175</v>
      </c>
      <c r="D1971" s="657" t="s">
        <v>1171</v>
      </c>
      <c r="E1971" s="657" t="s">
        <v>1869</v>
      </c>
      <c r="F1971" s="659">
        <v>-241150</v>
      </c>
      <c r="G1971" s="659">
        <v>0</v>
      </c>
      <c r="H1971" s="659">
        <v>241150</v>
      </c>
      <c r="I1971" s="659">
        <v>49545551980.32</v>
      </c>
      <c r="J1971" s="660" t="s">
        <v>1173</v>
      </c>
    </row>
    <row r="1972" spans="1:10">
      <c r="A1972" s="657" t="s">
        <v>1868</v>
      </c>
      <c r="B1972" s="658">
        <v>44513</v>
      </c>
      <c r="C1972" s="657" t="s">
        <v>1175</v>
      </c>
      <c r="D1972" s="657" t="s">
        <v>1171</v>
      </c>
      <c r="E1972" s="657" t="s">
        <v>1870</v>
      </c>
      <c r="F1972" s="659">
        <v>-4537000</v>
      </c>
      <c r="G1972" s="659">
        <v>0</v>
      </c>
      <c r="H1972" s="659">
        <v>4537000</v>
      </c>
      <c r="I1972" s="659">
        <v>49550088980.32</v>
      </c>
      <c r="J1972" s="660" t="s">
        <v>1173</v>
      </c>
    </row>
    <row r="1973" spans="1:10">
      <c r="A1973" s="657" t="s">
        <v>1868</v>
      </c>
      <c r="B1973" s="658">
        <v>44513</v>
      </c>
      <c r="C1973" s="657" t="s">
        <v>1175</v>
      </c>
      <c r="D1973" s="657" t="s">
        <v>1171</v>
      </c>
      <c r="E1973" s="657" t="s">
        <v>1839</v>
      </c>
      <c r="F1973" s="659">
        <v>-6340000</v>
      </c>
      <c r="G1973" s="659">
        <v>0</v>
      </c>
      <c r="H1973" s="659">
        <v>6340000</v>
      </c>
      <c r="I1973" s="659">
        <v>49556428980.32</v>
      </c>
      <c r="J1973" s="660" t="s">
        <v>1173</v>
      </c>
    </row>
    <row r="1974" spans="1:10">
      <c r="A1974" s="657" t="s">
        <v>1868</v>
      </c>
      <c r="B1974" s="658">
        <v>44513</v>
      </c>
      <c r="C1974" s="657" t="s">
        <v>1175</v>
      </c>
      <c r="D1974" s="657" t="s">
        <v>1171</v>
      </c>
      <c r="E1974" s="657" t="s">
        <v>1836</v>
      </c>
      <c r="F1974" s="659">
        <v>-3056200</v>
      </c>
      <c r="G1974" s="659">
        <v>0</v>
      </c>
      <c r="H1974" s="659">
        <v>3056200</v>
      </c>
      <c r="I1974" s="659">
        <v>49559485180.32</v>
      </c>
      <c r="J1974" s="660" t="s">
        <v>1173</v>
      </c>
    </row>
    <row r="1975" spans="1:10">
      <c r="A1975" s="657" t="s">
        <v>1868</v>
      </c>
      <c r="B1975" s="658">
        <v>44513</v>
      </c>
      <c r="C1975" s="657" t="s">
        <v>1175</v>
      </c>
      <c r="D1975" s="657" t="s">
        <v>1171</v>
      </c>
      <c r="E1975" s="657" t="s">
        <v>1871</v>
      </c>
      <c r="F1975" s="659">
        <v>-319000</v>
      </c>
      <c r="G1975" s="659">
        <v>0</v>
      </c>
      <c r="H1975" s="659">
        <v>319000</v>
      </c>
      <c r="I1975" s="659">
        <v>49559804180.32</v>
      </c>
      <c r="J1975" s="660" t="s">
        <v>1173</v>
      </c>
    </row>
    <row r="1976" spans="1:10">
      <c r="A1976" s="657" t="s">
        <v>1868</v>
      </c>
      <c r="B1976" s="658">
        <v>44513</v>
      </c>
      <c r="C1976" s="657" t="s">
        <v>1175</v>
      </c>
      <c r="D1976" s="657" t="s">
        <v>1171</v>
      </c>
      <c r="E1976" s="657" t="s">
        <v>1835</v>
      </c>
      <c r="F1976" s="659">
        <v>-362000</v>
      </c>
      <c r="G1976" s="659">
        <v>0</v>
      </c>
      <c r="H1976" s="659">
        <v>362000</v>
      </c>
      <c r="I1976" s="659">
        <v>49560166180.32</v>
      </c>
      <c r="J1976" s="660" t="s">
        <v>1173</v>
      </c>
    </row>
    <row r="1977" spans="1:10">
      <c r="A1977" s="657" t="s">
        <v>1868</v>
      </c>
      <c r="B1977" s="658">
        <v>44513</v>
      </c>
      <c r="C1977" s="657" t="s">
        <v>1175</v>
      </c>
      <c r="D1977" s="657" t="s">
        <v>1171</v>
      </c>
      <c r="E1977" s="657" t="s">
        <v>1872</v>
      </c>
      <c r="F1977" s="659">
        <v>-321850</v>
      </c>
      <c r="G1977" s="659">
        <v>0</v>
      </c>
      <c r="H1977" s="659">
        <v>321850</v>
      </c>
      <c r="I1977" s="659">
        <v>49560488030.32</v>
      </c>
      <c r="J1977" s="660" t="s">
        <v>1173</v>
      </c>
    </row>
    <row r="1978" spans="1:10">
      <c r="A1978" s="657" t="s">
        <v>1868</v>
      </c>
      <c r="B1978" s="658">
        <v>44513</v>
      </c>
      <c r="C1978" s="657" t="s">
        <v>1175</v>
      </c>
      <c r="D1978" s="657" t="s">
        <v>1171</v>
      </c>
      <c r="E1978" s="657" t="s">
        <v>1873</v>
      </c>
      <c r="F1978" s="659">
        <v>-828000</v>
      </c>
      <c r="G1978" s="659">
        <v>0</v>
      </c>
      <c r="H1978" s="659">
        <v>828000</v>
      </c>
      <c r="I1978" s="659">
        <v>49561316030.32</v>
      </c>
      <c r="J1978" s="660" t="s">
        <v>1173</v>
      </c>
    </row>
    <row r="1979" spans="1:10">
      <c r="A1979" s="657" t="s">
        <v>1874</v>
      </c>
      <c r="B1979" s="658">
        <v>44515</v>
      </c>
      <c r="C1979" s="657" t="s">
        <v>1175</v>
      </c>
      <c r="D1979" s="657" t="s">
        <v>1171</v>
      </c>
      <c r="E1979" s="657" t="s">
        <v>1875</v>
      </c>
      <c r="F1979" s="659">
        <v>-1542500</v>
      </c>
      <c r="G1979" s="659">
        <v>0</v>
      </c>
      <c r="H1979" s="659">
        <v>1542500</v>
      </c>
      <c r="I1979" s="659">
        <v>49562858530.32</v>
      </c>
      <c r="J1979" s="660" t="s">
        <v>1173</v>
      </c>
    </row>
    <row r="1980" spans="1:10">
      <c r="A1980" s="657" t="s">
        <v>1874</v>
      </c>
      <c r="B1980" s="658">
        <v>44515</v>
      </c>
      <c r="C1980" s="657" t="s">
        <v>1175</v>
      </c>
      <c r="D1980" s="657" t="s">
        <v>1171</v>
      </c>
      <c r="E1980" s="657" t="s">
        <v>1876</v>
      </c>
      <c r="F1980" s="659">
        <v>-3118100</v>
      </c>
      <c r="G1980" s="659">
        <v>0</v>
      </c>
      <c r="H1980" s="659">
        <v>3118100</v>
      </c>
      <c r="I1980" s="659">
        <v>49565976630.32</v>
      </c>
      <c r="J1980" s="660" t="s">
        <v>1173</v>
      </c>
    </row>
    <row r="1981" spans="1:10">
      <c r="A1981" s="657" t="s">
        <v>1877</v>
      </c>
      <c r="B1981" s="658">
        <v>44516</v>
      </c>
      <c r="C1981" s="657" t="s">
        <v>1170</v>
      </c>
      <c r="D1981" s="657" t="s">
        <v>1171</v>
      </c>
      <c r="E1981" s="657" t="s">
        <v>1878</v>
      </c>
      <c r="F1981" s="659">
        <v>-352050</v>
      </c>
      <c r="G1981" s="659">
        <v>0</v>
      </c>
      <c r="H1981" s="659">
        <v>352050</v>
      </c>
      <c r="I1981" s="659">
        <v>49566328680.32</v>
      </c>
      <c r="J1981" s="660" t="s">
        <v>1173</v>
      </c>
    </row>
    <row r="1982" spans="1:10">
      <c r="A1982" s="657" t="s">
        <v>1877</v>
      </c>
      <c r="B1982" s="658">
        <v>44516</v>
      </c>
      <c r="C1982" s="657" t="s">
        <v>1175</v>
      </c>
      <c r="D1982" s="657" t="s">
        <v>1171</v>
      </c>
      <c r="E1982" s="657" t="s">
        <v>1845</v>
      </c>
      <c r="F1982" s="659">
        <v>-104478</v>
      </c>
      <c r="G1982" s="659">
        <v>0</v>
      </c>
      <c r="H1982" s="659">
        <v>104478</v>
      </c>
      <c r="I1982" s="659">
        <v>49566433158.32</v>
      </c>
      <c r="J1982" s="660" t="s">
        <v>1173</v>
      </c>
    </row>
    <row r="1983" spans="1:10">
      <c r="A1983" s="657" t="s">
        <v>1879</v>
      </c>
      <c r="B1983" s="658">
        <v>44517</v>
      </c>
      <c r="C1983" s="657" t="s">
        <v>1175</v>
      </c>
      <c r="D1983" s="657" t="s">
        <v>1171</v>
      </c>
      <c r="E1983" s="657" t="s">
        <v>1756</v>
      </c>
      <c r="F1983" s="659">
        <v>-1758000</v>
      </c>
      <c r="G1983" s="659">
        <v>0</v>
      </c>
      <c r="H1983" s="659">
        <v>1758000</v>
      </c>
      <c r="I1983" s="659">
        <v>49568191158.32</v>
      </c>
      <c r="J1983" s="660" t="s">
        <v>1173</v>
      </c>
    </row>
    <row r="1984" spans="1:10">
      <c r="A1984" s="657" t="s">
        <v>1880</v>
      </c>
      <c r="B1984" s="658">
        <v>44518</v>
      </c>
      <c r="C1984" s="657" t="s">
        <v>1175</v>
      </c>
      <c r="D1984" s="657" t="s">
        <v>1171</v>
      </c>
      <c r="E1984" s="657" t="s">
        <v>1881</v>
      </c>
      <c r="F1984" s="659">
        <v>-119700</v>
      </c>
      <c r="G1984" s="659">
        <v>0</v>
      </c>
      <c r="H1984" s="659">
        <v>119700</v>
      </c>
      <c r="I1984" s="659">
        <v>49568310858.32</v>
      </c>
      <c r="J1984" s="660" t="s">
        <v>1173</v>
      </c>
    </row>
    <row r="1985" spans="1:10">
      <c r="A1985" s="657" t="s">
        <v>1882</v>
      </c>
      <c r="B1985" s="658">
        <v>44518</v>
      </c>
      <c r="C1985" s="657" t="s">
        <v>1170</v>
      </c>
      <c r="D1985" s="657" t="s">
        <v>1171</v>
      </c>
      <c r="E1985" s="657" t="s">
        <v>1883</v>
      </c>
      <c r="F1985" s="659">
        <v>-5085000</v>
      </c>
      <c r="G1985" s="659">
        <v>0</v>
      </c>
      <c r="H1985" s="659">
        <v>5085000</v>
      </c>
      <c r="I1985" s="659">
        <v>49573395858.32</v>
      </c>
      <c r="J1985" s="660" t="s">
        <v>1173</v>
      </c>
    </row>
    <row r="1986" spans="1:10">
      <c r="A1986" s="657" t="s">
        <v>1884</v>
      </c>
      <c r="B1986" s="658">
        <v>44520</v>
      </c>
      <c r="C1986" s="657" t="s">
        <v>1175</v>
      </c>
      <c r="D1986" s="657" t="s">
        <v>1171</v>
      </c>
      <c r="E1986" s="657" t="s">
        <v>1885</v>
      </c>
      <c r="F1986" s="659">
        <v>-1331526</v>
      </c>
      <c r="G1986" s="659">
        <v>0</v>
      </c>
      <c r="H1986" s="659">
        <v>1331526</v>
      </c>
      <c r="I1986" s="659">
        <v>49574727384.32</v>
      </c>
      <c r="J1986" s="660" t="s">
        <v>1173</v>
      </c>
    </row>
    <row r="1987" spans="1:10">
      <c r="A1987" s="657" t="s">
        <v>1884</v>
      </c>
      <c r="B1987" s="658">
        <v>44520</v>
      </c>
      <c r="C1987" s="657" t="s">
        <v>1175</v>
      </c>
      <c r="D1987" s="657" t="s">
        <v>1171</v>
      </c>
      <c r="E1987" s="657" t="s">
        <v>1859</v>
      </c>
      <c r="F1987" s="659">
        <v>-19000000</v>
      </c>
      <c r="G1987" s="659">
        <v>0</v>
      </c>
      <c r="H1987" s="659">
        <v>19000000</v>
      </c>
      <c r="I1987" s="659">
        <v>49593727384.32</v>
      </c>
      <c r="J1987" s="660" t="s">
        <v>1173</v>
      </c>
    </row>
    <row r="1988" spans="1:10">
      <c r="A1988" s="657" t="s">
        <v>1884</v>
      </c>
      <c r="B1988" s="658">
        <v>44520</v>
      </c>
      <c r="C1988" s="657" t="s">
        <v>1175</v>
      </c>
      <c r="D1988" s="657" t="s">
        <v>1171</v>
      </c>
      <c r="E1988" s="657" t="s">
        <v>1848</v>
      </c>
      <c r="F1988" s="659">
        <v>-832500</v>
      </c>
      <c r="G1988" s="659">
        <v>0</v>
      </c>
      <c r="H1988" s="659">
        <v>832500</v>
      </c>
      <c r="I1988" s="659">
        <v>49594559884.32</v>
      </c>
      <c r="J1988" s="660" t="s">
        <v>1173</v>
      </c>
    </row>
    <row r="1989" spans="1:10">
      <c r="A1989" s="657" t="s">
        <v>1884</v>
      </c>
      <c r="B1989" s="658">
        <v>44520</v>
      </c>
      <c r="C1989" s="657" t="s">
        <v>1175</v>
      </c>
      <c r="D1989" s="657" t="s">
        <v>1171</v>
      </c>
      <c r="E1989" s="657" t="s">
        <v>1886</v>
      </c>
      <c r="F1989" s="659">
        <v>-3852500</v>
      </c>
      <c r="G1989" s="659">
        <v>0</v>
      </c>
      <c r="H1989" s="659">
        <v>3852500</v>
      </c>
      <c r="I1989" s="659">
        <v>49598412384.32</v>
      </c>
      <c r="J1989" s="660" t="s">
        <v>1173</v>
      </c>
    </row>
    <row r="1990" spans="1:10">
      <c r="A1990" s="657" t="s">
        <v>1884</v>
      </c>
      <c r="B1990" s="658">
        <v>44520</v>
      </c>
      <c r="C1990" s="657" t="s">
        <v>1175</v>
      </c>
      <c r="D1990" s="657" t="s">
        <v>1171</v>
      </c>
      <c r="E1990" s="657" t="s">
        <v>1887</v>
      </c>
      <c r="F1990" s="659">
        <v>-1545000</v>
      </c>
      <c r="G1990" s="659">
        <v>0</v>
      </c>
      <c r="H1990" s="659">
        <v>1545000</v>
      </c>
      <c r="I1990" s="659">
        <v>49599957384.32</v>
      </c>
      <c r="J1990" s="660" t="s">
        <v>1173</v>
      </c>
    </row>
    <row r="1991" spans="1:10">
      <c r="A1991" s="657" t="s">
        <v>1884</v>
      </c>
      <c r="B1991" s="658">
        <v>44520</v>
      </c>
      <c r="C1991" s="657" t="s">
        <v>1175</v>
      </c>
      <c r="D1991" s="657" t="s">
        <v>1171</v>
      </c>
      <c r="E1991" s="657" t="s">
        <v>1756</v>
      </c>
      <c r="F1991" s="659">
        <v>-8294000</v>
      </c>
      <c r="G1991" s="659">
        <v>0</v>
      </c>
      <c r="H1991" s="659">
        <v>8294000</v>
      </c>
      <c r="I1991" s="659">
        <v>49608251384.32</v>
      </c>
      <c r="J1991" s="660" t="s">
        <v>1173</v>
      </c>
    </row>
    <row r="1992" spans="1:10">
      <c r="A1992" s="657" t="s">
        <v>1884</v>
      </c>
      <c r="B1992" s="658">
        <v>44520</v>
      </c>
      <c r="C1992" s="657" t="s">
        <v>1175</v>
      </c>
      <c r="D1992" s="657" t="s">
        <v>1171</v>
      </c>
      <c r="E1992" s="657" t="s">
        <v>1859</v>
      </c>
      <c r="F1992" s="659">
        <v>-25000000</v>
      </c>
      <c r="G1992" s="659">
        <v>0</v>
      </c>
      <c r="H1992" s="659">
        <v>25000000</v>
      </c>
      <c r="I1992" s="659">
        <v>49633251384.32</v>
      </c>
      <c r="J1992" s="660" t="s">
        <v>1173</v>
      </c>
    </row>
    <row r="1993" spans="1:10">
      <c r="A1993" s="657" t="s">
        <v>1884</v>
      </c>
      <c r="B1993" s="658">
        <v>44520</v>
      </c>
      <c r="C1993" s="657" t="s">
        <v>1175</v>
      </c>
      <c r="D1993" s="657" t="s">
        <v>1171</v>
      </c>
      <c r="E1993" s="657" t="s">
        <v>1888</v>
      </c>
      <c r="F1993" s="659">
        <v>-666750</v>
      </c>
      <c r="G1993" s="659">
        <v>0</v>
      </c>
      <c r="H1993" s="659">
        <v>666750</v>
      </c>
      <c r="I1993" s="659">
        <v>49633918134.32</v>
      </c>
      <c r="J1993" s="660" t="s">
        <v>1173</v>
      </c>
    </row>
    <row r="1994" spans="1:10">
      <c r="A1994" s="657" t="s">
        <v>1884</v>
      </c>
      <c r="B1994" s="658">
        <v>44520</v>
      </c>
      <c r="C1994" s="657" t="s">
        <v>1175</v>
      </c>
      <c r="D1994" s="657" t="s">
        <v>1171</v>
      </c>
      <c r="E1994" s="657" t="s">
        <v>1889</v>
      </c>
      <c r="F1994" s="659">
        <v>-1980000</v>
      </c>
      <c r="G1994" s="659">
        <v>0</v>
      </c>
      <c r="H1994" s="659">
        <v>1980000</v>
      </c>
      <c r="I1994" s="659">
        <v>49635898134.32</v>
      </c>
      <c r="J1994" s="660" t="s">
        <v>1173</v>
      </c>
    </row>
    <row r="1995" spans="1:10">
      <c r="A1995" s="657" t="s">
        <v>1884</v>
      </c>
      <c r="B1995" s="658">
        <v>44520</v>
      </c>
      <c r="C1995" s="657" t="s">
        <v>1175</v>
      </c>
      <c r="D1995" s="657" t="s">
        <v>1171</v>
      </c>
      <c r="E1995" s="657" t="s">
        <v>1839</v>
      </c>
      <c r="F1995" s="659">
        <v>-5867500</v>
      </c>
      <c r="G1995" s="659">
        <v>0</v>
      </c>
      <c r="H1995" s="659">
        <v>5867500</v>
      </c>
      <c r="I1995" s="659">
        <v>49641765634.32</v>
      </c>
      <c r="J1995" s="660" t="s">
        <v>1173</v>
      </c>
    </row>
    <row r="1996" spans="1:10">
      <c r="A1996" s="657" t="s">
        <v>1890</v>
      </c>
      <c r="B1996" s="658">
        <v>44522</v>
      </c>
      <c r="C1996" s="657" t="s">
        <v>1175</v>
      </c>
      <c r="D1996" s="657" t="s">
        <v>1171</v>
      </c>
      <c r="E1996" s="657" t="s">
        <v>1891</v>
      </c>
      <c r="F1996" s="659">
        <v>-2330000</v>
      </c>
      <c r="G1996" s="659">
        <v>0</v>
      </c>
      <c r="H1996" s="659">
        <v>2330000</v>
      </c>
      <c r="I1996" s="659">
        <v>49644095634.32</v>
      </c>
      <c r="J1996" s="660" t="s">
        <v>1173</v>
      </c>
    </row>
    <row r="1997" spans="1:10">
      <c r="A1997" s="657" t="s">
        <v>1890</v>
      </c>
      <c r="B1997" s="658">
        <v>44522</v>
      </c>
      <c r="C1997" s="657" t="s">
        <v>1175</v>
      </c>
      <c r="D1997" s="657" t="s">
        <v>1171</v>
      </c>
      <c r="E1997" s="657" t="s">
        <v>1892</v>
      </c>
      <c r="F1997" s="659">
        <v>-1130500</v>
      </c>
      <c r="G1997" s="659">
        <v>0</v>
      </c>
      <c r="H1997" s="659">
        <v>1130500</v>
      </c>
      <c r="I1997" s="659">
        <v>49645226134.32</v>
      </c>
      <c r="J1997" s="660" t="s">
        <v>1173</v>
      </c>
    </row>
    <row r="1998" spans="1:10">
      <c r="A1998" s="657" t="s">
        <v>1890</v>
      </c>
      <c r="B1998" s="658">
        <v>44522</v>
      </c>
      <c r="C1998" s="657" t="s">
        <v>1175</v>
      </c>
      <c r="D1998" s="657" t="s">
        <v>1171</v>
      </c>
      <c r="E1998" s="657" t="s">
        <v>1893</v>
      </c>
      <c r="F1998" s="659">
        <v>-46583700</v>
      </c>
      <c r="G1998" s="659">
        <v>0</v>
      </c>
      <c r="H1998" s="659">
        <v>46583700</v>
      </c>
      <c r="I1998" s="659">
        <v>49691809834.32</v>
      </c>
      <c r="J1998" s="660" t="s">
        <v>1173</v>
      </c>
    </row>
    <row r="1999" spans="1:10">
      <c r="A1999" s="657" t="s">
        <v>1894</v>
      </c>
      <c r="B1999" s="658">
        <v>44523</v>
      </c>
      <c r="C1999" s="657" t="s">
        <v>1175</v>
      </c>
      <c r="D1999" s="657" t="s">
        <v>1171</v>
      </c>
      <c r="E1999" s="657" t="s">
        <v>1756</v>
      </c>
      <c r="F1999" s="659">
        <v>-8222500</v>
      </c>
      <c r="G1999" s="659">
        <v>0</v>
      </c>
      <c r="H1999" s="659">
        <v>8222500</v>
      </c>
      <c r="I1999" s="659">
        <v>49700032334.32</v>
      </c>
      <c r="J1999" s="660" t="s">
        <v>1173</v>
      </c>
    </row>
    <row r="2000" spans="1:10">
      <c r="A2000" s="657" t="s">
        <v>1894</v>
      </c>
      <c r="B2000" s="658">
        <v>44523</v>
      </c>
      <c r="C2000" s="657" t="s">
        <v>1175</v>
      </c>
      <c r="D2000" s="657" t="s">
        <v>1171</v>
      </c>
      <c r="E2000" s="657" t="s">
        <v>1758</v>
      </c>
      <c r="F2000" s="659">
        <v>-1416000</v>
      </c>
      <c r="G2000" s="659">
        <v>0</v>
      </c>
      <c r="H2000" s="659">
        <v>1416000</v>
      </c>
      <c r="I2000" s="659">
        <v>49701448334.32</v>
      </c>
      <c r="J2000" s="660" t="s">
        <v>1173</v>
      </c>
    </row>
    <row r="2001" spans="1:10">
      <c r="A2001" s="657" t="s">
        <v>1894</v>
      </c>
      <c r="B2001" s="658">
        <v>44523</v>
      </c>
      <c r="C2001" s="657" t="s">
        <v>1175</v>
      </c>
      <c r="D2001" s="657" t="s">
        <v>1171</v>
      </c>
      <c r="E2001" s="657" t="s">
        <v>1895</v>
      </c>
      <c r="F2001" s="659">
        <v>-44300</v>
      </c>
      <c r="G2001" s="659">
        <v>0</v>
      </c>
      <c r="H2001" s="659">
        <v>44300</v>
      </c>
      <c r="I2001" s="659">
        <v>49701492634.32</v>
      </c>
      <c r="J2001" s="660" t="s">
        <v>1173</v>
      </c>
    </row>
    <row r="2002" spans="1:10">
      <c r="A2002" s="657" t="s">
        <v>1896</v>
      </c>
      <c r="B2002" s="658">
        <v>44524</v>
      </c>
      <c r="C2002" s="657" t="s">
        <v>1175</v>
      </c>
      <c r="D2002" s="657" t="s">
        <v>1171</v>
      </c>
      <c r="E2002" s="657" t="s">
        <v>1897</v>
      </c>
      <c r="F2002" s="659">
        <v>-50787792</v>
      </c>
      <c r="G2002" s="659">
        <v>0</v>
      </c>
      <c r="H2002" s="659">
        <v>50787792</v>
      </c>
      <c r="I2002" s="659">
        <v>49752280426.32</v>
      </c>
      <c r="J2002" s="660" t="s">
        <v>1173</v>
      </c>
    </row>
    <row r="2003" spans="1:10">
      <c r="A2003" s="657" t="s">
        <v>1896</v>
      </c>
      <c r="B2003" s="658">
        <v>44524</v>
      </c>
      <c r="C2003" s="657" t="s">
        <v>1175</v>
      </c>
      <c r="D2003" s="657" t="s">
        <v>1171</v>
      </c>
      <c r="E2003" s="657" t="s">
        <v>1854</v>
      </c>
      <c r="F2003" s="659">
        <v>-39373018</v>
      </c>
      <c r="G2003" s="659">
        <v>0</v>
      </c>
      <c r="H2003" s="659">
        <v>39373018</v>
      </c>
      <c r="I2003" s="659">
        <v>49791653444.32</v>
      </c>
      <c r="J2003" s="660" t="s">
        <v>1173</v>
      </c>
    </row>
    <row r="2004" spans="1:10">
      <c r="A2004" s="657" t="s">
        <v>1896</v>
      </c>
      <c r="B2004" s="658">
        <v>44524</v>
      </c>
      <c r="C2004" s="657" t="s">
        <v>1175</v>
      </c>
      <c r="D2004" s="657" t="s">
        <v>1171</v>
      </c>
      <c r="E2004" s="657" t="s">
        <v>1855</v>
      </c>
      <c r="F2004" s="659">
        <v>-29752169</v>
      </c>
      <c r="G2004" s="659">
        <v>0</v>
      </c>
      <c r="H2004" s="659">
        <v>29752169</v>
      </c>
      <c r="I2004" s="659">
        <v>49821405613.32</v>
      </c>
      <c r="J2004" s="660" t="s">
        <v>1173</v>
      </c>
    </row>
    <row r="2005" spans="1:10">
      <c r="A2005" s="657" t="s">
        <v>1896</v>
      </c>
      <c r="B2005" s="658">
        <v>44524</v>
      </c>
      <c r="C2005" s="657" t="s">
        <v>1175</v>
      </c>
      <c r="D2005" s="657" t="s">
        <v>1171</v>
      </c>
      <c r="E2005" s="657" t="s">
        <v>1855</v>
      </c>
      <c r="F2005" s="659">
        <v>-172900</v>
      </c>
      <c r="G2005" s="659">
        <v>0</v>
      </c>
      <c r="H2005" s="659">
        <v>172900</v>
      </c>
      <c r="I2005" s="659">
        <v>49821578513.32</v>
      </c>
      <c r="J2005" s="660" t="s">
        <v>1173</v>
      </c>
    </row>
    <row r="2006" spans="1:10">
      <c r="A2006" s="657" t="s">
        <v>1896</v>
      </c>
      <c r="B2006" s="658">
        <v>44524</v>
      </c>
      <c r="C2006" s="657" t="s">
        <v>1175</v>
      </c>
      <c r="D2006" s="657" t="s">
        <v>1171</v>
      </c>
      <c r="E2006" s="657" t="s">
        <v>1898</v>
      </c>
      <c r="F2006" s="659">
        <v>-190000</v>
      </c>
      <c r="G2006" s="659">
        <v>0</v>
      </c>
      <c r="H2006" s="659">
        <v>190000</v>
      </c>
      <c r="I2006" s="659">
        <v>49821768513.32</v>
      </c>
      <c r="J2006" s="660" t="s">
        <v>1173</v>
      </c>
    </row>
    <row r="2007" spans="1:10">
      <c r="A2007" s="657" t="s">
        <v>1896</v>
      </c>
      <c r="B2007" s="658">
        <v>44524</v>
      </c>
      <c r="C2007" s="657" t="s">
        <v>1175</v>
      </c>
      <c r="D2007" s="657" t="s">
        <v>1171</v>
      </c>
      <c r="E2007" s="657" t="s">
        <v>1862</v>
      </c>
      <c r="F2007" s="659">
        <v>-4302000</v>
      </c>
      <c r="G2007" s="659">
        <v>0</v>
      </c>
      <c r="H2007" s="659">
        <v>4302000</v>
      </c>
      <c r="I2007" s="659">
        <v>49826070513.32</v>
      </c>
      <c r="J2007" s="660" t="s">
        <v>1173</v>
      </c>
    </row>
    <row r="2008" spans="1:10">
      <c r="A2008" s="657" t="s">
        <v>1896</v>
      </c>
      <c r="B2008" s="658">
        <v>44524</v>
      </c>
      <c r="C2008" s="657" t="s">
        <v>1175</v>
      </c>
      <c r="D2008" s="657" t="s">
        <v>1171</v>
      </c>
      <c r="E2008" s="657" t="s">
        <v>1899</v>
      </c>
      <c r="F2008" s="659">
        <v>-739860</v>
      </c>
      <c r="G2008" s="659">
        <v>0</v>
      </c>
      <c r="H2008" s="659">
        <v>739860</v>
      </c>
      <c r="I2008" s="659">
        <v>49826810373.32</v>
      </c>
      <c r="J2008" s="660" t="s">
        <v>1173</v>
      </c>
    </row>
    <row r="2009" spans="1:10">
      <c r="A2009" s="657" t="s">
        <v>1900</v>
      </c>
      <c r="B2009" s="658">
        <v>44525</v>
      </c>
      <c r="C2009" s="657" t="s">
        <v>1175</v>
      </c>
      <c r="D2009" s="657" t="s">
        <v>1171</v>
      </c>
      <c r="E2009" s="657" t="s">
        <v>1869</v>
      </c>
      <c r="F2009" s="659">
        <v>-142500</v>
      </c>
      <c r="G2009" s="659">
        <v>0</v>
      </c>
      <c r="H2009" s="659">
        <v>142500</v>
      </c>
      <c r="I2009" s="659">
        <v>49826952873.32</v>
      </c>
      <c r="J2009" s="660" t="s">
        <v>1173</v>
      </c>
    </row>
    <row r="2010" spans="1:10">
      <c r="A2010" s="657" t="s">
        <v>1900</v>
      </c>
      <c r="B2010" s="658">
        <v>44525</v>
      </c>
      <c r="C2010" s="657" t="s">
        <v>1175</v>
      </c>
      <c r="D2010" s="657" t="s">
        <v>1171</v>
      </c>
      <c r="E2010" s="657" t="s">
        <v>1901</v>
      </c>
      <c r="F2010" s="659">
        <v>-1890000</v>
      </c>
      <c r="G2010" s="659">
        <v>0</v>
      </c>
      <c r="H2010" s="659">
        <v>1890000</v>
      </c>
      <c r="I2010" s="659">
        <v>49828842873.32</v>
      </c>
      <c r="J2010" s="660" t="s">
        <v>1173</v>
      </c>
    </row>
    <row r="2011" spans="1:10">
      <c r="A2011" s="657" t="s">
        <v>1900</v>
      </c>
      <c r="B2011" s="658">
        <v>44525</v>
      </c>
      <c r="C2011" s="657" t="s">
        <v>1175</v>
      </c>
      <c r="D2011" s="657" t="s">
        <v>1171</v>
      </c>
      <c r="E2011" s="657" t="s">
        <v>1848</v>
      </c>
      <c r="F2011" s="659">
        <v>-1446750</v>
      </c>
      <c r="G2011" s="659">
        <v>0</v>
      </c>
      <c r="H2011" s="659">
        <v>1446750</v>
      </c>
      <c r="I2011" s="659">
        <v>49830289623.32</v>
      </c>
      <c r="J2011" s="660" t="s">
        <v>1173</v>
      </c>
    </row>
    <row r="2012" spans="1:10">
      <c r="A2012" s="657" t="s">
        <v>1900</v>
      </c>
      <c r="B2012" s="658">
        <v>44525</v>
      </c>
      <c r="C2012" s="657" t="s">
        <v>1175</v>
      </c>
      <c r="D2012" s="657" t="s">
        <v>1171</v>
      </c>
      <c r="E2012" s="657" t="s">
        <v>1902</v>
      </c>
      <c r="F2012" s="659">
        <v>-448000</v>
      </c>
      <c r="G2012" s="659">
        <v>0</v>
      </c>
      <c r="H2012" s="659">
        <v>448000</v>
      </c>
      <c r="I2012" s="659">
        <v>49830737623.32</v>
      </c>
      <c r="J2012" s="660" t="s">
        <v>1173</v>
      </c>
    </row>
    <row r="2013" spans="1:10">
      <c r="A2013" s="657" t="s">
        <v>1900</v>
      </c>
      <c r="B2013" s="658">
        <v>44525</v>
      </c>
      <c r="C2013" s="657" t="s">
        <v>1175</v>
      </c>
      <c r="D2013" s="657" t="s">
        <v>1171</v>
      </c>
      <c r="E2013" s="657" t="s">
        <v>1758</v>
      </c>
      <c r="F2013" s="659">
        <v>-348000</v>
      </c>
      <c r="G2013" s="659">
        <v>0</v>
      </c>
      <c r="H2013" s="659">
        <v>348000</v>
      </c>
      <c r="I2013" s="659">
        <v>49831085623.32</v>
      </c>
      <c r="J2013" s="660" t="s">
        <v>1173</v>
      </c>
    </row>
    <row r="2014" spans="1:10">
      <c r="A2014" s="657" t="s">
        <v>1900</v>
      </c>
      <c r="B2014" s="658">
        <v>44525</v>
      </c>
      <c r="C2014" s="657" t="s">
        <v>1175</v>
      </c>
      <c r="D2014" s="657" t="s">
        <v>1171</v>
      </c>
      <c r="E2014" s="657" t="s">
        <v>1843</v>
      </c>
      <c r="F2014" s="659">
        <v>-234000</v>
      </c>
      <c r="G2014" s="659">
        <v>0</v>
      </c>
      <c r="H2014" s="659">
        <v>234000</v>
      </c>
      <c r="I2014" s="659">
        <v>49831319623.32</v>
      </c>
      <c r="J2014" s="660" t="s">
        <v>1173</v>
      </c>
    </row>
    <row r="2015" spans="1:10">
      <c r="A2015" s="657" t="s">
        <v>1900</v>
      </c>
      <c r="B2015" s="658">
        <v>44525</v>
      </c>
      <c r="C2015" s="657" t="s">
        <v>1175</v>
      </c>
      <c r="D2015" s="657" t="s">
        <v>1171</v>
      </c>
      <c r="E2015" s="657" t="s">
        <v>1889</v>
      </c>
      <c r="F2015" s="659">
        <v>-198000</v>
      </c>
      <c r="G2015" s="659">
        <v>0</v>
      </c>
      <c r="H2015" s="659">
        <v>198000</v>
      </c>
      <c r="I2015" s="659">
        <v>49831517623.32</v>
      </c>
      <c r="J2015" s="660" t="s">
        <v>1173</v>
      </c>
    </row>
    <row r="2016" spans="1:10">
      <c r="A2016" s="657" t="s">
        <v>1900</v>
      </c>
      <c r="B2016" s="658">
        <v>44525</v>
      </c>
      <c r="C2016" s="657" t="s">
        <v>1175</v>
      </c>
      <c r="D2016" s="657" t="s">
        <v>1171</v>
      </c>
      <c r="E2016" s="657" t="s">
        <v>1845</v>
      </c>
      <c r="F2016" s="659">
        <v>-766172</v>
      </c>
      <c r="G2016" s="659">
        <v>0</v>
      </c>
      <c r="H2016" s="659">
        <v>766172</v>
      </c>
      <c r="I2016" s="659">
        <v>49832283795.32</v>
      </c>
      <c r="J2016" s="660" t="s">
        <v>1173</v>
      </c>
    </row>
    <row r="2017" spans="1:10">
      <c r="A2017" s="657" t="s">
        <v>1903</v>
      </c>
      <c r="B2017" s="658">
        <v>44526</v>
      </c>
      <c r="C2017" s="657" t="s">
        <v>1175</v>
      </c>
      <c r="D2017" s="657" t="s">
        <v>1171</v>
      </c>
      <c r="E2017" s="657" t="s">
        <v>1904</v>
      </c>
      <c r="F2017" s="659">
        <v>-4200000</v>
      </c>
      <c r="G2017" s="659">
        <v>0</v>
      </c>
      <c r="H2017" s="659">
        <v>4200000</v>
      </c>
      <c r="I2017" s="659">
        <v>49836483795.32</v>
      </c>
      <c r="J2017" s="660" t="s">
        <v>1173</v>
      </c>
    </row>
    <row r="2018" spans="1:10">
      <c r="A2018" s="657" t="s">
        <v>1903</v>
      </c>
      <c r="B2018" s="658">
        <v>44526</v>
      </c>
      <c r="C2018" s="657" t="s">
        <v>1175</v>
      </c>
      <c r="D2018" s="657" t="s">
        <v>1171</v>
      </c>
      <c r="E2018" s="657" t="s">
        <v>1893</v>
      </c>
      <c r="F2018" s="659">
        <v>-1555000</v>
      </c>
      <c r="G2018" s="659">
        <v>0</v>
      </c>
      <c r="H2018" s="659">
        <v>1555000</v>
      </c>
      <c r="I2018" s="659">
        <v>49838038795.32</v>
      </c>
      <c r="J2018" s="660" t="s">
        <v>1173</v>
      </c>
    </row>
    <row r="2019" spans="1:10">
      <c r="A2019" s="657" t="s">
        <v>1903</v>
      </c>
      <c r="B2019" s="658">
        <v>44526</v>
      </c>
      <c r="C2019" s="657" t="s">
        <v>1175</v>
      </c>
      <c r="D2019" s="657" t="s">
        <v>1171</v>
      </c>
      <c r="E2019" s="657" t="s">
        <v>1852</v>
      </c>
      <c r="F2019" s="659">
        <v>-1476000</v>
      </c>
      <c r="G2019" s="659">
        <v>0</v>
      </c>
      <c r="H2019" s="659">
        <v>1476000</v>
      </c>
      <c r="I2019" s="659">
        <v>49839514795.32</v>
      </c>
      <c r="J2019" s="660" t="s">
        <v>1173</v>
      </c>
    </row>
    <row r="2020" spans="1:10">
      <c r="A2020" s="657" t="s">
        <v>1903</v>
      </c>
      <c r="B2020" s="658">
        <v>44526</v>
      </c>
      <c r="C2020" s="657" t="s">
        <v>1175</v>
      </c>
      <c r="D2020" s="657" t="s">
        <v>1171</v>
      </c>
      <c r="E2020" s="657" t="s">
        <v>1863</v>
      </c>
      <c r="F2020" s="659">
        <v>-330000</v>
      </c>
      <c r="G2020" s="659">
        <v>0</v>
      </c>
      <c r="H2020" s="659">
        <v>330000</v>
      </c>
      <c r="I2020" s="659">
        <v>49839844795.32</v>
      </c>
      <c r="J2020" s="660" t="s">
        <v>1173</v>
      </c>
    </row>
    <row r="2021" spans="1:10">
      <c r="A2021" s="657" t="s">
        <v>1903</v>
      </c>
      <c r="B2021" s="658">
        <v>44526</v>
      </c>
      <c r="C2021" s="657" t="s">
        <v>1175</v>
      </c>
      <c r="D2021" s="657" t="s">
        <v>1171</v>
      </c>
      <c r="E2021" s="657" t="s">
        <v>1867</v>
      </c>
      <c r="F2021" s="659">
        <v>-7616700</v>
      </c>
      <c r="G2021" s="659">
        <v>0</v>
      </c>
      <c r="H2021" s="659">
        <v>7616700</v>
      </c>
      <c r="I2021" s="659">
        <v>49847461495.32</v>
      </c>
      <c r="J2021" s="660" t="s">
        <v>1173</v>
      </c>
    </row>
    <row r="2022" spans="1:10">
      <c r="A2022" s="657" t="s">
        <v>1903</v>
      </c>
      <c r="B2022" s="658">
        <v>44526</v>
      </c>
      <c r="C2022" s="657" t="s">
        <v>1175</v>
      </c>
      <c r="D2022" s="657" t="s">
        <v>1171</v>
      </c>
      <c r="E2022" s="657" t="s">
        <v>1756</v>
      </c>
      <c r="F2022" s="659">
        <v>-4690400</v>
      </c>
      <c r="G2022" s="659">
        <v>0</v>
      </c>
      <c r="H2022" s="659">
        <v>4690400</v>
      </c>
      <c r="I2022" s="659">
        <v>49852151895.32</v>
      </c>
      <c r="J2022" s="660" t="s">
        <v>1173</v>
      </c>
    </row>
    <row r="2023" spans="1:10">
      <c r="A2023" s="657" t="s">
        <v>1905</v>
      </c>
      <c r="B2023" s="658">
        <v>44527</v>
      </c>
      <c r="C2023" s="657" t="s">
        <v>1175</v>
      </c>
      <c r="D2023" s="657" t="s">
        <v>1171</v>
      </c>
      <c r="E2023" s="657" t="s">
        <v>1859</v>
      </c>
      <c r="F2023" s="659">
        <v>-27600000</v>
      </c>
      <c r="G2023" s="659">
        <v>0</v>
      </c>
      <c r="H2023" s="659">
        <v>27600000</v>
      </c>
      <c r="I2023" s="659">
        <v>49879751895.32</v>
      </c>
      <c r="J2023" s="660" t="s">
        <v>1173</v>
      </c>
    </row>
    <row r="2024" spans="1:10">
      <c r="A2024" s="657" t="s">
        <v>1905</v>
      </c>
      <c r="B2024" s="658">
        <v>44527</v>
      </c>
      <c r="C2024" s="657" t="s">
        <v>1175</v>
      </c>
      <c r="D2024" s="657" t="s">
        <v>1171</v>
      </c>
      <c r="E2024" s="657" t="s">
        <v>1839</v>
      </c>
      <c r="F2024" s="659">
        <v>-6147000</v>
      </c>
      <c r="G2024" s="659">
        <v>0</v>
      </c>
      <c r="H2024" s="659">
        <v>6147000</v>
      </c>
      <c r="I2024" s="659">
        <v>49885898895.32</v>
      </c>
      <c r="J2024" s="660" t="s">
        <v>1173</v>
      </c>
    </row>
    <row r="2025" spans="1:10">
      <c r="A2025" s="657" t="s">
        <v>1905</v>
      </c>
      <c r="B2025" s="658">
        <v>44527</v>
      </c>
      <c r="C2025" s="657" t="s">
        <v>1175</v>
      </c>
      <c r="D2025" s="657" t="s">
        <v>1171</v>
      </c>
      <c r="E2025" s="657" t="s">
        <v>1906</v>
      </c>
      <c r="F2025" s="659">
        <v>-5406800</v>
      </c>
      <c r="G2025" s="659">
        <v>0</v>
      </c>
      <c r="H2025" s="659">
        <v>5406800</v>
      </c>
      <c r="I2025" s="659">
        <v>49891305695.32</v>
      </c>
      <c r="J2025" s="660" t="s">
        <v>1173</v>
      </c>
    </row>
    <row r="2026" spans="1:10">
      <c r="A2026" s="657" t="s">
        <v>1907</v>
      </c>
      <c r="B2026" s="658">
        <v>44529</v>
      </c>
      <c r="C2026" s="657" t="s">
        <v>1175</v>
      </c>
      <c r="D2026" s="657" t="s">
        <v>1171</v>
      </c>
      <c r="E2026" s="657" t="s">
        <v>1835</v>
      </c>
      <c r="F2026" s="659">
        <v>-3059260</v>
      </c>
      <c r="G2026" s="659">
        <v>0</v>
      </c>
      <c r="H2026" s="659">
        <v>3059260</v>
      </c>
      <c r="I2026" s="659">
        <v>49894364955.32</v>
      </c>
      <c r="J2026" s="660" t="s">
        <v>1173</v>
      </c>
    </row>
    <row r="2027" spans="1:10">
      <c r="A2027" s="657" t="s">
        <v>1907</v>
      </c>
      <c r="B2027" s="658">
        <v>44529</v>
      </c>
      <c r="C2027" s="657" t="s">
        <v>1175</v>
      </c>
      <c r="D2027" s="657" t="s">
        <v>1171</v>
      </c>
      <c r="E2027" s="657" t="s">
        <v>1908</v>
      </c>
      <c r="F2027" s="659">
        <v>-9900000</v>
      </c>
      <c r="G2027" s="659">
        <v>0</v>
      </c>
      <c r="H2027" s="659">
        <v>9900000</v>
      </c>
      <c r="I2027" s="659">
        <v>49904264955.32</v>
      </c>
      <c r="J2027" s="660" t="s">
        <v>1173</v>
      </c>
    </row>
    <row r="2028" spans="1:10">
      <c r="A2028" s="657" t="s">
        <v>1909</v>
      </c>
      <c r="B2028" s="658">
        <v>44530</v>
      </c>
      <c r="C2028" s="657" t="s">
        <v>1175</v>
      </c>
      <c r="D2028" s="657" t="s">
        <v>1171</v>
      </c>
      <c r="E2028" s="657" t="s">
        <v>1873</v>
      </c>
      <c r="F2028" s="659">
        <v>-1020000</v>
      </c>
      <c r="G2028" s="659">
        <v>0</v>
      </c>
      <c r="H2028" s="659">
        <v>1020000</v>
      </c>
      <c r="I2028" s="659">
        <v>49905284955.32</v>
      </c>
      <c r="J2028" s="660" t="s">
        <v>1173</v>
      </c>
    </row>
    <row r="2029" spans="1:10">
      <c r="A2029" s="657" t="s">
        <v>1909</v>
      </c>
      <c r="B2029" s="658">
        <v>44530</v>
      </c>
      <c r="C2029" s="657" t="s">
        <v>1175</v>
      </c>
      <c r="D2029" s="657" t="s">
        <v>1171</v>
      </c>
      <c r="E2029" s="657" t="s">
        <v>1756</v>
      </c>
      <c r="F2029" s="659">
        <v>-12912900</v>
      </c>
      <c r="G2029" s="659">
        <v>0</v>
      </c>
      <c r="H2029" s="659">
        <v>12912900</v>
      </c>
      <c r="I2029" s="659">
        <v>49918197855.32</v>
      </c>
      <c r="J2029" s="660" t="s">
        <v>1173</v>
      </c>
    </row>
    <row r="2030" spans="1:10">
      <c r="A2030" s="657" t="s">
        <v>1909</v>
      </c>
      <c r="B2030" s="658">
        <v>44530</v>
      </c>
      <c r="C2030" s="657" t="s">
        <v>1175</v>
      </c>
      <c r="D2030" s="657" t="s">
        <v>1171</v>
      </c>
      <c r="E2030" s="657" t="s">
        <v>1910</v>
      </c>
      <c r="F2030" s="659">
        <v>-48450</v>
      </c>
      <c r="G2030" s="659">
        <v>0</v>
      </c>
      <c r="H2030" s="659">
        <v>48450</v>
      </c>
      <c r="I2030" s="659">
        <v>49918246305.32</v>
      </c>
      <c r="J2030" s="660" t="s">
        <v>1173</v>
      </c>
    </row>
    <row r="2031" spans="1:10">
      <c r="A2031" s="657" t="s">
        <v>1911</v>
      </c>
      <c r="B2031" s="658">
        <v>44501</v>
      </c>
      <c r="C2031" s="657" t="s">
        <v>1391</v>
      </c>
      <c r="D2031" s="657" t="s">
        <v>1171</v>
      </c>
      <c r="E2031" s="657" t="s">
        <v>1717</v>
      </c>
      <c r="F2031" s="659">
        <v>-365557000</v>
      </c>
      <c r="G2031" s="659">
        <v>0</v>
      </c>
      <c r="H2031" s="659">
        <v>365557000</v>
      </c>
      <c r="I2031" s="659">
        <v>50283803305.32</v>
      </c>
      <c r="J2031" s="660" t="s">
        <v>1393</v>
      </c>
    </row>
    <row r="2032" spans="1:10">
      <c r="A2032" s="657" t="s">
        <v>1912</v>
      </c>
      <c r="B2032" s="658">
        <v>44501</v>
      </c>
      <c r="C2032" s="657" t="s">
        <v>1391</v>
      </c>
      <c r="D2032" s="657" t="s">
        <v>1171</v>
      </c>
      <c r="E2032" s="657" t="s">
        <v>1717</v>
      </c>
      <c r="F2032" s="659">
        <v>-446154</v>
      </c>
      <c r="G2032" s="659">
        <v>0</v>
      </c>
      <c r="H2032" s="659">
        <v>446154</v>
      </c>
      <c r="I2032" s="659">
        <v>50284249459.32</v>
      </c>
      <c r="J2032" s="660" t="s">
        <v>1393</v>
      </c>
    </row>
    <row r="2033" spans="1:10">
      <c r="A2033" s="657" t="s">
        <v>1913</v>
      </c>
      <c r="B2033" s="658">
        <v>44501</v>
      </c>
      <c r="C2033" s="657" t="s">
        <v>1391</v>
      </c>
      <c r="D2033" s="657" t="s">
        <v>1171</v>
      </c>
      <c r="E2033" s="657" t="s">
        <v>1717</v>
      </c>
      <c r="F2033" s="659">
        <v>-18100000</v>
      </c>
      <c r="G2033" s="659">
        <v>0</v>
      </c>
      <c r="H2033" s="659">
        <v>18100000</v>
      </c>
      <c r="I2033" s="659">
        <v>50302349459.32</v>
      </c>
      <c r="J2033" s="660" t="s">
        <v>1393</v>
      </c>
    </row>
    <row r="2034" spans="1:10">
      <c r="A2034" s="657" t="s">
        <v>1914</v>
      </c>
      <c r="B2034" s="658">
        <v>44502</v>
      </c>
      <c r="C2034" s="657" t="s">
        <v>1391</v>
      </c>
      <c r="D2034" s="657" t="s">
        <v>1171</v>
      </c>
      <c r="E2034" s="657" t="s">
        <v>1717</v>
      </c>
      <c r="F2034" s="659">
        <v>-148535000</v>
      </c>
      <c r="G2034" s="659">
        <v>0</v>
      </c>
      <c r="H2034" s="659">
        <v>148535000</v>
      </c>
      <c r="I2034" s="659">
        <v>50450884459.32</v>
      </c>
      <c r="J2034" s="660" t="s">
        <v>1393</v>
      </c>
    </row>
    <row r="2035" spans="1:10">
      <c r="A2035" s="657" t="s">
        <v>1915</v>
      </c>
      <c r="B2035" s="658">
        <v>44503</v>
      </c>
      <c r="C2035" s="657" t="s">
        <v>1391</v>
      </c>
      <c r="D2035" s="657" t="s">
        <v>1171</v>
      </c>
      <c r="E2035" s="657" t="s">
        <v>1717</v>
      </c>
      <c r="F2035" s="659">
        <v>-31000000</v>
      </c>
      <c r="G2035" s="659">
        <v>0</v>
      </c>
      <c r="H2035" s="659">
        <v>31000000</v>
      </c>
      <c r="I2035" s="659">
        <v>50481884459.32</v>
      </c>
      <c r="J2035" s="660" t="s">
        <v>1393</v>
      </c>
    </row>
    <row r="2036" spans="1:10">
      <c r="A2036" s="657" t="s">
        <v>1915</v>
      </c>
      <c r="B2036" s="658">
        <v>44503</v>
      </c>
      <c r="C2036" s="657" t="s">
        <v>1391</v>
      </c>
      <c r="D2036" s="657" t="s">
        <v>1171</v>
      </c>
      <c r="E2036" s="657" t="s">
        <v>1717</v>
      </c>
      <c r="F2036" s="659">
        <v>-71776000</v>
      </c>
      <c r="G2036" s="659">
        <v>0</v>
      </c>
      <c r="H2036" s="659">
        <v>71776000</v>
      </c>
      <c r="I2036" s="659">
        <v>50553660459.32</v>
      </c>
      <c r="J2036" s="660" t="s">
        <v>1393</v>
      </c>
    </row>
    <row r="2037" spans="1:10">
      <c r="A2037" s="657" t="s">
        <v>1916</v>
      </c>
      <c r="B2037" s="658">
        <v>44504</v>
      </c>
      <c r="C2037" s="657" t="s">
        <v>1391</v>
      </c>
      <c r="D2037" s="657" t="s">
        <v>1171</v>
      </c>
      <c r="E2037" s="657" t="s">
        <v>1717</v>
      </c>
      <c r="F2037" s="659">
        <v>-211300000</v>
      </c>
      <c r="G2037" s="659">
        <v>0</v>
      </c>
      <c r="H2037" s="659">
        <v>211300000</v>
      </c>
      <c r="I2037" s="659">
        <v>50764960459.32</v>
      </c>
      <c r="J2037" s="660" t="s">
        <v>1393</v>
      </c>
    </row>
    <row r="2038" spans="1:10">
      <c r="A2038" s="657" t="s">
        <v>1916</v>
      </c>
      <c r="B2038" s="658">
        <v>44504</v>
      </c>
      <c r="C2038" s="657" t="s">
        <v>1391</v>
      </c>
      <c r="D2038" s="657" t="s">
        <v>1171</v>
      </c>
      <c r="E2038" s="657" t="s">
        <v>1717</v>
      </c>
      <c r="F2038" s="659">
        <v>-160001000</v>
      </c>
      <c r="G2038" s="659">
        <v>0</v>
      </c>
      <c r="H2038" s="659">
        <v>160001000</v>
      </c>
      <c r="I2038" s="659">
        <v>50924961459.32</v>
      </c>
      <c r="J2038" s="660" t="s">
        <v>1393</v>
      </c>
    </row>
    <row r="2039" spans="1:10">
      <c r="A2039" s="657" t="s">
        <v>1917</v>
      </c>
      <c r="B2039" s="658">
        <v>44505</v>
      </c>
      <c r="C2039" s="657" t="s">
        <v>1391</v>
      </c>
      <c r="D2039" s="657" t="s">
        <v>1171</v>
      </c>
      <c r="E2039" s="657" t="s">
        <v>1480</v>
      </c>
      <c r="F2039" s="659">
        <v>-2055256</v>
      </c>
      <c r="G2039" s="659">
        <v>0</v>
      </c>
      <c r="H2039" s="659">
        <v>2055256</v>
      </c>
      <c r="I2039" s="659">
        <v>50927016715.32</v>
      </c>
      <c r="J2039" s="660" t="s">
        <v>1393</v>
      </c>
    </row>
    <row r="2040" spans="1:10">
      <c r="A2040" s="657" t="s">
        <v>1918</v>
      </c>
      <c r="B2040" s="658">
        <v>44505</v>
      </c>
      <c r="C2040" s="657" t="s">
        <v>1391</v>
      </c>
      <c r="D2040" s="657" t="s">
        <v>1171</v>
      </c>
      <c r="E2040" s="657" t="s">
        <v>1717</v>
      </c>
      <c r="F2040" s="659">
        <v>-2718500</v>
      </c>
      <c r="G2040" s="659">
        <v>0</v>
      </c>
      <c r="H2040" s="659">
        <v>2718500</v>
      </c>
      <c r="I2040" s="659">
        <v>50929735215.32</v>
      </c>
      <c r="J2040" s="660" t="s">
        <v>1393</v>
      </c>
    </row>
    <row r="2041" spans="1:10">
      <c r="A2041" s="657" t="s">
        <v>1918</v>
      </c>
      <c r="B2041" s="658">
        <v>44505</v>
      </c>
      <c r="C2041" s="657" t="s">
        <v>1391</v>
      </c>
      <c r="D2041" s="657" t="s">
        <v>1171</v>
      </c>
      <c r="E2041" s="657" t="s">
        <v>1717</v>
      </c>
      <c r="F2041" s="659">
        <v>-184175000</v>
      </c>
      <c r="G2041" s="659">
        <v>0</v>
      </c>
      <c r="H2041" s="659">
        <v>184175000</v>
      </c>
      <c r="I2041" s="659">
        <v>51113910215.32</v>
      </c>
      <c r="J2041" s="660" t="s">
        <v>1393</v>
      </c>
    </row>
    <row r="2042" spans="1:10">
      <c r="A2042" s="657" t="s">
        <v>1919</v>
      </c>
      <c r="B2042" s="658">
        <v>44506</v>
      </c>
      <c r="C2042" s="657" t="s">
        <v>1391</v>
      </c>
      <c r="D2042" s="657" t="s">
        <v>1171</v>
      </c>
      <c r="E2042" s="657" t="s">
        <v>1480</v>
      </c>
      <c r="F2042" s="659">
        <v>-18225850</v>
      </c>
      <c r="G2042" s="659">
        <v>0</v>
      </c>
      <c r="H2042" s="659">
        <v>18225850</v>
      </c>
      <c r="I2042" s="659">
        <v>51132136065.32</v>
      </c>
      <c r="J2042" s="660" t="s">
        <v>1393</v>
      </c>
    </row>
    <row r="2043" spans="1:10">
      <c r="A2043" s="657" t="s">
        <v>1920</v>
      </c>
      <c r="B2043" s="658">
        <v>44508</v>
      </c>
      <c r="C2043" s="657" t="s">
        <v>1391</v>
      </c>
      <c r="D2043" s="657" t="s">
        <v>1171</v>
      </c>
      <c r="E2043" s="657" t="s">
        <v>1717</v>
      </c>
      <c r="F2043" s="659">
        <v>-2913240</v>
      </c>
      <c r="G2043" s="659">
        <v>0</v>
      </c>
      <c r="H2043" s="659">
        <v>2913240</v>
      </c>
      <c r="I2043" s="659">
        <v>51135049305.32</v>
      </c>
      <c r="J2043" s="660" t="s">
        <v>1393</v>
      </c>
    </row>
    <row r="2044" spans="1:10">
      <c r="A2044" s="657" t="s">
        <v>1920</v>
      </c>
      <c r="B2044" s="658">
        <v>44508</v>
      </c>
      <c r="C2044" s="657" t="s">
        <v>1391</v>
      </c>
      <c r="D2044" s="657" t="s">
        <v>1171</v>
      </c>
      <c r="E2044" s="657" t="s">
        <v>1717</v>
      </c>
      <c r="F2044" s="659">
        <v>-387031000</v>
      </c>
      <c r="G2044" s="659">
        <v>0</v>
      </c>
      <c r="H2044" s="659">
        <v>387031000</v>
      </c>
      <c r="I2044" s="659">
        <v>51522080305.32</v>
      </c>
      <c r="J2044" s="660" t="s">
        <v>1393</v>
      </c>
    </row>
    <row r="2045" spans="1:10">
      <c r="A2045" s="657" t="s">
        <v>1921</v>
      </c>
      <c r="B2045" s="658">
        <v>44508</v>
      </c>
      <c r="C2045" s="657" t="s">
        <v>1391</v>
      </c>
      <c r="D2045" s="657" t="s">
        <v>1171</v>
      </c>
      <c r="E2045" s="657" t="s">
        <v>1717</v>
      </c>
      <c r="F2045" s="659">
        <v>-14600000</v>
      </c>
      <c r="G2045" s="659">
        <v>0</v>
      </c>
      <c r="H2045" s="659">
        <v>14600000</v>
      </c>
      <c r="I2045" s="659">
        <v>51536680305.32</v>
      </c>
      <c r="J2045" s="660" t="s">
        <v>1393</v>
      </c>
    </row>
    <row r="2046" spans="1:10">
      <c r="A2046" s="657" t="s">
        <v>1922</v>
      </c>
      <c r="B2046" s="658">
        <v>44509</v>
      </c>
      <c r="C2046" s="657" t="s">
        <v>1391</v>
      </c>
      <c r="D2046" s="657" t="s">
        <v>1171</v>
      </c>
      <c r="E2046" s="657" t="s">
        <v>1717</v>
      </c>
      <c r="F2046" s="659">
        <v>-14054099</v>
      </c>
      <c r="G2046" s="659">
        <v>0</v>
      </c>
      <c r="H2046" s="659">
        <v>14054099</v>
      </c>
      <c r="I2046" s="659">
        <v>51550734404.32</v>
      </c>
      <c r="J2046" s="660" t="s">
        <v>1393</v>
      </c>
    </row>
    <row r="2047" spans="1:10">
      <c r="A2047" s="657" t="s">
        <v>1923</v>
      </c>
      <c r="B2047" s="658">
        <v>44509</v>
      </c>
      <c r="C2047" s="657" t="s">
        <v>1391</v>
      </c>
      <c r="D2047" s="657" t="s">
        <v>1171</v>
      </c>
      <c r="E2047" s="657" t="s">
        <v>1717</v>
      </c>
      <c r="F2047" s="659">
        <v>-10100000</v>
      </c>
      <c r="G2047" s="659">
        <v>0</v>
      </c>
      <c r="H2047" s="659">
        <v>10100000</v>
      </c>
      <c r="I2047" s="659">
        <v>51560834404.32</v>
      </c>
      <c r="J2047" s="660" t="s">
        <v>1393</v>
      </c>
    </row>
    <row r="2048" spans="1:10">
      <c r="A2048" s="657" t="s">
        <v>1924</v>
      </c>
      <c r="B2048" s="658">
        <v>44509</v>
      </c>
      <c r="C2048" s="657" t="s">
        <v>1391</v>
      </c>
      <c r="D2048" s="657" t="s">
        <v>1171</v>
      </c>
      <c r="E2048" s="657" t="s">
        <v>1717</v>
      </c>
      <c r="F2048" s="659">
        <v>-144395000</v>
      </c>
      <c r="G2048" s="659">
        <v>0</v>
      </c>
      <c r="H2048" s="659">
        <v>144395000</v>
      </c>
      <c r="I2048" s="659">
        <v>51705229404.32</v>
      </c>
      <c r="J2048" s="660" t="s">
        <v>1393</v>
      </c>
    </row>
    <row r="2049" spans="1:10">
      <c r="A2049" s="657" t="s">
        <v>1925</v>
      </c>
      <c r="B2049" s="658">
        <v>44510</v>
      </c>
      <c r="C2049" s="657" t="s">
        <v>1391</v>
      </c>
      <c r="D2049" s="657" t="s">
        <v>1171</v>
      </c>
      <c r="E2049" s="657" t="s">
        <v>1717</v>
      </c>
      <c r="F2049" s="659">
        <v>-148047000</v>
      </c>
      <c r="G2049" s="659">
        <v>0</v>
      </c>
      <c r="H2049" s="659">
        <v>148047000</v>
      </c>
      <c r="I2049" s="659">
        <v>51853276404.32</v>
      </c>
      <c r="J2049" s="660" t="s">
        <v>1393</v>
      </c>
    </row>
    <row r="2050" spans="1:10">
      <c r="A2050" s="657" t="s">
        <v>1925</v>
      </c>
      <c r="B2050" s="658">
        <v>44510</v>
      </c>
      <c r="C2050" s="657" t="s">
        <v>1391</v>
      </c>
      <c r="D2050" s="657" t="s">
        <v>1171</v>
      </c>
      <c r="E2050" s="657" t="s">
        <v>1717</v>
      </c>
      <c r="F2050" s="659">
        <v>-30200000</v>
      </c>
      <c r="G2050" s="659">
        <v>0</v>
      </c>
      <c r="H2050" s="659">
        <v>30200000</v>
      </c>
      <c r="I2050" s="659">
        <v>51883476404.32</v>
      </c>
      <c r="J2050" s="660" t="s">
        <v>1393</v>
      </c>
    </row>
    <row r="2051" spans="1:10">
      <c r="A2051" s="657" t="s">
        <v>1926</v>
      </c>
      <c r="B2051" s="658">
        <v>44511</v>
      </c>
      <c r="C2051" s="657" t="s">
        <v>1391</v>
      </c>
      <c r="D2051" s="657" t="s">
        <v>1171</v>
      </c>
      <c r="E2051" s="657" t="s">
        <v>1717</v>
      </c>
      <c r="F2051" s="659">
        <v>-85000000</v>
      </c>
      <c r="G2051" s="659">
        <v>0</v>
      </c>
      <c r="H2051" s="659">
        <v>85000000</v>
      </c>
      <c r="I2051" s="659">
        <v>51968476404.32</v>
      </c>
      <c r="J2051" s="660" t="s">
        <v>1393</v>
      </c>
    </row>
    <row r="2052" spans="1:10">
      <c r="A2052" s="657" t="s">
        <v>1927</v>
      </c>
      <c r="B2052" s="658">
        <v>44511</v>
      </c>
      <c r="C2052" s="657" t="s">
        <v>1391</v>
      </c>
      <c r="D2052" s="657" t="s">
        <v>1171</v>
      </c>
      <c r="E2052" s="657" t="s">
        <v>1717</v>
      </c>
      <c r="F2052" s="659">
        <v>-137163000</v>
      </c>
      <c r="G2052" s="659">
        <v>0</v>
      </c>
      <c r="H2052" s="659">
        <v>137163000</v>
      </c>
      <c r="I2052" s="659">
        <v>52105639404.32</v>
      </c>
      <c r="J2052" s="660" t="s">
        <v>1393</v>
      </c>
    </row>
    <row r="2053" spans="1:10">
      <c r="A2053" s="657" t="s">
        <v>1928</v>
      </c>
      <c r="B2053" s="658">
        <v>44509</v>
      </c>
      <c r="C2053" s="657" t="s">
        <v>1391</v>
      </c>
      <c r="D2053" s="657" t="s">
        <v>1171</v>
      </c>
      <c r="E2053" s="657" t="s">
        <v>1480</v>
      </c>
      <c r="F2053" s="659">
        <v>-12000</v>
      </c>
      <c r="G2053" s="659">
        <v>0</v>
      </c>
      <c r="H2053" s="659">
        <v>12000</v>
      </c>
      <c r="I2053" s="659">
        <v>52105651404.32</v>
      </c>
      <c r="J2053" s="660" t="s">
        <v>1393</v>
      </c>
    </row>
    <row r="2054" spans="1:10">
      <c r="A2054" s="657" t="s">
        <v>1929</v>
      </c>
      <c r="B2054" s="658">
        <v>44512</v>
      </c>
      <c r="C2054" s="657" t="s">
        <v>1391</v>
      </c>
      <c r="D2054" s="657" t="s">
        <v>1171</v>
      </c>
      <c r="E2054" s="657" t="s">
        <v>1717</v>
      </c>
      <c r="F2054" s="659">
        <v>-175491000</v>
      </c>
      <c r="G2054" s="659">
        <v>0</v>
      </c>
      <c r="H2054" s="659">
        <v>175491000</v>
      </c>
      <c r="I2054" s="659">
        <v>52281142404.32</v>
      </c>
      <c r="J2054" s="660" t="s">
        <v>1393</v>
      </c>
    </row>
    <row r="2055" spans="1:10">
      <c r="A2055" s="657" t="s">
        <v>1929</v>
      </c>
      <c r="B2055" s="658">
        <v>44512</v>
      </c>
      <c r="C2055" s="657" t="s">
        <v>1391</v>
      </c>
      <c r="D2055" s="657" t="s">
        <v>1171</v>
      </c>
      <c r="E2055" s="657" t="s">
        <v>1717</v>
      </c>
      <c r="F2055" s="659">
        <v>-89000000</v>
      </c>
      <c r="G2055" s="659">
        <v>0</v>
      </c>
      <c r="H2055" s="659">
        <v>89000000</v>
      </c>
      <c r="I2055" s="659">
        <v>52370142404.32</v>
      </c>
      <c r="J2055" s="660" t="s">
        <v>1393</v>
      </c>
    </row>
    <row r="2056" spans="1:10">
      <c r="A2056" s="657" t="s">
        <v>1930</v>
      </c>
      <c r="B2056" s="658">
        <v>44512</v>
      </c>
      <c r="C2056" s="657" t="s">
        <v>1391</v>
      </c>
      <c r="D2056" s="657" t="s">
        <v>1171</v>
      </c>
      <c r="E2056" s="657" t="s">
        <v>1717</v>
      </c>
      <c r="F2056" s="659">
        <v>-571800</v>
      </c>
      <c r="G2056" s="659">
        <v>0</v>
      </c>
      <c r="H2056" s="659">
        <v>571800</v>
      </c>
      <c r="I2056" s="659">
        <v>52370714204.32</v>
      </c>
      <c r="J2056" s="660" t="s">
        <v>1393</v>
      </c>
    </row>
    <row r="2057" spans="1:10">
      <c r="A2057" s="657" t="s">
        <v>1931</v>
      </c>
      <c r="B2057" s="658">
        <v>44513</v>
      </c>
      <c r="C2057" s="657" t="s">
        <v>1391</v>
      </c>
      <c r="D2057" s="657" t="s">
        <v>1171</v>
      </c>
      <c r="E2057" s="657" t="s">
        <v>1717</v>
      </c>
      <c r="F2057" s="659">
        <v>-17100000</v>
      </c>
      <c r="G2057" s="659">
        <v>0</v>
      </c>
      <c r="H2057" s="659">
        <v>17100000</v>
      </c>
      <c r="I2057" s="659">
        <v>52387814204.32</v>
      </c>
      <c r="J2057" s="660" t="s">
        <v>1393</v>
      </c>
    </row>
    <row r="2058" spans="1:10">
      <c r="A2058" s="657" t="s">
        <v>1932</v>
      </c>
      <c r="B2058" s="658">
        <v>44512</v>
      </c>
      <c r="C2058" s="657" t="s">
        <v>1391</v>
      </c>
      <c r="D2058" s="657" t="s">
        <v>1171</v>
      </c>
      <c r="E2058" s="657" t="s">
        <v>1717</v>
      </c>
      <c r="F2058" s="659">
        <v>-89000000</v>
      </c>
      <c r="G2058" s="659">
        <v>0</v>
      </c>
      <c r="H2058" s="659">
        <v>89000000</v>
      </c>
      <c r="I2058" s="659">
        <v>52476814204.32</v>
      </c>
      <c r="J2058" s="660" t="s">
        <v>1393</v>
      </c>
    </row>
    <row r="2059" spans="1:10">
      <c r="A2059" s="657" t="s">
        <v>1933</v>
      </c>
      <c r="B2059" s="658">
        <v>44512</v>
      </c>
      <c r="C2059" s="657" t="s">
        <v>1391</v>
      </c>
      <c r="D2059" s="657" t="s">
        <v>1171</v>
      </c>
      <c r="E2059" s="657" t="s">
        <v>1480</v>
      </c>
      <c r="F2059" s="659">
        <v>-10000</v>
      </c>
      <c r="G2059" s="659">
        <v>0</v>
      </c>
      <c r="H2059" s="659">
        <v>10000</v>
      </c>
      <c r="I2059" s="659">
        <v>52476824204.32</v>
      </c>
      <c r="J2059" s="660" t="s">
        <v>1393</v>
      </c>
    </row>
    <row r="2060" spans="1:10">
      <c r="A2060" s="657" t="s">
        <v>1934</v>
      </c>
      <c r="B2060" s="658">
        <v>44511</v>
      </c>
      <c r="C2060" s="657" t="s">
        <v>1391</v>
      </c>
      <c r="D2060" s="657" t="s">
        <v>1171</v>
      </c>
      <c r="E2060" s="657" t="s">
        <v>1480</v>
      </c>
      <c r="F2060" s="659">
        <v>-1552500</v>
      </c>
      <c r="G2060" s="659">
        <v>0</v>
      </c>
      <c r="H2060" s="659">
        <v>1552500</v>
      </c>
      <c r="I2060" s="659">
        <v>52478376704.32</v>
      </c>
      <c r="J2060" s="660" t="s">
        <v>1393</v>
      </c>
    </row>
    <row r="2061" spans="1:10">
      <c r="A2061" s="657" t="s">
        <v>1935</v>
      </c>
      <c r="B2061" s="658">
        <v>44515</v>
      </c>
      <c r="C2061" s="657" t="s">
        <v>1391</v>
      </c>
      <c r="D2061" s="657" t="s">
        <v>1171</v>
      </c>
      <c r="E2061" s="657" t="s">
        <v>1717</v>
      </c>
      <c r="F2061" s="659">
        <v>-1981850</v>
      </c>
      <c r="G2061" s="659">
        <v>0</v>
      </c>
      <c r="H2061" s="659">
        <v>1981850</v>
      </c>
      <c r="I2061" s="659">
        <v>52480358554.32</v>
      </c>
      <c r="J2061" s="660" t="s">
        <v>1393</v>
      </c>
    </row>
    <row r="2062" spans="1:10">
      <c r="A2062" s="657" t="s">
        <v>1936</v>
      </c>
      <c r="B2062" s="658">
        <v>44515</v>
      </c>
      <c r="C2062" s="657" t="s">
        <v>1391</v>
      </c>
      <c r="D2062" s="657" t="s">
        <v>1171</v>
      </c>
      <c r="E2062" s="657" t="s">
        <v>1717</v>
      </c>
      <c r="F2062" s="659">
        <v>-44100000</v>
      </c>
      <c r="G2062" s="659">
        <v>0</v>
      </c>
      <c r="H2062" s="659">
        <v>44100000</v>
      </c>
      <c r="I2062" s="659">
        <v>52524458554.32</v>
      </c>
      <c r="J2062" s="660" t="s">
        <v>1393</v>
      </c>
    </row>
    <row r="2063" spans="1:10">
      <c r="A2063" s="657" t="s">
        <v>1937</v>
      </c>
      <c r="B2063" s="658">
        <v>44515</v>
      </c>
      <c r="C2063" s="657" t="s">
        <v>1391</v>
      </c>
      <c r="D2063" s="657" t="s">
        <v>1171</v>
      </c>
      <c r="E2063" s="657" t="s">
        <v>1717</v>
      </c>
      <c r="F2063" s="659">
        <v>-348483540</v>
      </c>
      <c r="G2063" s="659">
        <v>0</v>
      </c>
      <c r="H2063" s="659">
        <v>348483540</v>
      </c>
      <c r="I2063" s="659">
        <v>52872942094.32</v>
      </c>
      <c r="J2063" s="660" t="s">
        <v>1393</v>
      </c>
    </row>
    <row r="2064" spans="1:10">
      <c r="A2064" s="657" t="s">
        <v>1938</v>
      </c>
      <c r="B2064" s="658">
        <v>44513</v>
      </c>
      <c r="C2064" s="657" t="s">
        <v>1391</v>
      </c>
      <c r="D2064" s="657" t="s">
        <v>1171</v>
      </c>
      <c r="E2064" s="657" t="s">
        <v>1480</v>
      </c>
      <c r="F2064" s="659">
        <v>-1552500</v>
      </c>
      <c r="G2064" s="659">
        <v>0</v>
      </c>
      <c r="H2064" s="659">
        <v>1552500</v>
      </c>
      <c r="I2064" s="659">
        <v>52874494594.32</v>
      </c>
      <c r="J2064" s="660" t="s">
        <v>1393</v>
      </c>
    </row>
    <row r="2065" spans="1:10">
      <c r="A2065" s="657" t="s">
        <v>1939</v>
      </c>
      <c r="B2065" s="658">
        <v>44515</v>
      </c>
      <c r="C2065" s="657" t="s">
        <v>1391</v>
      </c>
      <c r="D2065" s="657" t="s">
        <v>1171</v>
      </c>
      <c r="E2065" s="657" t="s">
        <v>1717</v>
      </c>
      <c r="F2065" s="659">
        <v>-75800000</v>
      </c>
      <c r="G2065" s="659">
        <v>0</v>
      </c>
      <c r="H2065" s="659">
        <v>75800000</v>
      </c>
      <c r="I2065" s="659">
        <v>52950294594.32</v>
      </c>
      <c r="J2065" s="660" t="s">
        <v>1393</v>
      </c>
    </row>
    <row r="2066" spans="1:10">
      <c r="A2066" s="657" t="s">
        <v>1940</v>
      </c>
      <c r="B2066" s="658">
        <v>44516</v>
      </c>
      <c r="C2066" s="657" t="s">
        <v>1391</v>
      </c>
      <c r="D2066" s="657" t="s">
        <v>1171</v>
      </c>
      <c r="E2066" s="657" t="s">
        <v>1717</v>
      </c>
      <c r="F2066" s="659">
        <v>-17854800</v>
      </c>
      <c r="G2066" s="659">
        <v>0</v>
      </c>
      <c r="H2066" s="659">
        <v>17854800</v>
      </c>
      <c r="I2066" s="659">
        <v>52968149394.32</v>
      </c>
      <c r="J2066" s="660" t="s">
        <v>1393</v>
      </c>
    </row>
    <row r="2067" spans="1:10">
      <c r="A2067" s="657" t="s">
        <v>1941</v>
      </c>
      <c r="B2067" s="658">
        <v>44516</v>
      </c>
      <c r="C2067" s="657" t="s">
        <v>1391</v>
      </c>
      <c r="D2067" s="657" t="s">
        <v>1171</v>
      </c>
      <c r="E2067" s="657" t="s">
        <v>1717</v>
      </c>
      <c r="F2067" s="659">
        <v>-8691450</v>
      </c>
      <c r="G2067" s="659">
        <v>0</v>
      </c>
      <c r="H2067" s="659">
        <v>8691450</v>
      </c>
      <c r="I2067" s="659">
        <v>52976840844.32</v>
      </c>
      <c r="J2067" s="660" t="s">
        <v>1393</v>
      </c>
    </row>
    <row r="2068" spans="1:10">
      <c r="A2068" s="657" t="s">
        <v>1942</v>
      </c>
      <c r="B2068" s="658">
        <v>44516</v>
      </c>
      <c r="C2068" s="657" t="s">
        <v>1391</v>
      </c>
      <c r="D2068" s="657" t="s">
        <v>1171</v>
      </c>
      <c r="E2068" s="657" t="s">
        <v>1717</v>
      </c>
      <c r="F2068" s="659">
        <v>-163887000</v>
      </c>
      <c r="G2068" s="659">
        <v>0</v>
      </c>
      <c r="H2068" s="659">
        <v>163887000</v>
      </c>
      <c r="I2068" s="659">
        <v>53140727844.32</v>
      </c>
      <c r="J2068" s="660" t="s">
        <v>1393</v>
      </c>
    </row>
    <row r="2069" spans="1:10">
      <c r="A2069" s="657" t="s">
        <v>1943</v>
      </c>
      <c r="B2069" s="658">
        <v>44516</v>
      </c>
      <c r="C2069" s="657" t="s">
        <v>1391</v>
      </c>
      <c r="D2069" s="657" t="s">
        <v>1171</v>
      </c>
      <c r="E2069" s="657" t="s">
        <v>1480</v>
      </c>
      <c r="F2069" s="659">
        <v>-13843200</v>
      </c>
      <c r="G2069" s="659">
        <v>0</v>
      </c>
      <c r="H2069" s="659">
        <v>13843200</v>
      </c>
      <c r="I2069" s="659">
        <v>53154571044.32</v>
      </c>
      <c r="J2069" s="660" t="s">
        <v>1393</v>
      </c>
    </row>
    <row r="2070" spans="1:10">
      <c r="A2070" s="657" t="s">
        <v>1944</v>
      </c>
      <c r="B2070" s="658">
        <v>44517</v>
      </c>
      <c r="C2070" s="657" t="s">
        <v>1391</v>
      </c>
      <c r="D2070" s="657" t="s">
        <v>1171</v>
      </c>
      <c r="E2070" s="657" t="s">
        <v>1717</v>
      </c>
      <c r="F2070" s="659">
        <v>-17800000</v>
      </c>
      <c r="G2070" s="659">
        <v>0</v>
      </c>
      <c r="H2070" s="659">
        <v>17800000</v>
      </c>
      <c r="I2070" s="659">
        <v>53172371044.32</v>
      </c>
      <c r="J2070" s="660" t="s">
        <v>1393</v>
      </c>
    </row>
    <row r="2071" spans="1:10">
      <c r="A2071" s="657" t="s">
        <v>1945</v>
      </c>
      <c r="B2071" s="658">
        <v>44517</v>
      </c>
      <c r="C2071" s="657" t="s">
        <v>1391</v>
      </c>
      <c r="D2071" s="657" t="s">
        <v>1171</v>
      </c>
      <c r="E2071" s="657" t="s">
        <v>1717</v>
      </c>
      <c r="F2071" s="659">
        <v>-120602000</v>
      </c>
      <c r="G2071" s="659">
        <v>0</v>
      </c>
      <c r="H2071" s="659">
        <v>120602000</v>
      </c>
      <c r="I2071" s="659">
        <v>53292973044.32</v>
      </c>
      <c r="J2071" s="660" t="s">
        <v>1393</v>
      </c>
    </row>
    <row r="2072" spans="1:10">
      <c r="A2072" s="657" t="s">
        <v>1946</v>
      </c>
      <c r="B2072" s="658">
        <v>44518</v>
      </c>
      <c r="C2072" s="657" t="s">
        <v>1391</v>
      </c>
      <c r="D2072" s="657" t="s">
        <v>1171</v>
      </c>
      <c r="E2072" s="657" t="s">
        <v>1717</v>
      </c>
      <c r="F2072" s="659">
        <v>-245000</v>
      </c>
      <c r="G2072" s="659">
        <v>0</v>
      </c>
      <c r="H2072" s="659">
        <v>245000</v>
      </c>
      <c r="I2072" s="659">
        <v>53293218044.32</v>
      </c>
      <c r="J2072" s="660" t="s">
        <v>1393</v>
      </c>
    </row>
    <row r="2073" spans="1:10">
      <c r="A2073" s="657" t="s">
        <v>1946</v>
      </c>
      <c r="B2073" s="658">
        <v>44518</v>
      </c>
      <c r="C2073" s="657" t="s">
        <v>1391</v>
      </c>
      <c r="D2073" s="657" t="s">
        <v>1171</v>
      </c>
      <c r="E2073" s="657" t="s">
        <v>1717</v>
      </c>
      <c r="F2073" s="659">
        <v>-49936000</v>
      </c>
      <c r="G2073" s="659">
        <v>0</v>
      </c>
      <c r="H2073" s="659">
        <v>49936000</v>
      </c>
      <c r="I2073" s="659">
        <v>53343154044.32</v>
      </c>
      <c r="J2073" s="660" t="s">
        <v>1393</v>
      </c>
    </row>
    <row r="2074" spans="1:10">
      <c r="A2074" s="657" t="s">
        <v>1947</v>
      </c>
      <c r="B2074" s="658">
        <v>44518</v>
      </c>
      <c r="C2074" s="657" t="s">
        <v>1391</v>
      </c>
      <c r="D2074" s="657" t="s">
        <v>1171</v>
      </c>
      <c r="E2074" s="657" t="s">
        <v>1717</v>
      </c>
      <c r="F2074" s="659">
        <v>-88000000</v>
      </c>
      <c r="G2074" s="659">
        <v>0</v>
      </c>
      <c r="H2074" s="659">
        <v>88000000</v>
      </c>
      <c r="I2074" s="659">
        <v>53431154044.32</v>
      </c>
      <c r="J2074" s="660" t="s">
        <v>1393</v>
      </c>
    </row>
    <row r="2075" spans="1:10">
      <c r="A2075" s="657" t="s">
        <v>1948</v>
      </c>
      <c r="B2075" s="658">
        <v>44519</v>
      </c>
      <c r="C2075" s="657" t="s">
        <v>1391</v>
      </c>
      <c r="D2075" s="657" t="s">
        <v>1171</v>
      </c>
      <c r="E2075" s="657" t="s">
        <v>1717</v>
      </c>
      <c r="F2075" s="659">
        <v>-10679000</v>
      </c>
      <c r="G2075" s="659">
        <v>0</v>
      </c>
      <c r="H2075" s="659">
        <v>10679000</v>
      </c>
      <c r="I2075" s="659">
        <v>53441833044.32</v>
      </c>
      <c r="J2075" s="660" t="s">
        <v>1393</v>
      </c>
    </row>
    <row r="2076" spans="1:10">
      <c r="A2076" s="657" t="s">
        <v>1949</v>
      </c>
      <c r="B2076" s="658">
        <v>44519</v>
      </c>
      <c r="C2076" s="657" t="s">
        <v>1391</v>
      </c>
      <c r="D2076" s="657" t="s">
        <v>1171</v>
      </c>
      <c r="E2076" s="657" t="s">
        <v>1717</v>
      </c>
      <c r="F2076" s="659">
        <v>-182071000</v>
      </c>
      <c r="G2076" s="659">
        <v>0</v>
      </c>
      <c r="H2076" s="659">
        <v>182071000</v>
      </c>
      <c r="I2076" s="659">
        <v>53623904044.32</v>
      </c>
      <c r="J2076" s="660" t="s">
        <v>1393</v>
      </c>
    </row>
    <row r="2077" spans="1:10">
      <c r="A2077" s="657" t="s">
        <v>1950</v>
      </c>
      <c r="B2077" s="658">
        <v>44519</v>
      </c>
      <c r="C2077" s="657" t="s">
        <v>1391</v>
      </c>
      <c r="D2077" s="657" t="s">
        <v>1171</v>
      </c>
      <c r="E2077" s="657" t="s">
        <v>1480</v>
      </c>
      <c r="F2077" s="659">
        <v>-11304250</v>
      </c>
      <c r="G2077" s="659">
        <v>0</v>
      </c>
      <c r="H2077" s="659">
        <v>11304250</v>
      </c>
      <c r="I2077" s="659">
        <v>53635208294.32</v>
      </c>
      <c r="J2077" s="660" t="s">
        <v>1393</v>
      </c>
    </row>
    <row r="2078" spans="1:10">
      <c r="A2078" s="657" t="s">
        <v>1951</v>
      </c>
      <c r="B2078" s="658">
        <v>44520</v>
      </c>
      <c r="C2078" s="657" t="s">
        <v>1391</v>
      </c>
      <c r="D2078" s="657" t="s">
        <v>1171</v>
      </c>
      <c r="E2078" s="657" t="s">
        <v>1717</v>
      </c>
      <c r="F2078" s="659">
        <v>-75200000</v>
      </c>
      <c r="G2078" s="659">
        <v>0</v>
      </c>
      <c r="H2078" s="659">
        <v>75200000</v>
      </c>
      <c r="I2078" s="659">
        <v>53710408294.32</v>
      </c>
      <c r="J2078" s="660" t="s">
        <v>1393</v>
      </c>
    </row>
    <row r="2079" spans="1:10">
      <c r="A2079" s="657" t="s">
        <v>1952</v>
      </c>
      <c r="B2079" s="658">
        <v>44522</v>
      </c>
      <c r="C2079" s="657" t="s">
        <v>1391</v>
      </c>
      <c r="D2079" s="657" t="s">
        <v>1171</v>
      </c>
      <c r="E2079" s="657" t="s">
        <v>1717</v>
      </c>
      <c r="F2079" s="659">
        <v>-264987000</v>
      </c>
      <c r="G2079" s="659">
        <v>0</v>
      </c>
      <c r="H2079" s="659">
        <v>264987000</v>
      </c>
      <c r="I2079" s="659">
        <v>53975395294.32</v>
      </c>
      <c r="J2079" s="660" t="s">
        <v>1393</v>
      </c>
    </row>
    <row r="2080" spans="1:10">
      <c r="A2080" s="657" t="s">
        <v>1952</v>
      </c>
      <c r="B2080" s="658">
        <v>44522</v>
      </c>
      <c r="C2080" s="657" t="s">
        <v>1391</v>
      </c>
      <c r="D2080" s="657" t="s">
        <v>1171</v>
      </c>
      <c r="E2080" s="657" t="s">
        <v>1717</v>
      </c>
      <c r="F2080" s="659">
        <v>-9985896</v>
      </c>
      <c r="G2080" s="659">
        <v>0</v>
      </c>
      <c r="H2080" s="659">
        <v>9985896</v>
      </c>
      <c r="I2080" s="659">
        <v>53985381190.32</v>
      </c>
      <c r="J2080" s="660" t="s">
        <v>1393</v>
      </c>
    </row>
    <row r="2081" spans="1:10">
      <c r="A2081" s="657" t="s">
        <v>1953</v>
      </c>
      <c r="B2081" s="658">
        <v>44522</v>
      </c>
      <c r="C2081" s="657" t="s">
        <v>1391</v>
      </c>
      <c r="D2081" s="657" t="s">
        <v>1171</v>
      </c>
      <c r="E2081" s="657" t="s">
        <v>1954</v>
      </c>
      <c r="F2081" s="659">
        <v>-474300</v>
      </c>
      <c r="G2081" s="659">
        <v>0</v>
      </c>
      <c r="H2081" s="659">
        <v>474300</v>
      </c>
      <c r="I2081" s="659">
        <v>53985855490.32</v>
      </c>
      <c r="J2081" s="660" t="s">
        <v>1393</v>
      </c>
    </row>
    <row r="2082" spans="1:10">
      <c r="A2082" s="657" t="s">
        <v>1955</v>
      </c>
      <c r="B2082" s="658">
        <v>44522</v>
      </c>
      <c r="C2082" s="657" t="s">
        <v>1391</v>
      </c>
      <c r="D2082" s="657" t="s">
        <v>1171</v>
      </c>
      <c r="E2082" s="657" t="s">
        <v>1717</v>
      </c>
      <c r="F2082" s="659">
        <v>-9400000</v>
      </c>
      <c r="G2082" s="659">
        <v>0</v>
      </c>
      <c r="H2082" s="659">
        <v>9400000</v>
      </c>
      <c r="I2082" s="659">
        <v>53995255490.32</v>
      </c>
      <c r="J2082" s="660" t="s">
        <v>1393</v>
      </c>
    </row>
    <row r="2083" spans="1:10">
      <c r="A2083" s="657" t="s">
        <v>1956</v>
      </c>
      <c r="B2083" s="658">
        <v>44522</v>
      </c>
      <c r="C2083" s="657" t="s">
        <v>1391</v>
      </c>
      <c r="D2083" s="657" t="s">
        <v>1171</v>
      </c>
      <c r="E2083" s="657" t="s">
        <v>1957</v>
      </c>
      <c r="F2083" s="659">
        <v>-1</v>
      </c>
      <c r="G2083" s="659">
        <v>0</v>
      </c>
      <c r="H2083" s="659">
        <v>1</v>
      </c>
      <c r="I2083" s="659">
        <v>53995255491.32</v>
      </c>
      <c r="J2083" s="660" t="s">
        <v>1393</v>
      </c>
    </row>
    <row r="2084" spans="1:10">
      <c r="A2084" s="657" t="s">
        <v>1958</v>
      </c>
      <c r="B2084" s="658">
        <v>44523</v>
      </c>
      <c r="C2084" s="657" t="s">
        <v>1391</v>
      </c>
      <c r="D2084" s="657" t="s">
        <v>1171</v>
      </c>
      <c r="E2084" s="657" t="s">
        <v>1717</v>
      </c>
      <c r="F2084" s="659">
        <v>-23800000</v>
      </c>
      <c r="G2084" s="659">
        <v>0</v>
      </c>
      <c r="H2084" s="659">
        <v>23800000</v>
      </c>
      <c r="I2084" s="659">
        <v>54019055491.32</v>
      </c>
      <c r="J2084" s="660" t="s">
        <v>1393</v>
      </c>
    </row>
    <row r="2085" spans="1:10">
      <c r="A2085" s="657" t="s">
        <v>1959</v>
      </c>
      <c r="B2085" s="658">
        <v>44523</v>
      </c>
      <c r="C2085" s="657" t="s">
        <v>1391</v>
      </c>
      <c r="D2085" s="657" t="s">
        <v>1171</v>
      </c>
      <c r="E2085" s="657" t="s">
        <v>1717</v>
      </c>
      <c r="F2085" s="659">
        <v>-118747500</v>
      </c>
      <c r="G2085" s="659">
        <v>0</v>
      </c>
      <c r="H2085" s="659">
        <v>118747500</v>
      </c>
      <c r="I2085" s="659">
        <v>54137802991.32</v>
      </c>
      <c r="J2085" s="660" t="s">
        <v>1393</v>
      </c>
    </row>
    <row r="2086" spans="1:10">
      <c r="A2086" s="657" t="s">
        <v>1960</v>
      </c>
      <c r="B2086" s="658">
        <v>44524</v>
      </c>
      <c r="C2086" s="657" t="s">
        <v>1391</v>
      </c>
      <c r="D2086" s="657" t="s">
        <v>1171</v>
      </c>
      <c r="E2086" s="657" t="s">
        <v>1717</v>
      </c>
      <c r="F2086" s="659">
        <v>-25300000</v>
      </c>
      <c r="G2086" s="659">
        <v>0</v>
      </c>
      <c r="H2086" s="659">
        <v>25300000</v>
      </c>
      <c r="I2086" s="659">
        <v>54163102991.32</v>
      </c>
      <c r="J2086" s="660" t="s">
        <v>1393</v>
      </c>
    </row>
    <row r="2087" spans="1:10">
      <c r="A2087" s="657" t="s">
        <v>1961</v>
      </c>
      <c r="B2087" s="658">
        <v>44524</v>
      </c>
      <c r="C2087" s="657" t="s">
        <v>1391</v>
      </c>
      <c r="D2087" s="657" t="s">
        <v>1171</v>
      </c>
      <c r="E2087" s="657" t="s">
        <v>1717</v>
      </c>
      <c r="F2087" s="659">
        <v>-131376000</v>
      </c>
      <c r="G2087" s="659">
        <v>0</v>
      </c>
      <c r="H2087" s="659">
        <v>131376000</v>
      </c>
      <c r="I2087" s="659">
        <v>54294478991.32</v>
      </c>
      <c r="J2087" s="660" t="s">
        <v>1393</v>
      </c>
    </row>
    <row r="2088" spans="1:10">
      <c r="A2088" s="657" t="s">
        <v>1962</v>
      </c>
      <c r="B2088" s="658">
        <v>44524</v>
      </c>
      <c r="C2088" s="657" t="s">
        <v>1391</v>
      </c>
      <c r="D2088" s="657" t="s">
        <v>1171</v>
      </c>
      <c r="E2088" s="657" t="s">
        <v>1717</v>
      </c>
      <c r="F2088" s="659">
        <v>-351000</v>
      </c>
      <c r="G2088" s="659">
        <v>0</v>
      </c>
      <c r="H2088" s="659">
        <v>351000</v>
      </c>
      <c r="I2088" s="659">
        <v>54294829991.32</v>
      </c>
      <c r="J2088" s="660" t="s">
        <v>1393</v>
      </c>
    </row>
    <row r="2089" spans="1:10">
      <c r="A2089" s="657" t="s">
        <v>1963</v>
      </c>
      <c r="B2089" s="658">
        <v>44524</v>
      </c>
      <c r="C2089" s="657" t="s">
        <v>1391</v>
      </c>
      <c r="D2089" s="657" t="s">
        <v>1171</v>
      </c>
      <c r="E2089" s="657" t="s">
        <v>1480</v>
      </c>
      <c r="F2089" s="659">
        <v>-21532150</v>
      </c>
      <c r="G2089" s="659">
        <v>0</v>
      </c>
      <c r="H2089" s="659">
        <v>21532150</v>
      </c>
      <c r="I2089" s="659">
        <v>54316362141.32</v>
      </c>
      <c r="J2089" s="660" t="s">
        <v>1393</v>
      </c>
    </row>
    <row r="2090" spans="1:10">
      <c r="A2090" s="657" t="s">
        <v>1964</v>
      </c>
      <c r="B2090" s="658">
        <v>44525</v>
      </c>
      <c r="C2090" s="657" t="s">
        <v>1391</v>
      </c>
      <c r="D2090" s="657" t="s">
        <v>1171</v>
      </c>
      <c r="E2090" s="657" t="s">
        <v>1717</v>
      </c>
      <c r="F2090" s="659">
        <v>-55220000</v>
      </c>
      <c r="G2090" s="659">
        <v>0</v>
      </c>
      <c r="H2090" s="659">
        <v>55220000</v>
      </c>
      <c r="I2090" s="659">
        <v>54371582141.32</v>
      </c>
      <c r="J2090" s="660" t="s">
        <v>1393</v>
      </c>
    </row>
    <row r="2091" spans="1:10">
      <c r="A2091" s="657" t="s">
        <v>1964</v>
      </c>
      <c r="B2091" s="658">
        <v>44525</v>
      </c>
      <c r="C2091" s="657" t="s">
        <v>1391</v>
      </c>
      <c r="D2091" s="657" t="s">
        <v>1171</v>
      </c>
      <c r="E2091" s="657" t="s">
        <v>1717</v>
      </c>
      <c r="F2091" s="659">
        <v>-3498400</v>
      </c>
      <c r="G2091" s="659">
        <v>0</v>
      </c>
      <c r="H2091" s="659">
        <v>3498400</v>
      </c>
      <c r="I2091" s="659">
        <v>54375080541.32</v>
      </c>
      <c r="J2091" s="660" t="s">
        <v>1393</v>
      </c>
    </row>
    <row r="2092" spans="1:10">
      <c r="A2092" s="657" t="s">
        <v>1965</v>
      </c>
      <c r="B2092" s="658">
        <v>44525</v>
      </c>
      <c r="C2092" s="657" t="s">
        <v>1391</v>
      </c>
      <c r="D2092" s="657" t="s">
        <v>1171</v>
      </c>
      <c r="E2092" s="657" t="s">
        <v>1717</v>
      </c>
      <c r="F2092" s="659">
        <v>-85000000</v>
      </c>
      <c r="G2092" s="659">
        <v>0</v>
      </c>
      <c r="H2092" s="659">
        <v>85000000</v>
      </c>
      <c r="I2092" s="659">
        <v>54460080541.32</v>
      </c>
      <c r="J2092" s="660" t="s">
        <v>1393</v>
      </c>
    </row>
    <row r="2093" spans="1:10">
      <c r="A2093" s="657" t="s">
        <v>1966</v>
      </c>
      <c r="B2093" s="658">
        <v>44526</v>
      </c>
      <c r="C2093" s="657" t="s">
        <v>1391</v>
      </c>
      <c r="D2093" s="657" t="s">
        <v>1171</v>
      </c>
      <c r="E2093" s="657" t="s">
        <v>1717</v>
      </c>
      <c r="F2093" s="659">
        <v>-435200</v>
      </c>
      <c r="G2093" s="659">
        <v>0</v>
      </c>
      <c r="H2093" s="659">
        <v>435200</v>
      </c>
      <c r="I2093" s="659">
        <v>54460515741.32</v>
      </c>
      <c r="J2093" s="660" t="s">
        <v>1393</v>
      </c>
    </row>
    <row r="2094" spans="1:10">
      <c r="A2094" s="657" t="s">
        <v>1967</v>
      </c>
      <c r="B2094" s="658">
        <v>44526</v>
      </c>
      <c r="C2094" s="657" t="s">
        <v>1391</v>
      </c>
      <c r="D2094" s="657" t="s">
        <v>1171</v>
      </c>
      <c r="E2094" s="657" t="s">
        <v>1717</v>
      </c>
      <c r="F2094" s="659">
        <v>-97852000</v>
      </c>
      <c r="G2094" s="659">
        <v>0</v>
      </c>
      <c r="H2094" s="659">
        <v>97852000</v>
      </c>
      <c r="I2094" s="659">
        <v>54558367741.32</v>
      </c>
      <c r="J2094" s="660" t="s">
        <v>1393</v>
      </c>
    </row>
    <row r="2095" spans="1:10">
      <c r="A2095" s="657" t="s">
        <v>1968</v>
      </c>
      <c r="B2095" s="658">
        <v>44526</v>
      </c>
      <c r="C2095" s="657" t="s">
        <v>1391</v>
      </c>
      <c r="D2095" s="657" t="s">
        <v>1171</v>
      </c>
      <c r="E2095" s="657" t="s">
        <v>1969</v>
      </c>
      <c r="F2095" s="659">
        <v>-700</v>
      </c>
      <c r="G2095" s="659">
        <v>0</v>
      </c>
      <c r="H2095" s="659">
        <v>700</v>
      </c>
      <c r="I2095" s="659">
        <v>54558368441.32</v>
      </c>
      <c r="J2095" s="660" t="s">
        <v>1393</v>
      </c>
    </row>
    <row r="2096" spans="1:10">
      <c r="A2096" s="657" t="s">
        <v>1970</v>
      </c>
      <c r="B2096" s="658">
        <v>44527</v>
      </c>
      <c r="C2096" s="657" t="s">
        <v>1391</v>
      </c>
      <c r="D2096" s="657" t="s">
        <v>1171</v>
      </c>
      <c r="E2096" s="657" t="s">
        <v>1480</v>
      </c>
      <c r="F2096" s="659">
        <v>-247000</v>
      </c>
      <c r="G2096" s="659">
        <v>0</v>
      </c>
      <c r="H2096" s="659">
        <v>247000</v>
      </c>
      <c r="I2096" s="659">
        <v>54558615441.32</v>
      </c>
      <c r="J2096" s="660" t="s">
        <v>1393</v>
      </c>
    </row>
    <row r="2097" spans="1:10">
      <c r="A2097" s="657" t="s">
        <v>1971</v>
      </c>
      <c r="B2097" s="658">
        <v>44527</v>
      </c>
      <c r="C2097" s="657" t="s">
        <v>1391</v>
      </c>
      <c r="D2097" s="657" t="s">
        <v>1171</v>
      </c>
      <c r="E2097" s="657" t="s">
        <v>1717</v>
      </c>
      <c r="F2097" s="659">
        <v>-39400000</v>
      </c>
      <c r="G2097" s="659">
        <v>0</v>
      </c>
      <c r="H2097" s="659">
        <v>39400000</v>
      </c>
      <c r="I2097" s="659">
        <v>54598015441.32</v>
      </c>
      <c r="J2097" s="660" t="s">
        <v>1393</v>
      </c>
    </row>
    <row r="2098" spans="1:10">
      <c r="A2098" s="657" t="s">
        <v>1972</v>
      </c>
      <c r="B2098" s="658">
        <v>44529</v>
      </c>
      <c r="C2098" s="657" t="s">
        <v>1391</v>
      </c>
      <c r="D2098" s="657" t="s">
        <v>1171</v>
      </c>
      <c r="E2098" s="657" t="s">
        <v>1717</v>
      </c>
      <c r="F2098" s="659">
        <v>-17700000</v>
      </c>
      <c r="G2098" s="659">
        <v>0</v>
      </c>
      <c r="H2098" s="659">
        <v>17700000</v>
      </c>
      <c r="I2098" s="659">
        <v>54615715441.32</v>
      </c>
      <c r="J2098" s="660" t="s">
        <v>1393</v>
      </c>
    </row>
    <row r="2099" spans="1:10">
      <c r="A2099" s="657" t="s">
        <v>1973</v>
      </c>
      <c r="B2099" s="658">
        <v>44529</v>
      </c>
      <c r="C2099" s="657" t="s">
        <v>1391</v>
      </c>
      <c r="D2099" s="657" t="s">
        <v>1171</v>
      </c>
      <c r="E2099" s="657" t="s">
        <v>1717</v>
      </c>
      <c r="F2099" s="659">
        <v>-269831000</v>
      </c>
      <c r="G2099" s="659">
        <v>0</v>
      </c>
      <c r="H2099" s="659">
        <v>269831000</v>
      </c>
      <c r="I2099" s="659">
        <v>54885546441.32</v>
      </c>
      <c r="J2099" s="660" t="s">
        <v>1393</v>
      </c>
    </row>
    <row r="2100" spans="1:10">
      <c r="A2100" s="657" t="s">
        <v>1974</v>
      </c>
      <c r="B2100" s="658">
        <v>44529</v>
      </c>
      <c r="C2100" s="657" t="s">
        <v>1391</v>
      </c>
      <c r="D2100" s="657" t="s">
        <v>1171</v>
      </c>
      <c r="E2100" s="657" t="s">
        <v>1717</v>
      </c>
      <c r="F2100" s="659">
        <v>-968504</v>
      </c>
      <c r="G2100" s="659">
        <v>0</v>
      </c>
      <c r="H2100" s="659">
        <v>968504</v>
      </c>
      <c r="I2100" s="659">
        <v>54886514945.32</v>
      </c>
      <c r="J2100" s="660" t="s">
        <v>1393</v>
      </c>
    </row>
    <row r="2101" spans="1:10">
      <c r="A2101" s="657" t="s">
        <v>1975</v>
      </c>
      <c r="B2101" s="658">
        <v>44530</v>
      </c>
      <c r="C2101" s="657" t="s">
        <v>1391</v>
      </c>
      <c r="D2101" s="657" t="s">
        <v>1171</v>
      </c>
      <c r="E2101" s="657" t="s">
        <v>1717</v>
      </c>
      <c r="F2101" s="659">
        <v>-1536100</v>
      </c>
      <c r="G2101" s="659">
        <v>0</v>
      </c>
      <c r="H2101" s="659">
        <v>1536100</v>
      </c>
      <c r="I2101" s="659">
        <v>54888051045.32</v>
      </c>
      <c r="J2101" s="660" t="s">
        <v>1393</v>
      </c>
    </row>
    <row r="2102" spans="1:10">
      <c r="A2102" s="657" t="s">
        <v>1976</v>
      </c>
      <c r="B2102" s="658">
        <v>44530</v>
      </c>
      <c r="C2102" s="657" t="s">
        <v>1391</v>
      </c>
      <c r="D2102" s="657" t="s">
        <v>1171</v>
      </c>
      <c r="E2102" s="657" t="s">
        <v>1717</v>
      </c>
      <c r="F2102" s="659">
        <v>-39500000</v>
      </c>
      <c r="G2102" s="659">
        <v>0</v>
      </c>
      <c r="H2102" s="659">
        <v>39500000</v>
      </c>
      <c r="I2102" s="659">
        <v>54927551045.32</v>
      </c>
      <c r="J2102" s="660" t="s">
        <v>1393</v>
      </c>
    </row>
    <row r="2103" spans="1:10">
      <c r="A2103" s="657" t="s">
        <v>1977</v>
      </c>
      <c r="B2103" s="658">
        <v>44530</v>
      </c>
      <c r="C2103" s="657" t="s">
        <v>1391</v>
      </c>
      <c r="D2103" s="657" t="s">
        <v>1171</v>
      </c>
      <c r="E2103" s="657" t="s">
        <v>1717</v>
      </c>
      <c r="F2103" s="659">
        <v>-121165000</v>
      </c>
      <c r="G2103" s="659">
        <v>0</v>
      </c>
      <c r="H2103" s="659">
        <v>121165000</v>
      </c>
      <c r="I2103" s="659">
        <v>55048716045.32</v>
      </c>
      <c r="J2103" s="660" t="s">
        <v>1393</v>
      </c>
    </row>
    <row r="2104" spans="1:10">
      <c r="A2104" s="657" t="s">
        <v>1978</v>
      </c>
      <c r="B2104" s="658">
        <v>44530</v>
      </c>
      <c r="C2104" s="657" t="s">
        <v>1391</v>
      </c>
      <c r="D2104" s="657" t="s">
        <v>1171</v>
      </c>
      <c r="E2104" s="657" t="s">
        <v>1480</v>
      </c>
      <c r="F2104" s="659">
        <v>-16289450</v>
      </c>
      <c r="G2104" s="659">
        <v>0</v>
      </c>
      <c r="H2104" s="659">
        <v>16289450</v>
      </c>
      <c r="I2104" s="659">
        <v>55065005495.32</v>
      </c>
      <c r="J2104" s="660" t="s">
        <v>1393</v>
      </c>
    </row>
    <row r="2105" spans="1:10">
      <c r="A2105" s="657" t="s">
        <v>1979</v>
      </c>
      <c r="B2105" s="658">
        <v>44530</v>
      </c>
      <c r="C2105" s="657" t="s">
        <v>1391</v>
      </c>
      <c r="D2105" s="657" t="s">
        <v>1171</v>
      </c>
      <c r="E2105" s="657" t="s">
        <v>1980</v>
      </c>
      <c r="F2105" s="659">
        <v>-26600</v>
      </c>
      <c r="G2105" s="659">
        <v>0</v>
      </c>
      <c r="H2105" s="659">
        <v>26600</v>
      </c>
      <c r="I2105" s="659">
        <v>55065032095.32</v>
      </c>
      <c r="J2105" s="660" t="s">
        <v>1393</v>
      </c>
    </row>
    <row r="2106" spans="1:10">
      <c r="A2106" s="657" t="s">
        <v>1981</v>
      </c>
      <c r="B2106" s="658">
        <v>44512</v>
      </c>
      <c r="C2106" s="657" t="s">
        <v>1391</v>
      </c>
      <c r="D2106" s="657" t="s">
        <v>1171</v>
      </c>
      <c r="E2106" s="657" t="s">
        <v>1489</v>
      </c>
      <c r="F2106" s="659">
        <v>10000</v>
      </c>
      <c r="G2106" s="659">
        <v>10000</v>
      </c>
      <c r="H2106" s="659">
        <v>0</v>
      </c>
      <c r="I2106" s="659">
        <v>55065022095.32</v>
      </c>
      <c r="J2106" s="660" t="s">
        <v>1398</v>
      </c>
    </row>
    <row r="2107" spans="1:10">
      <c r="A2107" s="657" t="s">
        <v>1982</v>
      </c>
      <c r="B2107" s="658">
        <v>44512</v>
      </c>
      <c r="C2107" s="657" t="s">
        <v>1391</v>
      </c>
      <c r="D2107" s="657" t="s">
        <v>1171</v>
      </c>
      <c r="E2107" s="657" t="s">
        <v>1480</v>
      </c>
      <c r="F2107" s="659">
        <v>89000000</v>
      </c>
      <c r="G2107" s="659">
        <v>89000000</v>
      </c>
      <c r="H2107" s="659">
        <v>0</v>
      </c>
      <c r="I2107" s="659">
        <v>54976022095.32</v>
      </c>
      <c r="J2107" s="660" t="s">
        <v>1398</v>
      </c>
    </row>
    <row r="2108" spans="1:10">
      <c r="A2108" s="657" t="s">
        <v>1983</v>
      </c>
      <c r="B2108" s="658">
        <v>44511</v>
      </c>
      <c r="C2108" s="657" t="s">
        <v>1391</v>
      </c>
      <c r="D2108" s="657" t="s">
        <v>1171</v>
      </c>
      <c r="E2108" s="657" t="s">
        <v>1480</v>
      </c>
      <c r="F2108" s="659">
        <v>1552500</v>
      </c>
      <c r="G2108" s="659">
        <v>1552500</v>
      </c>
      <c r="H2108" s="659">
        <v>0</v>
      </c>
      <c r="I2108" s="659">
        <v>54974469595.32</v>
      </c>
      <c r="J2108" s="660" t="s">
        <v>1398</v>
      </c>
    </row>
    <row r="2109" spans="1:10">
      <c r="A2109" s="657" t="s">
        <v>1984</v>
      </c>
      <c r="B2109" s="658">
        <v>44515</v>
      </c>
      <c r="C2109" s="657" t="s">
        <v>1391</v>
      </c>
      <c r="D2109" s="657" t="s">
        <v>1171</v>
      </c>
      <c r="E2109" s="657" t="s">
        <v>1480</v>
      </c>
      <c r="F2109" s="659">
        <v>1542500</v>
      </c>
      <c r="G2109" s="659">
        <v>1542500</v>
      </c>
      <c r="H2109" s="659">
        <v>0</v>
      </c>
      <c r="I2109" s="659">
        <v>54972927095.32</v>
      </c>
      <c r="J2109" s="660" t="s">
        <v>1398</v>
      </c>
    </row>
    <row r="2110" spans="1:10">
      <c r="A2110" s="662"/>
      <c r="B2110" s="663"/>
      <c r="C2110" s="662"/>
      <c r="D2110" s="662"/>
      <c r="E2110" s="662"/>
      <c r="F2110" s="669"/>
      <c r="G2110" s="669"/>
      <c r="H2110" s="669"/>
      <c r="I2110" s="665">
        <v>54972927095.32</v>
      </c>
      <c r="J2110" s="670"/>
    </row>
    <row r="2111" spans="1:10">
      <c r="A2111" s="666"/>
      <c r="B2111" s="667"/>
      <c r="C2111" s="666"/>
      <c r="D2111" s="666"/>
      <c r="E2111" s="666"/>
      <c r="F2111" s="668"/>
      <c r="G2111" s="668"/>
      <c r="H2111" s="668"/>
      <c r="I2111" s="668"/>
      <c r="J2111" s="667"/>
    </row>
    <row r="2112" spans="1:10" ht="15" customHeight="1">
      <c r="A2112" s="766" t="s">
        <v>1985</v>
      </c>
      <c r="B2112" s="767"/>
      <c r="C2112" s="767"/>
      <c r="D2112" s="767"/>
      <c r="E2112" s="767"/>
      <c r="F2112" s="768"/>
      <c r="G2112" s="769"/>
      <c r="H2112" s="768"/>
      <c r="I2112" s="655">
        <v>28044649</v>
      </c>
      <c r="J2112" s="656"/>
    </row>
    <row r="2113" spans="1:10">
      <c r="A2113" s="657" t="s">
        <v>1986</v>
      </c>
      <c r="B2113" s="658">
        <v>44530</v>
      </c>
      <c r="C2113" s="657" t="s">
        <v>1391</v>
      </c>
      <c r="D2113" s="657" t="s">
        <v>1171</v>
      </c>
      <c r="E2113" s="657" t="s">
        <v>1480</v>
      </c>
      <c r="F2113" s="659">
        <v>19000000</v>
      </c>
      <c r="G2113" s="659">
        <v>19000000</v>
      </c>
      <c r="H2113" s="659">
        <v>0</v>
      </c>
      <c r="I2113" s="659">
        <v>9044649</v>
      </c>
      <c r="J2113" s="660" t="s">
        <v>1398</v>
      </c>
    </row>
    <row r="2114" spans="1:10">
      <c r="A2114" s="662"/>
      <c r="B2114" s="663"/>
      <c r="C2114" s="662"/>
      <c r="D2114" s="662"/>
      <c r="E2114" s="662"/>
      <c r="F2114" s="669"/>
      <c r="G2114" s="669"/>
      <c r="H2114" s="669"/>
      <c r="I2114" s="665">
        <v>9044649</v>
      </c>
      <c r="J2114" s="670"/>
    </row>
    <row r="2115" spans="1:10">
      <c r="A2115" s="666"/>
      <c r="B2115" s="667"/>
      <c r="C2115" s="666"/>
      <c r="D2115" s="666"/>
      <c r="E2115" s="666"/>
      <c r="F2115" s="668"/>
      <c r="G2115" s="668"/>
      <c r="H2115" s="668"/>
      <c r="I2115" s="668"/>
      <c r="J2115" s="667"/>
    </row>
    <row r="2116" spans="1:10" ht="15" customHeight="1">
      <c r="A2116" s="766" t="s">
        <v>1987</v>
      </c>
      <c r="B2116" s="767"/>
      <c r="C2116" s="767"/>
      <c r="D2116" s="767"/>
      <c r="E2116" s="767"/>
      <c r="F2116" s="768"/>
      <c r="G2116" s="769"/>
      <c r="H2116" s="768"/>
      <c r="I2116" s="655">
        <v>18224804</v>
      </c>
      <c r="J2116" s="656"/>
    </row>
    <row r="2117" spans="1:10">
      <c r="A2117" s="657" t="s">
        <v>1988</v>
      </c>
      <c r="B2117" s="658">
        <v>44506</v>
      </c>
      <c r="C2117" s="657" t="s">
        <v>1391</v>
      </c>
      <c r="D2117" s="657" t="s">
        <v>1171</v>
      </c>
      <c r="E2117" s="657" t="s">
        <v>1480</v>
      </c>
      <c r="F2117" s="659">
        <v>-1046</v>
      </c>
      <c r="G2117" s="659">
        <v>0</v>
      </c>
      <c r="H2117" s="659">
        <v>1046</v>
      </c>
      <c r="I2117" s="659">
        <v>18225850</v>
      </c>
      <c r="J2117" s="660" t="s">
        <v>1393</v>
      </c>
    </row>
    <row r="2118" spans="1:10">
      <c r="A2118" s="657" t="s">
        <v>1989</v>
      </c>
      <c r="B2118" s="658">
        <v>44506</v>
      </c>
      <c r="C2118" s="657" t="s">
        <v>1391</v>
      </c>
      <c r="D2118" s="657" t="s">
        <v>1171</v>
      </c>
      <c r="E2118" s="657" t="s">
        <v>1480</v>
      </c>
      <c r="F2118" s="659">
        <v>18225850</v>
      </c>
      <c r="G2118" s="659">
        <v>18225850</v>
      </c>
      <c r="H2118" s="659">
        <v>0</v>
      </c>
      <c r="I2118" s="659">
        <v>0</v>
      </c>
      <c r="J2118" s="660" t="s">
        <v>1398</v>
      </c>
    </row>
    <row r="2119" spans="1:10">
      <c r="A2119" s="657" t="s">
        <v>1990</v>
      </c>
      <c r="B2119" s="658">
        <v>44515</v>
      </c>
      <c r="C2119" s="657" t="s">
        <v>1391</v>
      </c>
      <c r="D2119" s="657" t="s">
        <v>1171</v>
      </c>
      <c r="E2119" s="657" t="s">
        <v>1480</v>
      </c>
      <c r="F2119" s="659">
        <v>13843200</v>
      </c>
      <c r="G2119" s="659">
        <v>13843200</v>
      </c>
      <c r="H2119" s="659">
        <v>0</v>
      </c>
      <c r="I2119" s="659">
        <v>-13843200</v>
      </c>
      <c r="J2119" s="660" t="s">
        <v>1398</v>
      </c>
    </row>
    <row r="2120" spans="1:10">
      <c r="A2120" s="657" t="s">
        <v>1991</v>
      </c>
      <c r="B2120" s="658">
        <v>44519</v>
      </c>
      <c r="C2120" s="657" t="s">
        <v>1391</v>
      </c>
      <c r="D2120" s="657" t="s">
        <v>1171</v>
      </c>
      <c r="E2120" s="657" t="s">
        <v>1480</v>
      </c>
      <c r="F2120" s="659">
        <v>11304250</v>
      </c>
      <c r="G2120" s="659">
        <v>11304250</v>
      </c>
      <c r="H2120" s="659">
        <v>0</v>
      </c>
      <c r="I2120" s="659">
        <v>-25147450</v>
      </c>
      <c r="J2120" s="660" t="s">
        <v>1398</v>
      </c>
    </row>
    <row r="2121" spans="1:10">
      <c r="A2121" s="657" t="s">
        <v>1992</v>
      </c>
      <c r="B2121" s="658">
        <v>44524</v>
      </c>
      <c r="C2121" s="657" t="s">
        <v>1391</v>
      </c>
      <c r="D2121" s="657" t="s">
        <v>1171</v>
      </c>
      <c r="E2121" s="657" t="s">
        <v>1480</v>
      </c>
      <c r="F2121" s="659">
        <v>21532150</v>
      </c>
      <c r="G2121" s="659">
        <v>21532150</v>
      </c>
      <c r="H2121" s="659">
        <v>0</v>
      </c>
      <c r="I2121" s="659">
        <v>-46679600</v>
      </c>
      <c r="J2121" s="660" t="s">
        <v>1398</v>
      </c>
    </row>
    <row r="2122" spans="1:10">
      <c r="A2122" s="657" t="s">
        <v>1993</v>
      </c>
      <c r="B2122" s="658">
        <v>44530</v>
      </c>
      <c r="C2122" s="657" t="s">
        <v>1391</v>
      </c>
      <c r="D2122" s="657" t="s">
        <v>1171</v>
      </c>
      <c r="E2122" s="657" t="s">
        <v>1480</v>
      </c>
      <c r="F2122" s="659">
        <v>16289450</v>
      </c>
      <c r="G2122" s="659">
        <v>16289450</v>
      </c>
      <c r="H2122" s="659">
        <v>0</v>
      </c>
      <c r="I2122" s="659">
        <v>-62969050</v>
      </c>
      <c r="J2122" s="660" t="s">
        <v>1398</v>
      </c>
    </row>
    <row r="2123" spans="1:10">
      <c r="A2123" s="662"/>
      <c r="B2123" s="663"/>
      <c r="C2123" s="662"/>
      <c r="D2123" s="662"/>
      <c r="E2123" s="662"/>
      <c r="F2123" s="669"/>
      <c r="G2123" s="669"/>
      <c r="H2123" s="669"/>
      <c r="I2123" s="665">
        <v>-62969050</v>
      </c>
      <c r="J2123" s="670"/>
    </row>
    <row r="2124" spans="1:10">
      <c r="A2124" s="666"/>
      <c r="B2124" s="667"/>
      <c r="C2124" s="666"/>
      <c r="D2124" s="666"/>
      <c r="E2124" s="666"/>
      <c r="F2124" s="668"/>
      <c r="G2124" s="668"/>
      <c r="H2124" s="668"/>
      <c r="I2124" s="668"/>
      <c r="J2124" s="667"/>
    </row>
    <row r="2125" spans="1:10" ht="15" customHeight="1">
      <c r="A2125" s="766" t="s">
        <v>1994</v>
      </c>
      <c r="B2125" s="767"/>
      <c r="C2125" s="767"/>
      <c r="D2125" s="767"/>
      <c r="E2125" s="767"/>
      <c r="F2125" s="768"/>
      <c r="G2125" s="769"/>
      <c r="H2125" s="768"/>
      <c r="I2125" s="655">
        <v>247000</v>
      </c>
      <c r="J2125" s="656"/>
    </row>
    <row r="2126" spans="1:10">
      <c r="A2126" s="657" t="s">
        <v>1995</v>
      </c>
      <c r="B2126" s="658">
        <v>44527</v>
      </c>
      <c r="C2126" s="657" t="s">
        <v>1391</v>
      </c>
      <c r="D2126" s="657" t="s">
        <v>1171</v>
      </c>
      <c r="E2126" s="657" t="s">
        <v>1480</v>
      </c>
      <c r="F2126" s="659">
        <v>247000</v>
      </c>
      <c r="G2126" s="659">
        <v>247000</v>
      </c>
      <c r="H2126" s="659">
        <v>0</v>
      </c>
      <c r="I2126" s="659">
        <v>0</v>
      </c>
      <c r="J2126" s="660" t="s">
        <v>1398</v>
      </c>
    </row>
    <row r="2127" spans="1:10">
      <c r="A2127" s="662"/>
      <c r="B2127" s="663"/>
      <c r="C2127" s="662"/>
      <c r="D2127" s="662"/>
      <c r="E2127" s="662"/>
      <c r="F2127" s="669"/>
      <c r="G2127" s="669"/>
      <c r="H2127" s="669"/>
      <c r="I2127" s="665">
        <v>0</v>
      </c>
      <c r="J2127" s="670"/>
    </row>
    <row r="2128" spans="1:10">
      <c r="A2128" s="666"/>
      <c r="B2128" s="667"/>
      <c r="C2128" s="666"/>
      <c r="D2128" s="666"/>
      <c r="E2128" s="666"/>
      <c r="F2128" s="668"/>
      <c r="G2128" s="668"/>
      <c r="H2128" s="668"/>
      <c r="I2128" s="668"/>
      <c r="J2128" s="667"/>
    </row>
    <row r="2129" spans="1:10" ht="15" customHeight="1">
      <c r="A2129" s="766" t="s">
        <v>1996</v>
      </c>
      <c r="B2129" s="767"/>
      <c r="C2129" s="767"/>
      <c r="D2129" s="767"/>
      <c r="E2129" s="767"/>
      <c r="F2129" s="768"/>
      <c r="G2129" s="769"/>
      <c r="H2129" s="768"/>
      <c r="I2129" s="655">
        <v>92923654</v>
      </c>
      <c r="J2129" s="656"/>
    </row>
    <row r="2130" spans="1:10">
      <c r="A2130" s="657" t="s">
        <v>1997</v>
      </c>
      <c r="B2130" s="658">
        <v>44515</v>
      </c>
      <c r="C2130" s="657" t="s">
        <v>1391</v>
      </c>
      <c r="D2130" s="657" t="s">
        <v>1171</v>
      </c>
      <c r="E2130" s="657" t="s">
        <v>1480</v>
      </c>
      <c r="F2130" s="659">
        <v>17625438</v>
      </c>
      <c r="G2130" s="659">
        <v>17625438</v>
      </c>
      <c r="H2130" s="659">
        <v>0</v>
      </c>
      <c r="I2130" s="659">
        <v>75298216</v>
      </c>
      <c r="J2130" s="660" t="s">
        <v>1398</v>
      </c>
    </row>
    <row r="2131" spans="1:10">
      <c r="A2131" s="662"/>
      <c r="B2131" s="663"/>
      <c r="C2131" s="662"/>
      <c r="D2131" s="662"/>
      <c r="E2131" s="662"/>
      <c r="F2131" s="669"/>
      <c r="G2131" s="669"/>
      <c r="H2131" s="669"/>
      <c r="I2131" s="665">
        <v>75298216</v>
      </c>
      <c r="J2131" s="670"/>
    </row>
    <row r="2132" spans="1:10">
      <c r="A2132" s="666"/>
      <c r="B2132" s="667"/>
      <c r="C2132" s="666"/>
      <c r="D2132" s="666"/>
      <c r="E2132" s="666"/>
      <c r="F2132" s="668"/>
      <c r="G2132" s="668"/>
      <c r="H2132" s="668"/>
      <c r="I2132" s="668"/>
      <c r="J2132" s="667"/>
    </row>
    <row r="2133" spans="1:10" ht="15" customHeight="1">
      <c r="A2133" s="766" t="s">
        <v>1998</v>
      </c>
      <c r="B2133" s="767"/>
      <c r="C2133" s="767"/>
      <c r="D2133" s="767"/>
      <c r="E2133" s="767"/>
      <c r="F2133" s="768"/>
      <c r="G2133" s="769"/>
      <c r="H2133" s="768"/>
      <c r="I2133" s="655">
        <v>136675954218</v>
      </c>
      <c r="J2133" s="656"/>
    </row>
    <row r="2134" spans="1:10">
      <c r="A2134" s="657" t="s">
        <v>1999</v>
      </c>
      <c r="B2134" s="658">
        <v>44530</v>
      </c>
      <c r="C2134" s="657" t="s">
        <v>1391</v>
      </c>
      <c r="D2134" s="657" t="s">
        <v>1171</v>
      </c>
      <c r="E2134" s="657" t="s">
        <v>1480</v>
      </c>
      <c r="F2134" s="659">
        <v>-19000000</v>
      </c>
      <c r="G2134" s="659">
        <v>0</v>
      </c>
      <c r="H2134" s="659">
        <v>19000000</v>
      </c>
      <c r="I2134" s="659">
        <v>136694954218</v>
      </c>
      <c r="J2134" s="660" t="s">
        <v>1393</v>
      </c>
    </row>
    <row r="2135" spans="1:10">
      <c r="A2135" s="662"/>
      <c r="B2135" s="663"/>
      <c r="C2135" s="662"/>
      <c r="D2135" s="662"/>
      <c r="E2135" s="662"/>
      <c r="F2135" s="669"/>
      <c r="G2135" s="669"/>
      <c r="H2135" s="669"/>
      <c r="I2135" s="665">
        <v>136694954218</v>
      </c>
      <c r="J2135" s="670"/>
    </row>
    <row r="2136" spans="1:10">
      <c r="A2136" s="666"/>
      <c r="B2136" s="667"/>
      <c r="C2136" s="666"/>
      <c r="D2136" s="666"/>
      <c r="E2136" s="666"/>
      <c r="F2136" s="668"/>
      <c r="G2136" s="668"/>
      <c r="H2136" s="668"/>
      <c r="I2136" s="668"/>
      <c r="J2136" s="667"/>
    </row>
    <row r="2137" spans="1:10" ht="15" customHeight="1">
      <c r="A2137" s="766" t="s">
        <v>2000</v>
      </c>
      <c r="B2137" s="767"/>
      <c r="C2137" s="767"/>
      <c r="D2137" s="767"/>
      <c r="E2137" s="767"/>
      <c r="F2137" s="768"/>
      <c r="G2137" s="769"/>
      <c r="H2137" s="768"/>
      <c r="I2137" s="655">
        <v>-32006479</v>
      </c>
      <c r="J2137" s="656"/>
    </row>
    <row r="2138" spans="1:10">
      <c r="A2138" s="657" t="s">
        <v>2001</v>
      </c>
      <c r="B2138" s="658">
        <v>44516</v>
      </c>
      <c r="C2138" s="657" t="s">
        <v>1391</v>
      </c>
      <c r="D2138" s="657" t="s">
        <v>1171</v>
      </c>
      <c r="E2138" s="657" t="s">
        <v>1480</v>
      </c>
      <c r="F2138" s="659">
        <v>158438</v>
      </c>
      <c r="G2138" s="659">
        <v>158438</v>
      </c>
      <c r="H2138" s="659">
        <v>0</v>
      </c>
      <c r="I2138" s="659">
        <v>-32164917</v>
      </c>
      <c r="J2138" s="660" t="s">
        <v>1398</v>
      </c>
    </row>
    <row r="2139" spans="1:10">
      <c r="A2139" s="657" t="s">
        <v>2002</v>
      </c>
      <c r="B2139" s="658">
        <v>44522</v>
      </c>
      <c r="C2139" s="657" t="s">
        <v>1391</v>
      </c>
      <c r="D2139" s="657" t="s">
        <v>1171</v>
      </c>
      <c r="E2139" s="657" t="s">
        <v>2003</v>
      </c>
      <c r="F2139" s="659">
        <v>29079679</v>
      </c>
      <c r="G2139" s="659">
        <v>29079679</v>
      </c>
      <c r="H2139" s="659">
        <v>0</v>
      </c>
      <c r="I2139" s="659">
        <v>-61244596</v>
      </c>
      <c r="J2139" s="660" t="s">
        <v>1398</v>
      </c>
    </row>
    <row r="2140" spans="1:10">
      <c r="A2140" s="657" t="s">
        <v>2004</v>
      </c>
      <c r="B2140" s="658">
        <v>44522</v>
      </c>
      <c r="C2140" s="657" t="s">
        <v>1391</v>
      </c>
      <c r="D2140" s="657" t="s">
        <v>1171</v>
      </c>
      <c r="E2140" s="657" t="s">
        <v>2005</v>
      </c>
      <c r="F2140" s="659">
        <v>251361</v>
      </c>
      <c r="G2140" s="659">
        <v>251361</v>
      </c>
      <c r="H2140" s="659">
        <v>0</v>
      </c>
      <c r="I2140" s="659">
        <v>-61495957</v>
      </c>
      <c r="J2140" s="660" t="s">
        <v>1398</v>
      </c>
    </row>
    <row r="2141" spans="1:10">
      <c r="A2141" s="657" t="s">
        <v>2006</v>
      </c>
      <c r="B2141" s="658">
        <v>44529</v>
      </c>
      <c r="C2141" s="657" t="s">
        <v>1391</v>
      </c>
      <c r="D2141" s="657" t="s">
        <v>1171</v>
      </c>
      <c r="E2141" s="657" t="s">
        <v>2007</v>
      </c>
      <c r="F2141" s="659">
        <v>16477564</v>
      </c>
      <c r="G2141" s="659">
        <v>16477564</v>
      </c>
      <c r="H2141" s="659">
        <v>0</v>
      </c>
      <c r="I2141" s="659">
        <v>-77973521</v>
      </c>
      <c r="J2141" s="660" t="s">
        <v>1398</v>
      </c>
    </row>
    <row r="2142" spans="1:10">
      <c r="A2142" s="657" t="s">
        <v>2008</v>
      </c>
      <c r="B2142" s="658">
        <v>44530</v>
      </c>
      <c r="C2142" s="657" t="s">
        <v>1391</v>
      </c>
      <c r="D2142" s="657" t="s">
        <v>1171</v>
      </c>
      <c r="E2142" s="657" t="s">
        <v>2009</v>
      </c>
      <c r="F2142" s="659">
        <v>923917</v>
      </c>
      <c r="G2142" s="659">
        <v>923917</v>
      </c>
      <c r="H2142" s="659">
        <v>0</v>
      </c>
      <c r="I2142" s="659">
        <v>-78897438</v>
      </c>
      <c r="J2142" s="660" t="s">
        <v>1398</v>
      </c>
    </row>
    <row r="2143" spans="1:10">
      <c r="A2143" s="657" t="s">
        <v>2010</v>
      </c>
      <c r="B2143" s="658">
        <v>44530</v>
      </c>
      <c r="C2143" s="657" t="s">
        <v>1391</v>
      </c>
      <c r="D2143" s="657" t="s">
        <v>1171</v>
      </c>
      <c r="E2143" s="657" t="s">
        <v>2011</v>
      </c>
      <c r="F2143" s="659">
        <v>87507</v>
      </c>
      <c r="G2143" s="659">
        <v>87507</v>
      </c>
      <c r="H2143" s="659">
        <v>0</v>
      </c>
      <c r="I2143" s="659">
        <v>-78984945</v>
      </c>
      <c r="J2143" s="660" t="s">
        <v>1398</v>
      </c>
    </row>
    <row r="2144" spans="1:10">
      <c r="A2144" s="662"/>
      <c r="B2144" s="663"/>
      <c r="C2144" s="662"/>
      <c r="D2144" s="662"/>
      <c r="E2144" s="662"/>
      <c r="F2144" s="669"/>
      <c r="G2144" s="669"/>
      <c r="H2144" s="669"/>
      <c r="I2144" s="665">
        <v>-78984945</v>
      </c>
      <c r="J2144" s="670"/>
    </row>
    <row r="2145" spans="1:10" ht="15" customHeight="1">
      <c r="A2145" s="666"/>
      <c r="B2145" s="667"/>
      <c r="C2145" s="666"/>
      <c r="D2145" s="666"/>
      <c r="E2145" s="666"/>
      <c r="F2145" s="668"/>
      <c r="G2145" s="668"/>
      <c r="H2145" s="668"/>
      <c r="I2145" s="668"/>
      <c r="J2145" s="667"/>
    </row>
    <row r="2146" spans="1:10">
      <c r="A2146" s="766" t="s">
        <v>2012</v>
      </c>
      <c r="B2146" s="767"/>
      <c r="C2146" s="767"/>
      <c r="D2146" s="767"/>
      <c r="E2146" s="767"/>
      <c r="F2146" s="768"/>
      <c r="G2146" s="769"/>
      <c r="H2146" s="768"/>
      <c r="I2146" s="655">
        <v>-7819400</v>
      </c>
      <c r="J2146" s="656"/>
    </row>
    <row r="2147" spans="1:10">
      <c r="A2147" s="657" t="s">
        <v>2013</v>
      </c>
      <c r="B2147" s="658">
        <v>44504</v>
      </c>
      <c r="C2147" s="657" t="s">
        <v>1175</v>
      </c>
      <c r="D2147" s="657" t="s">
        <v>1171</v>
      </c>
      <c r="E2147" s="657" t="s">
        <v>2014</v>
      </c>
      <c r="F2147" s="659">
        <v>-17666000</v>
      </c>
      <c r="G2147" s="659">
        <v>0</v>
      </c>
      <c r="H2147" s="659">
        <v>17666000</v>
      </c>
      <c r="I2147" s="659">
        <v>9846600</v>
      </c>
      <c r="J2147" s="660" t="s">
        <v>1173</v>
      </c>
    </row>
    <row r="2148" spans="1:10">
      <c r="A2148" s="657" t="s">
        <v>2015</v>
      </c>
      <c r="B2148" s="658">
        <v>44505</v>
      </c>
      <c r="C2148" s="657" t="s">
        <v>1175</v>
      </c>
      <c r="D2148" s="657" t="s">
        <v>1171</v>
      </c>
      <c r="E2148" s="657" t="s">
        <v>1647</v>
      </c>
      <c r="F2148" s="659">
        <v>-2014500</v>
      </c>
      <c r="G2148" s="659">
        <v>0</v>
      </c>
      <c r="H2148" s="659">
        <v>2014500</v>
      </c>
      <c r="I2148" s="659">
        <v>11861100</v>
      </c>
      <c r="J2148" s="660" t="s">
        <v>1173</v>
      </c>
    </row>
    <row r="2149" spans="1:10">
      <c r="A2149" s="657" t="s">
        <v>2015</v>
      </c>
      <c r="B2149" s="658">
        <v>44505</v>
      </c>
      <c r="C2149" s="657" t="s">
        <v>1175</v>
      </c>
      <c r="D2149" s="657" t="s">
        <v>1171</v>
      </c>
      <c r="E2149" s="657" t="s">
        <v>1647</v>
      </c>
      <c r="F2149" s="659">
        <v>-325500</v>
      </c>
      <c r="G2149" s="659">
        <v>0</v>
      </c>
      <c r="H2149" s="659">
        <v>325500</v>
      </c>
      <c r="I2149" s="659">
        <v>12186600</v>
      </c>
      <c r="J2149" s="660" t="s">
        <v>1173</v>
      </c>
    </row>
    <row r="2150" spans="1:10">
      <c r="A2150" s="657" t="s">
        <v>2016</v>
      </c>
      <c r="B2150" s="658">
        <v>44517</v>
      </c>
      <c r="C2150" s="657" t="s">
        <v>1175</v>
      </c>
      <c r="D2150" s="657" t="s">
        <v>1171</v>
      </c>
      <c r="E2150" s="657" t="s">
        <v>1651</v>
      </c>
      <c r="F2150" s="659">
        <v>-3570000</v>
      </c>
      <c r="G2150" s="659">
        <v>0</v>
      </c>
      <c r="H2150" s="659">
        <v>3570000</v>
      </c>
      <c r="I2150" s="659">
        <v>15756600</v>
      </c>
      <c r="J2150" s="660" t="s">
        <v>1173</v>
      </c>
    </row>
    <row r="2151" spans="1:10">
      <c r="A2151" s="657" t="s">
        <v>2017</v>
      </c>
      <c r="B2151" s="658">
        <v>44520</v>
      </c>
      <c r="C2151" s="657" t="s">
        <v>1170</v>
      </c>
      <c r="D2151" s="657" t="s">
        <v>1171</v>
      </c>
      <c r="E2151" s="657" t="s">
        <v>2018</v>
      </c>
      <c r="F2151" s="659">
        <v>-189000</v>
      </c>
      <c r="G2151" s="659">
        <v>0</v>
      </c>
      <c r="H2151" s="659">
        <v>189000</v>
      </c>
      <c r="I2151" s="659">
        <v>15945600</v>
      </c>
      <c r="J2151" s="660" t="s">
        <v>1173</v>
      </c>
    </row>
    <row r="2152" spans="1:10">
      <c r="A2152" s="657" t="s">
        <v>2019</v>
      </c>
      <c r="B2152" s="658">
        <v>44526</v>
      </c>
      <c r="C2152" s="657" t="s">
        <v>1175</v>
      </c>
      <c r="D2152" s="657" t="s">
        <v>1171</v>
      </c>
      <c r="E2152" s="657" t="s">
        <v>1651</v>
      </c>
      <c r="F2152" s="659">
        <v>-44500</v>
      </c>
      <c r="G2152" s="659">
        <v>0</v>
      </c>
      <c r="H2152" s="659">
        <v>44500</v>
      </c>
      <c r="I2152" s="659">
        <v>15990100</v>
      </c>
      <c r="J2152" s="660" t="s">
        <v>1173</v>
      </c>
    </row>
    <row r="2153" spans="1:10">
      <c r="A2153" s="657" t="s">
        <v>2020</v>
      </c>
      <c r="B2153" s="658">
        <v>44515</v>
      </c>
      <c r="C2153" s="657" t="s">
        <v>1391</v>
      </c>
      <c r="D2153" s="657" t="s">
        <v>1171</v>
      </c>
      <c r="E2153" s="657" t="s">
        <v>1435</v>
      </c>
      <c r="F2153" s="659">
        <v>-1758000</v>
      </c>
      <c r="G2153" s="659">
        <v>0</v>
      </c>
      <c r="H2153" s="659">
        <v>1758000</v>
      </c>
      <c r="I2153" s="659">
        <v>17748100</v>
      </c>
      <c r="J2153" s="660" t="s">
        <v>1393</v>
      </c>
    </row>
    <row r="2154" spans="1:10">
      <c r="A2154" s="657" t="s">
        <v>2021</v>
      </c>
      <c r="B2154" s="658">
        <v>44515</v>
      </c>
      <c r="C2154" s="657" t="s">
        <v>1391</v>
      </c>
      <c r="D2154" s="657" t="s">
        <v>1171</v>
      </c>
      <c r="E2154" s="657" t="s">
        <v>1437</v>
      </c>
      <c r="F2154" s="659">
        <v>-6847000</v>
      </c>
      <c r="G2154" s="659">
        <v>0</v>
      </c>
      <c r="H2154" s="659">
        <v>6847000</v>
      </c>
      <c r="I2154" s="659">
        <v>24595100</v>
      </c>
      <c r="J2154" s="660" t="s">
        <v>1393</v>
      </c>
    </row>
    <row r="2155" spans="1:10">
      <c r="A2155" s="657" t="s">
        <v>2022</v>
      </c>
      <c r="B2155" s="658">
        <v>44511</v>
      </c>
      <c r="C2155" s="657" t="s">
        <v>1391</v>
      </c>
      <c r="D2155" s="657" t="s">
        <v>1171</v>
      </c>
      <c r="E2155" s="657" t="s">
        <v>1480</v>
      </c>
      <c r="F2155" s="659">
        <v>-1552500</v>
      </c>
      <c r="G2155" s="659">
        <v>0</v>
      </c>
      <c r="H2155" s="659">
        <v>1552500</v>
      </c>
      <c r="I2155" s="659">
        <v>26147600</v>
      </c>
      <c r="J2155" s="660" t="s">
        <v>1393</v>
      </c>
    </row>
    <row r="2156" spans="1:10">
      <c r="A2156" s="657" t="s">
        <v>2023</v>
      </c>
      <c r="B2156" s="658">
        <v>44516</v>
      </c>
      <c r="C2156" s="657" t="s">
        <v>1391</v>
      </c>
      <c r="D2156" s="657" t="s">
        <v>1171</v>
      </c>
      <c r="E2156" s="657" t="s">
        <v>1480</v>
      </c>
      <c r="F2156" s="659">
        <v>-19212638</v>
      </c>
      <c r="G2156" s="659">
        <v>0</v>
      </c>
      <c r="H2156" s="659">
        <v>19212638</v>
      </c>
      <c r="I2156" s="659">
        <v>45360238</v>
      </c>
      <c r="J2156" s="660" t="s">
        <v>1393</v>
      </c>
    </row>
    <row r="2157" spans="1:10">
      <c r="A2157" s="657" t="s">
        <v>2024</v>
      </c>
      <c r="B2157" s="658">
        <v>44527</v>
      </c>
      <c r="C2157" s="657" t="s">
        <v>1391</v>
      </c>
      <c r="D2157" s="657" t="s">
        <v>1171</v>
      </c>
      <c r="E2157" s="657" t="s">
        <v>2025</v>
      </c>
      <c r="F2157" s="659">
        <v>-14300</v>
      </c>
      <c r="G2157" s="659">
        <v>0</v>
      </c>
      <c r="H2157" s="659">
        <v>14300</v>
      </c>
      <c r="I2157" s="659">
        <v>45374538</v>
      </c>
      <c r="J2157" s="660" t="s">
        <v>1393</v>
      </c>
    </row>
    <row r="2158" spans="1:10">
      <c r="A2158" s="657" t="s">
        <v>2026</v>
      </c>
      <c r="B2158" s="658">
        <v>44503</v>
      </c>
      <c r="C2158" s="657" t="s">
        <v>1391</v>
      </c>
      <c r="D2158" s="657" t="s">
        <v>1171</v>
      </c>
      <c r="E2158" s="657" t="s">
        <v>1689</v>
      </c>
      <c r="F2158" s="659">
        <v>17666000</v>
      </c>
      <c r="G2158" s="659">
        <v>17666000</v>
      </c>
      <c r="H2158" s="659">
        <v>0</v>
      </c>
      <c r="I2158" s="659">
        <v>27708538</v>
      </c>
      <c r="J2158" s="660" t="s">
        <v>1398</v>
      </c>
    </row>
    <row r="2159" spans="1:10">
      <c r="A2159" s="657" t="s">
        <v>2027</v>
      </c>
      <c r="B2159" s="658">
        <v>44504</v>
      </c>
      <c r="C2159" s="657" t="s">
        <v>1391</v>
      </c>
      <c r="D2159" s="657" t="s">
        <v>1171</v>
      </c>
      <c r="E2159" s="657" t="s">
        <v>1692</v>
      </c>
      <c r="F2159" s="659">
        <v>14300</v>
      </c>
      <c r="G2159" s="659">
        <v>14300</v>
      </c>
      <c r="H2159" s="659">
        <v>0</v>
      </c>
      <c r="I2159" s="659">
        <v>27694238</v>
      </c>
      <c r="J2159" s="660" t="s">
        <v>1398</v>
      </c>
    </row>
    <row r="2160" spans="1:10">
      <c r="A2160" s="657" t="s">
        <v>2028</v>
      </c>
      <c r="B2160" s="658">
        <v>44504</v>
      </c>
      <c r="C2160" s="657" t="s">
        <v>1391</v>
      </c>
      <c r="D2160" s="657" t="s">
        <v>1171</v>
      </c>
      <c r="E2160" s="657" t="s">
        <v>1694</v>
      </c>
      <c r="F2160" s="659">
        <v>2014500</v>
      </c>
      <c r="G2160" s="659">
        <v>2014500</v>
      </c>
      <c r="H2160" s="659">
        <v>0</v>
      </c>
      <c r="I2160" s="659">
        <v>25679738</v>
      </c>
      <c r="J2160" s="660" t="s">
        <v>1398</v>
      </c>
    </row>
    <row r="2161" spans="1:10">
      <c r="A2161" s="657" t="s">
        <v>2029</v>
      </c>
      <c r="B2161" s="658">
        <v>44511</v>
      </c>
      <c r="C2161" s="657" t="s">
        <v>1391</v>
      </c>
      <c r="D2161" s="657" t="s">
        <v>1171</v>
      </c>
      <c r="E2161" s="657" t="s">
        <v>1480</v>
      </c>
      <c r="F2161" s="659">
        <v>1552500</v>
      </c>
      <c r="G2161" s="659">
        <v>1552500</v>
      </c>
      <c r="H2161" s="659">
        <v>0</v>
      </c>
      <c r="I2161" s="659">
        <v>24127238</v>
      </c>
      <c r="J2161" s="660" t="s">
        <v>1398</v>
      </c>
    </row>
    <row r="2162" spans="1:10">
      <c r="A2162" s="657" t="s">
        <v>2030</v>
      </c>
      <c r="B2162" s="658">
        <v>44513</v>
      </c>
      <c r="C2162" s="657" t="s">
        <v>1391</v>
      </c>
      <c r="D2162" s="657" t="s">
        <v>1171</v>
      </c>
      <c r="E2162" s="657" t="s">
        <v>1480</v>
      </c>
      <c r="F2162" s="659">
        <v>1552500</v>
      </c>
      <c r="G2162" s="659">
        <v>1552500</v>
      </c>
      <c r="H2162" s="659">
        <v>0</v>
      </c>
      <c r="I2162" s="659">
        <v>22574738</v>
      </c>
      <c r="J2162" s="660" t="s">
        <v>1398</v>
      </c>
    </row>
    <row r="2163" spans="1:10">
      <c r="A2163" s="657" t="s">
        <v>2031</v>
      </c>
      <c r="B2163" s="658">
        <v>44515</v>
      </c>
      <c r="C2163" s="657" t="s">
        <v>1391</v>
      </c>
      <c r="D2163" s="657" t="s">
        <v>1171</v>
      </c>
      <c r="E2163" s="657" t="s">
        <v>1705</v>
      </c>
      <c r="F2163" s="659">
        <v>44700</v>
      </c>
      <c r="G2163" s="659">
        <v>44700</v>
      </c>
      <c r="H2163" s="659">
        <v>0</v>
      </c>
      <c r="I2163" s="659">
        <v>22530038</v>
      </c>
      <c r="J2163" s="660" t="s">
        <v>1398</v>
      </c>
    </row>
    <row r="2164" spans="1:10">
      <c r="A2164" s="657" t="s">
        <v>2031</v>
      </c>
      <c r="B2164" s="658">
        <v>44515</v>
      </c>
      <c r="C2164" s="657" t="s">
        <v>1391</v>
      </c>
      <c r="D2164" s="657" t="s">
        <v>1171</v>
      </c>
      <c r="E2164" s="657" t="s">
        <v>1706</v>
      </c>
      <c r="F2164" s="659">
        <v>17625438</v>
      </c>
      <c r="G2164" s="659">
        <v>17625438</v>
      </c>
      <c r="H2164" s="659">
        <v>0</v>
      </c>
      <c r="I2164" s="659">
        <v>4904600</v>
      </c>
      <c r="J2164" s="660" t="s">
        <v>1398</v>
      </c>
    </row>
    <row r="2165" spans="1:10">
      <c r="A2165" s="657" t="s">
        <v>2032</v>
      </c>
      <c r="B2165" s="658">
        <v>44519</v>
      </c>
      <c r="C2165" s="657" t="s">
        <v>1391</v>
      </c>
      <c r="D2165" s="657" t="s">
        <v>1171</v>
      </c>
      <c r="E2165" s="657" t="s">
        <v>2033</v>
      </c>
      <c r="F2165" s="659">
        <v>189000</v>
      </c>
      <c r="G2165" s="659">
        <v>189000</v>
      </c>
      <c r="H2165" s="659">
        <v>0</v>
      </c>
      <c r="I2165" s="659">
        <v>4715600</v>
      </c>
      <c r="J2165" s="660" t="s">
        <v>1398</v>
      </c>
    </row>
    <row r="2166" spans="1:10">
      <c r="A2166" s="657" t="s">
        <v>2034</v>
      </c>
      <c r="B2166" s="658">
        <v>44530</v>
      </c>
      <c r="C2166" s="657" t="s">
        <v>1391</v>
      </c>
      <c r="D2166" s="657" t="s">
        <v>1171</v>
      </c>
      <c r="E2166" s="657" t="s">
        <v>1980</v>
      </c>
      <c r="F2166" s="659">
        <v>26600</v>
      </c>
      <c r="G2166" s="659">
        <v>26600</v>
      </c>
      <c r="H2166" s="659">
        <v>0</v>
      </c>
      <c r="I2166" s="659">
        <v>4689000</v>
      </c>
      <c r="J2166" s="660" t="s">
        <v>1398</v>
      </c>
    </row>
    <row r="2167" spans="1:10">
      <c r="A2167" s="662"/>
      <c r="B2167" s="663"/>
      <c r="C2167" s="662"/>
      <c r="D2167" s="662"/>
      <c r="E2167" s="662"/>
      <c r="F2167" s="669"/>
      <c r="G2167" s="669"/>
      <c r="H2167" s="669"/>
      <c r="I2167" s="665">
        <v>4689000</v>
      </c>
      <c r="J2167" s="670"/>
    </row>
    <row r="2168" spans="1:10" ht="15" customHeight="1">
      <c r="A2168" s="666"/>
      <c r="B2168" s="667"/>
      <c r="C2168" s="666"/>
      <c r="D2168" s="666"/>
      <c r="E2168" s="666"/>
      <c r="F2168" s="668"/>
      <c r="G2168" s="668"/>
      <c r="H2168" s="668"/>
      <c r="I2168" s="668"/>
      <c r="J2168" s="667"/>
    </row>
    <row r="2169" spans="1:10">
      <c r="A2169" s="766" t="s">
        <v>2035</v>
      </c>
      <c r="B2169" s="767"/>
      <c r="C2169" s="767"/>
      <c r="D2169" s="767"/>
      <c r="E2169" s="767"/>
      <c r="F2169" s="768"/>
      <c r="G2169" s="769"/>
      <c r="H2169" s="768"/>
      <c r="I2169" s="655">
        <v>1870177723</v>
      </c>
      <c r="J2169" s="656"/>
    </row>
    <row r="2170" spans="1:10">
      <c r="A2170" s="657" t="s">
        <v>2036</v>
      </c>
      <c r="B2170" s="658">
        <v>44516</v>
      </c>
      <c r="C2170" s="657" t="s">
        <v>1391</v>
      </c>
      <c r="D2170" s="657" t="s">
        <v>1171</v>
      </c>
      <c r="E2170" s="657" t="s">
        <v>1480</v>
      </c>
      <c r="F2170" s="659">
        <v>-158438</v>
      </c>
      <c r="G2170" s="659">
        <v>0</v>
      </c>
      <c r="H2170" s="659">
        <v>158438</v>
      </c>
      <c r="I2170" s="659">
        <v>1870336161</v>
      </c>
      <c r="J2170" s="660" t="s">
        <v>1393</v>
      </c>
    </row>
    <row r="2171" spans="1:10">
      <c r="A2171" s="657" t="s">
        <v>2037</v>
      </c>
      <c r="B2171" s="658">
        <v>44522</v>
      </c>
      <c r="C2171" s="657" t="s">
        <v>1391</v>
      </c>
      <c r="D2171" s="657" t="s">
        <v>1171</v>
      </c>
      <c r="E2171" s="657" t="s">
        <v>2038</v>
      </c>
      <c r="F2171" s="659">
        <v>-29079679</v>
      </c>
      <c r="G2171" s="659">
        <v>0</v>
      </c>
      <c r="H2171" s="659">
        <v>29079679</v>
      </c>
      <c r="I2171" s="659">
        <v>1899415840</v>
      </c>
      <c r="J2171" s="660" t="s">
        <v>1393</v>
      </c>
    </row>
    <row r="2172" spans="1:10">
      <c r="A2172" s="657" t="s">
        <v>2039</v>
      </c>
      <c r="B2172" s="658">
        <v>44522</v>
      </c>
      <c r="C2172" s="657" t="s">
        <v>1391</v>
      </c>
      <c r="D2172" s="657" t="s">
        <v>1171</v>
      </c>
      <c r="E2172" s="657" t="s">
        <v>2040</v>
      </c>
      <c r="F2172" s="659">
        <v>-251361</v>
      </c>
      <c r="G2172" s="659">
        <v>0</v>
      </c>
      <c r="H2172" s="659">
        <v>251361</v>
      </c>
      <c r="I2172" s="659">
        <v>1899667201</v>
      </c>
      <c r="J2172" s="660" t="s">
        <v>1393</v>
      </c>
    </row>
    <row r="2173" spans="1:10">
      <c r="A2173" s="657" t="s">
        <v>2041</v>
      </c>
      <c r="B2173" s="658">
        <v>44529</v>
      </c>
      <c r="C2173" s="657" t="s">
        <v>1391</v>
      </c>
      <c r="D2173" s="657" t="s">
        <v>1171</v>
      </c>
      <c r="E2173" s="657" t="s">
        <v>2007</v>
      </c>
      <c r="F2173" s="659">
        <v>-16477564</v>
      </c>
      <c r="G2173" s="659">
        <v>0</v>
      </c>
      <c r="H2173" s="659">
        <v>16477564</v>
      </c>
      <c r="I2173" s="659">
        <v>1916144765</v>
      </c>
      <c r="J2173" s="660" t="s">
        <v>1393</v>
      </c>
    </row>
    <row r="2174" spans="1:10">
      <c r="A2174" s="657" t="s">
        <v>2042</v>
      </c>
      <c r="B2174" s="658">
        <v>44530</v>
      </c>
      <c r="C2174" s="657" t="s">
        <v>1391</v>
      </c>
      <c r="D2174" s="657" t="s">
        <v>1171</v>
      </c>
      <c r="E2174" s="657" t="s">
        <v>2009</v>
      </c>
      <c r="F2174" s="659">
        <v>-923917</v>
      </c>
      <c r="G2174" s="659">
        <v>0</v>
      </c>
      <c r="H2174" s="659">
        <v>923917</v>
      </c>
      <c r="I2174" s="659">
        <v>1917068682</v>
      </c>
      <c r="J2174" s="660" t="s">
        <v>1393</v>
      </c>
    </row>
    <row r="2175" spans="1:10">
      <c r="A2175" s="657" t="s">
        <v>2043</v>
      </c>
      <c r="B2175" s="658">
        <v>44530</v>
      </c>
      <c r="C2175" s="657" t="s">
        <v>1391</v>
      </c>
      <c r="D2175" s="657" t="s">
        <v>1171</v>
      </c>
      <c r="E2175" s="657" t="s">
        <v>2044</v>
      </c>
      <c r="F2175" s="659">
        <v>-87507</v>
      </c>
      <c r="G2175" s="659">
        <v>0</v>
      </c>
      <c r="H2175" s="659">
        <v>87507</v>
      </c>
      <c r="I2175" s="659">
        <v>1917156189</v>
      </c>
      <c r="J2175" s="660" t="s">
        <v>1393</v>
      </c>
    </row>
    <row r="2176" spans="1:10" ht="15" customHeight="1">
      <c r="A2176" s="662"/>
      <c r="B2176" s="663"/>
      <c r="C2176" s="662"/>
      <c r="D2176" s="662"/>
      <c r="E2176" s="662"/>
      <c r="F2176" s="669"/>
      <c r="G2176" s="669"/>
      <c r="H2176" s="669"/>
      <c r="I2176" s="665">
        <v>1917156189</v>
      </c>
      <c r="J2176" s="670"/>
    </row>
    <row r="2177" spans="1:10">
      <c r="A2177" s="666"/>
      <c r="B2177" s="667"/>
      <c r="C2177" s="666"/>
      <c r="D2177" s="666"/>
      <c r="E2177" s="666"/>
      <c r="F2177" s="668"/>
      <c r="G2177" s="668"/>
      <c r="H2177" s="668"/>
      <c r="I2177" s="668"/>
      <c r="J2177" s="667"/>
    </row>
    <row r="2178" spans="1:10">
      <c r="A2178" s="766" t="s">
        <v>2045</v>
      </c>
      <c r="B2178" s="767"/>
      <c r="C2178" s="767"/>
      <c r="D2178" s="767"/>
      <c r="E2178" s="767"/>
      <c r="F2178" s="768"/>
      <c r="G2178" s="769"/>
      <c r="H2178" s="768"/>
      <c r="I2178" s="655">
        <v>6947859</v>
      </c>
      <c r="J2178" s="656"/>
    </row>
    <row r="2179" spans="1:10">
      <c r="A2179" s="657" t="s">
        <v>2046</v>
      </c>
      <c r="B2179" s="658">
        <v>44501</v>
      </c>
      <c r="C2179" s="657" t="s">
        <v>1391</v>
      </c>
      <c r="D2179" s="657" t="s">
        <v>1171</v>
      </c>
      <c r="E2179" s="657" t="s">
        <v>1489</v>
      </c>
      <c r="F2179" s="659">
        <v>-20000</v>
      </c>
      <c r="G2179" s="659">
        <v>0</v>
      </c>
      <c r="H2179" s="659">
        <v>20000</v>
      </c>
      <c r="I2179" s="659">
        <v>6967859</v>
      </c>
      <c r="J2179" s="660" t="s">
        <v>1393</v>
      </c>
    </row>
    <row r="2180" spans="1:10">
      <c r="A2180" s="657" t="s">
        <v>2047</v>
      </c>
      <c r="B2180" s="658">
        <v>44505</v>
      </c>
      <c r="C2180" s="657" t="s">
        <v>1391</v>
      </c>
      <c r="D2180" s="657" t="s">
        <v>1171</v>
      </c>
      <c r="E2180" s="657" t="s">
        <v>1489</v>
      </c>
      <c r="F2180" s="659">
        <v>-10000</v>
      </c>
      <c r="G2180" s="659">
        <v>0</v>
      </c>
      <c r="H2180" s="659">
        <v>10000</v>
      </c>
      <c r="I2180" s="659">
        <v>6977859</v>
      </c>
      <c r="J2180" s="660" t="s">
        <v>1393</v>
      </c>
    </row>
    <row r="2181" spans="1:10">
      <c r="A2181" s="657" t="s">
        <v>2048</v>
      </c>
      <c r="B2181" s="658">
        <v>44512</v>
      </c>
      <c r="C2181" s="657" t="s">
        <v>1391</v>
      </c>
      <c r="D2181" s="657" t="s">
        <v>1171</v>
      </c>
      <c r="E2181" s="657" t="s">
        <v>1489</v>
      </c>
      <c r="F2181" s="659">
        <v>-10000</v>
      </c>
      <c r="G2181" s="659">
        <v>0</v>
      </c>
      <c r="H2181" s="659">
        <v>10000</v>
      </c>
      <c r="I2181" s="659">
        <v>6987859</v>
      </c>
      <c r="J2181" s="660" t="s">
        <v>1393</v>
      </c>
    </row>
    <row r="2182" spans="1:10">
      <c r="A2182" s="657" t="s">
        <v>2049</v>
      </c>
      <c r="B2182" s="658">
        <v>44519</v>
      </c>
      <c r="C2182" s="657" t="s">
        <v>1391</v>
      </c>
      <c r="D2182" s="657" t="s">
        <v>1171</v>
      </c>
      <c r="E2182" s="657" t="s">
        <v>1489</v>
      </c>
      <c r="F2182" s="659">
        <v>-25000</v>
      </c>
      <c r="G2182" s="659">
        <v>0</v>
      </c>
      <c r="H2182" s="659">
        <v>25000</v>
      </c>
      <c r="I2182" s="659">
        <v>7012859</v>
      </c>
      <c r="J2182" s="660" t="s">
        <v>1393</v>
      </c>
    </row>
    <row r="2183" spans="1:10">
      <c r="A2183" s="657" t="s">
        <v>2050</v>
      </c>
      <c r="B2183" s="658">
        <v>44526</v>
      </c>
      <c r="C2183" s="657" t="s">
        <v>1391</v>
      </c>
      <c r="D2183" s="657" t="s">
        <v>1171</v>
      </c>
      <c r="E2183" s="657" t="s">
        <v>1489</v>
      </c>
      <c r="F2183" s="659">
        <v>-10000</v>
      </c>
      <c r="G2183" s="659">
        <v>0</v>
      </c>
      <c r="H2183" s="659">
        <v>10000</v>
      </c>
      <c r="I2183" s="659">
        <v>7022859</v>
      </c>
      <c r="J2183" s="660" t="s">
        <v>1393</v>
      </c>
    </row>
    <row r="2184" spans="1:10" ht="15" customHeight="1">
      <c r="A2184" s="662"/>
      <c r="B2184" s="663"/>
      <c r="C2184" s="662"/>
      <c r="D2184" s="662"/>
      <c r="E2184" s="662"/>
      <c r="F2184" s="669"/>
      <c r="G2184" s="669"/>
      <c r="H2184" s="669"/>
      <c r="I2184" s="665">
        <v>7022859</v>
      </c>
      <c r="J2184" s="670"/>
    </row>
    <row r="2185" spans="1:10">
      <c r="A2185" s="666"/>
      <c r="B2185" s="667"/>
      <c r="C2185" s="666"/>
      <c r="D2185" s="666"/>
      <c r="E2185" s="666"/>
      <c r="F2185" s="668"/>
      <c r="G2185" s="668"/>
      <c r="H2185" s="668"/>
      <c r="I2185" s="668"/>
      <c r="J2185" s="667"/>
    </row>
    <row r="2186" spans="1:10">
      <c r="A2186" s="766" t="s">
        <v>2051</v>
      </c>
      <c r="B2186" s="767"/>
      <c r="C2186" s="767"/>
      <c r="D2186" s="767"/>
      <c r="E2186" s="767"/>
      <c r="F2186" s="768"/>
      <c r="G2186" s="769"/>
      <c r="H2186" s="768"/>
      <c r="I2186" s="655">
        <v>-135047594.96000001</v>
      </c>
      <c r="J2186" s="656"/>
    </row>
    <row r="2187" spans="1:10">
      <c r="A2187" s="657" t="s">
        <v>2052</v>
      </c>
      <c r="B2187" s="658">
        <v>44505</v>
      </c>
      <c r="C2187" s="657" t="s">
        <v>1391</v>
      </c>
      <c r="D2187" s="657" t="s">
        <v>1171</v>
      </c>
      <c r="E2187" s="657" t="s">
        <v>2053</v>
      </c>
      <c r="F2187" s="659">
        <v>250000</v>
      </c>
      <c r="G2187" s="659">
        <v>250000</v>
      </c>
      <c r="H2187" s="659">
        <v>0</v>
      </c>
      <c r="I2187" s="659">
        <v>-135297594.96000001</v>
      </c>
      <c r="J2187" s="660" t="s">
        <v>1398</v>
      </c>
    </row>
    <row r="2188" spans="1:10">
      <c r="A2188" s="657" t="s">
        <v>2052</v>
      </c>
      <c r="B2188" s="658">
        <v>44505</v>
      </c>
      <c r="C2188" s="657" t="s">
        <v>1391</v>
      </c>
      <c r="D2188" s="657" t="s">
        <v>1171</v>
      </c>
      <c r="E2188" s="657" t="s">
        <v>2054</v>
      </c>
      <c r="F2188" s="659">
        <v>151502</v>
      </c>
      <c r="G2188" s="659">
        <v>151502</v>
      </c>
      <c r="H2188" s="659">
        <v>0</v>
      </c>
      <c r="I2188" s="659">
        <v>-135449096.96000001</v>
      </c>
      <c r="J2188" s="660" t="s">
        <v>1398</v>
      </c>
    </row>
    <row r="2189" spans="1:10">
      <c r="A2189" s="657" t="s">
        <v>2052</v>
      </c>
      <c r="B2189" s="658">
        <v>44505</v>
      </c>
      <c r="C2189" s="657" t="s">
        <v>1391</v>
      </c>
      <c r="D2189" s="657" t="s">
        <v>1171</v>
      </c>
      <c r="E2189" s="657" t="s">
        <v>2055</v>
      </c>
      <c r="F2189" s="659">
        <v>600626</v>
      </c>
      <c r="G2189" s="659">
        <v>600626</v>
      </c>
      <c r="H2189" s="659">
        <v>0</v>
      </c>
      <c r="I2189" s="659">
        <v>-136049722.96000001</v>
      </c>
      <c r="J2189" s="660" t="s">
        <v>1398</v>
      </c>
    </row>
    <row r="2190" spans="1:10">
      <c r="A2190" s="657" t="s">
        <v>2056</v>
      </c>
      <c r="B2190" s="658">
        <v>44506</v>
      </c>
      <c r="C2190" s="657" t="s">
        <v>1391</v>
      </c>
      <c r="D2190" s="657" t="s">
        <v>1171</v>
      </c>
      <c r="E2190" s="657" t="s">
        <v>1480</v>
      </c>
      <c r="F2190" s="659">
        <v>1046</v>
      </c>
      <c r="G2190" s="659">
        <v>1046</v>
      </c>
      <c r="H2190" s="659">
        <v>0</v>
      </c>
      <c r="I2190" s="659">
        <v>-136050768.96000001</v>
      </c>
      <c r="J2190" s="660" t="s">
        <v>1398</v>
      </c>
    </row>
    <row r="2191" spans="1:10">
      <c r="A2191" s="657" t="s">
        <v>2057</v>
      </c>
      <c r="B2191" s="658">
        <v>44509</v>
      </c>
      <c r="C2191" s="657" t="s">
        <v>1391</v>
      </c>
      <c r="D2191" s="657" t="s">
        <v>1171</v>
      </c>
      <c r="E2191" s="657" t="s">
        <v>1480</v>
      </c>
      <c r="F2191" s="659">
        <v>12000</v>
      </c>
      <c r="G2191" s="659">
        <v>12000</v>
      </c>
      <c r="H2191" s="659">
        <v>0</v>
      </c>
      <c r="I2191" s="659">
        <v>-136062768.96000001</v>
      </c>
      <c r="J2191" s="660" t="s">
        <v>1398</v>
      </c>
    </row>
    <row r="2192" spans="1:10">
      <c r="A2192" s="657" t="s">
        <v>2058</v>
      </c>
      <c r="B2192" s="658">
        <v>44515</v>
      </c>
      <c r="C2192" s="657" t="s">
        <v>1391</v>
      </c>
      <c r="D2192" s="657" t="s">
        <v>1171</v>
      </c>
      <c r="E2192" s="657" t="s">
        <v>1480</v>
      </c>
      <c r="F2192" s="659">
        <v>44700</v>
      </c>
      <c r="G2192" s="659">
        <v>44700</v>
      </c>
      <c r="H2192" s="659">
        <v>0</v>
      </c>
      <c r="I2192" s="659">
        <v>-136107468.96000001</v>
      </c>
      <c r="J2192" s="660" t="s">
        <v>1398</v>
      </c>
    </row>
    <row r="2193" spans="1:10">
      <c r="A2193" s="657" t="s">
        <v>2059</v>
      </c>
      <c r="B2193" s="658">
        <v>44522</v>
      </c>
      <c r="C2193" s="657" t="s">
        <v>1391</v>
      </c>
      <c r="D2193" s="657" t="s">
        <v>1171</v>
      </c>
      <c r="E2193" s="657" t="s">
        <v>1954</v>
      </c>
      <c r="F2193" s="659">
        <v>474300</v>
      </c>
      <c r="G2193" s="659">
        <v>474300</v>
      </c>
      <c r="H2193" s="659">
        <v>0</v>
      </c>
      <c r="I2193" s="659">
        <v>-136581768.96000001</v>
      </c>
      <c r="J2193" s="660" t="s">
        <v>1398</v>
      </c>
    </row>
    <row r="2194" spans="1:10">
      <c r="A2194" s="657" t="s">
        <v>2060</v>
      </c>
      <c r="B2194" s="658">
        <v>44522</v>
      </c>
      <c r="C2194" s="657" t="s">
        <v>1391</v>
      </c>
      <c r="D2194" s="657" t="s">
        <v>1171</v>
      </c>
      <c r="E2194" s="657" t="s">
        <v>1957</v>
      </c>
      <c r="F2194" s="659">
        <v>1</v>
      </c>
      <c r="G2194" s="659">
        <v>1</v>
      </c>
      <c r="H2194" s="659">
        <v>0</v>
      </c>
      <c r="I2194" s="659">
        <v>-136581769.96000001</v>
      </c>
      <c r="J2194" s="660" t="s">
        <v>1398</v>
      </c>
    </row>
    <row r="2195" spans="1:10">
      <c r="A2195" s="657" t="s">
        <v>2061</v>
      </c>
      <c r="B2195" s="658">
        <v>44526</v>
      </c>
      <c r="C2195" s="657" t="s">
        <v>1391</v>
      </c>
      <c r="D2195" s="657" t="s">
        <v>1171</v>
      </c>
      <c r="E2195" s="657" t="s">
        <v>2062</v>
      </c>
      <c r="F2195" s="659">
        <v>700</v>
      </c>
      <c r="G2195" s="659">
        <v>700</v>
      </c>
      <c r="H2195" s="659">
        <v>0</v>
      </c>
      <c r="I2195" s="659">
        <v>-136582469.96000001</v>
      </c>
      <c r="J2195" s="660" t="s">
        <v>1398</v>
      </c>
    </row>
    <row r="2196" spans="1:10">
      <c r="A2196" s="657" t="s">
        <v>2063</v>
      </c>
      <c r="B2196" s="658">
        <v>44527</v>
      </c>
      <c r="C2196" s="657" t="s">
        <v>1391</v>
      </c>
      <c r="D2196" s="657" t="s">
        <v>1171</v>
      </c>
      <c r="E2196" s="657" t="s">
        <v>2025</v>
      </c>
      <c r="F2196" s="659">
        <v>14300</v>
      </c>
      <c r="G2196" s="659">
        <v>14300</v>
      </c>
      <c r="H2196" s="659">
        <v>0</v>
      </c>
      <c r="I2196" s="659">
        <v>-136596769.96000001</v>
      </c>
      <c r="J2196" s="660" t="s">
        <v>1398</v>
      </c>
    </row>
    <row r="2197" spans="1:10">
      <c r="A2197" s="662"/>
      <c r="B2197" s="663"/>
      <c r="C2197" s="662"/>
      <c r="D2197" s="662"/>
      <c r="E2197" s="662"/>
      <c r="F2197" s="669"/>
      <c r="G2197" s="669"/>
      <c r="H2197" s="669"/>
      <c r="I2197" s="665">
        <v>-136596769.96000001</v>
      </c>
      <c r="J2197" s="670"/>
    </row>
    <row r="2198" spans="1:10">
      <c r="A2198" s="666"/>
      <c r="B2198" s="667"/>
      <c r="C2198" s="666"/>
      <c r="D2198" s="666"/>
      <c r="E2198" s="666"/>
      <c r="F2198" s="668"/>
      <c r="G2198" s="668"/>
      <c r="H2198" s="668"/>
      <c r="I2198" s="668"/>
      <c r="J2198" s="667"/>
    </row>
  </sheetData>
  <autoFilter ref="A3:K1332"/>
  <mergeCells count="31">
    <mergeCell ref="A2169:F2169"/>
    <mergeCell ref="G2169:H2169"/>
    <mergeCell ref="A2178:F2178"/>
    <mergeCell ref="G2178:H2178"/>
    <mergeCell ref="A2186:F2186"/>
    <mergeCell ref="G2186:H2186"/>
    <mergeCell ref="A2133:F2133"/>
    <mergeCell ref="G2133:H2133"/>
    <mergeCell ref="A2137:F2137"/>
    <mergeCell ref="G2137:H2137"/>
    <mergeCell ref="A2146:F2146"/>
    <mergeCell ref="G2146:H2146"/>
    <mergeCell ref="A2116:F2116"/>
    <mergeCell ref="G2116:H2116"/>
    <mergeCell ref="A2125:F2125"/>
    <mergeCell ref="G2125:H2125"/>
    <mergeCell ref="A2129:F2129"/>
    <mergeCell ref="G2129:H2129"/>
    <mergeCell ref="A1825:F1825"/>
    <mergeCell ref="G1825:H1825"/>
    <mergeCell ref="A1926:F1926"/>
    <mergeCell ref="G1926:H1926"/>
    <mergeCell ref="A2112:F2112"/>
    <mergeCell ref="G2112:H2112"/>
    <mergeCell ref="A1694:F1694"/>
    <mergeCell ref="G1694:H1694"/>
    <mergeCell ref="A2:C2"/>
    <mergeCell ref="A5:F5"/>
    <mergeCell ref="G5:H5"/>
    <mergeCell ref="A1334:F1334"/>
    <mergeCell ref="G1334:H133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7</vt:i4>
      </vt:variant>
    </vt:vector>
  </HeadingPairs>
  <TitlesOfParts>
    <vt:vector size="22" baseType="lpstr">
      <vt:lpstr>Jurnal Entri(draft)</vt:lpstr>
      <vt:lpstr>LAP PENJUALAN</vt:lpstr>
      <vt:lpstr>COA</vt:lpstr>
      <vt:lpstr>1.1 LR Depo</vt:lpstr>
      <vt:lpstr>1.3 LR PT</vt:lpstr>
      <vt:lpstr>HPP DEPO</vt:lpstr>
      <vt:lpstr>2. Neraca</vt:lpstr>
      <vt:lpstr>1.2 Konsolidasi LR Depo</vt:lpstr>
      <vt:lpstr>3. Arus Kas</vt:lpstr>
      <vt:lpstr>Jenis Laporan</vt:lpstr>
      <vt:lpstr>REKAP GL</vt:lpstr>
      <vt:lpstr>selisih GL</vt:lpstr>
      <vt:lpstr>Mutasi Kas dan Bank</vt:lpstr>
      <vt:lpstr>HPP PABRIK</vt:lpstr>
      <vt:lpstr>CashJournalReport</vt:lpstr>
      <vt:lpstr>'HPP PABRIK'!HPP</vt:lpstr>
      <vt:lpstr>'HPP DEPO'!HPPDEPO</vt:lpstr>
      <vt:lpstr>'REKAP GL'!more</vt:lpstr>
      <vt:lpstr>'LAP PENJUALAN'!Print_Area</vt:lpstr>
      <vt:lpstr>'REKAP GL'!Print_Area</vt:lpstr>
      <vt:lpstr>'REKAP GL'!rekapgl</vt:lpstr>
      <vt:lpstr>'1.2 Konsolidasi LR Depo'!rl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Makhmud Khunaefi</dc:creator>
  <cp:lastModifiedBy>Ovan</cp:lastModifiedBy>
  <dcterms:created xsi:type="dcterms:W3CDTF">2021-11-02T01:36:33Z</dcterms:created>
  <dcterms:modified xsi:type="dcterms:W3CDTF">2022-03-13T08:38:20Z</dcterms:modified>
</cp:coreProperties>
</file>